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3-065-01-01 - SO-01 - ..." sheetId="2" r:id="rId2"/>
    <sheet name="2023-065-01-02 - SO-01 - ..." sheetId="3" r:id="rId3"/>
    <sheet name="2023-065-01-03 - SO-01 - ..." sheetId="4" r:id="rId4"/>
    <sheet name="2023-065-01-04 - SO-01 - ..." sheetId="5" r:id="rId5"/>
    <sheet name="2023-065-01-05 - SO-01 - ..." sheetId="6" r:id="rId6"/>
    <sheet name="2023-065-01-06 - SO-01 - ..." sheetId="7" r:id="rId7"/>
    <sheet name="2023-065-01-09 - SO-01 - ..." sheetId="8" r:id="rId8"/>
    <sheet name="2023-065-02 - SO-02 - Veř..." sheetId="9" r:id="rId9"/>
    <sheet name="2023-065-03-01 - SO-03 - ..." sheetId="10" r:id="rId10"/>
    <sheet name="2023-065-03-02 - SO-03 - ..." sheetId="11" r:id="rId11"/>
    <sheet name="2023-065-03-03 - SO-03 - ..." sheetId="12" r:id="rId12"/>
    <sheet name="2023-065-03-04 - SO-03 - ..." sheetId="13" r:id="rId13"/>
    <sheet name="2023-065-03-05 - SO-03 - ..." sheetId="14" r:id="rId14"/>
    <sheet name="2023-065-03-06 - SO-03 - ..." sheetId="15" r:id="rId15"/>
    <sheet name="2023-065-04-01 - SO-04 - ..." sheetId="16" r:id="rId16"/>
    <sheet name="2023-065-04-02 - SO-04 - ..." sheetId="17" r:id="rId17"/>
    <sheet name="2023-065-04-03 - SO-04 - ..." sheetId="18" r:id="rId18"/>
    <sheet name="2023-065-04-04 - SO-04 - ..." sheetId="19" r:id="rId19"/>
    <sheet name="2023-065-04-05 - SO-04 - ..." sheetId="20" r:id="rId20"/>
    <sheet name="2023-065-04-06 - SO-04 - ..." sheetId="21" r:id="rId21"/>
    <sheet name="2023-065-04-07 - SO-04 - ..." sheetId="22" r:id="rId22"/>
    <sheet name="2023-065-04-08 - SO-04 - ..." sheetId="23" r:id="rId23"/>
    <sheet name="2023-065-04-09 - SO-04 - ..." sheetId="24" r:id="rId24"/>
    <sheet name="2023-065-04-10 - SO-04 - ..." sheetId="25" r:id="rId25"/>
    <sheet name="2023-065-05 - VRN - vedle..." sheetId="26" r:id="rId26"/>
    <sheet name="Pokyny pro vyplnění" sheetId="27" r:id="rId27"/>
  </sheets>
  <definedNames>
    <definedName name="_xlnm.Print_Area" localSheetId="0">'Rekapitulace stavby'!$D$4:$AO$36,'Rekapitulace stavby'!$C$42:$AQ$83</definedName>
    <definedName name="_xlnm.Print_Titles" localSheetId="0">'Rekapitulace stavby'!$52:$52</definedName>
    <definedName name="_xlnm._FilterDatabase" localSheetId="1" hidden="1">'2023-065-01-01 - SO-01 - ...'!$C$90:$K$510</definedName>
    <definedName name="_xlnm.Print_Area" localSheetId="1">'2023-065-01-01 - SO-01 - ...'!$C$4:$J$41,'2023-065-01-01 - SO-01 - ...'!$C$47:$J$70,'2023-065-01-01 - SO-01 - ...'!$C$76:$K$510</definedName>
    <definedName name="_xlnm.Print_Titles" localSheetId="1">'2023-065-01-01 - SO-01 - ...'!$90:$90</definedName>
    <definedName name="_xlnm._FilterDatabase" localSheetId="2" hidden="1">'2023-065-01-02 - SO-01 - ...'!$C$97:$K$724</definedName>
    <definedName name="_xlnm.Print_Area" localSheetId="2">'2023-065-01-02 - SO-01 - ...'!$C$4:$J$41,'2023-065-01-02 - SO-01 - ...'!$C$47:$J$77,'2023-065-01-02 - SO-01 - ...'!$C$83:$K$724</definedName>
    <definedName name="_xlnm.Print_Titles" localSheetId="2">'2023-065-01-02 - SO-01 - ...'!$97:$97</definedName>
    <definedName name="_xlnm._FilterDatabase" localSheetId="3" hidden="1">'2023-065-01-03 - SO-01 - ...'!$C$87:$K$261</definedName>
    <definedName name="_xlnm.Print_Area" localSheetId="3">'2023-065-01-03 - SO-01 - ...'!$C$4:$J$41,'2023-065-01-03 - SO-01 - ...'!$C$47:$J$67,'2023-065-01-03 - SO-01 - ...'!$C$73:$K$261</definedName>
    <definedName name="_xlnm.Print_Titles" localSheetId="3">'2023-065-01-03 - SO-01 - ...'!$87:$87</definedName>
    <definedName name="_xlnm._FilterDatabase" localSheetId="4" hidden="1">'2023-065-01-04 - SO-01 - ...'!$C$88:$K$188</definedName>
    <definedName name="_xlnm.Print_Area" localSheetId="4">'2023-065-01-04 - SO-01 - ...'!$C$4:$J$41,'2023-065-01-04 - SO-01 - ...'!$C$47:$J$68,'2023-065-01-04 - SO-01 - ...'!$C$74:$K$188</definedName>
    <definedName name="_xlnm.Print_Titles" localSheetId="4">'2023-065-01-04 - SO-01 - ...'!$88:$88</definedName>
    <definedName name="_xlnm._FilterDatabase" localSheetId="5" hidden="1">'2023-065-01-05 - SO-01 - ...'!$C$87:$K$184</definedName>
    <definedName name="_xlnm.Print_Area" localSheetId="5">'2023-065-01-05 - SO-01 - ...'!$C$4:$J$41,'2023-065-01-05 - SO-01 - ...'!$C$47:$J$67,'2023-065-01-05 - SO-01 - ...'!$C$73:$K$184</definedName>
    <definedName name="_xlnm.Print_Titles" localSheetId="5">'2023-065-01-05 - SO-01 - ...'!$87:$87</definedName>
    <definedName name="_xlnm._FilterDatabase" localSheetId="6" hidden="1">'2023-065-01-06 - SO-01 - ...'!$C$91:$K$452</definedName>
    <definedName name="_xlnm.Print_Area" localSheetId="6">'2023-065-01-06 - SO-01 - ...'!$C$4:$J$41,'2023-065-01-06 - SO-01 - ...'!$C$47:$J$71,'2023-065-01-06 - SO-01 - ...'!$C$77:$K$452</definedName>
    <definedName name="_xlnm.Print_Titles" localSheetId="6">'2023-065-01-06 - SO-01 - ...'!$91:$91</definedName>
    <definedName name="_xlnm._FilterDatabase" localSheetId="7" hidden="1">'2023-065-01-09 - SO-01 - ...'!$C$91:$K$376</definedName>
    <definedName name="_xlnm.Print_Area" localSheetId="7">'2023-065-01-09 - SO-01 - ...'!$C$4:$J$41,'2023-065-01-09 - SO-01 - ...'!$C$47:$J$71,'2023-065-01-09 - SO-01 - ...'!$C$77:$K$376</definedName>
    <definedName name="_xlnm.Print_Titles" localSheetId="7">'2023-065-01-09 - SO-01 - ...'!$91:$91</definedName>
    <definedName name="_xlnm._FilterDatabase" localSheetId="8" hidden="1">'2023-065-02 - SO-02 - Veř...'!$C$83:$K$158</definedName>
    <definedName name="_xlnm.Print_Area" localSheetId="8">'2023-065-02 - SO-02 - Veř...'!$C$4:$J$39,'2023-065-02 - SO-02 - Veř...'!$C$45:$J$65,'2023-065-02 - SO-02 - Veř...'!$C$71:$K$158</definedName>
    <definedName name="_xlnm.Print_Titles" localSheetId="8">'2023-065-02 - SO-02 - Veř...'!$83:$83</definedName>
    <definedName name="_xlnm._FilterDatabase" localSheetId="9" hidden="1">'2023-065-03-01 - SO-03 - ...'!$C$90:$K$197</definedName>
    <definedName name="_xlnm.Print_Area" localSheetId="9">'2023-065-03-01 - SO-03 - ...'!$C$4:$J$41,'2023-065-03-01 - SO-03 - ...'!$C$47:$J$70,'2023-065-03-01 - SO-03 - ...'!$C$76:$K$197</definedName>
    <definedName name="_xlnm.Print_Titles" localSheetId="9">'2023-065-03-01 - SO-03 - ...'!$90:$90</definedName>
    <definedName name="_xlnm._FilterDatabase" localSheetId="10" hidden="1">'2023-065-03-02 - SO-03 - ...'!$C$94:$K$771</definedName>
    <definedName name="_xlnm.Print_Area" localSheetId="10">'2023-065-03-02 - SO-03 - ...'!$C$4:$J$41,'2023-065-03-02 - SO-03 - ...'!$C$47:$J$74,'2023-065-03-02 - SO-03 - ...'!$C$80:$K$771</definedName>
    <definedName name="_xlnm.Print_Titles" localSheetId="10">'2023-065-03-02 - SO-03 - ...'!$94:$94</definedName>
    <definedName name="_xlnm._FilterDatabase" localSheetId="11" hidden="1">'2023-065-03-03 - SO-03 - ...'!$C$86:$K$103</definedName>
    <definedName name="_xlnm.Print_Area" localSheetId="11">'2023-065-03-03 - SO-03 - ...'!$C$4:$J$41,'2023-065-03-03 - SO-03 - ...'!$C$47:$J$66,'2023-065-03-03 - SO-03 - ...'!$C$72:$K$103</definedName>
    <definedName name="_xlnm.Print_Titles" localSheetId="11">'2023-065-03-03 - SO-03 - ...'!$86:$86</definedName>
    <definedName name="_xlnm._FilterDatabase" localSheetId="12" hidden="1">'2023-065-03-04 - SO-03 - ...'!$C$91:$K$168</definedName>
    <definedName name="_xlnm.Print_Area" localSheetId="12">'2023-065-03-04 - SO-03 - ...'!$C$4:$J$41,'2023-065-03-04 - SO-03 - ...'!$C$47:$J$71,'2023-065-03-04 - SO-03 - ...'!$C$77:$K$168</definedName>
    <definedName name="_xlnm.Print_Titles" localSheetId="12">'2023-065-03-04 - SO-03 - ...'!$91:$91</definedName>
    <definedName name="_xlnm._FilterDatabase" localSheetId="13" hidden="1">'2023-065-03-05 - SO-03 - ...'!$C$90:$K$171</definedName>
    <definedName name="_xlnm.Print_Area" localSheetId="13">'2023-065-03-05 - SO-03 - ...'!$C$4:$J$41,'2023-065-03-05 - SO-03 - ...'!$C$47:$J$70,'2023-065-03-05 - SO-03 - ...'!$C$76:$K$171</definedName>
    <definedName name="_xlnm.Print_Titles" localSheetId="13">'2023-065-03-05 - SO-03 - ...'!$90:$90</definedName>
    <definedName name="_xlnm._FilterDatabase" localSheetId="14" hidden="1">'2023-065-03-06 - SO-03 - ...'!$C$87:$K$104</definedName>
    <definedName name="_xlnm.Print_Area" localSheetId="14">'2023-065-03-06 - SO-03 - ...'!$C$4:$J$41,'2023-065-03-06 - SO-03 - ...'!$C$47:$J$67,'2023-065-03-06 - SO-03 - ...'!$C$73:$K$104</definedName>
    <definedName name="_xlnm.Print_Titles" localSheetId="14">'2023-065-03-06 - SO-03 - ...'!$87:$87</definedName>
    <definedName name="_xlnm._FilterDatabase" localSheetId="15" hidden="1">'2023-065-04-01 - SO-04 - ...'!$C$89:$K$640</definedName>
    <definedName name="_xlnm.Print_Area" localSheetId="15">'2023-065-04-01 - SO-04 - ...'!$C$4:$J$41,'2023-065-04-01 - SO-04 - ...'!$C$47:$J$69,'2023-065-04-01 - SO-04 - ...'!$C$75:$K$640</definedName>
    <definedName name="_xlnm.Print_Titles" localSheetId="15">'2023-065-04-01 - SO-04 - ...'!$89:$89</definedName>
    <definedName name="_xlnm._FilterDatabase" localSheetId="16" hidden="1">'2023-065-04-02 - SO-04 - ...'!$C$87:$K$207</definedName>
    <definedName name="_xlnm.Print_Area" localSheetId="16">'2023-065-04-02 - SO-04 - ...'!$C$4:$J$41,'2023-065-04-02 - SO-04 - ...'!$C$47:$J$67,'2023-065-04-02 - SO-04 - ...'!$C$73:$K$207</definedName>
    <definedName name="_xlnm.Print_Titles" localSheetId="16">'2023-065-04-02 - SO-04 - ...'!$87:$87</definedName>
    <definedName name="_xlnm._FilterDatabase" localSheetId="17" hidden="1">'2023-065-04-03 - SO-04 - ...'!$C$95:$K$281</definedName>
    <definedName name="_xlnm.Print_Area" localSheetId="17">'2023-065-04-03 - SO-04 - ...'!$C$4:$J$41,'2023-065-04-03 - SO-04 - ...'!$C$47:$J$75,'2023-065-04-03 - SO-04 - ...'!$C$81:$K$281</definedName>
    <definedName name="_xlnm.Print_Titles" localSheetId="17">'2023-065-04-03 - SO-04 - ...'!$95:$95</definedName>
    <definedName name="_xlnm._FilterDatabase" localSheetId="18" hidden="1">'2023-065-04-04 - SO-04 - ...'!$C$95:$K$1045</definedName>
    <definedName name="_xlnm.Print_Area" localSheetId="18">'2023-065-04-04 - SO-04 - ...'!$C$4:$J$41,'2023-065-04-04 - SO-04 - ...'!$C$47:$J$75,'2023-065-04-04 - SO-04 - ...'!$C$81:$K$1045</definedName>
    <definedName name="_xlnm.Print_Titles" localSheetId="18">'2023-065-04-04 - SO-04 - ...'!$95:$95</definedName>
    <definedName name="_xlnm._FilterDatabase" localSheetId="19" hidden="1">'2023-065-04-05 - SO-04 - ...'!$C$89:$K$192</definedName>
    <definedName name="_xlnm.Print_Area" localSheetId="19">'2023-065-04-05 - SO-04 - ...'!$C$4:$J$41,'2023-065-04-05 - SO-04 - ...'!$C$47:$J$69,'2023-065-04-05 - SO-04 - ...'!$C$75:$K$192</definedName>
    <definedName name="_xlnm.Print_Titles" localSheetId="19">'2023-065-04-05 - SO-04 - ...'!$89:$89</definedName>
    <definedName name="_xlnm._FilterDatabase" localSheetId="20" hidden="1">'2023-065-04-06 - SO-04 - ...'!$C$87:$K$248</definedName>
    <definedName name="_xlnm.Print_Area" localSheetId="20">'2023-065-04-06 - SO-04 - ...'!$C$4:$J$41,'2023-065-04-06 - SO-04 - ...'!$C$47:$J$67,'2023-065-04-06 - SO-04 - ...'!$C$73:$K$248</definedName>
    <definedName name="_xlnm.Print_Titles" localSheetId="20">'2023-065-04-06 - SO-04 - ...'!$87:$87</definedName>
    <definedName name="_xlnm._FilterDatabase" localSheetId="21" hidden="1">'2023-065-04-07 - SO-04 - ...'!$C$88:$K$642</definedName>
    <definedName name="_xlnm.Print_Area" localSheetId="21">'2023-065-04-07 - SO-04 - ...'!$C$4:$J$41,'2023-065-04-07 - SO-04 - ...'!$C$47:$J$68,'2023-065-04-07 - SO-04 - ...'!$C$74:$K$642</definedName>
    <definedName name="_xlnm.Print_Titles" localSheetId="21">'2023-065-04-07 - SO-04 - ...'!$88:$88</definedName>
    <definedName name="_xlnm._FilterDatabase" localSheetId="22" hidden="1">'2023-065-04-08 - SO-04 - ...'!$C$87:$K$1004</definedName>
    <definedName name="_xlnm.Print_Area" localSheetId="22">'2023-065-04-08 - SO-04 - ...'!$C$4:$J$41,'2023-065-04-08 - SO-04 - ...'!$C$47:$J$67,'2023-065-04-08 - SO-04 - ...'!$C$73:$K$1004</definedName>
    <definedName name="_xlnm.Print_Titles" localSheetId="22">'2023-065-04-08 - SO-04 - ...'!$87:$87</definedName>
    <definedName name="_xlnm._FilterDatabase" localSheetId="23" hidden="1">'2023-065-04-09 - SO-04 - ...'!$C$87:$K$753</definedName>
    <definedName name="_xlnm.Print_Area" localSheetId="23">'2023-065-04-09 - SO-04 - ...'!$C$4:$J$41,'2023-065-04-09 - SO-04 - ...'!$C$47:$J$67,'2023-065-04-09 - SO-04 - ...'!$C$73:$K$753</definedName>
    <definedName name="_xlnm.Print_Titles" localSheetId="23">'2023-065-04-09 - SO-04 - ...'!$87:$87</definedName>
    <definedName name="_xlnm._FilterDatabase" localSheetId="24" hidden="1">'2023-065-04-10 - SO-04 - ...'!$C$87:$K$540</definedName>
    <definedName name="_xlnm.Print_Area" localSheetId="24">'2023-065-04-10 - SO-04 - ...'!$C$4:$J$41,'2023-065-04-10 - SO-04 - ...'!$C$47:$J$67,'2023-065-04-10 - SO-04 - ...'!$C$73:$K$540</definedName>
    <definedName name="_xlnm.Print_Titles" localSheetId="24">'2023-065-04-10 - SO-04 - ...'!$87:$87</definedName>
    <definedName name="_xlnm._FilterDatabase" localSheetId="25" hidden="1">'2023-065-05 - VRN - vedle...'!$C$83:$K$122</definedName>
    <definedName name="_xlnm.Print_Area" localSheetId="25">'2023-065-05 - VRN - vedle...'!$C$4:$J$39,'2023-065-05 - VRN - vedle...'!$C$45:$J$65,'2023-065-05 - VRN - vedle...'!$C$71:$K$122</definedName>
    <definedName name="_xlnm.Print_Titles" localSheetId="25">'2023-065-05 - VRN - vedle...'!$83:$83</definedName>
    <definedName name="_xlnm.Print_Area" localSheetId="2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26" l="1" r="J37"/>
  <c r="J36"/>
  <c i="1" r="AY82"/>
  <c i="26" r="J35"/>
  <c i="1" r="AX82"/>
  <c i="26" r="BI121"/>
  <c r="BH121"/>
  <c r="BG121"/>
  <c r="BF121"/>
  <c r="T121"/>
  <c r="T120"/>
  <c r="R121"/>
  <c r="R120"/>
  <c r="P121"/>
  <c r="P120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12"/>
  <c r="BH112"/>
  <c r="BG112"/>
  <c r="BF112"/>
  <c r="T112"/>
  <c r="R112"/>
  <c r="P112"/>
  <c r="BI110"/>
  <c r="BH110"/>
  <c r="BG110"/>
  <c r="BF110"/>
  <c r="T110"/>
  <c r="R110"/>
  <c r="P110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J81"/>
  <c r="J80"/>
  <c r="F80"/>
  <c r="F78"/>
  <c r="E76"/>
  <c r="J55"/>
  <c r="J54"/>
  <c r="F54"/>
  <c r="F52"/>
  <c r="E50"/>
  <c r="J18"/>
  <c r="E18"/>
  <c r="F81"/>
  <c r="J17"/>
  <c r="J12"/>
  <c r="J78"/>
  <c r="E7"/>
  <c r="E74"/>
  <c i="25" r="J39"/>
  <c r="J38"/>
  <c i="1" r="AY81"/>
  <c i="25" r="J37"/>
  <c i="1" r="AX81"/>
  <c i="25" r="BI539"/>
  <c r="BH539"/>
  <c r="BG539"/>
  <c r="BF539"/>
  <c r="T539"/>
  <c r="T538"/>
  <c r="R539"/>
  <c r="R538"/>
  <c r="P539"/>
  <c r="P538"/>
  <c r="BI498"/>
  <c r="BH498"/>
  <c r="BG498"/>
  <c r="BF498"/>
  <c r="T498"/>
  <c r="R498"/>
  <c r="P498"/>
  <c r="BI459"/>
  <c r="BH459"/>
  <c r="BG459"/>
  <c r="BF459"/>
  <c r="T459"/>
  <c r="R459"/>
  <c r="P459"/>
  <c r="BI420"/>
  <c r="BH420"/>
  <c r="BG420"/>
  <c r="BF420"/>
  <c r="T420"/>
  <c r="R420"/>
  <c r="P420"/>
  <c r="BI383"/>
  <c r="BH383"/>
  <c r="BG383"/>
  <c r="BF383"/>
  <c r="T383"/>
  <c r="R383"/>
  <c r="P383"/>
  <c r="BI348"/>
  <c r="BH348"/>
  <c r="BG348"/>
  <c r="BF348"/>
  <c r="T348"/>
  <c r="R348"/>
  <c r="P348"/>
  <c r="BI336"/>
  <c r="BH336"/>
  <c r="BG336"/>
  <c r="BF336"/>
  <c r="T336"/>
  <c r="R336"/>
  <c r="P336"/>
  <c r="BI324"/>
  <c r="BH324"/>
  <c r="BG324"/>
  <c r="BF324"/>
  <c r="T324"/>
  <c r="R324"/>
  <c r="P324"/>
  <c r="BI305"/>
  <c r="BH305"/>
  <c r="BG305"/>
  <c r="BF305"/>
  <c r="T305"/>
  <c r="R305"/>
  <c r="P305"/>
  <c r="BI286"/>
  <c r="BH286"/>
  <c r="BG286"/>
  <c r="BF286"/>
  <c r="T286"/>
  <c r="R286"/>
  <c r="P286"/>
  <c r="BI260"/>
  <c r="BH260"/>
  <c r="BG260"/>
  <c r="BF260"/>
  <c r="T260"/>
  <c r="R260"/>
  <c r="P260"/>
  <c r="BI234"/>
  <c r="BH234"/>
  <c r="BG234"/>
  <c r="BF234"/>
  <c r="T234"/>
  <c r="R234"/>
  <c r="P234"/>
  <c r="BI208"/>
  <c r="BH208"/>
  <c r="BG208"/>
  <c r="BF208"/>
  <c r="T208"/>
  <c r="R208"/>
  <c r="P208"/>
  <c r="BI182"/>
  <c r="BH182"/>
  <c r="BG182"/>
  <c r="BF182"/>
  <c r="T182"/>
  <c r="R182"/>
  <c r="P182"/>
  <c r="BI156"/>
  <c r="BH156"/>
  <c r="BG156"/>
  <c r="BF156"/>
  <c r="T156"/>
  <c r="R156"/>
  <c r="P156"/>
  <c r="BI126"/>
  <c r="BH126"/>
  <c r="BG126"/>
  <c r="BF126"/>
  <c r="T126"/>
  <c r="R126"/>
  <c r="P126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24" r="J39"/>
  <c r="J38"/>
  <c i="1" r="AY80"/>
  <c i="24" r="J37"/>
  <c i="1" r="AX80"/>
  <c i="24" r="BI752"/>
  <c r="BH752"/>
  <c r="BG752"/>
  <c r="BF752"/>
  <c r="T752"/>
  <c r="T751"/>
  <c r="R752"/>
  <c r="R751"/>
  <c r="P752"/>
  <c r="P751"/>
  <c r="BI695"/>
  <c r="BH695"/>
  <c r="BG695"/>
  <c r="BF695"/>
  <c r="T695"/>
  <c r="R695"/>
  <c r="P695"/>
  <c r="BI633"/>
  <c r="BH633"/>
  <c r="BG633"/>
  <c r="BF633"/>
  <c r="T633"/>
  <c r="R633"/>
  <c r="P633"/>
  <c r="BI572"/>
  <c r="BH572"/>
  <c r="BG572"/>
  <c r="BF572"/>
  <c r="T572"/>
  <c r="R572"/>
  <c r="P572"/>
  <c r="BI511"/>
  <c r="BH511"/>
  <c r="BG511"/>
  <c r="BF511"/>
  <c r="T511"/>
  <c r="R511"/>
  <c r="P511"/>
  <c r="BI450"/>
  <c r="BH450"/>
  <c r="BG450"/>
  <c r="BF450"/>
  <c r="T450"/>
  <c r="R450"/>
  <c r="P450"/>
  <c r="BI390"/>
  <c r="BH390"/>
  <c r="BG390"/>
  <c r="BF390"/>
  <c r="T390"/>
  <c r="R390"/>
  <c r="P390"/>
  <c r="BI389"/>
  <c r="BH389"/>
  <c r="BG389"/>
  <c r="BF389"/>
  <c r="T389"/>
  <c r="R389"/>
  <c r="P389"/>
  <c r="BI388"/>
  <c r="BH388"/>
  <c r="BG388"/>
  <c r="BF388"/>
  <c r="T388"/>
  <c r="R388"/>
  <c r="P388"/>
  <c r="BI387"/>
  <c r="BH387"/>
  <c r="BG387"/>
  <c r="BF387"/>
  <c r="T387"/>
  <c r="R387"/>
  <c r="P387"/>
  <c r="BI386"/>
  <c r="BH386"/>
  <c r="BG386"/>
  <c r="BF386"/>
  <c r="T386"/>
  <c r="R386"/>
  <c r="P386"/>
  <c r="BI385"/>
  <c r="BH385"/>
  <c r="BG385"/>
  <c r="BF385"/>
  <c r="T385"/>
  <c r="R385"/>
  <c r="P385"/>
  <c r="BI384"/>
  <c r="BH384"/>
  <c r="BG384"/>
  <c r="BF384"/>
  <c r="T384"/>
  <c r="R384"/>
  <c r="P384"/>
  <c r="BI383"/>
  <c r="BH383"/>
  <c r="BG383"/>
  <c r="BF383"/>
  <c r="T383"/>
  <c r="R383"/>
  <c r="P383"/>
  <c r="BI382"/>
  <c r="BH382"/>
  <c r="BG382"/>
  <c r="BF382"/>
  <c r="T382"/>
  <c r="R382"/>
  <c r="P382"/>
  <c r="BI381"/>
  <c r="BH381"/>
  <c r="BG381"/>
  <c r="BF381"/>
  <c r="T381"/>
  <c r="R381"/>
  <c r="P381"/>
  <c r="BI380"/>
  <c r="BH380"/>
  <c r="BG380"/>
  <c r="BF380"/>
  <c r="T380"/>
  <c r="R380"/>
  <c r="P380"/>
  <c r="BI379"/>
  <c r="BH379"/>
  <c r="BG379"/>
  <c r="BF379"/>
  <c r="T379"/>
  <c r="R379"/>
  <c r="P379"/>
  <c r="BI378"/>
  <c r="BH378"/>
  <c r="BG378"/>
  <c r="BF378"/>
  <c r="T378"/>
  <c r="R378"/>
  <c r="P378"/>
  <c r="BI339"/>
  <c r="BH339"/>
  <c r="BG339"/>
  <c r="BF339"/>
  <c r="T339"/>
  <c r="R339"/>
  <c r="P339"/>
  <c r="BI276"/>
  <c r="BH276"/>
  <c r="BG276"/>
  <c r="BF276"/>
  <c r="T276"/>
  <c r="R276"/>
  <c r="P276"/>
  <c r="BI213"/>
  <c r="BH213"/>
  <c r="BG213"/>
  <c r="BF213"/>
  <c r="T213"/>
  <c r="R213"/>
  <c r="P213"/>
  <c r="BI151"/>
  <c r="BH151"/>
  <c r="BG151"/>
  <c r="BF151"/>
  <c r="T151"/>
  <c r="R151"/>
  <c r="P151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50"/>
  <c i="23" r="J39"/>
  <c r="J38"/>
  <c i="1" r="AY79"/>
  <c i="23" r="J37"/>
  <c i="1" r="AX79"/>
  <c i="23" r="BI1003"/>
  <c r="BH1003"/>
  <c r="BG1003"/>
  <c r="BF1003"/>
  <c r="T1003"/>
  <c r="R1003"/>
  <c r="P1003"/>
  <c r="BI1001"/>
  <c r="BH1001"/>
  <c r="BG1001"/>
  <c r="BF1001"/>
  <c r="T1001"/>
  <c r="R1001"/>
  <c r="P1001"/>
  <c r="BI988"/>
  <c r="BH988"/>
  <c r="BG988"/>
  <c r="BF988"/>
  <c r="T988"/>
  <c r="R988"/>
  <c r="P988"/>
  <c r="BI978"/>
  <c r="BH978"/>
  <c r="BG978"/>
  <c r="BF978"/>
  <c r="T978"/>
  <c r="R978"/>
  <c r="P978"/>
  <c r="BI968"/>
  <c r="BH968"/>
  <c r="BG968"/>
  <c r="BF968"/>
  <c r="T968"/>
  <c r="R968"/>
  <c r="P968"/>
  <c r="BI957"/>
  <c r="BH957"/>
  <c r="BG957"/>
  <c r="BF957"/>
  <c r="T957"/>
  <c r="R957"/>
  <c r="P957"/>
  <c r="BI947"/>
  <c r="BH947"/>
  <c r="BG947"/>
  <c r="BF947"/>
  <c r="T947"/>
  <c r="R947"/>
  <c r="P947"/>
  <c r="BI938"/>
  <c r="BH938"/>
  <c r="BG938"/>
  <c r="BF938"/>
  <c r="T938"/>
  <c r="R938"/>
  <c r="P938"/>
  <c r="BI868"/>
  <c r="BH868"/>
  <c r="BG868"/>
  <c r="BF868"/>
  <c r="T868"/>
  <c r="R868"/>
  <c r="P868"/>
  <c r="BI798"/>
  <c r="BH798"/>
  <c r="BG798"/>
  <c r="BF798"/>
  <c r="T798"/>
  <c r="R798"/>
  <c r="P798"/>
  <c r="BI727"/>
  <c r="BH727"/>
  <c r="BG727"/>
  <c r="BF727"/>
  <c r="T727"/>
  <c r="R727"/>
  <c r="P727"/>
  <c r="BI654"/>
  <c r="BH654"/>
  <c r="BG654"/>
  <c r="BF654"/>
  <c r="T654"/>
  <c r="R654"/>
  <c r="P654"/>
  <c r="BI581"/>
  <c r="BH581"/>
  <c r="BG581"/>
  <c r="BF581"/>
  <c r="T581"/>
  <c r="R581"/>
  <c r="P581"/>
  <c r="BI503"/>
  <c r="BH503"/>
  <c r="BG503"/>
  <c r="BF503"/>
  <c r="T503"/>
  <c r="R503"/>
  <c r="P503"/>
  <c r="BI427"/>
  <c r="BH427"/>
  <c r="BG427"/>
  <c r="BF427"/>
  <c r="T427"/>
  <c r="R427"/>
  <c r="P427"/>
  <c r="BI420"/>
  <c r="BH420"/>
  <c r="BG420"/>
  <c r="BF420"/>
  <c r="T420"/>
  <c r="R420"/>
  <c r="P420"/>
  <c r="BI413"/>
  <c r="BH413"/>
  <c r="BG413"/>
  <c r="BF413"/>
  <c r="T413"/>
  <c r="R413"/>
  <c r="P413"/>
  <c r="BI401"/>
  <c r="BH401"/>
  <c r="BG401"/>
  <c r="BF401"/>
  <c r="T401"/>
  <c r="R401"/>
  <c r="P401"/>
  <c r="BI394"/>
  <c r="BH394"/>
  <c r="BG394"/>
  <c r="BF394"/>
  <c r="T394"/>
  <c r="R394"/>
  <c r="P394"/>
  <c r="BI387"/>
  <c r="BH387"/>
  <c r="BG387"/>
  <c r="BF387"/>
  <c r="T387"/>
  <c r="R387"/>
  <c r="P387"/>
  <c r="BI375"/>
  <c r="BH375"/>
  <c r="BG375"/>
  <c r="BF375"/>
  <c r="T375"/>
  <c r="R375"/>
  <c r="P375"/>
  <c r="BI368"/>
  <c r="BH368"/>
  <c r="BG368"/>
  <c r="BF368"/>
  <c r="T368"/>
  <c r="R368"/>
  <c r="P368"/>
  <c r="BI350"/>
  <c r="BH350"/>
  <c r="BG350"/>
  <c r="BF350"/>
  <c r="T350"/>
  <c r="R350"/>
  <c r="P350"/>
  <c r="BI343"/>
  <c r="BH343"/>
  <c r="BG343"/>
  <c r="BF343"/>
  <c r="T343"/>
  <c r="R343"/>
  <c r="P343"/>
  <c r="BI274"/>
  <c r="BH274"/>
  <c r="BG274"/>
  <c r="BF274"/>
  <c r="T274"/>
  <c r="R274"/>
  <c r="P274"/>
  <c r="BI263"/>
  <c r="BH263"/>
  <c r="BG263"/>
  <c r="BF263"/>
  <c r="T263"/>
  <c r="R263"/>
  <c r="P263"/>
  <c r="BI253"/>
  <c r="BH253"/>
  <c r="BG253"/>
  <c r="BF253"/>
  <c r="T253"/>
  <c r="R253"/>
  <c r="P253"/>
  <c r="BI244"/>
  <c r="BH244"/>
  <c r="BG244"/>
  <c r="BF244"/>
  <c r="T244"/>
  <c r="R244"/>
  <c r="P244"/>
  <c r="BI234"/>
  <c r="BH234"/>
  <c r="BG234"/>
  <c r="BF234"/>
  <c r="T234"/>
  <c r="R234"/>
  <c r="P234"/>
  <c r="BI224"/>
  <c r="BH224"/>
  <c r="BG224"/>
  <c r="BF224"/>
  <c r="T224"/>
  <c r="R224"/>
  <c r="P224"/>
  <c r="BI214"/>
  <c r="BH214"/>
  <c r="BG214"/>
  <c r="BF214"/>
  <c r="T214"/>
  <c r="R214"/>
  <c r="P214"/>
  <c r="BI204"/>
  <c r="BH204"/>
  <c r="BG204"/>
  <c r="BF204"/>
  <c r="T204"/>
  <c r="R204"/>
  <c r="P204"/>
  <c r="BI194"/>
  <c r="BH194"/>
  <c r="BG194"/>
  <c r="BF194"/>
  <c r="T194"/>
  <c r="R194"/>
  <c r="P194"/>
  <c r="BI184"/>
  <c r="BH184"/>
  <c r="BG184"/>
  <c r="BF184"/>
  <c r="T184"/>
  <c r="R184"/>
  <c r="P184"/>
  <c r="BI165"/>
  <c r="BH165"/>
  <c r="BG165"/>
  <c r="BF165"/>
  <c r="T165"/>
  <c r="R165"/>
  <c r="P165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22" r="J39"/>
  <c r="J38"/>
  <c i="1" r="AY78"/>
  <c i="22" r="J37"/>
  <c i="1" r="AX78"/>
  <c i="22" r="BI640"/>
  <c r="BH640"/>
  <c r="BG640"/>
  <c r="BF640"/>
  <c r="T640"/>
  <c r="R640"/>
  <c r="P640"/>
  <c r="BI637"/>
  <c r="BH637"/>
  <c r="BG637"/>
  <c r="BF637"/>
  <c r="T637"/>
  <c r="R637"/>
  <c r="P637"/>
  <c r="BI615"/>
  <c r="BH615"/>
  <c r="BG615"/>
  <c r="BF615"/>
  <c r="T615"/>
  <c r="R615"/>
  <c r="P615"/>
  <c r="BI594"/>
  <c r="BH594"/>
  <c r="BG594"/>
  <c r="BF594"/>
  <c r="T594"/>
  <c r="R594"/>
  <c r="P594"/>
  <c r="BI573"/>
  <c r="BH573"/>
  <c r="BG573"/>
  <c r="BF573"/>
  <c r="T573"/>
  <c r="R573"/>
  <c r="P573"/>
  <c r="BI557"/>
  <c r="BH557"/>
  <c r="BG557"/>
  <c r="BF557"/>
  <c r="T557"/>
  <c r="R557"/>
  <c r="P557"/>
  <c r="BI540"/>
  <c r="BH540"/>
  <c r="BG540"/>
  <c r="BF540"/>
  <c r="T540"/>
  <c r="R540"/>
  <c r="P540"/>
  <c r="BI524"/>
  <c r="BH524"/>
  <c r="BG524"/>
  <c r="BF524"/>
  <c r="T524"/>
  <c r="R524"/>
  <c r="P524"/>
  <c r="BI508"/>
  <c r="BH508"/>
  <c r="BG508"/>
  <c r="BF508"/>
  <c r="T508"/>
  <c r="R508"/>
  <c r="P508"/>
  <c r="BI492"/>
  <c r="BH492"/>
  <c r="BG492"/>
  <c r="BF492"/>
  <c r="T492"/>
  <c r="R492"/>
  <c r="P492"/>
  <c r="BI476"/>
  <c r="BH476"/>
  <c r="BG476"/>
  <c r="BF476"/>
  <c r="T476"/>
  <c r="R476"/>
  <c r="P476"/>
  <c r="BI460"/>
  <c r="BH460"/>
  <c r="BG460"/>
  <c r="BF460"/>
  <c r="T460"/>
  <c r="R460"/>
  <c r="P460"/>
  <c r="BI443"/>
  <c r="BH443"/>
  <c r="BG443"/>
  <c r="BF443"/>
  <c r="T443"/>
  <c r="R443"/>
  <c r="P443"/>
  <c r="BI427"/>
  <c r="BH427"/>
  <c r="BG427"/>
  <c r="BF427"/>
  <c r="T427"/>
  <c r="R427"/>
  <c r="P427"/>
  <c r="BI411"/>
  <c r="BH411"/>
  <c r="BG411"/>
  <c r="BF411"/>
  <c r="T411"/>
  <c r="R411"/>
  <c r="P411"/>
  <c r="BI395"/>
  <c r="BH395"/>
  <c r="BG395"/>
  <c r="BF395"/>
  <c r="T395"/>
  <c r="R395"/>
  <c r="P395"/>
  <c r="BI391"/>
  <c r="BH391"/>
  <c r="BG391"/>
  <c r="BF391"/>
  <c r="T391"/>
  <c r="R391"/>
  <c r="P391"/>
  <c r="BI388"/>
  <c r="BH388"/>
  <c r="BG388"/>
  <c r="BF388"/>
  <c r="T388"/>
  <c r="R388"/>
  <c r="P388"/>
  <c r="BI375"/>
  <c r="BH375"/>
  <c r="BG375"/>
  <c r="BF375"/>
  <c r="T375"/>
  <c r="R375"/>
  <c r="P375"/>
  <c r="BI363"/>
  <c r="BH363"/>
  <c r="BG363"/>
  <c r="BF363"/>
  <c r="T363"/>
  <c r="R363"/>
  <c r="P363"/>
  <c r="BI351"/>
  <c r="BH351"/>
  <c r="BG351"/>
  <c r="BF351"/>
  <c r="T351"/>
  <c r="R351"/>
  <c r="P351"/>
  <c r="BI344"/>
  <c r="BH344"/>
  <c r="BG344"/>
  <c r="BF344"/>
  <c r="T344"/>
  <c r="R344"/>
  <c r="P344"/>
  <c r="BI336"/>
  <c r="BH336"/>
  <c r="BG336"/>
  <c r="BF336"/>
  <c r="T336"/>
  <c r="R336"/>
  <c r="P336"/>
  <c r="BI329"/>
  <c r="BH329"/>
  <c r="BG329"/>
  <c r="BF329"/>
  <c r="T329"/>
  <c r="R329"/>
  <c r="P329"/>
  <c r="BI321"/>
  <c r="BH321"/>
  <c r="BG321"/>
  <c r="BF321"/>
  <c r="T321"/>
  <c r="R321"/>
  <c r="P321"/>
  <c r="BI313"/>
  <c r="BH313"/>
  <c r="BG313"/>
  <c r="BF313"/>
  <c r="T313"/>
  <c r="R313"/>
  <c r="P313"/>
  <c r="BI304"/>
  <c r="BH304"/>
  <c r="BG304"/>
  <c r="BF304"/>
  <c r="T304"/>
  <c r="R304"/>
  <c r="P304"/>
  <c r="BI298"/>
  <c r="BH298"/>
  <c r="BG298"/>
  <c r="BF298"/>
  <c r="T298"/>
  <c r="R298"/>
  <c r="P298"/>
  <c r="BI290"/>
  <c r="BH290"/>
  <c r="BG290"/>
  <c r="BF290"/>
  <c r="T290"/>
  <c r="R290"/>
  <c r="P290"/>
  <c r="BI281"/>
  <c r="BH281"/>
  <c r="BG281"/>
  <c r="BF281"/>
  <c r="T281"/>
  <c r="R281"/>
  <c r="P281"/>
  <c r="BI274"/>
  <c r="BH274"/>
  <c r="BG274"/>
  <c r="BF274"/>
  <c r="T274"/>
  <c r="R274"/>
  <c r="P274"/>
  <c r="BI267"/>
  <c r="BH267"/>
  <c r="BG267"/>
  <c r="BF267"/>
  <c r="T267"/>
  <c r="R267"/>
  <c r="P267"/>
  <c r="BI260"/>
  <c r="BH260"/>
  <c r="BG260"/>
  <c r="BF260"/>
  <c r="T260"/>
  <c r="R260"/>
  <c r="P260"/>
  <c r="BI256"/>
  <c r="BH256"/>
  <c r="BG256"/>
  <c r="BF256"/>
  <c r="T256"/>
  <c r="R256"/>
  <c r="P256"/>
  <c r="BI253"/>
  <c r="BH253"/>
  <c r="BG253"/>
  <c r="BF253"/>
  <c r="T253"/>
  <c r="R253"/>
  <c r="P253"/>
  <c r="BI240"/>
  <c r="BH240"/>
  <c r="BG240"/>
  <c r="BF240"/>
  <c r="T240"/>
  <c r="R240"/>
  <c r="P240"/>
  <c r="BI228"/>
  <c r="BH228"/>
  <c r="BG228"/>
  <c r="BF228"/>
  <c r="T228"/>
  <c r="R228"/>
  <c r="P228"/>
  <c r="BI216"/>
  <c r="BH216"/>
  <c r="BG216"/>
  <c r="BF216"/>
  <c r="T216"/>
  <c r="R216"/>
  <c r="P216"/>
  <c r="BI209"/>
  <c r="BH209"/>
  <c r="BG209"/>
  <c r="BF209"/>
  <c r="T209"/>
  <c r="R209"/>
  <c r="P209"/>
  <c r="BI201"/>
  <c r="BH201"/>
  <c r="BG201"/>
  <c r="BF201"/>
  <c r="T201"/>
  <c r="R201"/>
  <c r="P201"/>
  <c r="BI194"/>
  <c r="BH194"/>
  <c r="BG194"/>
  <c r="BF194"/>
  <c r="T194"/>
  <c r="R194"/>
  <c r="P194"/>
  <c r="BI187"/>
  <c r="BH187"/>
  <c r="BG187"/>
  <c r="BF187"/>
  <c r="T187"/>
  <c r="R187"/>
  <c r="P187"/>
  <c r="BI180"/>
  <c r="BH180"/>
  <c r="BG180"/>
  <c r="BF180"/>
  <c r="T180"/>
  <c r="R180"/>
  <c r="P180"/>
  <c r="BI172"/>
  <c r="BH172"/>
  <c r="BG172"/>
  <c r="BF172"/>
  <c r="T172"/>
  <c r="R172"/>
  <c r="P172"/>
  <c r="BI163"/>
  <c r="BH163"/>
  <c r="BG163"/>
  <c r="BF163"/>
  <c r="T163"/>
  <c r="R163"/>
  <c r="P163"/>
  <c r="BI157"/>
  <c r="BH157"/>
  <c r="BG157"/>
  <c r="BF157"/>
  <c r="T157"/>
  <c r="R157"/>
  <c r="P157"/>
  <c r="BI149"/>
  <c r="BH149"/>
  <c r="BG149"/>
  <c r="BF149"/>
  <c r="T149"/>
  <c r="R149"/>
  <c r="P149"/>
  <c r="BI141"/>
  <c r="BH141"/>
  <c r="BG141"/>
  <c r="BF141"/>
  <c r="T141"/>
  <c r="R141"/>
  <c r="P141"/>
  <c r="BI134"/>
  <c r="BH134"/>
  <c r="BG134"/>
  <c r="BF134"/>
  <c r="T134"/>
  <c r="R134"/>
  <c r="P134"/>
  <c r="BI127"/>
  <c r="BH127"/>
  <c r="BG127"/>
  <c r="BF127"/>
  <c r="T127"/>
  <c r="R127"/>
  <c r="P127"/>
  <c r="BI120"/>
  <c r="BH120"/>
  <c r="BG120"/>
  <c r="BF120"/>
  <c r="T120"/>
  <c r="R120"/>
  <c r="P120"/>
  <c r="BI113"/>
  <c r="BH113"/>
  <c r="BG113"/>
  <c r="BF113"/>
  <c r="T113"/>
  <c r="R113"/>
  <c r="P113"/>
  <c r="BI106"/>
  <c r="BH106"/>
  <c r="BG106"/>
  <c r="BF106"/>
  <c r="T106"/>
  <c r="R106"/>
  <c r="P106"/>
  <c r="BI99"/>
  <c r="BH99"/>
  <c r="BG99"/>
  <c r="BF99"/>
  <c r="T99"/>
  <c r="R99"/>
  <c r="P99"/>
  <c r="BI92"/>
  <c r="BH92"/>
  <c r="BG92"/>
  <c r="BF92"/>
  <c r="T92"/>
  <c r="R92"/>
  <c r="P92"/>
  <c r="J86"/>
  <c r="J85"/>
  <c r="F85"/>
  <c r="F83"/>
  <c r="E81"/>
  <c r="J59"/>
  <c r="J58"/>
  <c r="F58"/>
  <c r="F56"/>
  <c r="E54"/>
  <c r="J20"/>
  <c r="E20"/>
  <c r="F59"/>
  <c r="J19"/>
  <c r="J14"/>
  <c r="J83"/>
  <c r="E7"/>
  <c r="E50"/>
  <c i="21" r="J39"/>
  <c r="J38"/>
  <c i="1" r="AY77"/>
  <c i="21" r="J37"/>
  <c i="1" r="AX77"/>
  <c i="21" r="BI245"/>
  <c r="BH245"/>
  <c r="BG245"/>
  <c r="BF245"/>
  <c r="T245"/>
  <c r="R245"/>
  <c r="P245"/>
  <c r="BI239"/>
  <c r="BH239"/>
  <c r="BG239"/>
  <c r="BF239"/>
  <c r="T239"/>
  <c r="R239"/>
  <c r="P239"/>
  <c r="BI233"/>
  <c r="BH233"/>
  <c r="BG233"/>
  <c r="BF233"/>
  <c r="T233"/>
  <c r="R233"/>
  <c r="P233"/>
  <c r="BI222"/>
  <c r="BH222"/>
  <c r="BG222"/>
  <c r="BF222"/>
  <c r="T222"/>
  <c r="R222"/>
  <c r="P222"/>
  <c r="BI216"/>
  <c r="BH216"/>
  <c r="BG216"/>
  <c r="BF216"/>
  <c r="T216"/>
  <c r="R216"/>
  <c r="P216"/>
  <c r="BI210"/>
  <c r="BH210"/>
  <c r="BG210"/>
  <c r="BF210"/>
  <c r="T210"/>
  <c r="R210"/>
  <c r="P210"/>
  <c r="BI204"/>
  <c r="BH204"/>
  <c r="BG204"/>
  <c r="BF204"/>
  <c r="T204"/>
  <c r="R204"/>
  <c r="P204"/>
  <c r="BI197"/>
  <c r="BH197"/>
  <c r="BG197"/>
  <c r="BF197"/>
  <c r="T197"/>
  <c r="R197"/>
  <c r="P197"/>
  <c r="BI175"/>
  <c r="BH175"/>
  <c r="BG175"/>
  <c r="BF175"/>
  <c r="T175"/>
  <c r="R175"/>
  <c r="P175"/>
  <c r="BI163"/>
  <c r="BH163"/>
  <c r="BG163"/>
  <c r="BF163"/>
  <c r="T163"/>
  <c r="R163"/>
  <c r="P163"/>
  <c r="BI151"/>
  <c r="BH151"/>
  <c r="BG151"/>
  <c r="BF151"/>
  <c r="T151"/>
  <c r="R151"/>
  <c r="P151"/>
  <c r="BI139"/>
  <c r="BH139"/>
  <c r="BG139"/>
  <c r="BF139"/>
  <c r="T139"/>
  <c r="R139"/>
  <c r="P139"/>
  <c r="BI127"/>
  <c r="BH127"/>
  <c r="BG127"/>
  <c r="BF127"/>
  <c r="T127"/>
  <c r="R127"/>
  <c r="P127"/>
  <c r="BI115"/>
  <c r="BH115"/>
  <c r="BG115"/>
  <c r="BF115"/>
  <c r="T115"/>
  <c r="R115"/>
  <c r="P115"/>
  <c r="BI103"/>
  <c r="BH103"/>
  <c r="BG103"/>
  <c r="BF103"/>
  <c r="T103"/>
  <c r="R103"/>
  <c r="P103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56"/>
  <c r="E7"/>
  <c r="E76"/>
  <c i="20" r="J39"/>
  <c r="J38"/>
  <c i="1" r="AY76"/>
  <c i="20" r="J37"/>
  <c i="1" r="AX76"/>
  <c i="20" r="BI189"/>
  <c r="BH189"/>
  <c r="BG189"/>
  <c r="BF189"/>
  <c r="T189"/>
  <c r="R189"/>
  <c r="P189"/>
  <c r="BI175"/>
  <c r="BH175"/>
  <c r="BG175"/>
  <c r="BF175"/>
  <c r="T175"/>
  <c r="R175"/>
  <c r="P175"/>
  <c r="BI160"/>
  <c r="BH160"/>
  <c r="BG160"/>
  <c r="BF160"/>
  <c r="T160"/>
  <c r="R160"/>
  <c r="P160"/>
  <c r="BI155"/>
  <c r="BH155"/>
  <c r="BG155"/>
  <c r="BF155"/>
  <c r="T155"/>
  <c r="R155"/>
  <c r="P155"/>
  <c r="BI148"/>
  <c r="BH148"/>
  <c r="BG148"/>
  <c r="BF148"/>
  <c r="T148"/>
  <c r="R148"/>
  <c r="P148"/>
  <c r="BI141"/>
  <c r="BH141"/>
  <c r="BG141"/>
  <c r="BF141"/>
  <c r="T141"/>
  <c r="R141"/>
  <c r="P141"/>
  <c r="BI136"/>
  <c r="BH136"/>
  <c r="BG136"/>
  <c r="BF136"/>
  <c r="T136"/>
  <c r="R136"/>
  <c r="P136"/>
  <c r="BI130"/>
  <c r="BH130"/>
  <c r="BG130"/>
  <c r="BF130"/>
  <c r="T130"/>
  <c r="R130"/>
  <c r="P130"/>
  <c r="BI124"/>
  <c r="BH124"/>
  <c r="BG124"/>
  <c r="BF124"/>
  <c r="T124"/>
  <c r="R124"/>
  <c r="P124"/>
  <c r="BI118"/>
  <c r="BH118"/>
  <c r="BG118"/>
  <c r="BF118"/>
  <c r="T118"/>
  <c r="R118"/>
  <c r="P118"/>
  <c r="BI114"/>
  <c r="BH114"/>
  <c r="BG114"/>
  <c r="BF114"/>
  <c r="T114"/>
  <c r="R114"/>
  <c r="P114"/>
  <c r="BI108"/>
  <c r="BH108"/>
  <c r="BG108"/>
  <c r="BF108"/>
  <c r="T108"/>
  <c r="R108"/>
  <c r="P108"/>
  <c r="BI101"/>
  <c r="BH101"/>
  <c r="BG101"/>
  <c r="BF101"/>
  <c r="T101"/>
  <c r="R101"/>
  <c r="P101"/>
  <c r="BI93"/>
  <c r="BH93"/>
  <c r="BG93"/>
  <c r="BF93"/>
  <c r="T93"/>
  <c r="T92"/>
  <c r="R93"/>
  <c r="R92"/>
  <c r="P93"/>
  <c r="P92"/>
  <c r="J87"/>
  <c r="J86"/>
  <c r="F86"/>
  <c r="F84"/>
  <c r="E82"/>
  <c r="J59"/>
  <c r="J58"/>
  <c r="F58"/>
  <c r="F56"/>
  <c r="E54"/>
  <c r="J20"/>
  <c r="E20"/>
  <c r="F59"/>
  <c r="J19"/>
  <c r="J14"/>
  <c r="J56"/>
  <c r="E7"/>
  <c r="E50"/>
  <c i="19" r="J39"/>
  <c r="J38"/>
  <c i="1" r="AY75"/>
  <c i="19" r="J37"/>
  <c i="1" r="AX75"/>
  <c i="19" r="BI1042"/>
  <c r="BH1042"/>
  <c r="BG1042"/>
  <c r="BF1042"/>
  <c r="T1042"/>
  <c r="R1042"/>
  <c r="P1042"/>
  <c r="BI1022"/>
  <c r="BH1022"/>
  <c r="BG1022"/>
  <c r="BF1022"/>
  <c r="T1022"/>
  <c r="R1022"/>
  <c r="P1022"/>
  <c r="BI1000"/>
  <c r="BH1000"/>
  <c r="BG1000"/>
  <c r="BF1000"/>
  <c r="T1000"/>
  <c r="R1000"/>
  <c r="P1000"/>
  <c r="BI979"/>
  <c r="BH979"/>
  <c r="BG979"/>
  <c r="BF979"/>
  <c r="T979"/>
  <c r="R979"/>
  <c r="P979"/>
  <c r="BI957"/>
  <c r="BH957"/>
  <c r="BG957"/>
  <c r="BF957"/>
  <c r="T957"/>
  <c r="R957"/>
  <c r="P957"/>
  <c r="BI933"/>
  <c r="BH933"/>
  <c r="BG933"/>
  <c r="BF933"/>
  <c r="T933"/>
  <c r="R933"/>
  <c r="P933"/>
  <c r="BI912"/>
  <c r="BH912"/>
  <c r="BG912"/>
  <c r="BF912"/>
  <c r="T912"/>
  <c r="R912"/>
  <c r="P912"/>
  <c r="BI907"/>
  <c r="BH907"/>
  <c r="BG907"/>
  <c r="BF907"/>
  <c r="T907"/>
  <c r="R907"/>
  <c r="P907"/>
  <c r="BI884"/>
  <c r="BH884"/>
  <c r="BG884"/>
  <c r="BF884"/>
  <c r="T884"/>
  <c r="R884"/>
  <c r="P884"/>
  <c r="BI860"/>
  <c r="BH860"/>
  <c r="BG860"/>
  <c r="BF860"/>
  <c r="T860"/>
  <c r="R860"/>
  <c r="P860"/>
  <c r="BI835"/>
  <c r="BH835"/>
  <c r="BG835"/>
  <c r="BF835"/>
  <c r="T835"/>
  <c r="R835"/>
  <c r="P835"/>
  <c r="BI811"/>
  <c r="BH811"/>
  <c r="BG811"/>
  <c r="BF811"/>
  <c r="T811"/>
  <c r="R811"/>
  <c r="P811"/>
  <c r="BI806"/>
  <c r="BH806"/>
  <c r="BG806"/>
  <c r="BF806"/>
  <c r="T806"/>
  <c r="R806"/>
  <c r="P806"/>
  <c r="BI786"/>
  <c r="BH786"/>
  <c r="BG786"/>
  <c r="BF786"/>
  <c r="T786"/>
  <c r="R786"/>
  <c r="P786"/>
  <c r="BI765"/>
  <c r="BH765"/>
  <c r="BG765"/>
  <c r="BF765"/>
  <c r="T765"/>
  <c r="R765"/>
  <c r="P765"/>
  <c r="BI743"/>
  <c r="BH743"/>
  <c r="BG743"/>
  <c r="BF743"/>
  <c r="T743"/>
  <c r="R743"/>
  <c r="P743"/>
  <c r="BI722"/>
  <c r="BH722"/>
  <c r="BG722"/>
  <c r="BF722"/>
  <c r="T722"/>
  <c r="R722"/>
  <c r="P722"/>
  <c r="BI718"/>
  <c r="BH718"/>
  <c r="BG718"/>
  <c r="BF718"/>
  <c r="T718"/>
  <c r="R718"/>
  <c r="P718"/>
  <c r="BI708"/>
  <c r="BH708"/>
  <c r="BG708"/>
  <c r="BF708"/>
  <c r="T708"/>
  <c r="R708"/>
  <c r="P708"/>
  <c r="BI697"/>
  <c r="BH697"/>
  <c r="BG697"/>
  <c r="BF697"/>
  <c r="T697"/>
  <c r="R697"/>
  <c r="P697"/>
  <c r="BI687"/>
  <c r="BH687"/>
  <c r="BG687"/>
  <c r="BF687"/>
  <c r="T687"/>
  <c r="R687"/>
  <c r="P687"/>
  <c r="BI676"/>
  <c r="BH676"/>
  <c r="BG676"/>
  <c r="BF676"/>
  <c r="T676"/>
  <c r="R676"/>
  <c r="P676"/>
  <c r="BI667"/>
  <c r="BH667"/>
  <c r="BG667"/>
  <c r="BF667"/>
  <c r="T667"/>
  <c r="R667"/>
  <c r="P667"/>
  <c r="BI663"/>
  <c r="BH663"/>
  <c r="BG663"/>
  <c r="BF663"/>
  <c r="T663"/>
  <c r="R663"/>
  <c r="P663"/>
  <c r="BI649"/>
  <c r="BH649"/>
  <c r="BG649"/>
  <c r="BF649"/>
  <c r="T649"/>
  <c r="R649"/>
  <c r="P649"/>
  <c r="BI637"/>
  <c r="BH637"/>
  <c r="BG637"/>
  <c r="BF637"/>
  <c r="T637"/>
  <c r="R637"/>
  <c r="P637"/>
  <c r="BI628"/>
  <c r="BH628"/>
  <c r="BG628"/>
  <c r="BF628"/>
  <c r="T628"/>
  <c r="R628"/>
  <c r="P628"/>
  <c r="BI619"/>
  <c r="BH619"/>
  <c r="BG619"/>
  <c r="BF619"/>
  <c r="T619"/>
  <c r="R619"/>
  <c r="P619"/>
  <c r="BI615"/>
  <c r="BH615"/>
  <c r="BG615"/>
  <c r="BF615"/>
  <c r="T615"/>
  <c r="R615"/>
  <c r="P615"/>
  <c r="BI595"/>
  <c r="BH595"/>
  <c r="BG595"/>
  <c r="BF595"/>
  <c r="T595"/>
  <c r="R595"/>
  <c r="P595"/>
  <c r="BI575"/>
  <c r="BH575"/>
  <c r="BG575"/>
  <c r="BF575"/>
  <c r="T575"/>
  <c r="R575"/>
  <c r="P575"/>
  <c r="BI557"/>
  <c r="BH557"/>
  <c r="BG557"/>
  <c r="BF557"/>
  <c r="T557"/>
  <c r="R557"/>
  <c r="P557"/>
  <c r="BI543"/>
  <c r="BH543"/>
  <c r="BG543"/>
  <c r="BF543"/>
  <c r="T543"/>
  <c r="R543"/>
  <c r="P543"/>
  <c r="BI529"/>
  <c r="BH529"/>
  <c r="BG529"/>
  <c r="BF529"/>
  <c r="T529"/>
  <c r="R529"/>
  <c r="P529"/>
  <c r="BI518"/>
  <c r="BH518"/>
  <c r="BG518"/>
  <c r="BF518"/>
  <c r="T518"/>
  <c r="R518"/>
  <c r="P518"/>
  <c r="BI503"/>
  <c r="BH503"/>
  <c r="BG503"/>
  <c r="BF503"/>
  <c r="T503"/>
  <c r="R503"/>
  <c r="P503"/>
  <c r="BI495"/>
  <c r="BH495"/>
  <c r="BG495"/>
  <c r="BF495"/>
  <c r="T495"/>
  <c r="R495"/>
  <c r="P495"/>
  <c r="BI474"/>
  <c r="BH474"/>
  <c r="BG474"/>
  <c r="BF474"/>
  <c r="T474"/>
  <c r="R474"/>
  <c r="P474"/>
  <c r="BI469"/>
  <c r="BH469"/>
  <c r="BG469"/>
  <c r="BF469"/>
  <c r="T469"/>
  <c r="R469"/>
  <c r="P469"/>
  <c r="BI447"/>
  <c r="BH447"/>
  <c r="BG447"/>
  <c r="BF447"/>
  <c r="T447"/>
  <c r="R447"/>
  <c r="P447"/>
  <c r="BI427"/>
  <c r="BH427"/>
  <c r="BG427"/>
  <c r="BF427"/>
  <c r="T427"/>
  <c r="R427"/>
  <c r="P427"/>
  <c r="BI406"/>
  <c r="BH406"/>
  <c r="BG406"/>
  <c r="BF406"/>
  <c r="T406"/>
  <c r="R406"/>
  <c r="P406"/>
  <c r="BI401"/>
  <c r="BH401"/>
  <c r="BG401"/>
  <c r="BF401"/>
  <c r="T401"/>
  <c r="R401"/>
  <c r="P401"/>
  <c r="BI394"/>
  <c r="BH394"/>
  <c r="BG394"/>
  <c r="BF394"/>
  <c r="T394"/>
  <c r="R394"/>
  <c r="P394"/>
  <c r="BI386"/>
  <c r="BH386"/>
  <c r="BG386"/>
  <c r="BF386"/>
  <c r="T386"/>
  <c r="R386"/>
  <c r="P386"/>
  <c r="BI379"/>
  <c r="BH379"/>
  <c r="BG379"/>
  <c r="BF379"/>
  <c r="T379"/>
  <c r="R379"/>
  <c r="P379"/>
  <c r="BI373"/>
  <c r="BH373"/>
  <c r="BG373"/>
  <c r="BF373"/>
  <c r="T373"/>
  <c r="R373"/>
  <c r="P373"/>
  <c r="BI364"/>
  <c r="BH364"/>
  <c r="BG364"/>
  <c r="BF364"/>
  <c r="T364"/>
  <c r="R364"/>
  <c r="P364"/>
  <c r="BI357"/>
  <c r="BH357"/>
  <c r="BG357"/>
  <c r="BF357"/>
  <c r="T357"/>
  <c r="R357"/>
  <c r="P357"/>
  <c r="BI350"/>
  <c r="BH350"/>
  <c r="BG350"/>
  <c r="BF350"/>
  <c r="T350"/>
  <c r="R350"/>
  <c r="P350"/>
  <c r="BI343"/>
  <c r="BH343"/>
  <c r="BG343"/>
  <c r="BF343"/>
  <c r="T343"/>
  <c r="R343"/>
  <c r="P343"/>
  <c r="BI336"/>
  <c r="BH336"/>
  <c r="BG336"/>
  <c r="BF336"/>
  <c r="T336"/>
  <c r="R336"/>
  <c r="P336"/>
  <c r="BI329"/>
  <c r="BH329"/>
  <c r="BG329"/>
  <c r="BF329"/>
  <c r="T329"/>
  <c r="R329"/>
  <c r="P329"/>
  <c r="BI322"/>
  <c r="BH322"/>
  <c r="BG322"/>
  <c r="BF322"/>
  <c r="T322"/>
  <c r="R322"/>
  <c r="P322"/>
  <c r="BI315"/>
  <c r="BH315"/>
  <c r="BG315"/>
  <c r="BF315"/>
  <c r="T315"/>
  <c r="R315"/>
  <c r="P315"/>
  <c r="BI308"/>
  <c r="BH308"/>
  <c r="BG308"/>
  <c r="BF308"/>
  <c r="T308"/>
  <c r="R308"/>
  <c r="P308"/>
  <c r="BI301"/>
  <c r="BH301"/>
  <c r="BG301"/>
  <c r="BF301"/>
  <c r="T301"/>
  <c r="R301"/>
  <c r="P301"/>
  <c r="BI294"/>
  <c r="BH294"/>
  <c r="BG294"/>
  <c r="BF294"/>
  <c r="T294"/>
  <c r="R294"/>
  <c r="P294"/>
  <c r="BI289"/>
  <c r="BH289"/>
  <c r="BG289"/>
  <c r="BF289"/>
  <c r="T289"/>
  <c r="R289"/>
  <c r="P289"/>
  <c r="BI275"/>
  <c r="BH275"/>
  <c r="BG275"/>
  <c r="BF275"/>
  <c r="T275"/>
  <c r="R275"/>
  <c r="P275"/>
  <c r="BI261"/>
  <c r="BH261"/>
  <c r="BG261"/>
  <c r="BF261"/>
  <c r="T261"/>
  <c r="R261"/>
  <c r="P261"/>
  <c r="BI247"/>
  <c r="BH247"/>
  <c r="BG247"/>
  <c r="BF247"/>
  <c r="T247"/>
  <c r="R247"/>
  <c r="P247"/>
  <c r="BI233"/>
  <c r="BH233"/>
  <c r="BG233"/>
  <c r="BF233"/>
  <c r="T233"/>
  <c r="R233"/>
  <c r="P233"/>
  <c r="BI218"/>
  <c r="BH218"/>
  <c r="BG218"/>
  <c r="BF218"/>
  <c r="T218"/>
  <c r="R218"/>
  <c r="P218"/>
  <c r="BI205"/>
  <c r="BH205"/>
  <c r="BG205"/>
  <c r="BF205"/>
  <c r="T205"/>
  <c r="R205"/>
  <c r="P205"/>
  <c r="BI193"/>
  <c r="BH193"/>
  <c r="BG193"/>
  <c r="BF193"/>
  <c r="T193"/>
  <c r="R193"/>
  <c r="P193"/>
  <c r="BI181"/>
  <c r="BH181"/>
  <c r="BG181"/>
  <c r="BF181"/>
  <c r="T181"/>
  <c r="R181"/>
  <c r="P181"/>
  <c r="BI169"/>
  <c r="BH169"/>
  <c r="BG169"/>
  <c r="BF169"/>
  <c r="T169"/>
  <c r="R169"/>
  <c r="P169"/>
  <c r="BI157"/>
  <c r="BH157"/>
  <c r="BG157"/>
  <c r="BF157"/>
  <c r="T157"/>
  <c r="R157"/>
  <c r="P157"/>
  <c r="BI146"/>
  <c r="BH146"/>
  <c r="BG146"/>
  <c r="BF146"/>
  <c r="T146"/>
  <c r="R146"/>
  <c r="P146"/>
  <c r="BI135"/>
  <c r="BH135"/>
  <c r="BG135"/>
  <c r="BF135"/>
  <c r="T135"/>
  <c r="R135"/>
  <c r="P135"/>
  <c r="BI124"/>
  <c r="BH124"/>
  <c r="BG124"/>
  <c r="BF124"/>
  <c r="T124"/>
  <c r="R124"/>
  <c r="P124"/>
  <c r="BI113"/>
  <c r="BH113"/>
  <c r="BG113"/>
  <c r="BF113"/>
  <c r="T113"/>
  <c r="R113"/>
  <c r="P113"/>
  <c r="BI106"/>
  <c r="BH106"/>
  <c r="BG106"/>
  <c r="BF106"/>
  <c r="T106"/>
  <c r="R106"/>
  <c r="P106"/>
  <c r="BI99"/>
  <c r="BH99"/>
  <c r="BG99"/>
  <c r="BF99"/>
  <c r="T99"/>
  <c r="R99"/>
  <c r="P99"/>
  <c r="J93"/>
  <c r="J92"/>
  <c r="F92"/>
  <c r="F90"/>
  <c r="E88"/>
  <c r="J59"/>
  <c r="J58"/>
  <c r="F58"/>
  <c r="F56"/>
  <c r="E54"/>
  <c r="J20"/>
  <c r="E20"/>
  <c r="F93"/>
  <c r="J19"/>
  <c r="J14"/>
  <c r="J56"/>
  <c r="E7"/>
  <c r="E50"/>
  <c i="18" r="J39"/>
  <c r="J38"/>
  <c i="1" r="AY74"/>
  <c i="18" r="J37"/>
  <c i="1" r="AX74"/>
  <c i="18" r="BI280"/>
  <c r="BH280"/>
  <c r="BG280"/>
  <c r="BF280"/>
  <c r="T280"/>
  <c r="R280"/>
  <c r="P280"/>
  <c r="BI278"/>
  <c r="BH278"/>
  <c r="BG278"/>
  <c r="BF278"/>
  <c r="T278"/>
  <c r="R278"/>
  <c r="P278"/>
  <c r="BI272"/>
  <c r="BH272"/>
  <c r="BG272"/>
  <c r="BF272"/>
  <c r="T272"/>
  <c r="R272"/>
  <c r="P272"/>
  <c r="BI267"/>
  <c r="BH267"/>
  <c r="BG267"/>
  <c r="BF267"/>
  <c r="T267"/>
  <c r="R267"/>
  <c r="P267"/>
  <c r="BI262"/>
  <c r="BH262"/>
  <c r="BG262"/>
  <c r="BF262"/>
  <c r="T262"/>
  <c r="R262"/>
  <c r="P262"/>
  <c r="BI257"/>
  <c r="BH257"/>
  <c r="BG257"/>
  <c r="BF257"/>
  <c r="T257"/>
  <c r="R257"/>
  <c r="P257"/>
  <c r="BI255"/>
  <c r="BH255"/>
  <c r="BG255"/>
  <c r="BF255"/>
  <c r="T255"/>
  <c r="R255"/>
  <c r="P255"/>
  <c r="BI252"/>
  <c r="BH252"/>
  <c r="BG252"/>
  <c r="BF252"/>
  <c r="T252"/>
  <c r="R252"/>
  <c r="P252"/>
  <c r="BI250"/>
  <c r="BH250"/>
  <c r="BG250"/>
  <c r="BF250"/>
  <c r="T250"/>
  <c r="R250"/>
  <c r="P250"/>
  <c r="BI241"/>
  <c r="BH241"/>
  <c r="BG241"/>
  <c r="BF241"/>
  <c r="T241"/>
  <c r="R241"/>
  <c r="P241"/>
  <c r="BI236"/>
  <c r="BH236"/>
  <c r="BG236"/>
  <c r="BF236"/>
  <c r="T236"/>
  <c r="R236"/>
  <c r="P236"/>
  <c r="BI229"/>
  <c r="BH229"/>
  <c r="BG229"/>
  <c r="BF229"/>
  <c r="T229"/>
  <c r="T228"/>
  <c r="R229"/>
  <c r="R228"/>
  <c r="P229"/>
  <c r="P228"/>
  <c r="BI221"/>
  <c r="BH221"/>
  <c r="BG221"/>
  <c r="BF221"/>
  <c r="T221"/>
  <c r="T213"/>
  <c r="R221"/>
  <c r="R213"/>
  <c r="P221"/>
  <c r="P213"/>
  <c r="BI214"/>
  <c r="BH214"/>
  <c r="BG214"/>
  <c r="BF214"/>
  <c r="T214"/>
  <c r="R214"/>
  <c r="P214"/>
  <c r="BI205"/>
  <c r="BH205"/>
  <c r="BG205"/>
  <c r="BF205"/>
  <c r="T205"/>
  <c r="T204"/>
  <c r="R205"/>
  <c r="R204"/>
  <c r="P205"/>
  <c r="P204"/>
  <c r="BI188"/>
  <c r="BH188"/>
  <c r="BG188"/>
  <c r="BF188"/>
  <c r="T188"/>
  <c r="T187"/>
  <c r="R188"/>
  <c r="R187"/>
  <c r="P188"/>
  <c r="P187"/>
  <c r="BI179"/>
  <c r="BH179"/>
  <c r="BG179"/>
  <c r="BF179"/>
  <c r="T179"/>
  <c r="R179"/>
  <c r="P179"/>
  <c r="BI168"/>
  <c r="BH168"/>
  <c r="BG168"/>
  <c r="BF168"/>
  <c r="T168"/>
  <c r="R168"/>
  <c r="P168"/>
  <c r="BI152"/>
  <c r="BH152"/>
  <c r="BG152"/>
  <c r="BF152"/>
  <c r="T152"/>
  <c r="R152"/>
  <c r="P152"/>
  <c r="BI146"/>
  <c r="BH146"/>
  <c r="BG146"/>
  <c r="BF146"/>
  <c r="T146"/>
  <c r="R146"/>
  <c r="P146"/>
  <c r="BI140"/>
  <c r="BH140"/>
  <c r="BG140"/>
  <c r="BF140"/>
  <c r="T140"/>
  <c r="R140"/>
  <c r="P140"/>
  <c r="BI134"/>
  <c r="BH134"/>
  <c r="BG134"/>
  <c r="BF134"/>
  <c r="T134"/>
  <c r="R134"/>
  <c r="P134"/>
  <c r="BI127"/>
  <c r="BH127"/>
  <c r="BG127"/>
  <c r="BF127"/>
  <c r="T127"/>
  <c r="T126"/>
  <c r="R127"/>
  <c r="R126"/>
  <c r="P127"/>
  <c r="P126"/>
  <c r="BI118"/>
  <c r="BH118"/>
  <c r="BG118"/>
  <c r="BF118"/>
  <c r="T118"/>
  <c r="T106"/>
  <c r="R118"/>
  <c r="R106"/>
  <c r="P118"/>
  <c r="P106"/>
  <c r="BI107"/>
  <c r="BH107"/>
  <c r="BG107"/>
  <c r="BF107"/>
  <c r="T107"/>
  <c r="R107"/>
  <c r="P107"/>
  <c r="BI99"/>
  <c r="BH99"/>
  <c r="BG99"/>
  <c r="BF99"/>
  <c r="T99"/>
  <c r="T98"/>
  <c r="R99"/>
  <c r="R98"/>
  <c r="P99"/>
  <c r="P98"/>
  <c r="J93"/>
  <c r="J92"/>
  <c r="F92"/>
  <c r="F90"/>
  <c r="E88"/>
  <c r="J59"/>
  <c r="J58"/>
  <c r="F58"/>
  <c r="F56"/>
  <c r="E54"/>
  <c r="J20"/>
  <c r="E20"/>
  <c r="F93"/>
  <c r="J19"/>
  <c r="J14"/>
  <c r="J56"/>
  <c r="E7"/>
  <c r="E50"/>
  <c i="17" r="J39"/>
  <c r="J38"/>
  <c i="1" r="AY73"/>
  <c i="17" r="J37"/>
  <c i="1" r="AX73"/>
  <c i="17" r="BI205"/>
  <c r="BH205"/>
  <c r="BG205"/>
  <c r="BF205"/>
  <c r="T205"/>
  <c r="R205"/>
  <c r="P205"/>
  <c r="BI202"/>
  <c r="BH202"/>
  <c r="BG202"/>
  <c r="BF202"/>
  <c r="T202"/>
  <c r="R202"/>
  <c r="P202"/>
  <c r="BI199"/>
  <c r="BH199"/>
  <c r="BG199"/>
  <c r="BF199"/>
  <c r="T199"/>
  <c r="R199"/>
  <c r="P199"/>
  <c r="BI193"/>
  <c r="BH193"/>
  <c r="BG193"/>
  <c r="BF193"/>
  <c r="T193"/>
  <c r="R193"/>
  <c r="P193"/>
  <c r="BI173"/>
  <c r="BH173"/>
  <c r="BG173"/>
  <c r="BF173"/>
  <c r="T173"/>
  <c r="R173"/>
  <c r="P173"/>
  <c r="BI154"/>
  <c r="BH154"/>
  <c r="BG154"/>
  <c r="BF154"/>
  <c r="T154"/>
  <c r="R154"/>
  <c r="P154"/>
  <c r="BI141"/>
  <c r="BH141"/>
  <c r="BG141"/>
  <c r="BF141"/>
  <c r="T141"/>
  <c r="R141"/>
  <c r="P141"/>
  <c r="BI133"/>
  <c r="BH133"/>
  <c r="BG133"/>
  <c r="BF133"/>
  <c r="T133"/>
  <c r="R133"/>
  <c r="P133"/>
  <c r="BI125"/>
  <c r="BH125"/>
  <c r="BG125"/>
  <c r="BF125"/>
  <c r="T125"/>
  <c r="R125"/>
  <c r="P125"/>
  <c r="BI116"/>
  <c r="BH116"/>
  <c r="BG116"/>
  <c r="BF116"/>
  <c r="T116"/>
  <c r="R116"/>
  <c r="P116"/>
  <c r="BI107"/>
  <c r="BH107"/>
  <c r="BG107"/>
  <c r="BF107"/>
  <c r="T107"/>
  <c r="R107"/>
  <c r="P107"/>
  <c r="BI99"/>
  <c r="BH99"/>
  <c r="BG99"/>
  <c r="BF99"/>
  <c r="T99"/>
  <c r="R99"/>
  <c r="P99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56"/>
  <c r="E7"/>
  <c r="E76"/>
  <c i="16" r="T632"/>
  <c r="R632"/>
  <c r="P632"/>
  <c r="BK632"/>
  <c r="J632"/>
  <c r="J68"/>
  <c r="J39"/>
  <c r="J38"/>
  <c i="1" r="AY72"/>
  <c i="16" r="J37"/>
  <c i="1" r="AX72"/>
  <c i="16" r="BI633"/>
  <c r="BH633"/>
  <c r="BG633"/>
  <c r="BF633"/>
  <c r="T633"/>
  <c r="R633"/>
  <c r="P633"/>
  <c r="BI625"/>
  <c r="BH625"/>
  <c r="BG625"/>
  <c r="BF625"/>
  <c r="T625"/>
  <c r="R625"/>
  <c r="P625"/>
  <c r="BI583"/>
  <c r="BH583"/>
  <c r="BG583"/>
  <c r="BF583"/>
  <c r="T583"/>
  <c r="R583"/>
  <c r="P583"/>
  <c r="BI517"/>
  <c r="BH517"/>
  <c r="BG517"/>
  <c r="BF517"/>
  <c r="T517"/>
  <c r="R517"/>
  <c r="P517"/>
  <c r="BI453"/>
  <c r="BH453"/>
  <c r="BG453"/>
  <c r="BF453"/>
  <c r="T453"/>
  <c r="R453"/>
  <c r="P453"/>
  <c r="BI444"/>
  <c r="BH444"/>
  <c r="BG444"/>
  <c r="BF444"/>
  <c r="T444"/>
  <c r="R444"/>
  <c r="P444"/>
  <c r="BI415"/>
  <c r="BH415"/>
  <c r="BG415"/>
  <c r="BF415"/>
  <c r="T415"/>
  <c r="R415"/>
  <c r="P415"/>
  <c r="BI406"/>
  <c r="BH406"/>
  <c r="BG406"/>
  <c r="BF406"/>
  <c r="T406"/>
  <c r="R406"/>
  <c r="P406"/>
  <c r="BI377"/>
  <c r="BH377"/>
  <c r="BG377"/>
  <c r="BF377"/>
  <c r="T377"/>
  <c r="R377"/>
  <c r="P377"/>
  <c r="BI367"/>
  <c r="BH367"/>
  <c r="BG367"/>
  <c r="BF367"/>
  <c r="T367"/>
  <c r="R367"/>
  <c r="P367"/>
  <c r="BI336"/>
  <c r="BH336"/>
  <c r="BG336"/>
  <c r="BF336"/>
  <c r="T336"/>
  <c r="R336"/>
  <c r="P336"/>
  <c r="BI328"/>
  <c r="BH328"/>
  <c r="BG328"/>
  <c r="BF328"/>
  <c r="T328"/>
  <c r="R328"/>
  <c r="P328"/>
  <c r="BI300"/>
  <c r="BH300"/>
  <c r="BG300"/>
  <c r="BF300"/>
  <c r="T300"/>
  <c r="R300"/>
  <c r="P300"/>
  <c r="BI292"/>
  <c r="BH292"/>
  <c r="BG292"/>
  <c r="BF292"/>
  <c r="T292"/>
  <c r="R292"/>
  <c r="P292"/>
  <c r="BI264"/>
  <c r="BH264"/>
  <c r="BG264"/>
  <c r="BF264"/>
  <c r="T264"/>
  <c r="R264"/>
  <c r="P264"/>
  <c r="BI255"/>
  <c r="BH255"/>
  <c r="BG255"/>
  <c r="BF255"/>
  <c r="T255"/>
  <c r="R255"/>
  <c r="P255"/>
  <c r="BI225"/>
  <c r="BH225"/>
  <c r="BG225"/>
  <c r="BF225"/>
  <c r="T225"/>
  <c r="R225"/>
  <c r="P225"/>
  <c r="BI216"/>
  <c r="BH216"/>
  <c r="BG216"/>
  <c r="BF216"/>
  <c r="T216"/>
  <c r="R216"/>
  <c r="P216"/>
  <c r="BI188"/>
  <c r="BH188"/>
  <c r="BG188"/>
  <c r="BF188"/>
  <c r="T188"/>
  <c r="R188"/>
  <c r="P188"/>
  <c r="BI180"/>
  <c r="BH180"/>
  <c r="BG180"/>
  <c r="BF180"/>
  <c r="T180"/>
  <c r="R180"/>
  <c r="P180"/>
  <c r="BI152"/>
  <c r="BH152"/>
  <c r="BG152"/>
  <c r="BF152"/>
  <c r="T152"/>
  <c r="R152"/>
  <c r="P152"/>
  <c r="BI122"/>
  <c r="BH122"/>
  <c r="BG122"/>
  <c r="BF122"/>
  <c r="T122"/>
  <c r="R122"/>
  <c r="P122"/>
  <c r="BI93"/>
  <c r="BH93"/>
  <c r="BG93"/>
  <c r="BF93"/>
  <c r="T93"/>
  <c r="R93"/>
  <c r="P93"/>
  <c r="J87"/>
  <c r="J86"/>
  <c r="F86"/>
  <c r="F84"/>
  <c r="E82"/>
  <c r="J59"/>
  <c r="J58"/>
  <c r="F58"/>
  <c r="F56"/>
  <c r="E54"/>
  <c r="J20"/>
  <c r="E20"/>
  <c r="F87"/>
  <c r="J19"/>
  <c r="J14"/>
  <c r="J84"/>
  <c r="E7"/>
  <c r="E50"/>
  <c i="15" r="J39"/>
  <c r="J38"/>
  <c i="1" r="AY70"/>
  <c i="15" r="J37"/>
  <c i="1" r="AX70"/>
  <c i="15" r="BI103"/>
  <c r="BH103"/>
  <c r="BG103"/>
  <c r="BF103"/>
  <c r="T103"/>
  <c r="T102"/>
  <c r="R103"/>
  <c r="R102"/>
  <c r="P103"/>
  <c r="P102"/>
  <c r="BI97"/>
  <c r="BH97"/>
  <c r="BG97"/>
  <c r="BF97"/>
  <c r="T97"/>
  <c r="R97"/>
  <c r="P97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50"/>
  <c i="14" r="J39"/>
  <c r="J38"/>
  <c i="1" r="AY69"/>
  <c i="14" r="J37"/>
  <c i="1" r="AX69"/>
  <c i="14"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2"/>
  <c r="BH122"/>
  <c r="BG122"/>
  <c r="BF122"/>
  <c r="T122"/>
  <c r="R122"/>
  <c r="P122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J88"/>
  <c r="J87"/>
  <c r="F87"/>
  <c r="F85"/>
  <c r="E83"/>
  <c r="J59"/>
  <c r="J58"/>
  <c r="F58"/>
  <c r="F56"/>
  <c r="E54"/>
  <c r="J20"/>
  <c r="E20"/>
  <c r="F59"/>
  <c r="J19"/>
  <c r="J14"/>
  <c r="J85"/>
  <c r="E7"/>
  <c r="E50"/>
  <c i="13" r="J39"/>
  <c r="J38"/>
  <c i="1" r="AY68"/>
  <c i="13" r="J37"/>
  <c i="1" r="AX68"/>
  <c i="13"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2"/>
  <c r="BH162"/>
  <c r="BG162"/>
  <c r="BF162"/>
  <c r="T162"/>
  <c r="R162"/>
  <c r="P162"/>
  <c r="BI160"/>
  <c r="BH160"/>
  <c r="BG160"/>
  <c r="BF160"/>
  <c r="T160"/>
  <c r="R160"/>
  <c r="P160"/>
  <c r="BI158"/>
  <c r="BH158"/>
  <c r="BG158"/>
  <c r="BF158"/>
  <c r="T158"/>
  <c r="R158"/>
  <c r="P158"/>
  <c r="BI154"/>
  <c r="BH154"/>
  <c r="BG154"/>
  <c r="BF154"/>
  <c r="T154"/>
  <c r="T153"/>
  <c r="R154"/>
  <c r="R153"/>
  <c r="P154"/>
  <c r="P153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1"/>
  <c r="BH131"/>
  <c r="BG131"/>
  <c r="BF131"/>
  <c r="T131"/>
  <c r="R131"/>
  <c r="P131"/>
  <c r="BI127"/>
  <c r="BH127"/>
  <c r="BG127"/>
  <c r="BF127"/>
  <c r="T127"/>
  <c r="R127"/>
  <c r="P127"/>
  <c r="BI122"/>
  <c r="BH122"/>
  <c r="BG122"/>
  <c r="BF122"/>
  <c r="T122"/>
  <c r="R122"/>
  <c r="P122"/>
  <c r="BI118"/>
  <c r="BH118"/>
  <c r="BG118"/>
  <c r="BF118"/>
  <c r="T118"/>
  <c r="R118"/>
  <c r="P118"/>
  <c r="BI116"/>
  <c r="BH116"/>
  <c r="BG116"/>
  <c r="BF116"/>
  <c r="T116"/>
  <c r="R116"/>
  <c r="P116"/>
  <c r="BI114"/>
  <c r="BH114"/>
  <c r="BG114"/>
  <c r="BF114"/>
  <c r="T114"/>
  <c r="R114"/>
  <c r="P114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99"/>
  <c r="BH99"/>
  <c r="BG99"/>
  <c r="BF99"/>
  <c r="T99"/>
  <c r="R99"/>
  <c r="P99"/>
  <c r="BI95"/>
  <c r="BH95"/>
  <c r="BG95"/>
  <c r="BF95"/>
  <c r="T95"/>
  <c r="R95"/>
  <c r="P95"/>
  <c r="J89"/>
  <c r="J88"/>
  <c r="F88"/>
  <c r="F86"/>
  <c r="E84"/>
  <c r="J59"/>
  <c r="J58"/>
  <c r="F58"/>
  <c r="F56"/>
  <c r="E54"/>
  <c r="J20"/>
  <c r="E20"/>
  <c r="F89"/>
  <c r="J19"/>
  <c r="J14"/>
  <c r="J86"/>
  <c r="E7"/>
  <c r="E80"/>
  <c i="12" r="J39"/>
  <c r="J38"/>
  <c i="1" r="AY67"/>
  <c i="12" r="J37"/>
  <c i="1" r="AX67"/>
  <c i="12"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J84"/>
  <c r="J83"/>
  <c r="F83"/>
  <c r="F81"/>
  <c r="E79"/>
  <c r="J59"/>
  <c r="J58"/>
  <c r="F58"/>
  <c r="F56"/>
  <c r="E54"/>
  <c r="J20"/>
  <c r="E20"/>
  <c r="F84"/>
  <c r="J19"/>
  <c r="J14"/>
  <c r="J81"/>
  <c r="E7"/>
  <c r="E75"/>
  <c i="11" r="J39"/>
  <c r="J38"/>
  <c i="1" r="AY66"/>
  <c i="11" r="J37"/>
  <c i="1" r="AX66"/>
  <c i="11" r="BI768"/>
  <c r="BH768"/>
  <c r="BG768"/>
  <c r="BF768"/>
  <c r="T768"/>
  <c r="R768"/>
  <c r="P768"/>
  <c r="BI762"/>
  <c r="BH762"/>
  <c r="BG762"/>
  <c r="BF762"/>
  <c r="T762"/>
  <c r="R762"/>
  <c r="P762"/>
  <c r="BI756"/>
  <c r="BH756"/>
  <c r="BG756"/>
  <c r="BF756"/>
  <c r="T756"/>
  <c r="R756"/>
  <c r="P756"/>
  <c r="BI750"/>
  <c r="BH750"/>
  <c r="BG750"/>
  <c r="BF750"/>
  <c r="T750"/>
  <c r="R750"/>
  <c r="P750"/>
  <c r="BI744"/>
  <c r="BH744"/>
  <c r="BG744"/>
  <c r="BF744"/>
  <c r="T744"/>
  <c r="R744"/>
  <c r="P744"/>
  <c r="BI738"/>
  <c r="BH738"/>
  <c r="BG738"/>
  <c r="BF738"/>
  <c r="T738"/>
  <c r="R738"/>
  <c r="P738"/>
  <c r="BI732"/>
  <c r="BH732"/>
  <c r="BG732"/>
  <c r="BF732"/>
  <c r="T732"/>
  <c r="R732"/>
  <c r="P732"/>
  <c r="BI726"/>
  <c r="BH726"/>
  <c r="BG726"/>
  <c r="BF726"/>
  <c r="T726"/>
  <c r="R726"/>
  <c r="P726"/>
  <c r="BI720"/>
  <c r="BH720"/>
  <c r="BG720"/>
  <c r="BF720"/>
  <c r="T720"/>
  <c r="R720"/>
  <c r="P720"/>
  <c r="BI714"/>
  <c r="BH714"/>
  <c r="BG714"/>
  <c r="BF714"/>
  <c r="T714"/>
  <c r="R714"/>
  <c r="P714"/>
  <c r="BI708"/>
  <c r="BH708"/>
  <c r="BG708"/>
  <c r="BF708"/>
  <c r="T708"/>
  <c r="R708"/>
  <c r="P708"/>
  <c r="BI702"/>
  <c r="BH702"/>
  <c r="BG702"/>
  <c r="BF702"/>
  <c r="T702"/>
  <c r="R702"/>
  <c r="P702"/>
  <c r="BI697"/>
  <c r="BH697"/>
  <c r="BG697"/>
  <c r="BF697"/>
  <c r="T697"/>
  <c r="R697"/>
  <c r="P697"/>
  <c r="BI691"/>
  <c r="BH691"/>
  <c r="BG691"/>
  <c r="BF691"/>
  <c r="T691"/>
  <c r="R691"/>
  <c r="P691"/>
  <c r="BI685"/>
  <c r="BH685"/>
  <c r="BG685"/>
  <c r="BF685"/>
  <c r="T685"/>
  <c r="R685"/>
  <c r="P685"/>
  <c r="BI679"/>
  <c r="BH679"/>
  <c r="BG679"/>
  <c r="BF679"/>
  <c r="T679"/>
  <c r="R679"/>
  <c r="P679"/>
  <c r="BI673"/>
  <c r="BH673"/>
  <c r="BG673"/>
  <c r="BF673"/>
  <c r="T673"/>
  <c r="R673"/>
  <c r="P673"/>
  <c r="BI667"/>
  <c r="BH667"/>
  <c r="BG667"/>
  <c r="BF667"/>
  <c r="T667"/>
  <c r="R667"/>
  <c r="P667"/>
  <c r="BI661"/>
  <c r="BH661"/>
  <c r="BG661"/>
  <c r="BF661"/>
  <c r="T661"/>
  <c r="R661"/>
  <c r="P661"/>
  <c r="BI655"/>
  <c r="BH655"/>
  <c r="BG655"/>
  <c r="BF655"/>
  <c r="T655"/>
  <c r="R655"/>
  <c r="P655"/>
  <c r="BI649"/>
  <c r="BH649"/>
  <c r="BG649"/>
  <c r="BF649"/>
  <c r="T649"/>
  <c r="R649"/>
  <c r="P649"/>
  <c r="BI643"/>
  <c r="BH643"/>
  <c r="BG643"/>
  <c r="BF643"/>
  <c r="T643"/>
  <c r="R643"/>
  <c r="P643"/>
  <c r="BI637"/>
  <c r="BH637"/>
  <c r="BG637"/>
  <c r="BF637"/>
  <c r="T637"/>
  <c r="R637"/>
  <c r="P637"/>
  <c r="BI631"/>
  <c r="BH631"/>
  <c r="BG631"/>
  <c r="BF631"/>
  <c r="T631"/>
  <c r="R631"/>
  <c r="P631"/>
  <c r="BI626"/>
  <c r="BH626"/>
  <c r="BG626"/>
  <c r="BF626"/>
  <c r="T626"/>
  <c r="R626"/>
  <c r="P626"/>
  <c r="BI620"/>
  <c r="BH620"/>
  <c r="BG620"/>
  <c r="BF620"/>
  <c r="T620"/>
  <c r="R620"/>
  <c r="P620"/>
  <c r="BI614"/>
  <c r="BH614"/>
  <c r="BG614"/>
  <c r="BF614"/>
  <c r="T614"/>
  <c r="R614"/>
  <c r="P614"/>
  <c r="BI608"/>
  <c r="BH608"/>
  <c r="BG608"/>
  <c r="BF608"/>
  <c r="T608"/>
  <c r="R608"/>
  <c r="P608"/>
  <c r="BI602"/>
  <c r="BH602"/>
  <c r="BG602"/>
  <c r="BF602"/>
  <c r="T602"/>
  <c r="R602"/>
  <c r="P602"/>
  <c r="BI596"/>
  <c r="BH596"/>
  <c r="BG596"/>
  <c r="BF596"/>
  <c r="T596"/>
  <c r="R596"/>
  <c r="P596"/>
  <c r="BI590"/>
  <c r="BH590"/>
  <c r="BG590"/>
  <c r="BF590"/>
  <c r="T590"/>
  <c r="R590"/>
  <c r="P590"/>
  <c r="BI584"/>
  <c r="BH584"/>
  <c r="BG584"/>
  <c r="BF584"/>
  <c r="T584"/>
  <c r="R584"/>
  <c r="P584"/>
  <c r="BI578"/>
  <c r="BH578"/>
  <c r="BG578"/>
  <c r="BF578"/>
  <c r="T578"/>
  <c r="R578"/>
  <c r="P578"/>
  <c r="BI572"/>
  <c r="BH572"/>
  <c r="BG572"/>
  <c r="BF572"/>
  <c r="T572"/>
  <c r="R572"/>
  <c r="P572"/>
  <c r="BI566"/>
  <c r="BH566"/>
  <c r="BG566"/>
  <c r="BF566"/>
  <c r="T566"/>
  <c r="R566"/>
  <c r="P566"/>
  <c r="BI560"/>
  <c r="BH560"/>
  <c r="BG560"/>
  <c r="BF560"/>
  <c r="T560"/>
  <c r="R560"/>
  <c r="P560"/>
  <c r="BI554"/>
  <c r="BH554"/>
  <c r="BG554"/>
  <c r="BF554"/>
  <c r="T554"/>
  <c r="R554"/>
  <c r="P554"/>
  <c r="BI549"/>
  <c r="BH549"/>
  <c r="BG549"/>
  <c r="BF549"/>
  <c r="T549"/>
  <c r="R549"/>
  <c r="P549"/>
  <c r="BI543"/>
  <c r="BH543"/>
  <c r="BG543"/>
  <c r="BF543"/>
  <c r="T543"/>
  <c r="R543"/>
  <c r="P543"/>
  <c r="BI537"/>
  <c r="BH537"/>
  <c r="BG537"/>
  <c r="BF537"/>
  <c r="T537"/>
  <c r="R537"/>
  <c r="P537"/>
  <c r="BI531"/>
  <c r="BH531"/>
  <c r="BG531"/>
  <c r="BF531"/>
  <c r="T531"/>
  <c r="R531"/>
  <c r="P531"/>
  <c r="BI525"/>
  <c r="BH525"/>
  <c r="BG525"/>
  <c r="BF525"/>
  <c r="T525"/>
  <c r="R525"/>
  <c r="P525"/>
  <c r="BI519"/>
  <c r="BH519"/>
  <c r="BG519"/>
  <c r="BF519"/>
  <c r="T519"/>
  <c r="R519"/>
  <c r="P519"/>
  <c r="BI513"/>
  <c r="BH513"/>
  <c r="BG513"/>
  <c r="BF513"/>
  <c r="T513"/>
  <c r="R513"/>
  <c r="P513"/>
  <c r="BI507"/>
  <c r="BH507"/>
  <c r="BG507"/>
  <c r="BF507"/>
  <c r="T507"/>
  <c r="R507"/>
  <c r="P507"/>
  <c r="BI501"/>
  <c r="BH501"/>
  <c r="BG501"/>
  <c r="BF501"/>
  <c r="T501"/>
  <c r="R501"/>
  <c r="P501"/>
  <c r="BI495"/>
  <c r="BH495"/>
  <c r="BG495"/>
  <c r="BF495"/>
  <c r="T495"/>
  <c r="R495"/>
  <c r="P495"/>
  <c r="BI489"/>
  <c r="BH489"/>
  <c r="BG489"/>
  <c r="BF489"/>
  <c r="T489"/>
  <c r="R489"/>
  <c r="P489"/>
  <c r="BI483"/>
  <c r="BH483"/>
  <c r="BG483"/>
  <c r="BF483"/>
  <c r="T483"/>
  <c r="R483"/>
  <c r="P483"/>
  <c r="BI477"/>
  <c r="BH477"/>
  <c r="BG477"/>
  <c r="BF477"/>
  <c r="T477"/>
  <c r="R477"/>
  <c r="P477"/>
  <c r="BI472"/>
  <c r="BH472"/>
  <c r="BG472"/>
  <c r="BF472"/>
  <c r="T472"/>
  <c r="R472"/>
  <c r="P472"/>
  <c r="BI466"/>
  <c r="BH466"/>
  <c r="BG466"/>
  <c r="BF466"/>
  <c r="T466"/>
  <c r="R466"/>
  <c r="P466"/>
  <c r="BI460"/>
  <c r="BH460"/>
  <c r="BG460"/>
  <c r="BF460"/>
  <c r="T460"/>
  <c r="R460"/>
  <c r="P460"/>
  <c r="BI454"/>
  <c r="BH454"/>
  <c r="BG454"/>
  <c r="BF454"/>
  <c r="T454"/>
  <c r="R454"/>
  <c r="P454"/>
  <c r="BI448"/>
  <c r="BH448"/>
  <c r="BG448"/>
  <c r="BF448"/>
  <c r="T448"/>
  <c r="R448"/>
  <c r="P448"/>
  <c r="BI442"/>
  <c r="BH442"/>
  <c r="BG442"/>
  <c r="BF442"/>
  <c r="T442"/>
  <c r="R442"/>
  <c r="P442"/>
  <c r="BI436"/>
  <c r="BH436"/>
  <c r="BG436"/>
  <c r="BF436"/>
  <c r="T436"/>
  <c r="R436"/>
  <c r="P436"/>
  <c r="BI430"/>
  <c r="BH430"/>
  <c r="BG430"/>
  <c r="BF430"/>
  <c r="T430"/>
  <c r="R430"/>
  <c r="P430"/>
  <c r="BI424"/>
  <c r="BH424"/>
  <c r="BG424"/>
  <c r="BF424"/>
  <c r="T424"/>
  <c r="R424"/>
  <c r="P424"/>
  <c r="BI418"/>
  <c r="BH418"/>
  <c r="BG418"/>
  <c r="BF418"/>
  <c r="T418"/>
  <c r="R418"/>
  <c r="P418"/>
  <c r="BI412"/>
  <c r="BH412"/>
  <c r="BG412"/>
  <c r="BF412"/>
  <c r="T412"/>
  <c r="R412"/>
  <c r="P412"/>
  <c r="BI406"/>
  <c r="BH406"/>
  <c r="BG406"/>
  <c r="BF406"/>
  <c r="T406"/>
  <c r="R406"/>
  <c r="P406"/>
  <c r="BI401"/>
  <c r="BH401"/>
  <c r="BG401"/>
  <c r="BF401"/>
  <c r="T401"/>
  <c r="R401"/>
  <c r="P401"/>
  <c r="BI395"/>
  <c r="BH395"/>
  <c r="BG395"/>
  <c r="BF395"/>
  <c r="T395"/>
  <c r="R395"/>
  <c r="P395"/>
  <c r="BI389"/>
  <c r="BH389"/>
  <c r="BG389"/>
  <c r="BF389"/>
  <c r="T389"/>
  <c r="R389"/>
  <c r="P389"/>
  <c r="BI383"/>
  <c r="BH383"/>
  <c r="BG383"/>
  <c r="BF383"/>
  <c r="T383"/>
  <c r="R383"/>
  <c r="P383"/>
  <c r="BI377"/>
  <c r="BH377"/>
  <c r="BG377"/>
  <c r="BF377"/>
  <c r="T377"/>
  <c r="R377"/>
  <c r="P377"/>
  <c r="BI371"/>
  <c r="BH371"/>
  <c r="BG371"/>
  <c r="BF371"/>
  <c r="T371"/>
  <c r="R371"/>
  <c r="P371"/>
  <c r="BI365"/>
  <c r="BH365"/>
  <c r="BG365"/>
  <c r="BF365"/>
  <c r="T365"/>
  <c r="R365"/>
  <c r="P365"/>
  <c r="BI359"/>
  <c r="BH359"/>
  <c r="BG359"/>
  <c r="BF359"/>
  <c r="T359"/>
  <c r="R359"/>
  <c r="P359"/>
  <c r="BI353"/>
  <c r="BH353"/>
  <c r="BG353"/>
  <c r="BF353"/>
  <c r="T353"/>
  <c r="R353"/>
  <c r="P353"/>
  <c r="BI347"/>
  <c r="BH347"/>
  <c r="BG347"/>
  <c r="BF347"/>
  <c r="T347"/>
  <c r="R347"/>
  <c r="P347"/>
  <c r="BI341"/>
  <c r="BH341"/>
  <c r="BG341"/>
  <c r="BF341"/>
  <c r="T341"/>
  <c r="R341"/>
  <c r="P341"/>
  <c r="BI335"/>
  <c r="BH335"/>
  <c r="BG335"/>
  <c r="BF335"/>
  <c r="T335"/>
  <c r="R335"/>
  <c r="P335"/>
  <c r="BI329"/>
  <c r="BH329"/>
  <c r="BG329"/>
  <c r="BF329"/>
  <c r="T329"/>
  <c r="R329"/>
  <c r="P329"/>
  <c r="BI324"/>
  <c r="BH324"/>
  <c r="BG324"/>
  <c r="BF324"/>
  <c r="T324"/>
  <c r="R324"/>
  <c r="P324"/>
  <c r="BI318"/>
  <c r="BH318"/>
  <c r="BG318"/>
  <c r="BF318"/>
  <c r="T318"/>
  <c r="R318"/>
  <c r="P318"/>
  <c r="BI312"/>
  <c r="BH312"/>
  <c r="BG312"/>
  <c r="BF312"/>
  <c r="T312"/>
  <c r="R312"/>
  <c r="P312"/>
  <c r="BI306"/>
  <c r="BH306"/>
  <c r="BG306"/>
  <c r="BF306"/>
  <c r="T306"/>
  <c r="R306"/>
  <c r="P306"/>
  <c r="BI300"/>
  <c r="BH300"/>
  <c r="BG300"/>
  <c r="BF300"/>
  <c r="T300"/>
  <c r="R300"/>
  <c r="P300"/>
  <c r="BI294"/>
  <c r="BH294"/>
  <c r="BG294"/>
  <c r="BF294"/>
  <c r="T294"/>
  <c r="R294"/>
  <c r="P294"/>
  <c r="BI288"/>
  <c r="BH288"/>
  <c r="BG288"/>
  <c r="BF288"/>
  <c r="T288"/>
  <c r="R288"/>
  <c r="P288"/>
  <c r="BI282"/>
  <c r="BH282"/>
  <c r="BG282"/>
  <c r="BF282"/>
  <c r="T282"/>
  <c r="R282"/>
  <c r="P282"/>
  <c r="BI276"/>
  <c r="BH276"/>
  <c r="BG276"/>
  <c r="BF276"/>
  <c r="T276"/>
  <c r="R276"/>
  <c r="P276"/>
  <c r="BI270"/>
  <c r="BH270"/>
  <c r="BG270"/>
  <c r="BF270"/>
  <c r="T270"/>
  <c r="R270"/>
  <c r="P270"/>
  <c r="BI264"/>
  <c r="BH264"/>
  <c r="BG264"/>
  <c r="BF264"/>
  <c r="T264"/>
  <c r="R264"/>
  <c r="P264"/>
  <c r="BI258"/>
  <c r="BH258"/>
  <c r="BG258"/>
  <c r="BF258"/>
  <c r="T258"/>
  <c r="R258"/>
  <c r="P258"/>
  <c r="BI252"/>
  <c r="BH252"/>
  <c r="BG252"/>
  <c r="BF252"/>
  <c r="T252"/>
  <c r="R252"/>
  <c r="P252"/>
  <c r="BI247"/>
  <c r="BH247"/>
  <c r="BG247"/>
  <c r="BF247"/>
  <c r="T247"/>
  <c r="R247"/>
  <c r="P247"/>
  <c r="BI241"/>
  <c r="BH241"/>
  <c r="BG241"/>
  <c r="BF241"/>
  <c r="T241"/>
  <c r="R241"/>
  <c r="P241"/>
  <c r="BI235"/>
  <c r="BH235"/>
  <c r="BG235"/>
  <c r="BF235"/>
  <c r="T235"/>
  <c r="R235"/>
  <c r="P235"/>
  <c r="BI229"/>
  <c r="BH229"/>
  <c r="BG229"/>
  <c r="BF229"/>
  <c r="T229"/>
  <c r="R229"/>
  <c r="P229"/>
  <c r="BI223"/>
  <c r="BH223"/>
  <c r="BG223"/>
  <c r="BF223"/>
  <c r="T223"/>
  <c r="R223"/>
  <c r="P223"/>
  <c r="BI217"/>
  <c r="BH217"/>
  <c r="BG217"/>
  <c r="BF217"/>
  <c r="T217"/>
  <c r="R217"/>
  <c r="P217"/>
  <c r="BI211"/>
  <c r="BH211"/>
  <c r="BG211"/>
  <c r="BF211"/>
  <c r="T211"/>
  <c r="R211"/>
  <c r="P211"/>
  <c r="BI205"/>
  <c r="BH205"/>
  <c r="BG205"/>
  <c r="BF205"/>
  <c r="T205"/>
  <c r="R205"/>
  <c r="P205"/>
  <c r="BI199"/>
  <c r="BH199"/>
  <c r="BG199"/>
  <c r="BF199"/>
  <c r="T199"/>
  <c r="R199"/>
  <c r="P199"/>
  <c r="BI193"/>
  <c r="BH193"/>
  <c r="BG193"/>
  <c r="BF193"/>
  <c r="T193"/>
  <c r="R193"/>
  <c r="P193"/>
  <c r="BI187"/>
  <c r="BH187"/>
  <c r="BG187"/>
  <c r="BF187"/>
  <c r="T187"/>
  <c r="R187"/>
  <c r="P187"/>
  <c r="BI181"/>
  <c r="BH181"/>
  <c r="BG181"/>
  <c r="BF181"/>
  <c r="T181"/>
  <c r="R181"/>
  <c r="P181"/>
  <c r="BI175"/>
  <c r="BH175"/>
  <c r="BG175"/>
  <c r="BF175"/>
  <c r="T175"/>
  <c r="R175"/>
  <c r="P175"/>
  <c r="BI170"/>
  <c r="BH170"/>
  <c r="BG170"/>
  <c r="BF170"/>
  <c r="T170"/>
  <c r="R170"/>
  <c r="P170"/>
  <c r="BI164"/>
  <c r="BH164"/>
  <c r="BG164"/>
  <c r="BF164"/>
  <c r="T164"/>
  <c r="R164"/>
  <c r="P164"/>
  <c r="BI158"/>
  <c r="BH158"/>
  <c r="BG158"/>
  <c r="BF158"/>
  <c r="T158"/>
  <c r="R158"/>
  <c r="P158"/>
  <c r="BI152"/>
  <c r="BH152"/>
  <c r="BG152"/>
  <c r="BF152"/>
  <c r="T152"/>
  <c r="R152"/>
  <c r="P152"/>
  <c r="BI146"/>
  <c r="BH146"/>
  <c r="BG146"/>
  <c r="BF146"/>
  <c r="T146"/>
  <c r="R146"/>
  <c r="P146"/>
  <c r="BI140"/>
  <c r="BH140"/>
  <c r="BG140"/>
  <c r="BF140"/>
  <c r="T140"/>
  <c r="R140"/>
  <c r="P140"/>
  <c r="BI134"/>
  <c r="BH134"/>
  <c r="BG134"/>
  <c r="BF134"/>
  <c r="T134"/>
  <c r="R134"/>
  <c r="P134"/>
  <c r="BI128"/>
  <c r="BH128"/>
  <c r="BG128"/>
  <c r="BF128"/>
  <c r="T128"/>
  <c r="R128"/>
  <c r="P128"/>
  <c r="BI122"/>
  <c r="BH122"/>
  <c r="BG122"/>
  <c r="BF122"/>
  <c r="T122"/>
  <c r="R122"/>
  <c r="P122"/>
  <c r="BI116"/>
  <c r="BH116"/>
  <c r="BG116"/>
  <c r="BF116"/>
  <c r="T116"/>
  <c r="R116"/>
  <c r="P116"/>
  <c r="BI110"/>
  <c r="BH110"/>
  <c r="BG110"/>
  <c r="BF110"/>
  <c r="T110"/>
  <c r="R110"/>
  <c r="P110"/>
  <c r="BI104"/>
  <c r="BH104"/>
  <c r="BG104"/>
  <c r="BF104"/>
  <c r="T104"/>
  <c r="R104"/>
  <c r="P104"/>
  <c r="BI98"/>
  <c r="BH98"/>
  <c r="BG98"/>
  <c r="BF98"/>
  <c r="T98"/>
  <c r="R98"/>
  <c r="P98"/>
  <c r="J92"/>
  <c r="J91"/>
  <c r="F91"/>
  <c r="F89"/>
  <c r="E87"/>
  <c r="J59"/>
  <c r="J58"/>
  <c r="F58"/>
  <c r="F56"/>
  <c r="E54"/>
  <c r="J20"/>
  <c r="E20"/>
  <c r="F92"/>
  <c r="J19"/>
  <c r="J14"/>
  <c r="J56"/>
  <c r="E7"/>
  <c r="E83"/>
  <c i="10" r="J39"/>
  <c r="J38"/>
  <c i="1" r="AY65"/>
  <c i="10" r="J37"/>
  <c i="1" r="AX65"/>
  <c i="10" r="BI184"/>
  <c r="BH184"/>
  <c r="BG184"/>
  <c r="BF184"/>
  <c r="T184"/>
  <c r="T173"/>
  <c r="R184"/>
  <c r="R173"/>
  <c r="P184"/>
  <c r="P173"/>
  <c r="BI174"/>
  <c r="BH174"/>
  <c r="BG174"/>
  <c r="BF174"/>
  <c r="T174"/>
  <c r="R174"/>
  <c r="P174"/>
  <c r="BI167"/>
  <c r="BH167"/>
  <c r="BG167"/>
  <c r="BF167"/>
  <c r="T167"/>
  <c r="T166"/>
  <c r="R167"/>
  <c r="R166"/>
  <c r="R165"/>
  <c r="P167"/>
  <c r="P166"/>
  <c r="P165"/>
  <c r="BI159"/>
  <c r="BH159"/>
  <c r="BG159"/>
  <c r="BF159"/>
  <c r="T159"/>
  <c r="R159"/>
  <c r="P159"/>
  <c r="BI154"/>
  <c r="BH154"/>
  <c r="BG154"/>
  <c r="BF154"/>
  <c r="T154"/>
  <c r="R154"/>
  <c r="P154"/>
  <c r="BI149"/>
  <c r="BH149"/>
  <c r="BG149"/>
  <c r="BF149"/>
  <c r="T149"/>
  <c r="R149"/>
  <c r="P149"/>
  <c r="BI147"/>
  <c r="BH147"/>
  <c r="BG147"/>
  <c r="BF147"/>
  <c r="T147"/>
  <c r="R147"/>
  <c r="P147"/>
  <c r="BI139"/>
  <c r="BH139"/>
  <c r="BG139"/>
  <c r="BF139"/>
  <c r="T139"/>
  <c r="R139"/>
  <c r="P139"/>
  <c r="BI137"/>
  <c r="BH137"/>
  <c r="BG137"/>
  <c r="BF137"/>
  <c r="T137"/>
  <c r="R137"/>
  <c r="P137"/>
  <c r="BI129"/>
  <c r="BH129"/>
  <c r="BG129"/>
  <c r="BF129"/>
  <c r="T129"/>
  <c r="R129"/>
  <c r="P129"/>
  <c r="BI123"/>
  <c r="BH123"/>
  <c r="BG123"/>
  <c r="BF123"/>
  <c r="T123"/>
  <c r="R123"/>
  <c r="P123"/>
  <c r="BI116"/>
  <c r="BH116"/>
  <c r="BG116"/>
  <c r="BF116"/>
  <c r="T116"/>
  <c r="R116"/>
  <c r="P116"/>
  <c r="BI109"/>
  <c r="BH109"/>
  <c r="BG109"/>
  <c r="BF109"/>
  <c r="T109"/>
  <c r="R109"/>
  <c r="P109"/>
  <c r="BI94"/>
  <c r="BH94"/>
  <c r="BG94"/>
  <c r="BF94"/>
  <c r="T94"/>
  <c r="R94"/>
  <c r="P94"/>
  <c r="J88"/>
  <c r="J87"/>
  <c r="F87"/>
  <c r="F85"/>
  <c r="E83"/>
  <c r="J59"/>
  <c r="J58"/>
  <c r="F58"/>
  <c r="F56"/>
  <c r="E54"/>
  <c r="J20"/>
  <c r="E20"/>
  <c r="F88"/>
  <c r="J19"/>
  <c r="J14"/>
  <c r="J85"/>
  <c r="E7"/>
  <c r="E79"/>
  <c i="9" r="J37"/>
  <c r="J36"/>
  <c i="1" r="AY63"/>
  <c i="9" r="J35"/>
  <c i="1" r="AX63"/>
  <c i="9"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1"/>
  <c r="BH151"/>
  <c r="BG151"/>
  <c r="BF151"/>
  <c r="T151"/>
  <c r="R151"/>
  <c r="P151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BI124"/>
  <c r="BH124"/>
  <c r="BG124"/>
  <c r="BF124"/>
  <c r="T124"/>
  <c r="R124"/>
  <c r="P124"/>
  <c r="BI123"/>
  <c r="BH123"/>
  <c r="BG123"/>
  <c r="BF123"/>
  <c r="T123"/>
  <c r="R123"/>
  <c r="P123"/>
  <c r="BI121"/>
  <c r="BH121"/>
  <c r="BG121"/>
  <c r="BF121"/>
  <c r="T121"/>
  <c r="R121"/>
  <c r="P121"/>
  <c r="BI120"/>
  <c r="BH120"/>
  <c r="BG120"/>
  <c r="BF120"/>
  <c r="T120"/>
  <c r="R120"/>
  <c r="P120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4"/>
  <c r="BH114"/>
  <c r="BG114"/>
  <c r="BF114"/>
  <c r="T114"/>
  <c r="R114"/>
  <c r="P114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J81"/>
  <c r="J80"/>
  <c r="F80"/>
  <c r="F78"/>
  <c r="E76"/>
  <c r="J55"/>
  <c r="J54"/>
  <c r="F54"/>
  <c r="F52"/>
  <c r="E50"/>
  <c r="J18"/>
  <c r="E18"/>
  <c r="F55"/>
  <c r="J17"/>
  <c r="J12"/>
  <c r="J52"/>
  <c r="E7"/>
  <c r="E48"/>
  <c i="8" r="J39"/>
  <c r="J38"/>
  <c i="1" r="AY62"/>
  <c i="8" r="J37"/>
  <c i="1" r="AX62"/>
  <c i="8" r="BI373"/>
  <c r="BH373"/>
  <c r="BG373"/>
  <c r="BF373"/>
  <c r="T373"/>
  <c r="R373"/>
  <c r="P373"/>
  <c r="BI362"/>
  <c r="BH362"/>
  <c r="BG362"/>
  <c r="BF362"/>
  <c r="T362"/>
  <c r="R362"/>
  <c r="P362"/>
  <c r="BI355"/>
  <c r="BH355"/>
  <c r="BG355"/>
  <c r="BF355"/>
  <c r="T355"/>
  <c r="R355"/>
  <c r="P355"/>
  <c r="BI350"/>
  <c r="BH350"/>
  <c r="BG350"/>
  <c r="BF350"/>
  <c r="T350"/>
  <c r="R350"/>
  <c r="P350"/>
  <c r="BI346"/>
  <c r="BH346"/>
  <c r="BG346"/>
  <c r="BF346"/>
  <c r="T346"/>
  <c r="R346"/>
  <c r="P346"/>
  <c r="BI342"/>
  <c r="BH342"/>
  <c r="BG342"/>
  <c r="BF342"/>
  <c r="T342"/>
  <c r="R342"/>
  <c r="P342"/>
  <c r="BI337"/>
  <c r="BH337"/>
  <c r="BG337"/>
  <c r="BF337"/>
  <c r="T337"/>
  <c r="R337"/>
  <c r="P337"/>
  <c r="BI333"/>
  <c r="BH333"/>
  <c r="BG333"/>
  <c r="BF333"/>
  <c r="T333"/>
  <c r="R333"/>
  <c r="P333"/>
  <c r="BI326"/>
  <c r="BH326"/>
  <c r="BG326"/>
  <c r="BF326"/>
  <c r="T326"/>
  <c r="R326"/>
  <c r="P326"/>
  <c r="BI320"/>
  <c r="BH320"/>
  <c r="BG320"/>
  <c r="BF320"/>
  <c r="T320"/>
  <c r="R320"/>
  <c r="P320"/>
  <c r="BI313"/>
  <c r="BH313"/>
  <c r="BG313"/>
  <c r="BF313"/>
  <c r="T313"/>
  <c r="R313"/>
  <c r="P313"/>
  <c r="BI306"/>
  <c r="BH306"/>
  <c r="BG306"/>
  <c r="BF306"/>
  <c r="T306"/>
  <c r="R306"/>
  <c r="P306"/>
  <c r="BI301"/>
  <c r="BH301"/>
  <c r="BG301"/>
  <c r="BF301"/>
  <c r="T301"/>
  <c r="R301"/>
  <c r="P301"/>
  <c r="BI294"/>
  <c r="BH294"/>
  <c r="BG294"/>
  <c r="BF294"/>
  <c r="T294"/>
  <c r="R294"/>
  <c r="P294"/>
  <c r="BI287"/>
  <c r="BH287"/>
  <c r="BG287"/>
  <c r="BF287"/>
  <c r="T287"/>
  <c r="R287"/>
  <c r="P287"/>
  <c r="BI280"/>
  <c r="BH280"/>
  <c r="BG280"/>
  <c r="BF280"/>
  <c r="T280"/>
  <c r="R280"/>
  <c r="P280"/>
  <c r="BI273"/>
  <c r="BH273"/>
  <c r="BG273"/>
  <c r="BF273"/>
  <c r="T273"/>
  <c r="R273"/>
  <c r="P273"/>
  <c r="BI266"/>
  <c r="BH266"/>
  <c r="BG266"/>
  <c r="BF266"/>
  <c r="T266"/>
  <c r="R266"/>
  <c r="P266"/>
  <c r="BI259"/>
  <c r="BH259"/>
  <c r="BG259"/>
  <c r="BF259"/>
  <c r="T259"/>
  <c r="R259"/>
  <c r="P259"/>
  <c r="BI254"/>
  <c r="BH254"/>
  <c r="BG254"/>
  <c r="BF254"/>
  <c r="T254"/>
  <c r="R254"/>
  <c r="P254"/>
  <c r="BI246"/>
  <c r="BH246"/>
  <c r="BG246"/>
  <c r="BF246"/>
  <c r="T246"/>
  <c r="R246"/>
  <c r="P246"/>
  <c r="BI238"/>
  <c r="BH238"/>
  <c r="BG238"/>
  <c r="BF238"/>
  <c r="T238"/>
  <c r="R238"/>
  <c r="P238"/>
  <c r="BI230"/>
  <c r="BH230"/>
  <c r="BG230"/>
  <c r="BF230"/>
  <c r="T230"/>
  <c r="R230"/>
  <c r="P230"/>
  <c r="BI223"/>
  <c r="BH223"/>
  <c r="BG223"/>
  <c r="BF223"/>
  <c r="T223"/>
  <c r="R223"/>
  <c r="P223"/>
  <c r="BI218"/>
  <c r="BH218"/>
  <c r="BG218"/>
  <c r="BF218"/>
  <c r="T218"/>
  <c r="R218"/>
  <c r="P218"/>
  <c r="BI207"/>
  <c r="BH207"/>
  <c r="BG207"/>
  <c r="BF207"/>
  <c r="T207"/>
  <c r="R207"/>
  <c r="P207"/>
  <c r="BI196"/>
  <c r="BH196"/>
  <c r="BG196"/>
  <c r="BF196"/>
  <c r="T196"/>
  <c r="R196"/>
  <c r="P196"/>
  <c r="BI191"/>
  <c r="BH191"/>
  <c r="BG191"/>
  <c r="BF191"/>
  <c r="T191"/>
  <c r="R191"/>
  <c r="P191"/>
  <c r="BI187"/>
  <c r="BH187"/>
  <c r="BG187"/>
  <c r="BF187"/>
  <c r="T187"/>
  <c r="R187"/>
  <c r="P187"/>
  <c r="BI180"/>
  <c r="BH180"/>
  <c r="BG180"/>
  <c r="BF180"/>
  <c r="T180"/>
  <c r="R180"/>
  <c r="P180"/>
  <c r="BI173"/>
  <c r="BH173"/>
  <c r="BG173"/>
  <c r="BF173"/>
  <c r="T173"/>
  <c r="R173"/>
  <c r="P173"/>
  <c r="BI166"/>
  <c r="BH166"/>
  <c r="BG166"/>
  <c r="BF166"/>
  <c r="T166"/>
  <c r="R166"/>
  <c r="P166"/>
  <c r="BI159"/>
  <c r="BH159"/>
  <c r="BG159"/>
  <c r="BF159"/>
  <c r="T159"/>
  <c r="R159"/>
  <c r="P159"/>
  <c r="BI152"/>
  <c r="BH152"/>
  <c r="BG152"/>
  <c r="BF152"/>
  <c r="T152"/>
  <c r="R152"/>
  <c r="P152"/>
  <c r="BI144"/>
  <c r="BH144"/>
  <c r="BG144"/>
  <c r="BF144"/>
  <c r="T144"/>
  <c r="R144"/>
  <c r="P144"/>
  <c r="BI137"/>
  <c r="BH137"/>
  <c r="BG137"/>
  <c r="BF137"/>
  <c r="T137"/>
  <c r="R137"/>
  <c r="P137"/>
  <c r="BI130"/>
  <c r="BH130"/>
  <c r="BG130"/>
  <c r="BF130"/>
  <c r="T130"/>
  <c r="R130"/>
  <c r="P130"/>
  <c r="BI123"/>
  <c r="BH123"/>
  <c r="BG123"/>
  <c r="BF123"/>
  <c r="T123"/>
  <c r="R123"/>
  <c r="P123"/>
  <c r="BI116"/>
  <c r="BH116"/>
  <c r="BG116"/>
  <c r="BF116"/>
  <c r="T116"/>
  <c r="R116"/>
  <c r="P116"/>
  <c r="BI109"/>
  <c r="BH109"/>
  <c r="BG109"/>
  <c r="BF109"/>
  <c r="T109"/>
  <c r="R109"/>
  <c r="P109"/>
  <c r="BI102"/>
  <c r="BH102"/>
  <c r="BG102"/>
  <c r="BF102"/>
  <c r="T102"/>
  <c r="R102"/>
  <c r="P102"/>
  <c r="BI95"/>
  <c r="BH95"/>
  <c r="BG95"/>
  <c r="BF95"/>
  <c r="T95"/>
  <c r="R95"/>
  <c r="P95"/>
  <c r="J89"/>
  <c r="J88"/>
  <c r="F88"/>
  <c r="F86"/>
  <c r="E84"/>
  <c r="J59"/>
  <c r="J58"/>
  <c r="F58"/>
  <c r="F56"/>
  <c r="E54"/>
  <c r="J20"/>
  <c r="E20"/>
  <c r="F89"/>
  <c r="J19"/>
  <c r="J14"/>
  <c r="J56"/>
  <c r="E7"/>
  <c r="E50"/>
  <c i="7" r="J39"/>
  <c r="J38"/>
  <c i="1" r="AY61"/>
  <c i="7" r="J37"/>
  <c i="1" r="AX61"/>
  <c i="7" r="BI451"/>
  <c r="BH451"/>
  <c r="BG451"/>
  <c r="BF451"/>
  <c r="T451"/>
  <c r="R451"/>
  <c r="P451"/>
  <c r="BI449"/>
  <c r="BH449"/>
  <c r="BG449"/>
  <c r="BF449"/>
  <c r="T449"/>
  <c r="R449"/>
  <c r="P449"/>
  <c r="BI446"/>
  <c r="BH446"/>
  <c r="BG446"/>
  <c r="BF446"/>
  <c r="T446"/>
  <c r="R446"/>
  <c r="P446"/>
  <c r="BI443"/>
  <c r="BH443"/>
  <c r="BG443"/>
  <c r="BF443"/>
  <c r="T443"/>
  <c r="R443"/>
  <c r="P443"/>
  <c r="BI441"/>
  <c r="BH441"/>
  <c r="BG441"/>
  <c r="BF441"/>
  <c r="T441"/>
  <c r="R441"/>
  <c r="P441"/>
  <c r="BI439"/>
  <c r="BH439"/>
  <c r="BG439"/>
  <c r="BF439"/>
  <c r="T439"/>
  <c r="R439"/>
  <c r="P439"/>
  <c r="BI421"/>
  <c r="BH421"/>
  <c r="BG421"/>
  <c r="BF421"/>
  <c r="T421"/>
  <c r="T403"/>
  <c r="R421"/>
  <c r="R403"/>
  <c r="P421"/>
  <c r="P403"/>
  <c r="BI404"/>
  <c r="BH404"/>
  <c r="BG404"/>
  <c r="BF404"/>
  <c r="T404"/>
  <c r="R404"/>
  <c r="P404"/>
  <c r="BI399"/>
  <c r="BH399"/>
  <c r="BG399"/>
  <c r="BF399"/>
  <c r="T399"/>
  <c r="T398"/>
  <c r="R399"/>
  <c r="R398"/>
  <c r="P399"/>
  <c r="P398"/>
  <c r="BI394"/>
  <c r="BH394"/>
  <c r="BG394"/>
  <c r="BF394"/>
  <c r="T394"/>
  <c r="R394"/>
  <c r="P394"/>
  <c r="BI390"/>
  <c r="BH390"/>
  <c r="BG390"/>
  <c r="BF390"/>
  <c r="T390"/>
  <c r="R390"/>
  <c r="P390"/>
  <c r="BI386"/>
  <c r="BH386"/>
  <c r="BG386"/>
  <c r="BF386"/>
  <c r="T386"/>
  <c r="R386"/>
  <c r="P386"/>
  <c r="BI382"/>
  <c r="BH382"/>
  <c r="BG382"/>
  <c r="BF382"/>
  <c r="T382"/>
  <c r="R382"/>
  <c r="P382"/>
  <c r="BI377"/>
  <c r="BH377"/>
  <c r="BG377"/>
  <c r="BF377"/>
  <c r="T377"/>
  <c r="R377"/>
  <c r="P377"/>
  <c r="BI373"/>
  <c r="BH373"/>
  <c r="BG373"/>
  <c r="BF373"/>
  <c r="T373"/>
  <c r="R373"/>
  <c r="P373"/>
  <c r="BI369"/>
  <c r="BH369"/>
  <c r="BG369"/>
  <c r="BF369"/>
  <c r="T369"/>
  <c r="R369"/>
  <c r="P369"/>
  <c r="BI348"/>
  <c r="BH348"/>
  <c r="BG348"/>
  <c r="BF348"/>
  <c r="T348"/>
  <c r="R348"/>
  <c r="P348"/>
  <c r="BI332"/>
  <c r="BH332"/>
  <c r="BG332"/>
  <c r="BF332"/>
  <c r="T332"/>
  <c r="R332"/>
  <c r="P332"/>
  <c r="BI316"/>
  <c r="BH316"/>
  <c r="BG316"/>
  <c r="BF316"/>
  <c r="T316"/>
  <c r="R316"/>
  <c r="P316"/>
  <c r="BI299"/>
  <c r="BH299"/>
  <c r="BG299"/>
  <c r="BF299"/>
  <c r="T299"/>
  <c r="R299"/>
  <c r="P299"/>
  <c r="BI271"/>
  <c r="BH271"/>
  <c r="BG271"/>
  <c r="BF271"/>
  <c r="T271"/>
  <c r="R271"/>
  <c r="P271"/>
  <c r="BI246"/>
  <c r="BH246"/>
  <c r="BG246"/>
  <c r="BF246"/>
  <c r="T246"/>
  <c r="R246"/>
  <c r="P246"/>
  <c r="BI221"/>
  <c r="BH221"/>
  <c r="BG221"/>
  <c r="BF221"/>
  <c r="T221"/>
  <c r="R221"/>
  <c r="P221"/>
  <c r="BI196"/>
  <c r="BH196"/>
  <c r="BG196"/>
  <c r="BF196"/>
  <c r="T196"/>
  <c r="R196"/>
  <c r="P196"/>
  <c r="BI171"/>
  <c r="BH171"/>
  <c r="BG171"/>
  <c r="BF171"/>
  <c r="T171"/>
  <c r="R171"/>
  <c r="P171"/>
  <c r="BI145"/>
  <c r="BH145"/>
  <c r="BG145"/>
  <c r="BF145"/>
  <c r="T145"/>
  <c r="R145"/>
  <c r="P145"/>
  <c r="BI120"/>
  <c r="BH120"/>
  <c r="BG120"/>
  <c r="BF120"/>
  <c r="T120"/>
  <c r="R120"/>
  <c r="P120"/>
  <c r="BI95"/>
  <c r="BH95"/>
  <c r="BG95"/>
  <c r="BF95"/>
  <c r="T95"/>
  <c r="R95"/>
  <c r="P95"/>
  <c r="J89"/>
  <c r="J88"/>
  <c r="F88"/>
  <c r="F86"/>
  <c r="E84"/>
  <c r="J59"/>
  <c r="J58"/>
  <c r="F58"/>
  <c r="F56"/>
  <c r="E54"/>
  <c r="J20"/>
  <c r="E20"/>
  <c r="F59"/>
  <c r="J19"/>
  <c r="J14"/>
  <c r="J86"/>
  <c r="E7"/>
  <c r="E50"/>
  <c i="6" r="J39"/>
  <c r="J38"/>
  <c i="1" r="AY60"/>
  <c i="6" r="J37"/>
  <c i="1" r="AX60"/>
  <c i="6" r="BI183"/>
  <c r="BH183"/>
  <c r="BG183"/>
  <c r="BF183"/>
  <c r="T183"/>
  <c r="T182"/>
  <c r="R183"/>
  <c r="R182"/>
  <c r="P183"/>
  <c r="P182"/>
  <c r="BI175"/>
  <c r="BH175"/>
  <c r="BG175"/>
  <c r="BF175"/>
  <c r="T175"/>
  <c r="R175"/>
  <c r="P175"/>
  <c r="BI168"/>
  <c r="BH168"/>
  <c r="BG168"/>
  <c r="BF168"/>
  <c r="T168"/>
  <c r="R168"/>
  <c r="P168"/>
  <c r="BI161"/>
  <c r="BH161"/>
  <c r="BG161"/>
  <c r="BF161"/>
  <c r="T161"/>
  <c r="R161"/>
  <c r="P161"/>
  <c r="BI154"/>
  <c r="BH154"/>
  <c r="BG154"/>
  <c r="BF154"/>
  <c r="T154"/>
  <c r="R154"/>
  <c r="P154"/>
  <c r="BI147"/>
  <c r="BH147"/>
  <c r="BG147"/>
  <c r="BF147"/>
  <c r="T147"/>
  <c r="R147"/>
  <c r="P147"/>
  <c r="BI140"/>
  <c r="BH140"/>
  <c r="BG140"/>
  <c r="BF140"/>
  <c r="T140"/>
  <c r="R140"/>
  <c r="P140"/>
  <c r="BI133"/>
  <c r="BH133"/>
  <c r="BG133"/>
  <c r="BF133"/>
  <c r="T133"/>
  <c r="R133"/>
  <c r="P133"/>
  <c r="BI126"/>
  <c r="BH126"/>
  <c r="BG126"/>
  <c r="BF126"/>
  <c r="T126"/>
  <c r="R126"/>
  <c r="P126"/>
  <c r="BI119"/>
  <c r="BH119"/>
  <c r="BG119"/>
  <c r="BF119"/>
  <c r="T119"/>
  <c r="R119"/>
  <c r="P119"/>
  <c r="BI112"/>
  <c r="BH112"/>
  <c r="BG112"/>
  <c r="BF112"/>
  <c r="T112"/>
  <c r="R112"/>
  <c r="P112"/>
  <c r="BI105"/>
  <c r="BH105"/>
  <c r="BG105"/>
  <c r="BF105"/>
  <c r="T105"/>
  <c r="R105"/>
  <c r="P105"/>
  <c r="BI98"/>
  <c r="BH98"/>
  <c r="BG98"/>
  <c r="BF98"/>
  <c r="T98"/>
  <c r="R98"/>
  <c r="P98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59"/>
  <c r="J19"/>
  <c r="J14"/>
  <c r="J82"/>
  <c r="E7"/>
  <c r="E50"/>
  <c i="5" r="J39"/>
  <c r="J38"/>
  <c i="1" r="AY59"/>
  <c i="5" r="J37"/>
  <c i="1" r="AX59"/>
  <c i="5" r="BI187"/>
  <c r="BH187"/>
  <c r="BG187"/>
  <c r="BF187"/>
  <c r="T187"/>
  <c r="R187"/>
  <c r="P187"/>
  <c r="BI185"/>
  <c r="BH185"/>
  <c r="BG185"/>
  <c r="BF185"/>
  <c r="T185"/>
  <c r="R185"/>
  <c r="P185"/>
  <c r="BI156"/>
  <c r="BH156"/>
  <c r="BG156"/>
  <c r="BF156"/>
  <c r="T156"/>
  <c r="T126"/>
  <c r="R156"/>
  <c r="R126"/>
  <c r="P156"/>
  <c r="P126"/>
  <c r="BI127"/>
  <c r="BH127"/>
  <c r="BG127"/>
  <c r="BF127"/>
  <c r="T127"/>
  <c r="R127"/>
  <c r="P127"/>
  <c r="BI92"/>
  <c r="BH92"/>
  <c r="BG92"/>
  <c r="BF92"/>
  <c r="T92"/>
  <c r="T91"/>
  <c r="R92"/>
  <c r="R91"/>
  <c r="P92"/>
  <c r="P91"/>
  <c r="J86"/>
  <c r="J85"/>
  <c r="F85"/>
  <c r="F83"/>
  <c r="E81"/>
  <c r="J59"/>
  <c r="J58"/>
  <c r="F58"/>
  <c r="F56"/>
  <c r="E54"/>
  <c r="J20"/>
  <c r="E20"/>
  <c r="F86"/>
  <c r="J19"/>
  <c r="J14"/>
  <c r="J56"/>
  <c r="E7"/>
  <c r="E50"/>
  <c i="4" r="J39"/>
  <c r="J38"/>
  <c i="1" r="AY58"/>
  <c i="4" r="J37"/>
  <c i="1" r="AX58"/>
  <c i="4" r="BI260"/>
  <c r="BH260"/>
  <c r="BG260"/>
  <c r="BF260"/>
  <c r="T260"/>
  <c r="T259"/>
  <c r="R260"/>
  <c r="R259"/>
  <c r="P260"/>
  <c r="P259"/>
  <c r="BI253"/>
  <c r="BH253"/>
  <c r="BG253"/>
  <c r="BF253"/>
  <c r="T253"/>
  <c r="R253"/>
  <c r="P253"/>
  <c r="BI242"/>
  <c r="BH242"/>
  <c r="BG242"/>
  <c r="BF242"/>
  <c r="T242"/>
  <c r="R242"/>
  <c r="P242"/>
  <c r="BI230"/>
  <c r="BH230"/>
  <c r="BG230"/>
  <c r="BF230"/>
  <c r="T230"/>
  <c r="R230"/>
  <c r="P230"/>
  <c r="BI219"/>
  <c r="BH219"/>
  <c r="BG219"/>
  <c r="BF219"/>
  <c r="T219"/>
  <c r="R219"/>
  <c r="P219"/>
  <c r="BI188"/>
  <c r="BH188"/>
  <c r="BG188"/>
  <c r="BF188"/>
  <c r="T188"/>
  <c r="R188"/>
  <c r="P188"/>
  <c r="BI171"/>
  <c r="BH171"/>
  <c r="BG171"/>
  <c r="BF171"/>
  <c r="T171"/>
  <c r="R171"/>
  <c r="P171"/>
  <c r="BI153"/>
  <c r="BH153"/>
  <c r="BG153"/>
  <c r="BF153"/>
  <c r="T153"/>
  <c r="R153"/>
  <c r="P153"/>
  <c r="BI135"/>
  <c r="BH135"/>
  <c r="BG135"/>
  <c r="BF135"/>
  <c r="T135"/>
  <c r="R135"/>
  <c r="P135"/>
  <c r="BI113"/>
  <c r="BH113"/>
  <c r="BG113"/>
  <c r="BF113"/>
  <c r="T113"/>
  <c r="R113"/>
  <c r="P113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50"/>
  <c i="3" r="J39"/>
  <c r="J38"/>
  <c i="1" r="AY57"/>
  <c i="3" r="J37"/>
  <c i="1" r="AX57"/>
  <c i="3" r="BI721"/>
  <c r="BH721"/>
  <c r="BG721"/>
  <c r="BF721"/>
  <c r="T721"/>
  <c r="R721"/>
  <c r="P721"/>
  <c r="BI714"/>
  <c r="BH714"/>
  <c r="BG714"/>
  <c r="BF714"/>
  <c r="T714"/>
  <c r="R714"/>
  <c r="P714"/>
  <c r="BI707"/>
  <c r="BH707"/>
  <c r="BG707"/>
  <c r="BF707"/>
  <c r="T707"/>
  <c r="R707"/>
  <c r="P707"/>
  <c r="BI695"/>
  <c r="BH695"/>
  <c r="BG695"/>
  <c r="BF695"/>
  <c r="T695"/>
  <c r="R695"/>
  <c r="P695"/>
  <c r="BI690"/>
  <c r="BH690"/>
  <c r="BG690"/>
  <c r="BF690"/>
  <c r="T690"/>
  <c r="R690"/>
  <c r="P690"/>
  <c r="BI675"/>
  <c r="BH675"/>
  <c r="BG675"/>
  <c r="BF675"/>
  <c r="T675"/>
  <c r="R675"/>
  <c r="P675"/>
  <c r="BI660"/>
  <c r="BH660"/>
  <c r="BG660"/>
  <c r="BF660"/>
  <c r="T660"/>
  <c r="R660"/>
  <c r="P660"/>
  <c r="BI645"/>
  <c r="BH645"/>
  <c r="BG645"/>
  <c r="BF645"/>
  <c r="T645"/>
  <c r="R645"/>
  <c r="P645"/>
  <c r="BI629"/>
  <c r="BH629"/>
  <c r="BG629"/>
  <c r="BF629"/>
  <c r="T629"/>
  <c r="R629"/>
  <c r="P629"/>
  <c r="BI613"/>
  <c r="BH613"/>
  <c r="BG613"/>
  <c r="BF613"/>
  <c r="T613"/>
  <c r="R613"/>
  <c r="P613"/>
  <c r="BI608"/>
  <c r="BH608"/>
  <c r="BG608"/>
  <c r="BF608"/>
  <c r="T608"/>
  <c r="R608"/>
  <c r="P608"/>
  <c r="BI599"/>
  <c r="BH599"/>
  <c r="BG599"/>
  <c r="BF599"/>
  <c r="T599"/>
  <c r="R599"/>
  <c r="P599"/>
  <c r="BI590"/>
  <c r="BH590"/>
  <c r="BG590"/>
  <c r="BF590"/>
  <c r="T590"/>
  <c r="R590"/>
  <c r="P590"/>
  <c r="BI581"/>
  <c r="BH581"/>
  <c r="BG581"/>
  <c r="BF581"/>
  <c r="T581"/>
  <c r="R581"/>
  <c r="P581"/>
  <c r="BI570"/>
  <c r="BH570"/>
  <c r="BG570"/>
  <c r="BF570"/>
  <c r="T570"/>
  <c r="R570"/>
  <c r="P570"/>
  <c r="BI559"/>
  <c r="BH559"/>
  <c r="BG559"/>
  <c r="BF559"/>
  <c r="T559"/>
  <c r="R559"/>
  <c r="P559"/>
  <c r="BI554"/>
  <c r="BH554"/>
  <c r="BG554"/>
  <c r="BF554"/>
  <c r="T554"/>
  <c r="R554"/>
  <c r="P554"/>
  <c r="BI545"/>
  <c r="BH545"/>
  <c r="BG545"/>
  <c r="BF545"/>
  <c r="T545"/>
  <c r="R545"/>
  <c r="P545"/>
  <c r="BI536"/>
  <c r="BH536"/>
  <c r="BG536"/>
  <c r="BF536"/>
  <c r="T536"/>
  <c r="R536"/>
  <c r="P536"/>
  <c r="BI527"/>
  <c r="BH527"/>
  <c r="BG527"/>
  <c r="BF527"/>
  <c r="T527"/>
  <c r="R527"/>
  <c r="P527"/>
  <c r="BI517"/>
  <c r="BH517"/>
  <c r="BG517"/>
  <c r="BF517"/>
  <c r="T517"/>
  <c r="R517"/>
  <c r="P517"/>
  <c r="BI508"/>
  <c r="BH508"/>
  <c r="BG508"/>
  <c r="BF508"/>
  <c r="T508"/>
  <c r="R508"/>
  <c r="P508"/>
  <c r="BI497"/>
  <c r="BH497"/>
  <c r="BG497"/>
  <c r="BF497"/>
  <c r="T497"/>
  <c r="R497"/>
  <c r="P497"/>
  <c r="BI492"/>
  <c r="BH492"/>
  <c r="BG492"/>
  <c r="BF492"/>
  <c r="T492"/>
  <c r="R492"/>
  <c r="P492"/>
  <c r="BI481"/>
  <c r="BH481"/>
  <c r="BG481"/>
  <c r="BF481"/>
  <c r="T481"/>
  <c r="R481"/>
  <c r="P481"/>
  <c r="BI470"/>
  <c r="BH470"/>
  <c r="BG470"/>
  <c r="BF470"/>
  <c r="T470"/>
  <c r="R470"/>
  <c r="P470"/>
  <c r="BI459"/>
  <c r="BH459"/>
  <c r="BG459"/>
  <c r="BF459"/>
  <c r="T459"/>
  <c r="R459"/>
  <c r="P459"/>
  <c r="BI455"/>
  <c r="BH455"/>
  <c r="BG455"/>
  <c r="BF455"/>
  <c r="T455"/>
  <c r="R455"/>
  <c r="P455"/>
  <c r="BI451"/>
  <c r="BH451"/>
  <c r="BG451"/>
  <c r="BF451"/>
  <c r="T451"/>
  <c r="R451"/>
  <c r="P451"/>
  <c r="BI446"/>
  <c r="BH446"/>
  <c r="BG446"/>
  <c r="BF446"/>
  <c r="T446"/>
  <c r="R446"/>
  <c r="P446"/>
  <c r="BI442"/>
  <c r="BH442"/>
  <c r="BG442"/>
  <c r="BF442"/>
  <c r="T442"/>
  <c r="R442"/>
  <c r="P442"/>
  <c r="BI435"/>
  <c r="BH435"/>
  <c r="BG435"/>
  <c r="BF435"/>
  <c r="T435"/>
  <c r="R435"/>
  <c r="P435"/>
  <c r="BI428"/>
  <c r="BH428"/>
  <c r="BG428"/>
  <c r="BF428"/>
  <c r="T428"/>
  <c r="R428"/>
  <c r="P428"/>
  <c r="BI423"/>
  <c r="BH423"/>
  <c r="BG423"/>
  <c r="BF423"/>
  <c r="T423"/>
  <c r="R423"/>
  <c r="P423"/>
  <c r="BI408"/>
  <c r="BH408"/>
  <c r="BG408"/>
  <c r="BF408"/>
  <c r="T408"/>
  <c r="R408"/>
  <c r="P408"/>
  <c r="BI393"/>
  <c r="BH393"/>
  <c r="BG393"/>
  <c r="BF393"/>
  <c r="T393"/>
  <c r="R393"/>
  <c r="P393"/>
  <c r="BI378"/>
  <c r="BH378"/>
  <c r="BG378"/>
  <c r="BF378"/>
  <c r="T378"/>
  <c r="R378"/>
  <c r="P378"/>
  <c r="BI363"/>
  <c r="BH363"/>
  <c r="BG363"/>
  <c r="BF363"/>
  <c r="T363"/>
  <c r="R363"/>
  <c r="P363"/>
  <c r="BI348"/>
  <c r="BH348"/>
  <c r="BG348"/>
  <c r="BF348"/>
  <c r="T348"/>
  <c r="R348"/>
  <c r="P348"/>
  <c r="BI337"/>
  <c r="BH337"/>
  <c r="BG337"/>
  <c r="BF337"/>
  <c r="T337"/>
  <c r="R337"/>
  <c r="P337"/>
  <c r="BI332"/>
  <c r="BH332"/>
  <c r="BG332"/>
  <c r="BF332"/>
  <c r="T332"/>
  <c r="R332"/>
  <c r="P332"/>
  <c r="BI325"/>
  <c r="BH325"/>
  <c r="BG325"/>
  <c r="BF325"/>
  <c r="T325"/>
  <c r="R325"/>
  <c r="P325"/>
  <c r="BI318"/>
  <c r="BH318"/>
  <c r="BG318"/>
  <c r="BF318"/>
  <c r="T318"/>
  <c r="R318"/>
  <c r="P318"/>
  <c r="BI311"/>
  <c r="BH311"/>
  <c r="BG311"/>
  <c r="BF311"/>
  <c r="T311"/>
  <c r="R311"/>
  <c r="P311"/>
  <c r="BI300"/>
  <c r="BH300"/>
  <c r="BG300"/>
  <c r="BF300"/>
  <c r="T300"/>
  <c r="R300"/>
  <c r="P300"/>
  <c r="BI295"/>
  <c r="BH295"/>
  <c r="BG295"/>
  <c r="BF295"/>
  <c r="T295"/>
  <c r="R295"/>
  <c r="P295"/>
  <c r="BI282"/>
  <c r="BH282"/>
  <c r="BG282"/>
  <c r="BF282"/>
  <c r="T282"/>
  <c r="R282"/>
  <c r="P282"/>
  <c r="BI269"/>
  <c r="BH269"/>
  <c r="BG269"/>
  <c r="BF269"/>
  <c r="T269"/>
  <c r="R269"/>
  <c r="P269"/>
  <c r="BI256"/>
  <c r="BH256"/>
  <c r="BG256"/>
  <c r="BF256"/>
  <c r="T256"/>
  <c r="R256"/>
  <c r="P256"/>
  <c r="BI243"/>
  <c r="BH243"/>
  <c r="BG243"/>
  <c r="BF243"/>
  <c r="T243"/>
  <c r="R243"/>
  <c r="P243"/>
  <c r="BI238"/>
  <c r="BH238"/>
  <c r="BG238"/>
  <c r="BF238"/>
  <c r="T238"/>
  <c r="R238"/>
  <c r="P238"/>
  <c r="BI231"/>
  <c r="BH231"/>
  <c r="BG231"/>
  <c r="BF231"/>
  <c r="T231"/>
  <c r="R231"/>
  <c r="P231"/>
  <c r="BI224"/>
  <c r="BH224"/>
  <c r="BG224"/>
  <c r="BF224"/>
  <c r="T224"/>
  <c r="R224"/>
  <c r="P224"/>
  <c r="BI217"/>
  <c r="BH217"/>
  <c r="BG217"/>
  <c r="BF217"/>
  <c r="T217"/>
  <c r="R217"/>
  <c r="P217"/>
  <c r="BI210"/>
  <c r="BH210"/>
  <c r="BG210"/>
  <c r="BF210"/>
  <c r="T210"/>
  <c r="R210"/>
  <c r="P210"/>
  <c r="BI204"/>
  <c r="BH204"/>
  <c r="BG204"/>
  <c r="BF204"/>
  <c r="T204"/>
  <c r="R204"/>
  <c r="P204"/>
  <c r="BI199"/>
  <c r="BH199"/>
  <c r="BG199"/>
  <c r="BF199"/>
  <c r="T199"/>
  <c r="R199"/>
  <c r="P199"/>
  <c r="BI192"/>
  <c r="BH192"/>
  <c r="BG192"/>
  <c r="BF192"/>
  <c r="T192"/>
  <c r="R192"/>
  <c r="P192"/>
  <c r="BI185"/>
  <c r="BH185"/>
  <c r="BG185"/>
  <c r="BF185"/>
  <c r="T185"/>
  <c r="R185"/>
  <c r="P185"/>
  <c r="BI178"/>
  <c r="BH178"/>
  <c r="BG178"/>
  <c r="BF178"/>
  <c r="T178"/>
  <c r="R178"/>
  <c r="P178"/>
  <c r="BI171"/>
  <c r="BH171"/>
  <c r="BG171"/>
  <c r="BF171"/>
  <c r="T171"/>
  <c r="R171"/>
  <c r="P171"/>
  <c r="BI165"/>
  <c r="BH165"/>
  <c r="BG165"/>
  <c r="BF165"/>
  <c r="T165"/>
  <c r="R165"/>
  <c r="P165"/>
  <c r="BI160"/>
  <c r="BH160"/>
  <c r="BG160"/>
  <c r="BF160"/>
  <c r="T160"/>
  <c r="R160"/>
  <c r="P160"/>
  <c r="BI154"/>
  <c r="BH154"/>
  <c r="BG154"/>
  <c r="BF154"/>
  <c r="T154"/>
  <c r="R154"/>
  <c r="P154"/>
  <c r="BI147"/>
  <c r="BH147"/>
  <c r="BG147"/>
  <c r="BF147"/>
  <c r="T147"/>
  <c r="R147"/>
  <c r="P147"/>
  <c r="BI140"/>
  <c r="BH140"/>
  <c r="BG140"/>
  <c r="BF140"/>
  <c r="T140"/>
  <c r="R140"/>
  <c r="P140"/>
  <c r="BI134"/>
  <c r="BH134"/>
  <c r="BG134"/>
  <c r="BF134"/>
  <c r="T134"/>
  <c r="R134"/>
  <c r="P134"/>
  <c r="BI129"/>
  <c r="BH129"/>
  <c r="BG129"/>
  <c r="BF129"/>
  <c r="T129"/>
  <c r="R129"/>
  <c r="P129"/>
  <c r="BI122"/>
  <c r="BH122"/>
  <c r="BG122"/>
  <c r="BF122"/>
  <c r="T122"/>
  <c r="R122"/>
  <c r="P122"/>
  <c r="BI115"/>
  <c r="BH115"/>
  <c r="BG115"/>
  <c r="BF115"/>
  <c r="T115"/>
  <c r="R115"/>
  <c r="P115"/>
  <c r="BI108"/>
  <c r="BH108"/>
  <c r="BG108"/>
  <c r="BF108"/>
  <c r="T108"/>
  <c r="R108"/>
  <c r="P108"/>
  <c r="BI101"/>
  <c r="BH101"/>
  <c r="BG101"/>
  <c r="BF101"/>
  <c r="T101"/>
  <c r="R101"/>
  <c r="P101"/>
  <c r="J95"/>
  <c r="J94"/>
  <c r="F94"/>
  <c r="F92"/>
  <c r="E90"/>
  <c r="J59"/>
  <c r="J58"/>
  <c r="F58"/>
  <c r="F56"/>
  <c r="E54"/>
  <c r="J20"/>
  <c r="E20"/>
  <c r="F59"/>
  <c r="J19"/>
  <c r="J14"/>
  <c r="J92"/>
  <c r="E7"/>
  <c r="E86"/>
  <c i="2" r="J39"/>
  <c r="J38"/>
  <c i="1" r="AY56"/>
  <c i="2" r="J37"/>
  <c i="1" r="AX56"/>
  <c i="2" r="BI504"/>
  <c r="BH504"/>
  <c r="BG504"/>
  <c r="BF504"/>
  <c r="T504"/>
  <c r="R504"/>
  <c r="P504"/>
  <c r="BI497"/>
  <c r="BH497"/>
  <c r="BG497"/>
  <c r="BF497"/>
  <c r="T497"/>
  <c r="R497"/>
  <c r="P497"/>
  <c r="BI490"/>
  <c r="BH490"/>
  <c r="BG490"/>
  <c r="BF490"/>
  <c r="T490"/>
  <c r="R490"/>
  <c r="P490"/>
  <c r="BI484"/>
  <c r="BH484"/>
  <c r="BG484"/>
  <c r="BF484"/>
  <c r="T484"/>
  <c r="R484"/>
  <c r="P484"/>
  <c r="BI477"/>
  <c r="BH477"/>
  <c r="BG477"/>
  <c r="BF477"/>
  <c r="T477"/>
  <c r="R477"/>
  <c r="P477"/>
  <c r="BI475"/>
  <c r="BH475"/>
  <c r="BG475"/>
  <c r="BF475"/>
  <c r="T475"/>
  <c r="R475"/>
  <c r="P475"/>
  <c r="BI472"/>
  <c r="BH472"/>
  <c r="BG472"/>
  <c r="BF472"/>
  <c r="T472"/>
  <c r="R472"/>
  <c r="P472"/>
  <c r="BI470"/>
  <c r="BH470"/>
  <c r="BG470"/>
  <c r="BF470"/>
  <c r="T470"/>
  <c r="R470"/>
  <c r="P470"/>
  <c r="BI465"/>
  <c r="BH465"/>
  <c r="BG465"/>
  <c r="BF465"/>
  <c r="T465"/>
  <c r="R465"/>
  <c r="P465"/>
  <c r="BI414"/>
  <c r="BH414"/>
  <c r="BG414"/>
  <c r="BF414"/>
  <c r="T414"/>
  <c r="R414"/>
  <c r="P414"/>
  <c r="BI362"/>
  <c r="BH362"/>
  <c r="BG362"/>
  <c r="BF362"/>
  <c r="T362"/>
  <c r="R362"/>
  <c r="P362"/>
  <c r="BI311"/>
  <c r="BH311"/>
  <c r="BG311"/>
  <c r="BF311"/>
  <c r="T311"/>
  <c r="R311"/>
  <c r="P311"/>
  <c r="BI260"/>
  <c r="BH260"/>
  <c r="BG260"/>
  <c r="BF260"/>
  <c r="T260"/>
  <c r="R260"/>
  <c r="P260"/>
  <c r="BI250"/>
  <c r="BH250"/>
  <c r="BG250"/>
  <c r="BF250"/>
  <c r="T250"/>
  <c r="R250"/>
  <c r="P250"/>
  <c r="BI241"/>
  <c r="BH241"/>
  <c r="BG241"/>
  <c r="BF241"/>
  <c r="T241"/>
  <c r="R241"/>
  <c r="P241"/>
  <c r="BI204"/>
  <c r="BH204"/>
  <c r="BG204"/>
  <c r="BF204"/>
  <c r="T204"/>
  <c r="R204"/>
  <c r="P204"/>
  <c r="BI163"/>
  <c r="BH163"/>
  <c r="BG163"/>
  <c r="BF163"/>
  <c r="T163"/>
  <c r="R163"/>
  <c r="P163"/>
  <c r="BI141"/>
  <c r="BH141"/>
  <c r="BG141"/>
  <c r="BF141"/>
  <c r="T141"/>
  <c r="R141"/>
  <c r="P141"/>
  <c r="BI126"/>
  <c r="BH126"/>
  <c r="BG126"/>
  <c r="BF126"/>
  <c r="T126"/>
  <c r="R126"/>
  <c r="P126"/>
  <c r="BI116"/>
  <c r="BH116"/>
  <c r="BG116"/>
  <c r="BF116"/>
  <c r="T116"/>
  <c r="R116"/>
  <c r="P116"/>
  <c r="BI94"/>
  <c r="BH94"/>
  <c r="BG94"/>
  <c r="BF94"/>
  <c r="T94"/>
  <c r="R94"/>
  <c r="P94"/>
  <c r="J88"/>
  <c r="J87"/>
  <c r="F87"/>
  <c r="F85"/>
  <c r="E83"/>
  <c r="J59"/>
  <c r="J58"/>
  <c r="F58"/>
  <c r="F56"/>
  <c r="E54"/>
  <c r="J20"/>
  <c r="E20"/>
  <c r="F59"/>
  <c r="J19"/>
  <c r="J14"/>
  <c r="J56"/>
  <c r="E7"/>
  <c r="E79"/>
  <c i="1" r="L50"/>
  <c r="AM50"/>
  <c r="AM49"/>
  <c r="L49"/>
  <c r="AM47"/>
  <c r="L47"/>
  <c r="L45"/>
  <c r="L44"/>
  <c i="2" r="BK362"/>
  <c r="BK472"/>
  <c i="3" r="J554"/>
  <c r="BK256"/>
  <c r="BK707"/>
  <c r="J325"/>
  <c i="4" r="J260"/>
  <c i="6" r="BK112"/>
  <c i="7" r="BK196"/>
  <c r="J299"/>
  <c i="8" r="BK152"/>
  <c r="J144"/>
  <c r="BK266"/>
  <c i="9" r="J149"/>
  <c r="J154"/>
  <c r="BK129"/>
  <c i="11" r="J430"/>
  <c r="J549"/>
  <c r="J756"/>
  <c r="J264"/>
  <c r="BK436"/>
  <c r="BK454"/>
  <c r="BK122"/>
  <c i="13" r="BK162"/>
  <c r="BK158"/>
  <c i="14" r="J108"/>
  <c r="BK157"/>
  <c r="J137"/>
  <c r="BK100"/>
  <c i="16" r="J216"/>
  <c i="17" r="J173"/>
  <c i="18" r="BK257"/>
  <c r="J236"/>
  <c i="19" r="BK157"/>
  <c r="BK336"/>
  <c r="BK233"/>
  <c r="J811"/>
  <c i="20" r="BK93"/>
  <c i="21" r="BK115"/>
  <c i="22" r="BK508"/>
  <c r="J557"/>
  <c r="J336"/>
  <c r="J113"/>
  <c i="23" r="J184"/>
  <c r="J988"/>
  <c i="24" r="BK380"/>
  <c r="BK387"/>
  <c i="25" r="BK336"/>
  <c i="26" r="J103"/>
  <c i="2" r="J484"/>
  <c i="3" r="BK115"/>
  <c r="J348"/>
  <c r="J217"/>
  <c r="BK325"/>
  <c i="5" r="J156"/>
  <c i="7" r="BK120"/>
  <c r="J443"/>
  <c i="8" r="J355"/>
  <c r="J238"/>
  <c r="BK95"/>
  <c r="BK313"/>
  <c i="9" r="BK120"/>
  <c r="J127"/>
  <c r="J105"/>
  <c i="11" r="BK312"/>
  <c r="J519"/>
  <c r="J501"/>
  <c r="J146"/>
  <c r="BK525"/>
  <c r="J377"/>
  <c r="J193"/>
  <c i="12" r="BK98"/>
  <c i="13" r="BK147"/>
  <c r="J151"/>
  <c i="14" r="BK167"/>
  <c r="J140"/>
  <c r="J109"/>
  <c r="BK97"/>
  <c i="16" r="J625"/>
  <c i="17" r="BK116"/>
  <c i="18" r="J272"/>
  <c i="19" r="BK474"/>
  <c r="BK350"/>
  <c r="BK907"/>
  <c r="BK722"/>
  <c r="J743"/>
  <c i="20" r="J124"/>
  <c i="21" r="BK151"/>
  <c i="22" r="F39"/>
  <c i="18" r="BK99"/>
  <c i="19" r="BK373"/>
  <c r="J619"/>
  <c r="J835"/>
  <c i="21" r="BK163"/>
  <c i="22" r="J267"/>
  <c r="BK216"/>
  <c r="BK281"/>
  <c i="23" r="BK938"/>
  <c i="2" r="J414"/>
  <c r="BK126"/>
  <c i="3" r="BK497"/>
  <c r="J269"/>
  <c r="BK714"/>
  <c r="J311"/>
  <c r="J545"/>
  <c r="BK554"/>
  <c i="5" r="BK127"/>
  <c i="7" r="J386"/>
  <c i="8" r="J130"/>
  <c i="9" r="J111"/>
  <c r="BK94"/>
  <c r="J157"/>
  <c r="J150"/>
  <c i="10" r="J159"/>
  <c i="11" r="BK750"/>
  <c r="BK365"/>
  <c r="J596"/>
  <c r="J762"/>
  <c r="J495"/>
  <c r="J702"/>
  <c r="BK264"/>
  <c r="J371"/>
  <c r="BK685"/>
  <c i="12" r="J94"/>
  <c i="13" r="J131"/>
  <c r="BK99"/>
  <c r="J114"/>
  <c i="14" r="J98"/>
  <c r="J100"/>
  <c r="J164"/>
  <c r="BK156"/>
  <c r="BK114"/>
  <c i="15" r="BK97"/>
  <c i="16" r="BK264"/>
  <c r="BK444"/>
  <c i="17" r="BK154"/>
  <c i="18" r="BK250"/>
  <c r="BK127"/>
  <c i="19" r="J406"/>
  <c r="J146"/>
  <c r="BK343"/>
  <c r="BK275"/>
  <c r="BK218"/>
  <c i="20" r="BK124"/>
  <c i="21" r="BK233"/>
  <c i="22" r="BK260"/>
  <c r="BK313"/>
  <c r="BK267"/>
  <c r="J395"/>
  <c r="J391"/>
  <c r="BK99"/>
  <c i="23" r="J938"/>
  <c r="BK413"/>
  <c r="J420"/>
  <c i="24" r="BK339"/>
  <c r="BK752"/>
  <c r="J213"/>
  <c i="25" r="J459"/>
  <c i="26" r="BK112"/>
  <c r="J107"/>
  <c i="1" r="AS71"/>
  <c i="3" r="BK204"/>
  <c i="6" r="J183"/>
  <c i="7" r="J399"/>
  <c i="8" r="J180"/>
  <c r="J173"/>
  <c i="9" r="BK132"/>
  <c r="BK109"/>
  <c r="J99"/>
  <c r="BK104"/>
  <c r="J158"/>
  <c r="J132"/>
  <c i="10" r="BK149"/>
  <c i="11" r="BK649"/>
  <c r="J631"/>
  <c r="BK626"/>
  <c r="J626"/>
  <c r="BK193"/>
  <c r="BK608"/>
  <c r="J460"/>
  <c r="BK258"/>
  <c i="12" r="J97"/>
  <c i="13" r="J118"/>
  <c i="14" r="BK140"/>
  <c r="J133"/>
  <c r="BK127"/>
  <c r="BK122"/>
  <c r="BK131"/>
  <c r="J118"/>
  <c i="16" r="BK336"/>
  <c i="18" r="BK134"/>
  <c i="19" r="J193"/>
  <c r="J113"/>
  <c r="BK667"/>
  <c r="BK386"/>
  <c i="20" r="BK148"/>
  <c i="22" r="BK321"/>
  <c r="BK180"/>
  <c r="BK375"/>
  <c i="23" r="BK957"/>
  <c r="BK165"/>
  <c r="BK375"/>
  <c i="24" r="J386"/>
  <c r="J339"/>
  <c i="25" r="BK324"/>
  <c i="26" r="J93"/>
  <c i="3" r="BK675"/>
  <c i="4" r="BK242"/>
  <c i="5" r="BK92"/>
  <c i="6" r="J147"/>
  <c i="7" r="BK441"/>
  <c r="BK382"/>
  <c i="8" r="BK109"/>
  <c r="BK180"/>
  <c r="BK337"/>
  <c i="9" r="BK101"/>
  <c r="J155"/>
  <c i="10" r="J123"/>
  <c i="11" r="BK673"/>
  <c r="BK252"/>
  <c r="J306"/>
  <c r="J389"/>
  <c r="BK495"/>
  <c r="BK329"/>
  <c r="BK229"/>
  <c i="12" r="BK103"/>
  <c i="13" r="BK114"/>
  <c r="BK141"/>
  <c i="14" r="BK136"/>
  <c r="BK159"/>
  <c r="J105"/>
  <c i="16" r="J583"/>
  <c r="J188"/>
  <c i="17" r="J154"/>
  <c i="18" r="J229"/>
  <c i="19" r="J649"/>
  <c r="BK406"/>
  <c r="J308"/>
  <c r="BK261"/>
  <c i="20" r="BK108"/>
  <c i="21" r="BK197"/>
  <c i="22" r="J508"/>
  <c r="BK194"/>
  <c r="BK640"/>
  <c i="23" r="J978"/>
  <c r="J263"/>
  <c r="BK387"/>
  <c i="24" r="BK381"/>
  <c r="BK695"/>
  <c i="25" r="J420"/>
  <c i="26" r="J110"/>
  <c r="BK118"/>
  <c i="2" r="BK163"/>
  <c r="J126"/>
  <c i="3" r="J508"/>
  <c r="J428"/>
  <c r="BK122"/>
  <c r="J690"/>
  <c r="BK231"/>
  <c i="6" r="J175"/>
  <c r="J112"/>
  <c i="7" r="BK145"/>
  <c i="8" r="BK218"/>
  <c r="J333"/>
  <c r="J246"/>
  <c i="9" r="J156"/>
  <c r="BK115"/>
  <c r="BK103"/>
  <c i="10" r="J116"/>
  <c i="11" r="J614"/>
  <c r="J750"/>
  <c r="BK247"/>
  <c r="J329"/>
  <c r="J258"/>
  <c r="BK300"/>
  <c i="12" r="BK90"/>
  <c i="13" r="J107"/>
  <c i="14" r="J152"/>
  <c r="BK168"/>
  <c r="J170"/>
  <c r="BK154"/>
  <c r="BK129"/>
  <c i="16" r="J406"/>
  <c r="BK188"/>
  <c i="17" r="J133"/>
  <c i="18" r="J241"/>
  <c i="19" r="J595"/>
  <c r="J806"/>
  <c r="BK518"/>
  <c r="J518"/>
  <c i="21" r="J127"/>
  <c i="22" r="BK113"/>
  <c r="J274"/>
  <c r="J476"/>
  <c i="23" r="J1003"/>
  <c r="BK253"/>
  <c r="BK394"/>
  <c r="BK350"/>
  <c i="24" r="BK386"/>
  <c r="J151"/>
  <c i="25" r="BK539"/>
  <c i="26" r="J114"/>
  <c i="2" r="BK504"/>
  <c r="J94"/>
  <c i="3" r="BK185"/>
  <c r="BK446"/>
  <c r="BK459"/>
  <c r="J442"/>
  <c i="5" r="BK185"/>
  <c i="7" r="J421"/>
  <c r="BK332"/>
  <c i="8" r="BK159"/>
  <c r="J280"/>
  <c i="9" r="BK158"/>
  <c r="BK113"/>
  <c r="J120"/>
  <c i="10" r="BK154"/>
  <c i="11" r="J205"/>
  <c r="BK590"/>
  <c r="J643"/>
  <c r="J531"/>
  <c r="BK602"/>
  <c r="BK418"/>
  <c r="J318"/>
  <c i="12" r="BK97"/>
  <c i="13" r="BK103"/>
  <c r="BK107"/>
  <c i="14" r="BK133"/>
  <c r="BK153"/>
  <c r="BK142"/>
  <c r="BK102"/>
  <c i="16" r="BK583"/>
  <c i="17" r="BK193"/>
  <c i="18" r="BK179"/>
  <c r="BK188"/>
  <c i="19" r="J181"/>
  <c r="BK205"/>
  <c r="BK135"/>
  <c r="J447"/>
  <c i="20" r="J189"/>
  <c i="21" r="BK239"/>
  <c i="24" r="BK276"/>
  <c i="25" r="J324"/>
  <c i="26" r="BK116"/>
  <c r="BK93"/>
  <c i="2" r="J475"/>
  <c i="3" r="BK154"/>
  <c r="BK171"/>
  <c r="BK282"/>
  <c r="J451"/>
  <c r="J707"/>
  <c r="J154"/>
  <c i="4" r="J242"/>
  <c i="5" r="BK187"/>
  <c i="7" r="J95"/>
  <c r="J369"/>
  <c i="8" r="J306"/>
  <c r="J346"/>
  <c r="J254"/>
  <c r="BK273"/>
  <c i="9" r="BK127"/>
  <c r="J102"/>
  <c r="BK134"/>
  <c r="J125"/>
  <c i="10" r="J147"/>
  <c i="11" r="J442"/>
  <c r="J685"/>
  <c r="BK335"/>
  <c r="J424"/>
  <c r="BK726"/>
  <c r="J412"/>
  <c r="BK353"/>
  <c i="12" r="J103"/>
  <c i="13" r="BK154"/>
  <c r="BK127"/>
  <c i="14" r="J114"/>
  <c r="J120"/>
  <c r="BK138"/>
  <c r="J146"/>
  <c r="J153"/>
  <c r="J112"/>
  <c i="16" r="BK633"/>
  <c r="J377"/>
  <c r="J180"/>
  <c i="17" r="J125"/>
  <c i="18" r="J179"/>
  <c r="J140"/>
  <c i="19" r="J294"/>
  <c r="BK708"/>
  <c r="BK615"/>
  <c r="BK401"/>
  <c r="J394"/>
  <c i="20" r="J160"/>
  <c i="21" r="BK245"/>
  <c i="22" r="BK228"/>
  <c r="J216"/>
  <c i="23" r="J234"/>
  <c i="2" r="J260"/>
  <c r="BK241"/>
  <c i="3" r="BK590"/>
  <c r="J599"/>
  <c r="BK613"/>
  <c r="J613"/>
  <c r="J332"/>
  <c r="J408"/>
  <c i="4" r="J171"/>
  <c i="6" r="BK119"/>
  <c i="8" r="BK306"/>
  <c i="9" r="J134"/>
  <c r="J139"/>
  <c r="BK124"/>
  <c r="BK116"/>
  <c r="BK135"/>
  <c i="10" r="BK159"/>
  <c r="BK167"/>
  <c i="11" r="BK477"/>
  <c r="BK702"/>
  <c r="J353"/>
  <c r="BK584"/>
  <c r="J401"/>
  <c r="BK442"/>
  <c r="BK134"/>
  <c r="J312"/>
  <c i="12" r="J102"/>
  <c i="13" r="J167"/>
  <c r="J139"/>
  <c r="BK167"/>
  <c i="14" r="BK112"/>
  <c r="BK123"/>
  <c r="J142"/>
  <c r="BK151"/>
  <c r="BK148"/>
  <c r="J168"/>
  <c i="16" r="BK93"/>
  <c r="J93"/>
  <c i="17" r="J202"/>
  <c i="18" r="BK205"/>
  <c r="J146"/>
  <c r="J107"/>
  <c i="19" r="BK619"/>
  <c r="J427"/>
  <c r="BK469"/>
  <c r="BK529"/>
  <c r="BK427"/>
  <c r="J135"/>
  <c i="21" r="BK216"/>
  <c r="J210"/>
  <c i="22" r="J615"/>
  <c r="BK476"/>
  <c r="BK172"/>
  <c i="23" r="BK194"/>
  <c r="BK244"/>
  <c r="BK427"/>
  <c i="24" r="J695"/>
  <c r="BK91"/>
  <c i="25" r="J305"/>
  <c r="BK383"/>
  <c i="26" r="BK99"/>
  <c i="2" r="BK311"/>
  <c i="3" r="J536"/>
  <c r="J122"/>
  <c r="J721"/>
  <c r="J363"/>
  <c r="J570"/>
  <c r="J660"/>
  <c i="5" r="J185"/>
  <c i="7" r="J377"/>
  <c r="BK386"/>
  <c r="BK439"/>
  <c i="8" r="BK130"/>
  <c i="9" r="BK157"/>
  <c r="J141"/>
  <c r="J116"/>
  <c r="J108"/>
  <c r="BK151"/>
  <c r="BK100"/>
  <c r="BK118"/>
  <c i="10" r="J174"/>
  <c i="11" r="J738"/>
  <c r="J341"/>
  <c r="BK549"/>
  <c r="J406"/>
  <c r="J98"/>
  <c r="BK513"/>
  <c r="BK341"/>
  <c r="J152"/>
  <c i="12" r="J95"/>
  <c i="13" r="J158"/>
  <c r="J103"/>
  <c i="14" r="BK95"/>
  <c r="BK171"/>
  <c r="BK108"/>
  <c r="J159"/>
  <c r="BK132"/>
  <c i="16" r="J444"/>
  <c i="18" r="J250"/>
  <c r="BK168"/>
  <c r="J118"/>
  <c i="19" r="BK329"/>
  <c r="J615"/>
  <c r="BK113"/>
  <c r="BK181"/>
  <c i="20" r="BK175"/>
  <c i="22" r="J524"/>
  <c r="J127"/>
  <c r="J240"/>
  <c r="J313"/>
  <c r="BK149"/>
  <c i="23" r="BK968"/>
  <c r="J214"/>
  <c i="24" r="BK511"/>
  <c r="BK633"/>
  <c r="J378"/>
  <c i="25" r="BK126"/>
  <c i="26" r="BK110"/>
  <c i="3" r="BK481"/>
  <c i="4" r="J219"/>
  <c i="6" r="BK98"/>
  <c i="7" r="J451"/>
  <c r="J449"/>
  <c i="8" r="BK246"/>
  <c r="BK230"/>
  <c r="J223"/>
  <c i="9" r="BK148"/>
  <c r="BK114"/>
  <c r="BK139"/>
  <c r="BK121"/>
  <c i="10" r="J129"/>
  <c i="11" r="BK395"/>
  <c r="BK572"/>
  <c r="BK667"/>
  <c r="J181"/>
  <c r="BK306"/>
  <c r="BK110"/>
  <c i="13" r="BK163"/>
  <c r="J145"/>
  <c i="14" r="BK166"/>
  <c r="BK147"/>
  <c r="BK107"/>
  <c i="16" r="J453"/>
  <c i="17" r="BK125"/>
  <c i="18" r="J99"/>
  <c i="19" r="BK394"/>
  <c r="BK289"/>
  <c r="J912"/>
  <c r="BK765"/>
  <c i="20" r="BK130"/>
  <c i="22" r="BK344"/>
  <c r="BK274"/>
  <c r="J388"/>
  <c r="BK253"/>
  <c i="23" r="BK91"/>
  <c r="J224"/>
  <c i="24" r="BK572"/>
  <c r="J511"/>
  <c i="25" r="BK260"/>
  <c i="26" r="BK101"/>
  <c i="2" r="BK250"/>
  <c r="J250"/>
  <c i="3" r="BK408"/>
  <c r="BK442"/>
  <c r="J224"/>
  <c r="J645"/>
  <c i="4" r="BK230"/>
  <c i="6" r="BK168"/>
  <c i="7" r="BK348"/>
  <c r="BK377"/>
  <c r="J221"/>
  <c i="8" r="BK326"/>
  <c r="J301"/>
  <c r="J116"/>
  <c i="9" r="J133"/>
  <c r="BK136"/>
  <c r="J109"/>
  <c i="10" r="BK123"/>
  <c i="11" r="J223"/>
  <c r="J282"/>
  <c r="BK554"/>
  <c r="J679"/>
  <c r="BK679"/>
  <c i="12" r="BK100"/>
  <c i="13" r="J144"/>
  <c r="BK148"/>
  <c i="14" r="BK161"/>
  <c r="BK128"/>
  <c r="J122"/>
  <c r="J111"/>
  <c i="16" r="BK415"/>
  <c r="J152"/>
  <c i="18" r="BK107"/>
  <c r="J188"/>
  <c i="19" r="BK957"/>
  <c r="J1022"/>
  <c r="J860"/>
  <c r="BK649"/>
  <c r="J350"/>
  <c i="20" r="J155"/>
  <c i="22" r="BK391"/>
  <c r="BK256"/>
  <c r="BK134"/>
  <c r="J172"/>
  <c i="23" r="J413"/>
  <c r="J274"/>
  <c i="24" r="J389"/>
  <c r="J450"/>
  <c i="25" r="BK348"/>
  <c r="BK156"/>
  <c i="26" r="BK103"/>
  <c i="2" r="J163"/>
  <c i="3" r="J318"/>
  <c r="BK101"/>
  <c r="BK629"/>
  <c r="BK581"/>
  <c r="BK199"/>
  <c i="4" r="J135"/>
  <c i="6" r="BK105"/>
  <c i="7" r="BK443"/>
  <c r="BK421"/>
  <c i="8" r="J123"/>
  <c r="BK166"/>
  <c r="BK207"/>
  <c i="9" r="BK138"/>
  <c r="BK156"/>
  <c r="BK144"/>
  <c r="BK91"/>
  <c i="10" r="BK94"/>
  <c i="11" r="J513"/>
  <c r="BK489"/>
  <c r="BK691"/>
  <c r="J395"/>
  <c r="BK294"/>
  <c r="BK282"/>
  <c r="BK697"/>
  <c r="BK466"/>
  <c r="BK270"/>
  <c r="BK140"/>
  <c i="13" r="BK160"/>
  <c r="BK140"/>
  <c i="14" r="J143"/>
  <c r="J104"/>
  <c r="BK130"/>
  <c r="J128"/>
  <c i="15" r="BK91"/>
  <c i="16" r="J328"/>
  <c i="17" r="J107"/>
  <c i="18" r="J221"/>
  <c i="19" r="J786"/>
  <c r="BK933"/>
  <c r="J247"/>
  <c r="J474"/>
  <c r="J364"/>
  <c i="20" r="J175"/>
  <c i="21" r="BK103"/>
  <c i="24" r="BK384"/>
  <c i="25" r="BK498"/>
  <c i="26" r="J95"/>
  <c i="2" r="BK477"/>
  <c r="J141"/>
  <c i="3" r="BK435"/>
  <c r="BK451"/>
  <c r="J393"/>
  <c r="BK243"/>
  <c r="BK508"/>
  <c r="J337"/>
  <c i="4" r="BK171"/>
  <c i="6" r="J98"/>
  <c i="7" r="J404"/>
  <c r="BK221"/>
  <c i="8" r="J313"/>
  <c r="BK123"/>
  <c r="J350"/>
  <c i="9" r="J89"/>
  <c r="J153"/>
  <c r="BK152"/>
  <c r="BK126"/>
  <c i="10" r="J154"/>
  <c r="BK109"/>
  <c i="11" r="J608"/>
  <c r="J525"/>
  <c r="BK164"/>
  <c r="J477"/>
  <c r="J110"/>
  <c r="BK175"/>
  <c i="12" r="BK99"/>
  <c i="13" r="BK118"/>
  <c r="BK165"/>
  <c i="14" r="J127"/>
  <c r="BK96"/>
  <c r="J96"/>
  <c r="J126"/>
  <c r="J130"/>
  <c i="16" r="BK180"/>
  <c i="17" r="J91"/>
  <c i="18" r="BK221"/>
  <c r="BK214"/>
  <c i="19" r="BK543"/>
  <c r="J469"/>
  <c r="BK786"/>
  <c r="J979"/>
  <c r="BK308"/>
  <c i="20" r="J118"/>
  <c i="21" r="J204"/>
  <c i="22" r="J492"/>
  <c r="J149"/>
  <c r="BK336"/>
  <c i="23" r="J581"/>
  <c i="2" r="BK204"/>
  <c r="BK260"/>
  <c i="3" r="J581"/>
  <c r="BK363"/>
  <c r="J378"/>
  <c r="BK492"/>
  <c r="BK224"/>
  <c i="4" r="BK219"/>
  <c i="5" r="J187"/>
  <c i="6" r="J126"/>
  <c i="8" r="J230"/>
  <c i="9" r="BK145"/>
  <c r="BK125"/>
  <c r="J115"/>
  <c r="J91"/>
  <c r="BK98"/>
  <c i="10" r="BK137"/>
  <c i="11" r="J560"/>
  <c r="J116"/>
  <c r="J436"/>
  <c r="J661"/>
  <c r="J276"/>
  <c r="J602"/>
  <c r="J199"/>
  <c r="BK170"/>
  <c i="12" r="BK92"/>
  <c r="J92"/>
  <c i="13" r="BK145"/>
  <c r="J147"/>
  <c i="14" r="J150"/>
  <c r="J145"/>
  <c r="BK160"/>
  <c r="J131"/>
  <c r="BK124"/>
  <c r="J125"/>
  <c r="J106"/>
  <c i="16" r="BK328"/>
  <c r="BK517"/>
  <c i="17" r="J205"/>
  <c r="BK141"/>
  <c i="18" r="J252"/>
  <c i="19" r="BK811"/>
  <c r="BK301"/>
  <c r="BK912"/>
  <c r="BK884"/>
  <c r="J169"/>
  <c r="BK1022"/>
  <c i="20" r="J93"/>
  <c i="21" r="BK127"/>
  <c i="22" r="BK427"/>
  <c r="BK201"/>
  <c r="J290"/>
  <c r="J187"/>
  <c i="23" r="BK947"/>
  <c r="BK581"/>
  <c r="J244"/>
  <c r="J343"/>
  <c i="24" r="J752"/>
  <c r="BK388"/>
  <c i="25" r="J498"/>
  <c i="26" r="J116"/>
  <c r="J121"/>
  <c i="1" r="AS55"/>
  <c i="3" r="J714"/>
  <c r="BK192"/>
  <c r="J115"/>
  <c i="6" r="BK140"/>
  <c i="7" r="BK299"/>
  <c r="BK95"/>
  <c i="8" r="J196"/>
  <c i="9" r="BK150"/>
  <c r="J137"/>
  <c r="J112"/>
  <c r="J106"/>
  <c r="J135"/>
  <c r="J136"/>
  <c r="BK149"/>
  <c r="BK131"/>
  <c i="11" r="J744"/>
  <c r="BK98"/>
  <c r="BK406"/>
  <c r="J673"/>
  <c r="J175"/>
  <c r="J383"/>
  <c r="BK472"/>
  <c r="J572"/>
  <c r="BK389"/>
  <c r="J187"/>
  <c i="12" r="BK101"/>
  <c i="13" r="J162"/>
  <c i="14" r="BK163"/>
  <c r="J115"/>
  <c r="BK101"/>
  <c r="J151"/>
  <c r="J129"/>
  <c i="15" r="BK103"/>
  <c i="16" r="J415"/>
  <c i="18" r="BK118"/>
  <c r="BK255"/>
  <c i="19" r="BK557"/>
  <c r="BK294"/>
  <c r="J322"/>
  <c r="J529"/>
  <c i="20" r="J108"/>
  <c i="21" r="BK139"/>
  <c i="22" r="J298"/>
  <c r="J157"/>
  <c r="J427"/>
  <c r="J228"/>
  <c i="23" r="BK654"/>
  <c r="J727"/>
  <c r="BK184"/>
  <c i="24" r="J380"/>
  <c i="25" r="J383"/>
  <c i="26" r="J99"/>
  <c i="3" r="BK517"/>
  <c i="4" r="BK253"/>
  <c i="6" r="J140"/>
  <c r="J91"/>
  <c i="7" r="J382"/>
  <c r="J171"/>
  <c i="8" r="BK301"/>
  <c r="BK346"/>
  <c r="BK144"/>
  <c i="9" r="J114"/>
  <c r="J128"/>
  <c r="J97"/>
  <c i="11" r="BK756"/>
  <c r="BK762"/>
  <c r="BK720"/>
  <c r="BK223"/>
  <c r="BK235"/>
  <c r="J140"/>
  <c r="BK181"/>
  <c i="12" r="J100"/>
  <c i="13" r="J99"/>
  <c r="J116"/>
  <c i="14" r="BK103"/>
  <c r="BK169"/>
  <c r="J117"/>
  <c i="17" r="J141"/>
  <c i="18" r="BK140"/>
  <c i="19" r="J261"/>
  <c r="J1042"/>
  <c r="J722"/>
  <c r="J373"/>
  <c i="20" r="J148"/>
  <c i="21" r="J151"/>
  <c i="22" r="J637"/>
  <c r="BK540"/>
  <c r="J329"/>
  <c r="J163"/>
  <c i="23" r="J947"/>
  <c r="BK274"/>
  <c r="BK401"/>
  <c i="24" r="BK389"/>
  <c r="BK378"/>
  <c i="25" r="J126"/>
  <c i="26" r="J118"/>
  <c i="3" r="BK608"/>
  <c r="BK140"/>
  <c r="BK378"/>
  <c r="J204"/>
  <c i="4" r="BK188"/>
  <c i="6" r="BK133"/>
  <c i="7" r="BK449"/>
  <c r="BK399"/>
  <c i="8" r="BK223"/>
  <c r="BK173"/>
  <c i="9" r="J143"/>
  <c r="BK89"/>
  <c r="BK90"/>
  <c i="10" r="J184"/>
  <c i="11" r="BK519"/>
  <c r="J637"/>
  <c r="J697"/>
  <c r="J335"/>
  <c r="J128"/>
  <c i="12" r="J101"/>
  <c i="13" r="BK109"/>
  <c i="14" r="BK170"/>
  <c r="J141"/>
  <c r="BK150"/>
  <c r="BK117"/>
  <c i="16" r="BK225"/>
  <c i="17" r="BK107"/>
  <c i="18" r="BK262"/>
  <c r="J262"/>
  <c i="19" r="J379"/>
  <c r="BK503"/>
  <c r="J543"/>
  <c r="J205"/>
  <c i="20" r="J114"/>
  <c i="21" r="J233"/>
  <c i="22" r="J363"/>
  <c r="J443"/>
  <c r="BK443"/>
  <c r="BK290"/>
  <c i="23" r="J957"/>
  <c r="BK224"/>
  <c r="J91"/>
  <c i="24" r="J381"/>
  <c i="25" r="BK420"/>
  <c i="26" r="BK95"/>
  <c i="2" r="BK465"/>
  <c i="3" r="J559"/>
  <c r="BK470"/>
  <c r="BK536"/>
  <c r="J147"/>
  <c r="J497"/>
  <c i="4" r="J113"/>
  <c i="6" r="J133"/>
  <c i="7" r="BK316"/>
  <c r="J271"/>
  <c i="8" r="BK196"/>
  <c r="J287"/>
  <c r="BK350"/>
  <c i="9" r="BK147"/>
  <c r="BK146"/>
  <c r="BK107"/>
  <c r="BK130"/>
  <c i="10" r="J109"/>
  <c i="11" r="BK714"/>
  <c r="J708"/>
  <c r="BK199"/>
  <c r="BK116"/>
  <c r="BK217"/>
  <c r="BK158"/>
  <c r="J489"/>
  <c r="J158"/>
  <c i="12" r="BK95"/>
  <c i="13" r="J105"/>
  <c r="BK105"/>
  <c i="14" r="J119"/>
  <c r="J97"/>
  <c r="BK152"/>
  <c r="J160"/>
  <c i="16" r="BK216"/>
  <c i="17" r="J199"/>
  <c i="18" r="J267"/>
  <c i="19" r="BK860"/>
  <c r="BK676"/>
  <c r="J329"/>
  <c r="BK357"/>
  <c r="BK1042"/>
  <c i="21" r="J222"/>
  <c i="22" r="J253"/>
  <c i="25" r="J539"/>
  <c r="J260"/>
  <c i="26" r="J112"/>
  <c i="2" r="J504"/>
  <c r="J311"/>
  <c i="3" r="J629"/>
  <c r="BK108"/>
  <c r="BK660"/>
  <c r="BK160"/>
  <c r="J238"/>
  <c r="BK217"/>
  <c i="4" r="BK135"/>
  <c i="6" r="J168"/>
  <c i="7" r="BK171"/>
  <c r="J348"/>
  <c i="8" r="J137"/>
  <c r="BK355"/>
  <c r="BK191"/>
  <c i="9" r="J144"/>
  <c r="BK119"/>
  <c r="J100"/>
  <c r="BK88"/>
  <c r="J90"/>
  <c i="10" r="BK184"/>
  <c r="BK116"/>
  <c i="11" r="J543"/>
  <c r="BK768"/>
  <c r="BK507"/>
  <c r="BK276"/>
  <c r="BK643"/>
  <c r="J247"/>
  <c r="J164"/>
  <c r="BK543"/>
  <c r="J134"/>
  <c i="12" r="BK102"/>
  <c i="13" r="J109"/>
  <c i="14" r="BK105"/>
  <c r="BK106"/>
  <c r="BK104"/>
  <c r="BK141"/>
  <c r="BK116"/>
  <c i="16" r="J633"/>
  <c r="J122"/>
  <c i="17" r="BK133"/>
  <c i="18" r="BK267"/>
  <c i="19" r="BK1000"/>
  <c r="BK979"/>
  <c r="BK247"/>
  <c r="J218"/>
  <c r="J557"/>
  <c i="20" r="BK136"/>
  <c i="21" r="BK204"/>
  <c i="22" r="BK157"/>
  <c r="BK524"/>
  <c r="BK594"/>
  <c r="BK141"/>
  <c r="BK92"/>
  <c i="2" r="BK490"/>
  <c r="J470"/>
  <c i="3" r="BK295"/>
  <c r="BK165"/>
  <c r="J134"/>
  <c r="J192"/>
  <c r="J171"/>
  <c r="J282"/>
  <c i="4" r="BK153"/>
  <c i="6" r="BK161"/>
  <c i="7" r="F37"/>
  <c i="19" r="J628"/>
  <c i="20" r="BK155"/>
  <c i="21" r="J115"/>
  <c i="22" r="BK187"/>
  <c r="J106"/>
  <c r="BK615"/>
  <c r="J460"/>
  <c r="J120"/>
  <c i="23" r="BK978"/>
  <c r="J194"/>
  <c r="J253"/>
  <c i="24" r="J384"/>
  <c r="BK379"/>
  <c i="25" r="BK234"/>
  <c r="J182"/>
  <c i="26" r="J87"/>
  <c i="2" r="BK475"/>
  <c r="J465"/>
  <c i="3" r="BK238"/>
  <c r="J435"/>
  <c r="BK570"/>
  <c r="J210"/>
  <c r="J300"/>
  <c i="4" r="J230"/>
  <c i="6" r="BK175"/>
  <c i="7" r="J145"/>
  <c i="8" r="BK320"/>
  <c r="BK373"/>
  <c i="9" r="BK154"/>
  <c r="J124"/>
  <c r="BK111"/>
  <c r="J104"/>
  <c r="BK142"/>
  <c r="BK117"/>
  <c r="J138"/>
  <c r="J103"/>
  <c i="10" r="J167"/>
  <c i="11" r="J466"/>
  <c r="BK205"/>
  <c r="J483"/>
  <c r="J537"/>
  <c r="J590"/>
  <c r="BK424"/>
  <c r="J294"/>
  <c r="BK128"/>
  <c i="13" r="J148"/>
  <c r="J160"/>
  <c i="14" r="BK126"/>
  <c r="J101"/>
  <c r="J157"/>
  <c r="J148"/>
  <c r="BK119"/>
  <c i="16" r="BK255"/>
  <c i="18" r="J280"/>
  <c r="BK236"/>
  <c i="19" r="J503"/>
  <c r="BK447"/>
  <c r="J765"/>
  <c r="BK718"/>
  <c i="20" r="BK118"/>
  <c i="21" r="J103"/>
  <c i="22" r="BK411"/>
  <c r="BK120"/>
  <c r="BK388"/>
  <c i="23" r="BK727"/>
  <c r="BK343"/>
  <c r="BK798"/>
  <c i="24" r="J633"/>
  <c r="J388"/>
  <c i="25" r="J234"/>
  <c i="26" r="BK105"/>
  <c i="3" r="J165"/>
  <c r="J243"/>
  <c i="5" r="J92"/>
  <c i="7" r="J446"/>
  <c r="J246"/>
  <c i="8" r="BK280"/>
  <c r="J362"/>
  <c r="J320"/>
  <c i="9" r="J140"/>
  <c r="J93"/>
  <c r="J121"/>
  <c r="BK137"/>
  <c i="10" r="J149"/>
  <c i="11" r="BK537"/>
  <c r="BK448"/>
  <c r="BK566"/>
  <c r="BK104"/>
  <c r="BK596"/>
  <c r="J649"/>
  <c i="12" r="J96"/>
  <c i="13" r="BK144"/>
  <c r="J95"/>
  <c i="14" r="BK143"/>
  <c r="J136"/>
  <c i="15" r="J91"/>
  <c i="16" r="J225"/>
  <c i="18" r="J214"/>
  <c r="BK229"/>
  <c i="19" r="J575"/>
  <c r="J1000"/>
  <c r="J687"/>
  <c r="J401"/>
  <c i="20" r="J101"/>
  <c i="21" r="BK175"/>
  <c i="22" r="J594"/>
  <c r="J573"/>
  <c r="BK395"/>
  <c i="23" r="BK204"/>
  <c r="J503"/>
  <c r="BK868"/>
  <c i="24" r="J390"/>
  <c r="BK383"/>
  <c i="25" r="BK208"/>
  <c i="26" r="BK97"/>
  <c i="2" r="J472"/>
  <c r="J204"/>
  <c i="3" r="J199"/>
  <c r="J590"/>
  <c r="BK527"/>
  <c r="J160"/>
  <c r="BK455"/>
  <c i="5" r="J127"/>
  <c i="7" r="J373"/>
  <c r="J441"/>
  <c i="8" r="J218"/>
  <c r="J342"/>
  <c r="BK333"/>
  <c i="9" r="BK123"/>
  <c r="J123"/>
  <c r="J142"/>
  <c i="11" r="BK732"/>
  <c r="BK412"/>
  <c r="BK631"/>
  <c r="J217"/>
  <c r="BK187"/>
  <c r="J691"/>
  <c i="13" r="BK116"/>
  <c r="J146"/>
  <c i="14" r="J139"/>
  <c r="J116"/>
  <c r="J154"/>
  <c r="J138"/>
  <c i="15" r="J97"/>
  <c i="16" r="BK625"/>
  <c i="17" r="J116"/>
  <c i="18" r="J257"/>
  <c i="19" r="BK495"/>
  <c r="J343"/>
  <c r="J106"/>
  <c i="20" r="BK160"/>
  <c i="21" r="BK91"/>
  <c i="22" r="BK240"/>
  <c r="J209"/>
  <c r="J260"/>
  <c i="23" r="J868"/>
  <c r="J798"/>
  <c r="BK368"/>
  <c r="BK503"/>
  <c i="24" r="J383"/>
  <c r="J379"/>
  <c i="25" r="J91"/>
  <c i="26" r="BK89"/>
  <c i="2" r="J490"/>
  <c r="BK116"/>
  <c i="3" r="BK428"/>
  <c r="BK721"/>
  <c r="BK690"/>
  <c r="BK210"/>
  <c r="J108"/>
  <c i="6" r="BK183"/>
  <c i="7" r="BK373"/>
  <c r="BK390"/>
  <c r="BK246"/>
  <c i="8" r="J373"/>
  <c r="BK294"/>
  <c r="BK102"/>
  <c i="9" r="BK99"/>
  <c r="BK155"/>
  <c i="10" r="BK147"/>
  <c i="11" r="BK578"/>
  <c r="J584"/>
  <c r="BK738"/>
  <c r="J288"/>
  <c r="BK620"/>
  <c r="BK614"/>
  <c r="J448"/>
  <c r="J252"/>
  <c i="12" r="J98"/>
  <c i="13" r="BK122"/>
  <c i="14" r="J134"/>
  <c r="J166"/>
  <c r="J156"/>
  <c r="BK137"/>
  <c i="16" r="BK122"/>
  <c i="18" r="J134"/>
  <c r="J127"/>
  <c i="19" r="BK628"/>
  <c r="BK743"/>
  <c r="BK575"/>
  <c r="J233"/>
  <c i="20" r="J141"/>
  <c i="21" r="J245"/>
  <c i="25" r="BK459"/>
  <c r="J336"/>
  <c i="26" r="J105"/>
  <c i="2" r="BK484"/>
  <c r="BK141"/>
  <c i="3" r="J256"/>
  <c r="BK300"/>
  <c r="J481"/>
  <c r="BK545"/>
  <c r="BK599"/>
  <c r="BK645"/>
  <c i="4" r="J253"/>
  <c i="6" r="BK126"/>
  <c i="7" r="J332"/>
  <c r="BK446"/>
  <c i="8" r="BK254"/>
  <c r="J207"/>
  <c r="J337"/>
  <c r="J102"/>
  <c i="9" r="J107"/>
  <c r="J88"/>
  <c r="BK143"/>
  <c r="BK140"/>
  <c i="10" r="J137"/>
  <c i="11" r="BK324"/>
  <c r="BK637"/>
  <c i="12" r="BK94"/>
  <c i="13" r="BK151"/>
  <c r="J165"/>
  <c i="14" r="BK164"/>
  <c r="BK149"/>
  <c r="J149"/>
  <c r="BK139"/>
  <c r="BK118"/>
  <c i="15" r="J103"/>
  <c i="16" r="BK367"/>
  <c r="J264"/>
  <c i="17" r="BK202"/>
  <c i="18" r="J168"/>
  <c i="19" r="J708"/>
  <c r="J495"/>
  <c r="BK379"/>
  <c r="BK697"/>
  <c r="J275"/>
  <c i="21" r="BK210"/>
  <c i="22" r="BK492"/>
  <c r="BK329"/>
  <c r="BK298"/>
  <c r="J344"/>
  <c r="J134"/>
  <c i="2" r="BK94"/>
  <c r="J241"/>
  <c i="3" r="BK178"/>
  <c r="J517"/>
  <c r="J423"/>
  <c r="J101"/>
  <c r="J185"/>
  <c i="4" r="BK113"/>
  <c i="6" r="J161"/>
  <c i="8" r="J95"/>
  <c i="9" r="J92"/>
  <c r="BK93"/>
  <c r="J145"/>
  <c r="J129"/>
  <c r="J110"/>
  <c i="10" r="J139"/>
  <c i="11" r="J720"/>
  <c r="BK211"/>
  <c r="BK531"/>
  <c r="J714"/>
  <c r="J454"/>
  <c r="J211"/>
  <c r="BK371"/>
  <c r="BK661"/>
  <c r="J122"/>
  <c i="12" r="J99"/>
  <c r="J90"/>
  <c i="13" r="J163"/>
  <c r="J127"/>
  <c i="14" r="BK125"/>
  <c r="J107"/>
  <c r="J99"/>
  <c r="J103"/>
  <c r="BK109"/>
  <c i="16" r="BK453"/>
  <c r="J300"/>
  <c i="17" r="BK99"/>
  <c i="18" r="BK146"/>
  <c i="19" r="BK663"/>
  <c r="BK99"/>
  <c r="BK637"/>
  <c r="J697"/>
  <c r="J933"/>
  <c r="BK687"/>
  <c i="20" r="BK101"/>
  <c i="21" r="J175"/>
  <c i="22" r="J375"/>
  <c r="BK209"/>
  <c r="BK127"/>
  <c r="BK304"/>
  <c i="23" r="BK420"/>
  <c r="J394"/>
  <c r="J350"/>
  <c r="J968"/>
  <c i="24" r="J387"/>
  <c r="BK450"/>
  <c i="25" r="BK305"/>
  <c i="26" r="BK87"/>
  <c i="2" r="BK497"/>
  <c i="3" r="J446"/>
  <c r="BK311"/>
  <c r="J455"/>
  <c r="BK423"/>
  <c r="J470"/>
  <c i="4" r="J153"/>
  <c i="7" r="BK451"/>
  <c r="J316"/>
  <c i="8" r="J294"/>
  <c r="J326"/>
  <c i="9" r="J146"/>
  <c r="J117"/>
  <c r="BK110"/>
  <c r="BK97"/>
  <c r="J152"/>
  <c r="J98"/>
  <c r="J151"/>
  <c i="10" r="J94"/>
  <c i="11" r="J324"/>
  <c r="J566"/>
  <c r="J732"/>
  <c r="J235"/>
  <c r="BK288"/>
  <c r="J229"/>
  <c r="BK501"/>
  <c r="BK359"/>
  <c r="BK241"/>
  <c i="12" r="J93"/>
  <c i="13" r="BK136"/>
  <c r="BK139"/>
  <c i="14" r="BK158"/>
  <c r="BK155"/>
  <c r="BK144"/>
  <c r="BK145"/>
  <c r="BK146"/>
  <c r="J123"/>
  <c i="16" r="BK292"/>
  <c r="J255"/>
  <c i="19" r="BK835"/>
  <c r="J124"/>
  <c r="J676"/>
  <c r="J884"/>
  <c i="20" r="BK141"/>
  <c i="21" r="J239"/>
  <c i="22" r="BK557"/>
  <c r="BK351"/>
  <c r="J92"/>
  <c i="23" r="BK263"/>
  <c r="J375"/>
  <c r="J401"/>
  <c i="24" r="J276"/>
  <c r="J382"/>
  <c i="25" r="J156"/>
  <c i="26" r="J91"/>
  <c i="3" r="J140"/>
  <c r="BK147"/>
  <c i="6" r="J154"/>
  <c i="7" r="BK369"/>
  <c r="BK404"/>
  <c i="8" r="J187"/>
  <c r="BK116"/>
  <c r="J159"/>
  <c i="9" r="J95"/>
  <c r="J131"/>
  <c r="BK92"/>
  <c r="J94"/>
  <c i="10" r="BK129"/>
  <c i="11" r="J620"/>
  <c r="BK655"/>
  <c r="J768"/>
  <c r="J270"/>
  <c r="J347"/>
  <c r="J104"/>
  <c i="12" r="BK93"/>
  <c i="13" r="BK146"/>
  <c r="J122"/>
  <c i="14" r="BK115"/>
  <c r="BK111"/>
  <c r="J95"/>
  <c i="16" r="BK406"/>
  <c i="17" r="BK205"/>
  <c i="18" r="J255"/>
  <c r="BK278"/>
  <c i="19" r="J289"/>
  <c r="BK193"/>
  <c r="BK169"/>
  <c i="20" r="BK114"/>
  <c i="21" r="J216"/>
  <c i="22" r="BK460"/>
  <c r="J180"/>
  <c r="J194"/>
  <c i="23" r="J654"/>
  <c r="J387"/>
  <c r="J204"/>
  <c i="24" r="BK382"/>
  <c r="J385"/>
  <c i="25" r="BK182"/>
  <c r="BK286"/>
  <c i="26" r="J89"/>
  <c i="2" r="J497"/>
  <c r="J477"/>
  <c i="3" r="BK129"/>
  <c r="J492"/>
  <c r="J231"/>
  <c r="BK559"/>
  <c r="J608"/>
  <c i="4" r="J188"/>
  <c i="6" r="J119"/>
  <c i="7" r="BK394"/>
  <c i="8" r="BK287"/>
  <c r="BK137"/>
  <c r="J152"/>
  <c i="9" r="BK105"/>
  <c r="BK153"/>
  <c r="BK128"/>
  <c r="BK95"/>
  <c i="11" r="J655"/>
  <c r="BK152"/>
  <c r="BK430"/>
  <c r="BK560"/>
  <c r="J554"/>
  <c i="13" r="BK149"/>
  <c r="BK131"/>
  <c i="14" r="J132"/>
  <c r="BK98"/>
  <c r="J167"/>
  <c r="J162"/>
  <c i="16" r="BK377"/>
  <c r="BK152"/>
  <c i="17" r="BK199"/>
  <c i="18" r="J152"/>
  <c i="19" r="J667"/>
  <c r="J157"/>
  <c r="BK146"/>
  <c r="J957"/>
  <c i="20" r="J136"/>
  <c i="21" r="BK222"/>
  <c i="22" r="J304"/>
  <c r="BK163"/>
  <c r="BK637"/>
  <c r="J351"/>
  <c i="23" r="J368"/>
  <c r="BK214"/>
  <c r="BK988"/>
  <c i="24" r="BK151"/>
  <c r="J572"/>
  <c i="25" r="BK91"/>
  <c i="26" r="BK121"/>
  <c i="2" r="BK470"/>
  <c r="BK414"/>
  <c i="3" r="J459"/>
  <c r="J295"/>
  <c r="BK332"/>
  <c r="J695"/>
  <c i="4" r="BK260"/>
  <c i="6" r="BK147"/>
  <c r="J105"/>
  <c i="7" r="J196"/>
  <c i="8" r="J273"/>
  <c r="BK187"/>
  <c i="9" r="J130"/>
  <c r="BK133"/>
  <c r="BK106"/>
  <c i="10" r="BK139"/>
  <c i="11" r="BK377"/>
  <c r="BK383"/>
  <c r="J472"/>
  <c r="J418"/>
  <c r="J365"/>
  <c r="J507"/>
  <c r="BK347"/>
  <c i="12" r="J91"/>
  <c i="13" r="J140"/>
  <c r="J154"/>
  <c i="14" r="J102"/>
  <c r="BK113"/>
  <c r="J163"/>
  <c r="J113"/>
  <c i="16" r="J367"/>
  <c r="J292"/>
  <c i="18" r="BK241"/>
  <c r="BK280"/>
  <c i="19" r="J315"/>
  <c r="J386"/>
  <c r="J718"/>
  <c r="J663"/>
  <c i="20" r="BK189"/>
  <c i="21" r="J139"/>
  <c i="22" r="BK363"/>
  <c i="25" r="J286"/>
  <c i="26" r="J97"/>
  <c r="BK114"/>
  <c i="2" r="J362"/>
  <c i="1" r="AS64"/>
  <c i="3" r="BK348"/>
  <c r="J178"/>
  <c r="BK134"/>
  <c i="5" r="BK156"/>
  <c i="7" r="J394"/>
  <c r="J439"/>
  <c r="J120"/>
  <c i="8" r="J191"/>
  <c r="J259"/>
  <c r="J166"/>
  <c i="9" r="BK141"/>
  <c r="J118"/>
  <c r="BK108"/>
  <c i="11" r="J726"/>
  <c r="J300"/>
  <c r="BK401"/>
  <c r="BK744"/>
  <c r="BK318"/>
  <c r="J578"/>
  <c r="J241"/>
  <c r="BK708"/>
  <c i="13" r="J141"/>
  <c r="J138"/>
  <c r="J136"/>
  <c i="14" r="BK99"/>
  <c r="J161"/>
  <c r="BK162"/>
  <c r="J158"/>
  <c r="J169"/>
  <c i="16" r="J336"/>
  <c i="17" r="BK173"/>
  <c r="BK91"/>
  <c i="18" r="BK272"/>
  <c r="BK252"/>
  <c i="19" r="BK106"/>
  <c r="J99"/>
  <c r="J336"/>
  <c r="BK124"/>
  <c i="20" r="J130"/>
  <c i="21" r="J91"/>
  <c i="22" r="J640"/>
  <c r="J141"/>
  <c r="J99"/>
  <c r="J411"/>
  <c i="23" r="F37"/>
  <c i="26" r="J101"/>
  <c i="2" r="J116"/>
  <c i="3" r="BK337"/>
  <c r="J527"/>
  <c r="BK695"/>
  <c r="BK269"/>
  <c r="J675"/>
  <c r="J129"/>
  <c i="4" r="BK91"/>
  <c i="6" r="BK91"/>
  <c i="7" r="J390"/>
  <c i="8" r="BK342"/>
  <c r="J266"/>
  <c i="9" r="J148"/>
  <c r="BK112"/>
  <c r="BK102"/>
  <c r="J113"/>
  <c r="J126"/>
  <c r="J101"/>
  <c i="12" r="BK96"/>
  <c i="13" r="BK95"/>
  <c r="BK138"/>
  <c i="14" r="BK120"/>
  <c r="J171"/>
  <c r="J155"/>
  <c r="BK134"/>
  <c r="J144"/>
  <c r="J121"/>
  <c i="16" r="J517"/>
  <c i="18" r="J205"/>
  <c r="J278"/>
  <c i="19" r="J637"/>
  <c r="BK322"/>
  <c r="BK806"/>
  <c r="BK315"/>
  <c r="J301"/>
  <c i="21" r="J163"/>
  <c i="22" r="J256"/>
  <c r="BK573"/>
  <c r="J540"/>
  <c r="J321"/>
  <c i="23" r="J165"/>
  <c r="BK234"/>
  <c r="BK1003"/>
  <c i="24" r="BK385"/>
  <c r="BK390"/>
  <c i="25" r="J208"/>
  <c i="26" r="BK91"/>
  <c i="3" r="BK318"/>
  <c r="BK393"/>
  <c i="4" r="J91"/>
  <c i="6" r="BK154"/>
  <c i="7" r="BK271"/>
  <c i="8" r="BK362"/>
  <c r="J109"/>
  <c r="BK238"/>
  <c r="BK259"/>
  <c i="9" r="J147"/>
  <c r="J119"/>
  <c i="10" r="BK174"/>
  <c i="11" r="J170"/>
  <c r="J359"/>
  <c r="BK460"/>
  <c r="J667"/>
  <c r="BK483"/>
  <c r="BK146"/>
  <c i="12" r="BK91"/>
  <c i="13" r="J149"/>
  <c i="14" r="J147"/>
  <c r="J124"/>
  <c r="BK121"/>
  <c i="16" r="BK300"/>
  <c i="17" r="J193"/>
  <c r="J99"/>
  <c i="18" r="BK152"/>
  <c i="19" r="J907"/>
  <c r="BK364"/>
  <c r="BK595"/>
  <c r="J357"/>
  <c i="21" r="J197"/>
  <c i="22" r="J201"/>
  <c r="J281"/>
  <c r="BK106"/>
  <c i="23" r="J427"/>
  <c r="J1001"/>
  <c r="BK1001"/>
  <c i="24" r="BK213"/>
  <c r="J91"/>
  <c i="25" r="J348"/>
  <c i="26" r="BK107"/>
  <c i="10" l="1" r="T165"/>
  <c i="2" r="T259"/>
  <c r="T413"/>
  <c i="3" r="R100"/>
  <c r="R133"/>
  <c r="T164"/>
  <c r="P242"/>
  <c r="R336"/>
  <c r="T496"/>
  <c r="R612"/>
  <c i="4" r="P90"/>
  <c r="P89"/>
  <c r="P88"/>
  <c i="1" r="AU58"/>
  <c i="5" r="R184"/>
  <c r="R90"/>
  <c r="R89"/>
  <c i="6" r="T90"/>
  <c r="T89"/>
  <c r="T88"/>
  <c i="7" r="BK94"/>
  <c r="J94"/>
  <c r="J65"/>
  <c r="T298"/>
  <c r="BK438"/>
  <c r="J438"/>
  <c r="J69"/>
  <c r="P448"/>
  <c i="8" r="T94"/>
  <c r="R222"/>
  <c r="BK305"/>
  <c r="J305"/>
  <c r="J69"/>
  <c r="T354"/>
  <c i="9" r="R87"/>
  <c r="BK122"/>
  <c r="J122"/>
  <c r="J64"/>
  <c i="10" r="P136"/>
  <c i="11" r="P97"/>
  <c r="T174"/>
  <c r="R328"/>
  <c r="BK476"/>
  <c r="J476"/>
  <c r="J70"/>
  <c r="R553"/>
  <c r="P701"/>
  <c i="13" r="BK94"/>
  <c r="J94"/>
  <c r="J65"/>
  <c r="P126"/>
  <c r="T126"/>
  <c r="BK157"/>
  <c r="J157"/>
  <c r="J70"/>
  <c i="14" r="R94"/>
  <c r="T110"/>
  <c r="BK165"/>
  <c r="J165"/>
  <c r="J69"/>
  <c i="15" r="T90"/>
  <c r="T89"/>
  <c r="T88"/>
  <c i="16" r="P224"/>
  <c r="R582"/>
  <c i="17" r="BK90"/>
  <c r="J90"/>
  <c r="J65"/>
  <c r="BK192"/>
  <c r="J192"/>
  <c r="J66"/>
  <c i="18" r="BK133"/>
  <c r="J133"/>
  <c r="J68"/>
  <c r="R235"/>
  <c i="19" r="P217"/>
  <c r="R217"/>
  <c r="BK405"/>
  <c r="J405"/>
  <c r="J68"/>
  <c r="T405"/>
  <c r="T618"/>
  <c r="BK721"/>
  <c r="J721"/>
  <c r="J72"/>
  <c r="T911"/>
  <c i="20" r="T100"/>
  <c r="P159"/>
  <c i="21" r="P90"/>
  <c r="BK196"/>
  <c r="J196"/>
  <c r="J66"/>
  <c i="23" r="BK90"/>
  <c r="J90"/>
  <c r="J65"/>
  <c i="24" r="T90"/>
  <c r="T89"/>
  <c r="T88"/>
  <c i="25" r="BK90"/>
  <c r="J90"/>
  <c r="J65"/>
  <c i="2" r="R93"/>
  <c r="BK203"/>
  <c r="J203"/>
  <c r="J66"/>
  <c r="T203"/>
  <c r="P413"/>
  <c r="P469"/>
  <c i="3" r="T100"/>
  <c r="T133"/>
  <c r="T242"/>
  <c r="T336"/>
  <c r="R496"/>
  <c r="T558"/>
  <c r="P694"/>
  <c i="4" r="BK90"/>
  <c r="J90"/>
  <c r="J65"/>
  <c i="5" r="BK184"/>
  <c r="J184"/>
  <c r="J67"/>
  <c i="6" r="R90"/>
  <c r="R89"/>
  <c r="R88"/>
  <c i="7" r="R94"/>
  <c r="T438"/>
  <c i="8" r="P94"/>
  <c r="T195"/>
  <c r="P258"/>
  <c r="P305"/>
  <c r="P354"/>
  <c i="9" r="P96"/>
  <c r="P122"/>
  <c i="10" r="T136"/>
  <c i="11" r="T97"/>
  <c r="P251"/>
  <c r="BK328"/>
  <c r="J328"/>
  <c r="J68"/>
  <c r="R405"/>
  <c r="BK553"/>
  <c r="J553"/>
  <c r="J71"/>
  <c r="P630"/>
  <c r="T630"/>
  <c i="12" r="R89"/>
  <c r="R88"/>
  <c r="R87"/>
  <c i="13" r="T94"/>
  <c r="P135"/>
  <c r="P157"/>
  <c r="P156"/>
  <c i="14" r="BK94"/>
  <c r="J94"/>
  <c r="J66"/>
  <c r="BK135"/>
  <c r="J135"/>
  <c r="J68"/>
  <c r="T165"/>
  <c i="16" r="P92"/>
  <c r="R92"/>
  <c r="BK582"/>
  <c r="J582"/>
  <c r="J67"/>
  <c i="18" r="R133"/>
  <c r="P235"/>
  <c r="T277"/>
  <c i="19" r="BK98"/>
  <c r="BK293"/>
  <c r="J293"/>
  <c r="J67"/>
  <c r="R473"/>
  <c r="BK666"/>
  <c r="J666"/>
  <c r="J71"/>
  <c r="R666"/>
  <c r="BK810"/>
  <c r="J810"/>
  <c r="J73"/>
  <c r="T810"/>
  <c i="20" r="BK100"/>
  <c r="J100"/>
  <c r="J66"/>
  <c r="R159"/>
  <c i="21" r="BK90"/>
  <c r="J90"/>
  <c r="J65"/>
  <c r="T196"/>
  <c i="22" r="P91"/>
  <c r="BK394"/>
  <c r="J394"/>
  <c r="J67"/>
  <c i="24" r="R90"/>
  <c r="R89"/>
  <c r="R88"/>
  <c i="2" r="P93"/>
  <c r="BK259"/>
  <c r="J259"/>
  <c r="J67"/>
  <c r="R469"/>
  <c i="3" r="BK164"/>
  <c r="J164"/>
  <c r="J67"/>
  <c r="R242"/>
  <c r="P336"/>
  <c r="T427"/>
  <c r="P558"/>
  <c r="P612"/>
  <c r="T694"/>
  <c i="5" r="P184"/>
  <c r="P90"/>
  <c r="P89"/>
  <c i="1" r="AU59"/>
  <c i="7" r="P298"/>
  <c r="T448"/>
  <c i="8" r="R94"/>
  <c r="P222"/>
  <c r="T258"/>
  <c r="R354"/>
  <c i="9" r="T87"/>
  <c r="R96"/>
  <c i="10" r="BK93"/>
  <c r="J93"/>
  <c r="J65"/>
  <c r="R136"/>
  <c i="11" r="BK174"/>
  <c r="J174"/>
  <c r="J66"/>
  <c r="R251"/>
  <c r="BK405"/>
  <c r="J405"/>
  <c r="J69"/>
  <c r="T476"/>
  <c r="R630"/>
  <c i="13" r="BK126"/>
  <c r="J126"/>
  <c r="J66"/>
  <c r="R126"/>
  <c r="T157"/>
  <c r="T156"/>
  <c i="14" r="T94"/>
  <c r="T135"/>
  <c i="16" r="R224"/>
  <c i="17" r="T90"/>
  <c i="18" r="P133"/>
  <c r="BK235"/>
  <c r="J235"/>
  <c r="J73"/>
  <c r="R277"/>
  <c i="19" r="T98"/>
  <c r="T293"/>
  <c r="BK473"/>
  <c r="J473"/>
  <c r="J69"/>
  <c r="BK618"/>
  <c r="J618"/>
  <c r="J70"/>
  <c r="T721"/>
  <c r="P911"/>
  <c i="20" r="R100"/>
  <c r="T117"/>
  <c i="21" r="R196"/>
  <c i="22" r="BK259"/>
  <c r="J259"/>
  <c r="J66"/>
  <c r="T394"/>
  <c i="23" r="P90"/>
  <c i="24" r="P90"/>
  <c r="P89"/>
  <c r="P88"/>
  <c i="1" r="AU80"/>
  <c i="25" r="T90"/>
  <c r="T89"/>
  <c r="T88"/>
  <c i="26" r="BK86"/>
  <c i="2" r="T93"/>
  <c r="P203"/>
  <c r="R203"/>
  <c r="BK413"/>
  <c r="J413"/>
  <c r="J68"/>
  <c r="BK469"/>
  <c r="J469"/>
  <c r="J69"/>
  <c i="3" r="P100"/>
  <c r="P133"/>
  <c r="P164"/>
  <c r="BK203"/>
  <c r="J203"/>
  <c r="J68"/>
  <c r="T203"/>
  <c r="P299"/>
  <c r="T299"/>
  <c r="P427"/>
  <c r="BK496"/>
  <c r="J496"/>
  <c r="J73"/>
  <c r="BK612"/>
  <c r="J612"/>
  <c r="J75"/>
  <c r="BK694"/>
  <c r="J694"/>
  <c r="J76"/>
  <c i="4" r="R90"/>
  <c r="R89"/>
  <c r="R88"/>
  <c i="5" r="T184"/>
  <c r="T90"/>
  <c r="T89"/>
  <c i="7" r="T94"/>
  <c r="T93"/>
  <c r="T92"/>
  <c r="R438"/>
  <c r="R448"/>
  <c i="8" r="BK195"/>
  <c r="J195"/>
  <c r="J66"/>
  <c r="T222"/>
  <c r="R305"/>
  <c i="9" r="P87"/>
  <c r="P86"/>
  <c r="P85"/>
  <c r="P84"/>
  <c i="1" r="AU63"/>
  <c i="9" r="T96"/>
  <c i="10" r="T93"/>
  <c r="T92"/>
  <c r="T91"/>
  <c i="11" r="BK97"/>
  <c r="J97"/>
  <c r="J65"/>
  <c r="R174"/>
  <c r="P328"/>
  <c r="T405"/>
  <c r="T553"/>
  <c r="BK701"/>
  <c r="J701"/>
  <c r="J73"/>
  <c i="12" r="BK89"/>
  <c r="J89"/>
  <c r="J65"/>
  <c i="13" r="P94"/>
  <c r="P93"/>
  <c r="P92"/>
  <c i="1" r="AU68"/>
  <c i="13" r="BK135"/>
  <c r="J135"/>
  <c r="J67"/>
  <c i="14" r="BK110"/>
  <c r="J110"/>
  <c r="J67"/>
  <c r="P135"/>
  <c r="R165"/>
  <c i="15" r="BK90"/>
  <c i="16" r="BK92"/>
  <c r="T92"/>
  <c r="P582"/>
  <c i="17" r="P90"/>
  <c r="T192"/>
  <c i="18" r="T133"/>
  <c r="P277"/>
  <c i="19" r="BK217"/>
  <c r="J217"/>
  <c r="J66"/>
  <c r="T217"/>
  <c r="T473"/>
  <c r="P666"/>
  <c r="T666"/>
  <c r="P810"/>
  <c r="R810"/>
  <c i="20" r="BK117"/>
  <c r="J117"/>
  <c r="J67"/>
  <c r="BK159"/>
  <c r="J159"/>
  <c r="J68"/>
  <c i="21" r="R90"/>
  <c r="R89"/>
  <c r="R88"/>
  <c i="22" r="BK91"/>
  <c r="BK90"/>
  <c r="J90"/>
  <c r="J64"/>
  <c r="P259"/>
  <c r="R259"/>
  <c r="T259"/>
  <c i="23" r="T90"/>
  <c r="T89"/>
  <c r="T88"/>
  <c r="P1000"/>
  <c r="T1000"/>
  <c i="25" r="P90"/>
  <c r="P89"/>
  <c r="P88"/>
  <c i="1" r="AU81"/>
  <c i="26" r="R86"/>
  <c i="2" r="P259"/>
  <c r="T469"/>
  <c i="3" r="P203"/>
  <c r="R203"/>
  <c r="BK299"/>
  <c r="J299"/>
  <c r="J70"/>
  <c r="R299"/>
  <c r="BK427"/>
  <c r="J427"/>
  <c r="J72"/>
  <c r="P496"/>
  <c r="R558"/>
  <c r="R694"/>
  <c i="4" r="T90"/>
  <c r="T89"/>
  <c r="T88"/>
  <c i="6" r="P90"/>
  <c r="P89"/>
  <c r="P88"/>
  <c i="1" r="AU60"/>
  <c i="7" r="P94"/>
  <c r="BK298"/>
  <c r="J298"/>
  <c r="J66"/>
  <c r="BK448"/>
  <c r="J448"/>
  <c r="J70"/>
  <c i="8" r="P195"/>
  <c r="BK222"/>
  <c r="J222"/>
  <c r="J67"/>
  <c r="R258"/>
  <c r="BK354"/>
  <c r="J354"/>
  <c r="J70"/>
  <c i="9" r="BK96"/>
  <c r="J96"/>
  <c r="J63"/>
  <c r="T122"/>
  <c i="10" r="P93"/>
  <c r="P92"/>
  <c r="P91"/>
  <c i="1" r="AU65"/>
  <c i="10" r="BK136"/>
  <c r="J136"/>
  <c r="J66"/>
  <c i="11" r="P174"/>
  <c r="T251"/>
  <c r="P405"/>
  <c r="R476"/>
  <c r="BK630"/>
  <c r="J630"/>
  <c r="J72"/>
  <c r="R701"/>
  <c i="12" r="T89"/>
  <c r="T88"/>
  <c r="T87"/>
  <c i="13" r="R135"/>
  <c i="14" r="P94"/>
  <c r="R110"/>
  <c r="P165"/>
  <c i="15" r="P90"/>
  <c r="P89"/>
  <c r="P88"/>
  <c i="1" r="AU70"/>
  <c i="16" r="T224"/>
  <c i="17" r="R192"/>
  <c i="18" r="T235"/>
  <c i="19" r="R98"/>
  <c r="P293"/>
  <c r="P405"/>
  <c r="R405"/>
  <c r="P618"/>
  <c r="R721"/>
  <c r="BK911"/>
  <c r="J911"/>
  <c r="J74"/>
  <c i="20" r="P117"/>
  <c r="T159"/>
  <c i="21" r="P196"/>
  <c i="22" r="T91"/>
  <c r="T90"/>
  <c r="T89"/>
  <c r="R394"/>
  <c i="23" r="R90"/>
  <c r="R89"/>
  <c r="R88"/>
  <c r="BK1000"/>
  <c r="J1000"/>
  <c r="J66"/>
  <c r="R1000"/>
  <c i="26" r="T86"/>
  <c r="T100"/>
  <c i="2" r="BK93"/>
  <c r="J93"/>
  <c r="J65"/>
  <c r="R259"/>
  <c r="R413"/>
  <c i="3" r="BK100"/>
  <c r="J100"/>
  <c r="J65"/>
  <c r="BK133"/>
  <c r="J133"/>
  <c r="J66"/>
  <c r="R164"/>
  <c r="BK242"/>
  <c r="J242"/>
  <c r="J69"/>
  <c r="BK336"/>
  <c r="J336"/>
  <c r="J71"/>
  <c r="R427"/>
  <c r="BK558"/>
  <c r="J558"/>
  <c r="J74"/>
  <c r="T612"/>
  <c i="6" r="BK90"/>
  <c r="J90"/>
  <c r="J65"/>
  <c i="7" r="R298"/>
  <c r="P438"/>
  <c i="8" r="BK94"/>
  <c r="J94"/>
  <c r="J65"/>
  <c r="R195"/>
  <c r="BK258"/>
  <c r="J258"/>
  <c r="J68"/>
  <c r="T305"/>
  <c i="9" r="BK87"/>
  <c r="BK86"/>
  <c r="J86"/>
  <c r="J61"/>
  <c r="R122"/>
  <c i="10" r="R93"/>
  <c r="R92"/>
  <c r="R91"/>
  <c i="11" r="R97"/>
  <c r="R96"/>
  <c r="R95"/>
  <c r="BK251"/>
  <c r="J251"/>
  <c r="J67"/>
  <c r="T328"/>
  <c r="P476"/>
  <c r="P553"/>
  <c r="T701"/>
  <c i="12" r="P89"/>
  <c r="P88"/>
  <c r="P87"/>
  <c i="1" r="AU67"/>
  <c i="13" r="R94"/>
  <c r="R93"/>
  <c r="R92"/>
  <c r="T135"/>
  <c r="R157"/>
  <c r="R156"/>
  <c i="14" r="P110"/>
  <c r="R135"/>
  <c i="15" r="R90"/>
  <c r="R89"/>
  <c r="R88"/>
  <c i="16" r="BK224"/>
  <c r="J224"/>
  <c r="J66"/>
  <c r="T582"/>
  <c i="17" r="R90"/>
  <c r="R89"/>
  <c r="R88"/>
  <c r="P192"/>
  <c i="18" r="BK277"/>
  <c r="J277"/>
  <c r="J74"/>
  <c i="19" r="P98"/>
  <c r="R293"/>
  <c r="P473"/>
  <c r="R618"/>
  <c r="P721"/>
  <c r="R911"/>
  <c i="20" r="P100"/>
  <c r="P91"/>
  <c r="P90"/>
  <c i="1" r="AU76"/>
  <c i="20" r="R117"/>
  <c i="21" r="T90"/>
  <c r="T89"/>
  <c r="T88"/>
  <c i="22" r="R91"/>
  <c r="R90"/>
  <c r="R89"/>
  <c r="P394"/>
  <c i="24" r="BK90"/>
  <c r="J90"/>
  <c r="J65"/>
  <c i="25" r="R90"/>
  <c r="R89"/>
  <c r="R88"/>
  <c i="26" r="P86"/>
  <c r="BK100"/>
  <c r="J100"/>
  <c r="J62"/>
  <c r="P100"/>
  <c r="R100"/>
  <c r="BK109"/>
  <c r="J109"/>
  <c r="J63"/>
  <c r="P109"/>
  <c r="R109"/>
  <c r="T109"/>
  <c i="5" r="BK91"/>
  <c r="J91"/>
  <c r="J65"/>
  <c i="10" r="BK166"/>
  <c r="J166"/>
  <c r="J68"/>
  <c i="18" r="BK213"/>
  <c r="J213"/>
  <c r="J71"/>
  <c i="20" r="BK92"/>
  <c r="J92"/>
  <c r="J65"/>
  <c i="4" r="BK259"/>
  <c r="J259"/>
  <c r="J66"/>
  <c i="5" r="BK126"/>
  <c r="J126"/>
  <c r="J66"/>
  <c i="6" r="BK182"/>
  <c r="J182"/>
  <c r="J66"/>
  <c i="13" r="BK153"/>
  <c r="J153"/>
  <c r="J68"/>
  <c i="15" r="BK102"/>
  <c r="J102"/>
  <c r="J66"/>
  <c i="18" r="BK106"/>
  <c r="J106"/>
  <c r="J66"/>
  <c i="7" r="BK403"/>
  <c r="J403"/>
  <c r="J68"/>
  <c i="25" r="BK538"/>
  <c r="J538"/>
  <c r="J66"/>
  <c i="10" r="BK173"/>
  <c r="J173"/>
  <c r="J69"/>
  <c i="18" r="BK187"/>
  <c r="J187"/>
  <c r="J69"/>
  <c r="BK204"/>
  <c r="J204"/>
  <c r="J70"/>
  <c i="24" r="BK751"/>
  <c r="J751"/>
  <c r="J66"/>
  <c i="7" r="BK398"/>
  <c r="J398"/>
  <c r="J67"/>
  <c i="18" r="BK98"/>
  <c r="BK97"/>
  <c r="J97"/>
  <c r="J64"/>
  <c r="BK126"/>
  <c r="J126"/>
  <c r="J67"/>
  <c r="BK228"/>
  <c r="J228"/>
  <c r="J72"/>
  <c i="26" r="BK120"/>
  <c r="J120"/>
  <c r="J64"/>
  <c r="J52"/>
  <c r="BE95"/>
  <c r="BE101"/>
  <c r="BE105"/>
  <c r="BE116"/>
  <c r="BE87"/>
  <c r="BE91"/>
  <c r="BE93"/>
  <c r="BE103"/>
  <c r="BE107"/>
  <c r="BE112"/>
  <c r="BE89"/>
  <c r="BE97"/>
  <c r="BE114"/>
  <c r="BE118"/>
  <c i="25" r="BK89"/>
  <c r="J89"/>
  <c r="J64"/>
  <c i="26" r="E48"/>
  <c r="F55"/>
  <c r="BE99"/>
  <c r="BE110"/>
  <c r="BE121"/>
  <c i="25" r="E50"/>
  <c r="F59"/>
  <c r="J82"/>
  <c r="BE156"/>
  <c r="BE208"/>
  <c r="BE305"/>
  <c r="BE420"/>
  <c r="BE286"/>
  <c r="BE383"/>
  <c r="BE459"/>
  <c r="BE91"/>
  <c r="BE260"/>
  <c r="BE336"/>
  <c r="BE348"/>
  <c r="BE126"/>
  <c r="BE182"/>
  <c r="BE234"/>
  <c r="BE324"/>
  <c r="BE498"/>
  <c r="BE539"/>
  <c i="24" r="E76"/>
  <c r="BE276"/>
  <c r="BE339"/>
  <c r="BE382"/>
  <c r="BE385"/>
  <c r="BE387"/>
  <c r="BE390"/>
  <c r="BE511"/>
  <c r="BE633"/>
  <c r="BE752"/>
  <c r="J56"/>
  <c r="BE213"/>
  <c r="BE379"/>
  <c r="F85"/>
  <c r="BE381"/>
  <c r="BE384"/>
  <c r="BE450"/>
  <c r="BE388"/>
  <c r="BE695"/>
  <c i="23" r="BK89"/>
  <c r="J89"/>
  <c r="J64"/>
  <c i="24" r="BE151"/>
  <c r="BE380"/>
  <c r="BE383"/>
  <c r="BE389"/>
  <c r="BE572"/>
  <c r="BE91"/>
  <c r="BE378"/>
  <c r="BE386"/>
  <c i="23" r="J82"/>
  <c r="BE165"/>
  <c r="BE244"/>
  <c r="BE413"/>
  <c r="BE938"/>
  <c i="22" r="J91"/>
  <c r="J65"/>
  <c i="23" r="BE91"/>
  <c r="BE214"/>
  <c r="BE263"/>
  <c r="BE420"/>
  <c r="BE654"/>
  <c r="BE957"/>
  <c r="BE968"/>
  <c r="BE1003"/>
  <c r="F59"/>
  <c r="BE184"/>
  <c r="BE234"/>
  <c r="BE375"/>
  <c r="BE401"/>
  <c r="BE194"/>
  <c r="BE204"/>
  <c r="BE274"/>
  <c r="BE343"/>
  <c r="BE368"/>
  <c r="BE727"/>
  <c r="BE798"/>
  <c r="BE868"/>
  <c r="BE947"/>
  <c r="BE978"/>
  <c r="BE1001"/>
  <c i="22" r="BK89"/>
  <c r="J89"/>
  <c r="J63"/>
  <c i="23" r="E50"/>
  <c r="BE224"/>
  <c r="BE253"/>
  <c r="BE350"/>
  <c r="BE387"/>
  <c r="BE394"/>
  <c r="BE427"/>
  <c r="BE503"/>
  <c r="BE581"/>
  <c r="BE988"/>
  <c i="1" r="BB79"/>
  <c i="22" r="J56"/>
  <c r="E77"/>
  <c r="BE141"/>
  <c r="BE157"/>
  <c r="BE163"/>
  <c r="BE180"/>
  <c r="BE194"/>
  <c r="BE240"/>
  <c r="BE256"/>
  <c r="BE260"/>
  <c r="BE344"/>
  <c r="BE351"/>
  <c r="BE375"/>
  <c r="F86"/>
  <c r="BE120"/>
  <c r="BE187"/>
  <c r="BE209"/>
  <c r="BE267"/>
  <c r="BE298"/>
  <c r="BE329"/>
  <c r="BE336"/>
  <c r="BE363"/>
  <c r="BE391"/>
  <c r="BE508"/>
  <c r="BE573"/>
  <c i="21" r="BK89"/>
  <c r="J89"/>
  <c r="J64"/>
  <c i="22" r="BE216"/>
  <c r="BE228"/>
  <c r="BE253"/>
  <c r="BE290"/>
  <c r="BE304"/>
  <c r="BE321"/>
  <c r="BE427"/>
  <c r="BE492"/>
  <c r="BE557"/>
  <c r="BE99"/>
  <c r="BE113"/>
  <c r="BE127"/>
  <c r="BE201"/>
  <c r="BE274"/>
  <c r="BE281"/>
  <c r="BE388"/>
  <c r="BE443"/>
  <c r="BE460"/>
  <c r="BE476"/>
  <c r="BE524"/>
  <c r="BE540"/>
  <c r="BE594"/>
  <c r="BE615"/>
  <c r="BE637"/>
  <c r="BE640"/>
  <c r="BE92"/>
  <c r="BE106"/>
  <c r="BE134"/>
  <c r="BE149"/>
  <c r="BE172"/>
  <c r="BE313"/>
  <c r="BE395"/>
  <c r="BE411"/>
  <c i="1" r="BD78"/>
  <c i="21" r="F59"/>
  <c r="J82"/>
  <c r="BE91"/>
  <c r="BE127"/>
  <c r="BE216"/>
  <c r="BE115"/>
  <c r="BE139"/>
  <c r="BE151"/>
  <c r="BE175"/>
  <c r="BE210"/>
  <c r="BE233"/>
  <c r="BE245"/>
  <c r="BE163"/>
  <c r="BE197"/>
  <c r="BE239"/>
  <c r="E50"/>
  <c r="BE204"/>
  <c r="BE222"/>
  <c i="20" r="BK91"/>
  <c r="J91"/>
  <c r="J64"/>
  <c i="21" r="BE103"/>
  <c i="19" r="J98"/>
  <c r="J65"/>
  <c i="20" r="E78"/>
  <c r="BE141"/>
  <c r="BE155"/>
  <c r="BE175"/>
  <c r="BE189"/>
  <c r="J84"/>
  <c r="BE160"/>
  <c r="BE93"/>
  <c r="BE124"/>
  <c r="BE130"/>
  <c r="BE101"/>
  <c r="BE118"/>
  <c r="F87"/>
  <c r="BE108"/>
  <c r="BE136"/>
  <c r="BE148"/>
  <c r="BE114"/>
  <c i="18" r="BK96"/>
  <c r="J96"/>
  <c r="J98"/>
  <c r="J65"/>
  <c i="19" r="E84"/>
  <c r="J90"/>
  <c r="BE157"/>
  <c r="BE261"/>
  <c r="BE294"/>
  <c r="BE373"/>
  <c r="BE379"/>
  <c r="BE649"/>
  <c r="BE786"/>
  <c r="BE907"/>
  <c r="BE979"/>
  <c r="F59"/>
  <c r="BE99"/>
  <c r="BE113"/>
  <c r="BE146"/>
  <c r="BE329"/>
  <c r="BE406"/>
  <c r="BE447"/>
  <c r="BE469"/>
  <c r="BE503"/>
  <c r="BE575"/>
  <c r="BE637"/>
  <c r="BE743"/>
  <c r="BE884"/>
  <c r="BE1022"/>
  <c r="BE124"/>
  <c r="BE181"/>
  <c r="BE205"/>
  <c r="BE301"/>
  <c r="BE315"/>
  <c r="BE350"/>
  <c r="BE394"/>
  <c r="BE474"/>
  <c r="BE518"/>
  <c r="BE619"/>
  <c r="BE667"/>
  <c r="BE687"/>
  <c r="BE708"/>
  <c r="BE722"/>
  <c r="BE811"/>
  <c r="BE860"/>
  <c r="BE912"/>
  <c r="BE957"/>
  <c r="BE106"/>
  <c r="BE193"/>
  <c r="BE233"/>
  <c r="BE275"/>
  <c r="BE401"/>
  <c r="BE427"/>
  <c r="BE557"/>
  <c r="BE663"/>
  <c r="BE697"/>
  <c r="BE835"/>
  <c r="BE1000"/>
  <c r="BE218"/>
  <c r="BE247"/>
  <c r="BE289"/>
  <c r="BE308"/>
  <c r="BE357"/>
  <c r="BE364"/>
  <c r="BE543"/>
  <c r="BE595"/>
  <c r="BE615"/>
  <c r="BE628"/>
  <c r="BE135"/>
  <c r="BE169"/>
  <c r="BE322"/>
  <c r="BE336"/>
  <c r="BE343"/>
  <c r="BE386"/>
  <c r="BE495"/>
  <c r="BE529"/>
  <c r="BE676"/>
  <c r="BE718"/>
  <c r="BE765"/>
  <c r="BE806"/>
  <c r="BE933"/>
  <c r="BE1042"/>
  <c i="18" r="E84"/>
  <c r="J90"/>
  <c r="BE99"/>
  <c r="BE140"/>
  <c r="BE146"/>
  <c r="BE168"/>
  <c r="BE188"/>
  <c r="BE205"/>
  <c r="BE229"/>
  <c r="BE241"/>
  <c r="BE257"/>
  <c r="BE272"/>
  <c r="F59"/>
  <c r="BE107"/>
  <c r="BE262"/>
  <c r="BE278"/>
  <c i="17" r="BK89"/>
  <c r="J89"/>
  <c r="J64"/>
  <c i="18" r="BE118"/>
  <c r="BE221"/>
  <c r="BE250"/>
  <c r="BE252"/>
  <c r="BE134"/>
  <c r="BE280"/>
  <c r="BE127"/>
  <c r="BE152"/>
  <c r="BE179"/>
  <c r="BE214"/>
  <c r="BE236"/>
  <c r="BE255"/>
  <c r="BE267"/>
  <c i="16" r="J92"/>
  <c r="J65"/>
  <c i="17" r="E50"/>
  <c r="F85"/>
  <c r="BE99"/>
  <c r="BE107"/>
  <c r="BE116"/>
  <c r="BE125"/>
  <c r="BE193"/>
  <c r="BE202"/>
  <c r="BE205"/>
  <c r="J82"/>
  <c r="BE91"/>
  <c r="BE154"/>
  <c r="BE173"/>
  <c r="BE133"/>
  <c r="BE141"/>
  <c r="BE199"/>
  <c i="16" r="F59"/>
  <c r="BE180"/>
  <c r="BE264"/>
  <c r="BE328"/>
  <c r="BE406"/>
  <c r="BE152"/>
  <c r="BE216"/>
  <c r="BE300"/>
  <c r="BE336"/>
  <c i="15" r="J90"/>
  <c r="J65"/>
  <c i="16" r="J56"/>
  <c r="E78"/>
  <c r="BE225"/>
  <c r="BE255"/>
  <c r="BE444"/>
  <c r="BE188"/>
  <c r="BE292"/>
  <c r="BE367"/>
  <c r="BE583"/>
  <c r="BE93"/>
  <c r="BE415"/>
  <c r="BE453"/>
  <c r="BE625"/>
  <c r="BE122"/>
  <c r="BE377"/>
  <c r="BE517"/>
  <c r="BE633"/>
  <c i="15" r="J56"/>
  <c r="E76"/>
  <c r="F59"/>
  <c i="14" r="BK93"/>
  <c r="BK92"/>
  <c r="J92"/>
  <c r="J64"/>
  <c i="15" r="BE97"/>
  <c r="BE103"/>
  <c r="BE91"/>
  <c i="13" r="BK156"/>
  <c r="J156"/>
  <c r="J69"/>
  <c i="14" r="E79"/>
  <c r="F88"/>
  <c r="BE95"/>
  <c r="BE96"/>
  <c r="BE103"/>
  <c r="BE115"/>
  <c r="BE120"/>
  <c r="BE130"/>
  <c r="BE149"/>
  <c r="BE150"/>
  <c r="BE152"/>
  <c r="BE153"/>
  <c i="13" r="BK93"/>
  <c r="J93"/>
  <c r="J64"/>
  <c i="14" r="J56"/>
  <c r="BE98"/>
  <c r="BE99"/>
  <c r="BE108"/>
  <c r="BE116"/>
  <c r="BE124"/>
  <c r="BE138"/>
  <c r="BE140"/>
  <c r="BE143"/>
  <c r="BE144"/>
  <c r="BE147"/>
  <c r="BE121"/>
  <c r="BE123"/>
  <c r="BE125"/>
  <c r="BE129"/>
  <c r="BE131"/>
  <c r="BE136"/>
  <c r="BE145"/>
  <c r="BE160"/>
  <c r="BE161"/>
  <c r="BE166"/>
  <c r="BE169"/>
  <c r="BE171"/>
  <c r="BE100"/>
  <c r="BE102"/>
  <c r="BE112"/>
  <c r="BE126"/>
  <c r="BE127"/>
  <c r="BE132"/>
  <c r="BE134"/>
  <c r="BE137"/>
  <c r="BE139"/>
  <c r="BE148"/>
  <c r="BE154"/>
  <c r="BE156"/>
  <c r="BE162"/>
  <c r="BE163"/>
  <c r="BE164"/>
  <c r="BE167"/>
  <c r="BE170"/>
  <c r="BE97"/>
  <c r="BE106"/>
  <c r="BE114"/>
  <c r="BE117"/>
  <c r="BE118"/>
  <c r="BE122"/>
  <c r="BE151"/>
  <c r="BE157"/>
  <c r="BE101"/>
  <c r="BE104"/>
  <c r="BE105"/>
  <c r="BE107"/>
  <c r="BE109"/>
  <c r="BE111"/>
  <c r="BE113"/>
  <c r="BE119"/>
  <c r="BE128"/>
  <c r="BE133"/>
  <c r="BE141"/>
  <c r="BE142"/>
  <c r="BE146"/>
  <c r="BE155"/>
  <c r="BE158"/>
  <c r="BE159"/>
  <c r="BE168"/>
  <c i="13" r="E50"/>
  <c r="J56"/>
  <c r="BE109"/>
  <c r="BE136"/>
  <c r="BE138"/>
  <c r="BE144"/>
  <c r="BE162"/>
  <c r="F59"/>
  <c r="BE105"/>
  <c r="BE122"/>
  <c r="BE131"/>
  <c r="BE146"/>
  <c r="BE147"/>
  <c r="BE148"/>
  <c r="BE151"/>
  <c r="BE103"/>
  <c r="BE107"/>
  <c r="BE118"/>
  <c r="BE141"/>
  <c r="BE158"/>
  <c r="BE160"/>
  <c r="BE163"/>
  <c r="BE165"/>
  <c r="BE167"/>
  <c i="12" r="BK88"/>
  <c r="J88"/>
  <c r="J64"/>
  <c i="13" r="BE95"/>
  <c r="BE99"/>
  <c r="BE114"/>
  <c r="BE116"/>
  <c r="BE127"/>
  <c r="BE140"/>
  <c r="BE149"/>
  <c r="BE154"/>
  <c r="BE139"/>
  <c r="BE145"/>
  <c i="12" r="F59"/>
  <c r="BE98"/>
  <c i="11" r="BK96"/>
  <c r="J96"/>
  <c r="J64"/>
  <c i="12" r="E50"/>
  <c r="BE95"/>
  <c r="J56"/>
  <c r="BE90"/>
  <c r="BE94"/>
  <c r="BE97"/>
  <c r="BE99"/>
  <c r="BE103"/>
  <c r="BE93"/>
  <c r="BE96"/>
  <c r="BE102"/>
  <c r="BE91"/>
  <c r="BE101"/>
  <c r="BE92"/>
  <c r="BE100"/>
  <c i="11" r="BE187"/>
  <c r="BE199"/>
  <c r="BE205"/>
  <c r="BE223"/>
  <c r="BE264"/>
  <c r="BE288"/>
  <c r="BE300"/>
  <c r="BE335"/>
  <c r="BE353"/>
  <c r="BE365"/>
  <c r="BE371"/>
  <c r="BE383"/>
  <c r="BE401"/>
  <c r="BE406"/>
  <c r="BE412"/>
  <c r="BE436"/>
  <c r="BE442"/>
  <c r="BE495"/>
  <c r="BE519"/>
  <c r="BE543"/>
  <c r="BE549"/>
  <c i="10" r="BK92"/>
  <c r="J92"/>
  <c r="J64"/>
  <c i="11" r="E50"/>
  <c r="BE98"/>
  <c r="BE116"/>
  <c r="BE146"/>
  <c r="BE193"/>
  <c r="BE235"/>
  <c r="BE241"/>
  <c r="BE258"/>
  <c r="BE276"/>
  <c r="BE324"/>
  <c r="BE389"/>
  <c r="BE418"/>
  <c r="BE424"/>
  <c r="BE477"/>
  <c r="BE537"/>
  <c r="BE584"/>
  <c r="BE614"/>
  <c r="BE626"/>
  <c r="BE631"/>
  <c r="F59"/>
  <c r="J89"/>
  <c r="BE122"/>
  <c r="BE128"/>
  <c r="BE140"/>
  <c r="BE152"/>
  <c r="BE158"/>
  <c r="BE175"/>
  <c r="BE211"/>
  <c r="BE252"/>
  <c r="BE318"/>
  <c r="BE329"/>
  <c r="BE341"/>
  <c r="BE377"/>
  <c r="BE448"/>
  <c r="BE454"/>
  <c r="BE531"/>
  <c r="BE554"/>
  <c r="BE596"/>
  <c r="BE620"/>
  <c r="BE661"/>
  <c r="BE673"/>
  <c r="BE697"/>
  <c r="BE708"/>
  <c r="BE732"/>
  <c r="BE110"/>
  <c r="BE170"/>
  <c r="BE181"/>
  <c r="BE229"/>
  <c r="BE282"/>
  <c r="BE294"/>
  <c r="BE306"/>
  <c r="BE312"/>
  <c r="BE466"/>
  <c r="BE489"/>
  <c r="BE513"/>
  <c r="BE560"/>
  <c r="BE578"/>
  <c r="BE637"/>
  <c r="BE649"/>
  <c r="BE655"/>
  <c r="BE685"/>
  <c r="BE714"/>
  <c r="BE744"/>
  <c r="BE762"/>
  <c r="BE104"/>
  <c r="BE217"/>
  <c r="BE270"/>
  <c r="BE347"/>
  <c r="BE395"/>
  <c r="BE430"/>
  <c r="BE483"/>
  <c r="BE525"/>
  <c r="BE590"/>
  <c r="BE602"/>
  <c r="BE643"/>
  <c r="BE679"/>
  <c r="BE720"/>
  <c r="BE726"/>
  <c r="BE738"/>
  <c r="BE750"/>
  <c r="BE134"/>
  <c r="BE164"/>
  <c r="BE247"/>
  <c r="BE359"/>
  <c r="BE460"/>
  <c r="BE472"/>
  <c r="BE501"/>
  <c r="BE507"/>
  <c r="BE566"/>
  <c r="BE572"/>
  <c r="BE608"/>
  <c r="BE667"/>
  <c r="BE691"/>
  <c r="BE702"/>
  <c r="BE756"/>
  <c r="BE768"/>
  <c i="10" r="J56"/>
  <c r="F59"/>
  <c r="BE129"/>
  <c r="BE139"/>
  <c r="BE149"/>
  <c r="BE174"/>
  <c r="BE184"/>
  <c r="BE109"/>
  <c r="BE116"/>
  <c r="BE123"/>
  <c r="BE159"/>
  <c i="9" r="BK85"/>
  <c r="BK84"/>
  <c r="J84"/>
  <c r="J87"/>
  <c r="J62"/>
  <c i="10" r="BE94"/>
  <c r="E50"/>
  <c r="BE137"/>
  <c r="BE147"/>
  <c r="BE154"/>
  <c r="BE167"/>
  <c i="9" r="J78"/>
  <c r="BE89"/>
  <c r="BE93"/>
  <c r="BE101"/>
  <c r="BE102"/>
  <c r="BE104"/>
  <c r="BE107"/>
  <c r="BE113"/>
  <c r="BE116"/>
  <c r="BE125"/>
  <c r="BE139"/>
  <c r="BE152"/>
  <c r="BE153"/>
  <c r="BE95"/>
  <c r="BE127"/>
  <c r="BE141"/>
  <c r="BE148"/>
  <c r="BE150"/>
  <c i="8" r="BK93"/>
  <c r="J93"/>
  <c r="J64"/>
  <c i="9" r="BE97"/>
  <c r="BE105"/>
  <c r="BE106"/>
  <c r="BE108"/>
  <c r="BE114"/>
  <c r="BE119"/>
  <c r="BE120"/>
  <c r="BE137"/>
  <c r="BE144"/>
  <c r="BE147"/>
  <c r="BE151"/>
  <c r="BE154"/>
  <c r="E74"/>
  <c r="F81"/>
  <c r="BE92"/>
  <c r="BE99"/>
  <c r="BE118"/>
  <c r="BE124"/>
  <c r="BE126"/>
  <c r="BE128"/>
  <c r="BE129"/>
  <c r="BE132"/>
  <c r="BE135"/>
  <c r="BE138"/>
  <c r="BE143"/>
  <c r="BE100"/>
  <c r="BE109"/>
  <c r="BE110"/>
  <c r="BE117"/>
  <c r="BE130"/>
  <c r="BE133"/>
  <c r="BE136"/>
  <c r="BE146"/>
  <c r="BE155"/>
  <c r="BE157"/>
  <c r="BE88"/>
  <c r="BE90"/>
  <c r="BE91"/>
  <c r="BE94"/>
  <c r="BE98"/>
  <c r="BE103"/>
  <c r="BE111"/>
  <c r="BE112"/>
  <c r="BE115"/>
  <c r="BE121"/>
  <c r="BE123"/>
  <c r="BE131"/>
  <c r="BE134"/>
  <c r="BE140"/>
  <c r="BE142"/>
  <c r="BE145"/>
  <c r="BE149"/>
  <c r="BE156"/>
  <c r="BE158"/>
  <c i="8" r="E80"/>
  <c r="BE95"/>
  <c r="BE137"/>
  <c r="BE180"/>
  <c r="BE301"/>
  <c r="BE320"/>
  <c r="BE152"/>
  <c r="BE166"/>
  <c r="BE218"/>
  <c r="BE238"/>
  <c r="BE254"/>
  <c r="BE287"/>
  <c r="BE313"/>
  <c r="BE342"/>
  <c r="BE355"/>
  <c r="F59"/>
  <c r="BE109"/>
  <c r="BE123"/>
  <c r="BE362"/>
  <c r="BE159"/>
  <c r="BE326"/>
  <c r="BE337"/>
  <c r="BE350"/>
  <c i="7" r="BK93"/>
  <c r="BK92"/>
  <c r="J92"/>
  <c i="8" r="J86"/>
  <c r="BE102"/>
  <c r="BE130"/>
  <c r="BE196"/>
  <c r="BE207"/>
  <c r="BE223"/>
  <c r="BE230"/>
  <c r="BE246"/>
  <c r="BE259"/>
  <c r="BE266"/>
  <c r="BE273"/>
  <c r="BE306"/>
  <c r="BE333"/>
  <c r="BE116"/>
  <c r="BE144"/>
  <c r="BE173"/>
  <c r="BE187"/>
  <c r="BE191"/>
  <c r="BE280"/>
  <c r="BE294"/>
  <c r="BE346"/>
  <c r="BE373"/>
  <c i="7" r="J56"/>
  <c r="E80"/>
  <c r="BE95"/>
  <c r="BE332"/>
  <c r="BE373"/>
  <c r="BE390"/>
  <c r="BE446"/>
  <c r="F89"/>
  <c r="BE145"/>
  <c r="BE196"/>
  <c r="BE271"/>
  <c r="BE369"/>
  <c r="BE377"/>
  <c r="BE394"/>
  <c r="BE449"/>
  <c i="6" r="BK89"/>
  <c r="J89"/>
  <c r="J64"/>
  <c i="7" r="BE171"/>
  <c r="BE348"/>
  <c r="BE404"/>
  <c r="BE451"/>
  <c r="BE120"/>
  <c r="BE221"/>
  <c r="BE386"/>
  <c r="BE439"/>
  <c r="BE441"/>
  <c r="BE443"/>
  <c r="BE246"/>
  <c r="BE299"/>
  <c r="BE316"/>
  <c r="BE382"/>
  <c r="BE399"/>
  <c r="BE421"/>
  <c i="1" r="BB61"/>
  <c i="6" r="F85"/>
  <c r="BE119"/>
  <c r="BE133"/>
  <c r="BE168"/>
  <c r="BE98"/>
  <c r="BE112"/>
  <c r="BE175"/>
  <c r="E76"/>
  <c r="BE126"/>
  <c r="BE140"/>
  <c r="BE154"/>
  <c r="BE183"/>
  <c r="J56"/>
  <c r="BE91"/>
  <c r="BE147"/>
  <c i="5" r="BK90"/>
  <c r="BK89"/>
  <c r="J89"/>
  <c r="J63"/>
  <c i="6" r="BE105"/>
  <c r="BE161"/>
  <c i="5" r="BE127"/>
  <c r="BE156"/>
  <c r="E77"/>
  <c r="J83"/>
  <c r="BE92"/>
  <c r="BE185"/>
  <c r="F59"/>
  <c r="BE187"/>
  <c i="3" r="BK99"/>
  <c r="J99"/>
  <c r="J64"/>
  <c i="4" r="BE171"/>
  <c r="BE219"/>
  <c r="BE242"/>
  <c r="BE113"/>
  <c r="BE188"/>
  <c r="J56"/>
  <c r="E76"/>
  <c r="BE253"/>
  <c r="BE91"/>
  <c r="BE153"/>
  <c r="F59"/>
  <c r="BE135"/>
  <c r="BE230"/>
  <c r="BE260"/>
  <c i="3" r="BE101"/>
  <c r="BE192"/>
  <c r="BE210"/>
  <c r="BE332"/>
  <c r="BE378"/>
  <c r="BE423"/>
  <c r="BE527"/>
  <c r="BE545"/>
  <c r="BE599"/>
  <c r="BE645"/>
  <c r="BE695"/>
  <c r="BE714"/>
  <c r="E50"/>
  <c r="BE122"/>
  <c r="BE295"/>
  <c r="BE311"/>
  <c r="BE408"/>
  <c r="BE446"/>
  <c r="BE459"/>
  <c r="BE536"/>
  <c r="BE590"/>
  <c r="BE613"/>
  <c r="BE629"/>
  <c r="BE660"/>
  <c r="BE690"/>
  <c r="BE707"/>
  <c i="2" r="BK92"/>
  <c r="J92"/>
  <c r="J64"/>
  <c i="3" r="F95"/>
  <c r="BE154"/>
  <c r="BE185"/>
  <c r="BE199"/>
  <c r="BE224"/>
  <c r="BE238"/>
  <c r="BE256"/>
  <c r="BE318"/>
  <c r="BE325"/>
  <c r="BE337"/>
  <c r="BE497"/>
  <c r="BE508"/>
  <c r="BE517"/>
  <c r="BE554"/>
  <c r="BE608"/>
  <c r="BE675"/>
  <c r="BE721"/>
  <c r="BE129"/>
  <c r="BE140"/>
  <c r="BE178"/>
  <c r="BE217"/>
  <c r="BE243"/>
  <c r="BE269"/>
  <c r="BE363"/>
  <c r="BE442"/>
  <c r="BE455"/>
  <c r="BE559"/>
  <c r="BE581"/>
  <c r="BE115"/>
  <c r="BE160"/>
  <c r="BE204"/>
  <c r="BE231"/>
  <c r="BE282"/>
  <c r="BE348"/>
  <c r="BE435"/>
  <c r="J56"/>
  <c r="BE108"/>
  <c r="BE134"/>
  <c r="BE147"/>
  <c r="BE165"/>
  <c r="BE171"/>
  <c r="BE300"/>
  <c r="BE393"/>
  <c r="BE428"/>
  <c r="BE451"/>
  <c r="BE470"/>
  <c r="BE481"/>
  <c r="BE492"/>
  <c r="BE570"/>
  <c i="2" r="E50"/>
  <c r="F88"/>
  <c r="J85"/>
  <c r="BE141"/>
  <c r="BE163"/>
  <c r="BE260"/>
  <c r="BE311"/>
  <c r="BE116"/>
  <c r="BE465"/>
  <c r="BE477"/>
  <c r="BE94"/>
  <c r="BE241"/>
  <c r="BE250"/>
  <c r="BE362"/>
  <c r="BE472"/>
  <c r="BE475"/>
  <c r="BE204"/>
  <c r="BE414"/>
  <c r="BE470"/>
  <c r="BE484"/>
  <c r="BE490"/>
  <c r="BE497"/>
  <c r="BE504"/>
  <c r="BE126"/>
  <c i="4" r="F37"/>
  <c i="1" r="BB58"/>
  <c i="11" r="J36"/>
  <c i="1" r="AW66"/>
  <c i="3" r="F38"/>
  <c i="1" r="BC57"/>
  <c i="17" r="J36"/>
  <c i="1" r="AW73"/>
  <c i="19" r="F38"/>
  <c i="1" r="BC75"/>
  <c i="18" r="F37"/>
  <c i="1" r="BB74"/>
  <c i="24" r="F39"/>
  <c i="1" r="BD80"/>
  <c i="26" r="F36"/>
  <c i="1" r="BC82"/>
  <c i="26" r="F37"/>
  <c i="1" r="BD82"/>
  <c i="3" r="J36"/>
  <c i="1" r="AW57"/>
  <c i="11" r="F38"/>
  <c i="1" r="BC66"/>
  <c i="2" r="F37"/>
  <c i="1" r="BB56"/>
  <c i="9" r="F35"/>
  <c i="1" r="BB63"/>
  <c i="15" r="J36"/>
  <c i="1" r="AW70"/>
  <c i="19" r="F39"/>
  <c i="1" r="BD75"/>
  <c i="12" r="F38"/>
  <c i="1" r="BC67"/>
  <c i="13" r="J36"/>
  <c i="1" r="AW68"/>
  <c i="16" r="F38"/>
  <c i="1" r="BC72"/>
  <c i="3" r="F37"/>
  <c i="1" r="BB57"/>
  <c i="20" r="F39"/>
  <c i="1" r="BD76"/>
  <c i="20" r="J36"/>
  <c i="1" r="AW76"/>
  <c i="21" r="J36"/>
  <c i="1" r="AW77"/>
  <c i="25" r="F38"/>
  <c i="1" r="BC81"/>
  <c i="10" r="J36"/>
  <c i="1" r="AW65"/>
  <c i="14" r="F37"/>
  <c i="1" r="BB69"/>
  <c i="17" r="F37"/>
  <c i="1" r="BB73"/>
  <c i="24" r="J36"/>
  <c i="1" r="AW80"/>
  <c i="3" r="F36"/>
  <c i="1" r="BA57"/>
  <c i="22" r="F37"/>
  <c i="1" r="BB78"/>
  <c i="2" r="F36"/>
  <c i="1" r="BA56"/>
  <c i="15" r="F36"/>
  <c i="1" r="BA70"/>
  <c i="15" r="F39"/>
  <c i="1" r="BD70"/>
  <c i="16" r="J36"/>
  <c i="1" r="AW72"/>
  <c i="25" r="J36"/>
  <c i="1" r="AW81"/>
  <c i="5" r="F39"/>
  <c i="1" r="BD59"/>
  <c i="6" r="F37"/>
  <c i="1" r="BB60"/>
  <c i="8" r="F36"/>
  <c i="1" r="BA62"/>
  <c i="11" r="F37"/>
  <c i="1" r="BB66"/>
  <c i="6" r="F38"/>
  <c i="1" r="BC60"/>
  <c i="12" r="F36"/>
  <c i="1" r="BA67"/>
  <c i="12" r="J36"/>
  <c i="1" r="AW67"/>
  <c i="12" r="F37"/>
  <c i="1" r="BB67"/>
  <c i="12" r="F39"/>
  <c i="1" r="BD67"/>
  <c i="13" r="F36"/>
  <c i="1" r="BA68"/>
  <c i="14" r="F36"/>
  <c i="1" r="BA69"/>
  <c i="19" r="J36"/>
  <c i="1" r="AW75"/>
  <c i="4" r="F36"/>
  <c i="1" r="BA58"/>
  <c i="8" r="F39"/>
  <c i="1" r="BD62"/>
  <c i="18" r="J32"/>
  <c i="20" r="F36"/>
  <c i="1" r="BA76"/>
  <c i="21" r="F36"/>
  <c i="1" r="BA77"/>
  <c i="2" r="F38"/>
  <c i="1" r="BC56"/>
  <c i="8" r="J36"/>
  <c i="1" r="AW62"/>
  <c i="11" r="F39"/>
  <c i="1" r="BD66"/>
  <c i="25" r="F36"/>
  <c i="1" r="BA81"/>
  <c i="5" r="F36"/>
  <c i="1" r="BA59"/>
  <c i="7" r="J32"/>
  <c i="9" r="F34"/>
  <c i="1" r="BA63"/>
  <c i="10" r="F36"/>
  <c i="1" r="BA65"/>
  <c i="11" r="F36"/>
  <c i="1" r="BA66"/>
  <c i="16" r="F39"/>
  <c i="1" r="BD72"/>
  <c i="26" r="J34"/>
  <c i="1" r="AW82"/>
  <c i="26" r="F34"/>
  <c i="1" r="BA82"/>
  <c i="26" r="F35"/>
  <c i="1" r="BB82"/>
  <c i="5" r="F38"/>
  <c i="1" r="BC59"/>
  <c i="8" r="F37"/>
  <c i="1" r="BB62"/>
  <c i="19" r="F37"/>
  <c i="1" r="BB75"/>
  <c i="9" r="J34"/>
  <c i="1" r="AW63"/>
  <c i="10" r="F37"/>
  <c i="1" r="BB65"/>
  <c i="14" r="J36"/>
  <c i="1" r="AW69"/>
  <c i="25" r="F37"/>
  <c i="1" r="BB81"/>
  <c i="4" r="J36"/>
  <c i="1" r="AW58"/>
  <c i="8" r="F38"/>
  <c i="1" r="BC62"/>
  <c i="13" r="F38"/>
  <c i="1" r="BC68"/>
  <c i="23" r="J36"/>
  <c i="1" r="AW79"/>
  <c i="5" r="F37"/>
  <c i="1" r="BB59"/>
  <c i="10" r="F39"/>
  <c i="1" r="BD65"/>
  <c i="15" r="F38"/>
  <c i="1" r="BC70"/>
  <c i="18" r="J36"/>
  <c i="1" r="AW74"/>
  <c i="20" r="F37"/>
  <c i="1" r="BB76"/>
  <c i="21" r="F38"/>
  <c i="1" r="BC77"/>
  <c i="23" r="F39"/>
  <c i="1" r="BD79"/>
  <c i="17" r="F38"/>
  <c i="1" r="BC73"/>
  <c i="17" r="F39"/>
  <c i="1" r="BD73"/>
  <c i="24" r="F38"/>
  <c i="1" r="BC80"/>
  <c i="2" r="J36"/>
  <c i="1" r="AW56"/>
  <c i="9" r="F36"/>
  <c i="1" r="BC63"/>
  <c i="19" r="F36"/>
  <c i="1" r="BA75"/>
  <c i="22" r="F38"/>
  <c i="1" r="BC78"/>
  <c i="3" r="F39"/>
  <c i="1" r="BD57"/>
  <c i="23" r="F36"/>
  <c i="1" r="BA79"/>
  <c i="13" r="F37"/>
  <c i="1" r="BB68"/>
  <c i="14" r="F38"/>
  <c i="1" r="BC69"/>
  <c i="25" r="F39"/>
  <c i="1" r="BD81"/>
  <c i="6" r="J36"/>
  <c i="1" r="AW60"/>
  <c i="15" r="F37"/>
  <c i="1" r="BB70"/>
  <c i="16" r="F37"/>
  <c i="1" r="BB72"/>
  <c i="21" r="F39"/>
  <c i="1" r="BD77"/>
  <c i="5" r="J36"/>
  <c i="1" r="AW59"/>
  <c i="6" r="F39"/>
  <c i="1" r="BD60"/>
  <c i="9" r="F37"/>
  <c i="1" r="BD63"/>
  <c i="10" r="F38"/>
  <c i="1" r="BC65"/>
  <c i="17" r="F36"/>
  <c i="1" r="BA73"/>
  <c i="18" r="F36"/>
  <c i="1" r="BA74"/>
  <c i="22" r="J36"/>
  <c i="1" r="AW78"/>
  <c i="4" r="F38"/>
  <c i="1" r="BC58"/>
  <c i="7" r="F36"/>
  <c i="1" r="BA61"/>
  <c i="9" r="J30"/>
  <c i="14" r="F39"/>
  <c i="1" r="BD69"/>
  <c i="24" r="F37"/>
  <c i="1" r="BB80"/>
  <c i="24" r="F36"/>
  <c i="1" r="BA80"/>
  <c i="6" r="F36"/>
  <c i="1" r="BA60"/>
  <c i="7" r="F38"/>
  <c i="1" r="BC61"/>
  <c i="18" r="F39"/>
  <c i="1" r="BD74"/>
  <c i="23" r="F38"/>
  <c i="1" r="BC79"/>
  <c i="16" r="F36"/>
  <c i="1" r="BA72"/>
  <c i="2" r="F39"/>
  <c i="1" r="BD56"/>
  <c i="7" r="F39"/>
  <c i="1" r="BD61"/>
  <c i="13" r="F39"/>
  <c i="1" r="BD68"/>
  <c i="18" r="F38"/>
  <c i="1" r="BC74"/>
  <c r="AS54"/>
  <c i="4" r="F39"/>
  <c i="1" r="BD58"/>
  <c i="7" r="J36"/>
  <c i="1" r="AW61"/>
  <c i="20" r="F38"/>
  <c i="1" r="BC76"/>
  <c i="21" r="F37"/>
  <c i="1" r="BB77"/>
  <c i="22" r="F36"/>
  <c i="1" r="BA78"/>
  <c i="20" l="1" r="R91"/>
  <c r="R90"/>
  <c i="18" r="T97"/>
  <c r="T96"/>
  <c r="R97"/>
  <c r="R96"/>
  <c r="P97"/>
  <c r="P96"/>
  <c i="1" r="AU74"/>
  <c i="20" r="T91"/>
  <c r="T90"/>
  <c i="14" r="P93"/>
  <c r="P92"/>
  <c r="P91"/>
  <c i="1" r="AU69"/>
  <c i="16" r="T91"/>
  <c r="T90"/>
  <c i="23" r="P89"/>
  <c r="P88"/>
  <c i="1" r="AU79"/>
  <c i="17" r="T89"/>
  <c r="T88"/>
  <c i="22" r="P90"/>
  <c r="P89"/>
  <c i="1" r="AU78"/>
  <c i="19" r="BK97"/>
  <c r="J97"/>
  <c r="J64"/>
  <c i="8" r="T93"/>
  <c r="T92"/>
  <c i="26" r="T85"/>
  <c r="T84"/>
  <c i="7" r="P93"/>
  <c r="P92"/>
  <c i="1" r="AU61"/>
  <c i="26" r="R85"/>
  <c r="R84"/>
  <c i="3" r="P99"/>
  <c r="P98"/>
  <c i="1" r="AU57"/>
  <c i="9" r="T86"/>
  <c r="T85"/>
  <c r="T84"/>
  <c i="11" r="P96"/>
  <c r="P95"/>
  <c i="1" r="AU66"/>
  <c i="26" r="P85"/>
  <c r="P84"/>
  <c i="1" r="AU82"/>
  <c i="19" r="P97"/>
  <c r="P96"/>
  <c i="1" r="AU75"/>
  <c i="15" r="BK89"/>
  <c r="J89"/>
  <c r="J64"/>
  <c i="19" r="T97"/>
  <c r="T96"/>
  <c i="8" r="R93"/>
  <c r="R92"/>
  <c i="2" r="P92"/>
  <c r="P91"/>
  <c i="1" r="AU56"/>
  <c i="11" r="T96"/>
  <c r="T95"/>
  <c i="7" r="R93"/>
  <c r="R92"/>
  <c i="3" r="T99"/>
  <c r="T98"/>
  <c i="21" r="P89"/>
  <c r="P88"/>
  <c i="1" r="AU77"/>
  <c i="9" r="R86"/>
  <c r="R85"/>
  <c r="R84"/>
  <c i="3" r="R99"/>
  <c r="R98"/>
  <c i="16" r="BK91"/>
  <c r="BK90"/>
  <c r="J90"/>
  <c i="2" r="T92"/>
  <c r="T91"/>
  <c i="26" r="BK85"/>
  <c r="J85"/>
  <c r="J60"/>
  <c i="16" r="R91"/>
  <c r="R90"/>
  <c i="13" r="T93"/>
  <c r="T92"/>
  <c i="8" r="P93"/>
  <c r="P92"/>
  <c i="1" r="AU62"/>
  <c i="19" r="R97"/>
  <c r="R96"/>
  <c i="17" r="P89"/>
  <c r="P88"/>
  <c i="1" r="AU73"/>
  <c i="14" r="T93"/>
  <c r="T92"/>
  <c r="T91"/>
  <c i="16" r="P91"/>
  <c r="P90"/>
  <c i="1" r="AU72"/>
  <c i="2" r="R92"/>
  <c r="R91"/>
  <c i="14" r="R93"/>
  <c r="R92"/>
  <c r="R91"/>
  <c i="24" r="BK89"/>
  <c r="J89"/>
  <c r="J64"/>
  <c i="4" r="BK89"/>
  <c r="BK88"/>
  <c r="J88"/>
  <c i="26" r="J86"/>
  <c r="J61"/>
  <c i="10" r="BK165"/>
  <c r="J165"/>
  <c r="J67"/>
  <c i="25" r="BK88"/>
  <c r="J88"/>
  <c r="J63"/>
  <c i="24" r="BK88"/>
  <c r="J88"/>
  <c r="J63"/>
  <c i="23" r="BK88"/>
  <c r="J88"/>
  <c r="J63"/>
  <c i="21" r="BK88"/>
  <c r="J88"/>
  <c i="20" r="BK90"/>
  <c r="J90"/>
  <c r="J63"/>
  <c i="1" r="AG74"/>
  <c i="18" r="J63"/>
  <c i="17" r="BK88"/>
  <c r="J88"/>
  <c r="J63"/>
  <c i="14" r="BK91"/>
  <c r="J91"/>
  <c r="J93"/>
  <c r="J65"/>
  <c i="13" r="BK92"/>
  <c r="J92"/>
  <c i="12" r="BK87"/>
  <c r="J87"/>
  <c r="J63"/>
  <c i="11" r="BK95"/>
  <c r="J95"/>
  <c i="10" r="BK91"/>
  <c r="J91"/>
  <c i="1" r="AG63"/>
  <c i="9" r="J59"/>
  <c r="J85"/>
  <c r="J60"/>
  <c i="8" r="BK92"/>
  <c r="J92"/>
  <c r="J63"/>
  <c i="1" r="AG61"/>
  <c i="7" r="J93"/>
  <c r="J64"/>
  <c r="J63"/>
  <c i="6" r="BK88"/>
  <c r="J88"/>
  <c i="5" r="J90"/>
  <c r="J64"/>
  <c i="3" r="BK98"/>
  <c r="J98"/>
  <c i="2" r="BK91"/>
  <c r="J91"/>
  <c r="J63"/>
  <c r="J35"/>
  <c i="1" r="AV56"/>
  <c r="AT56"/>
  <c r="BD71"/>
  <c i="3" r="F35"/>
  <c i="1" r="AZ57"/>
  <c i="18" r="J35"/>
  <c i="1" r="AV74"/>
  <c r="AT74"/>
  <c r="AN74"/>
  <c i="25" r="F35"/>
  <c i="1" r="AZ81"/>
  <c i="18" r="F35"/>
  <c i="1" r="AZ74"/>
  <c i="24" r="J35"/>
  <c i="1" r="AV80"/>
  <c r="AT80"/>
  <c r="BC71"/>
  <c r="AY71"/>
  <c i="26" r="F33"/>
  <c i="1" r="AZ82"/>
  <c i="16" r="J32"/>
  <c i="1" r="AG72"/>
  <c i="7" r="J35"/>
  <c i="1" r="AV61"/>
  <c r="AT61"/>
  <c r="AN61"/>
  <c r="BB71"/>
  <c r="AX71"/>
  <c i="26" r="J33"/>
  <c i="1" r="AV82"/>
  <c r="AT82"/>
  <c i="5" r="J32"/>
  <c i="1" r="AG59"/>
  <c i="6" r="J35"/>
  <c i="1" r="AV60"/>
  <c r="AT60"/>
  <c i="8" r="F35"/>
  <c i="1" r="AZ62"/>
  <c i="17" r="J35"/>
  <c i="1" r="AV73"/>
  <c r="AT73"/>
  <c i="20" r="F35"/>
  <c i="1" r="AZ76"/>
  <c i="24" r="F35"/>
  <c i="1" r="AZ80"/>
  <c i="25" r="J35"/>
  <c i="1" r="AV81"/>
  <c r="AT81"/>
  <c i="12" r="J35"/>
  <c i="1" r="AV67"/>
  <c r="AT67"/>
  <c i="14" r="J32"/>
  <c i="1" r="AG69"/>
  <c r="BB64"/>
  <c r="AX64"/>
  <c i="19" r="F35"/>
  <c i="1" r="AZ75"/>
  <c i="3" r="J32"/>
  <c i="1" r="AG57"/>
  <c i="9" r="F33"/>
  <c i="1" r="AZ63"/>
  <c i="15" r="J35"/>
  <c i="1" r="AV70"/>
  <c r="AT70"/>
  <c r="BD64"/>
  <c r="BC64"/>
  <c r="AY64"/>
  <c i="16" r="F35"/>
  <c i="1" r="AZ72"/>
  <c r="BB55"/>
  <c r="BD55"/>
  <c i="10" r="J35"/>
  <c i="1" r="AV65"/>
  <c r="AT65"/>
  <c i="11" r="J35"/>
  <c i="1" r="AV66"/>
  <c r="AT66"/>
  <c i="10" r="J32"/>
  <c i="1" r="AG65"/>
  <c i="11" r="F35"/>
  <c i="1" r="AZ66"/>
  <c i="21" r="J35"/>
  <c i="1" r="AV77"/>
  <c r="AT77"/>
  <c i="4" r="J35"/>
  <c i="1" r="AV58"/>
  <c r="AT58"/>
  <c i="6" r="J32"/>
  <c i="1" r="AG60"/>
  <c i="7" r="F35"/>
  <c i="1" r="AZ61"/>
  <c r="BA71"/>
  <c r="AW71"/>
  <c i="4" r="F35"/>
  <c i="1" r="AZ58"/>
  <c i="13" r="F35"/>
  <c i="1" r="AZ68"/>
  <c i="19" r="J35"/>
  <c i="1" r="AV75"/>
  <c r="AT75"/>
  <c i="21" r="J32"/>
  <c i="1" r="AG77"/>
  <c i="22" r="J35"/>
  <c i="1" r="AV78"/>
  <c r="AT78"/>
  <c i="20" r="J35"/>
  <c i="1" r="AV76"/>
  <c r="AT76"/>
  <c i="2" r="F35"/>
  <c i="1" r="AZ56"/>
  <c i="14" r="F35"/>
  <c i="1" r="AZ69"/>
  <c r="BA64"/>
  <c r="AW64"/>
  <c i="22" r="J32"/>
  <c i="1" r="AG78"/>
  <c i="23" r="F35"/>
  <c i="1" r="AZ79"/>
  <c i="5" r="J35"/>
  <c i="1" r="AV59"/>
  <c r="AT59"/>
  <c i="11" r="J32"/>
  <c i="1" r="AG66"/>
  <c i="12" r="F35"/>
  <c i="1" r="AZ67"/>
  <c i="13" r="J32"/>
  <c i="1" r="AG68"/>
  <c i="14" r="J35"/>
  <c i="1" r="AV69"/>
  <c r="AT69"/>
  <c i="23" r="J35"/>
  <c i="1" r="AV79"/>
  <c r="AT79"/>
  <c i="21" r="F35"/>
  <c i="1" r="AZ77"/>
  <c i="4" r="J32"/>
  <c i="1" r="AG58"/>
  <c i="3" r="J35"/>
  <c i="1" r="AV57"/>
  <c r="AT57"/>
  <c i="6" r="F35"/>
  <c i="1" r="AZ60"/>
  <c i="8" r="J35"/>
  <c i="1" r="AV62"/>
  <c r="AT62"/>
  <c r="BA55"/>
  <c r="BC55"/>
  <c r="AY55"/>
  <c i="10" r="F35"/>
  <c i="1" r="AZ65"/>
  <c i="17" r="F35"/>
  <c i="1" r="AZ73"/>
  <c i="22" r="F35"/>
  <c i="1" r="AZ78"/>
  <c i="5" r="F35"/>
  <c i="1" r="AZ59"/>
  <c i="9" r="J33"/>
  <c i="1" r="AV63"/>
  <c r="AT63"/>
  <c r="AN63"/>
  <c i="13" r="J35"/>
  <c i="1" r="AV68"/>
  <c r="AT68"/>
  <c i="15" r="F35"/>
  <c i="1" r="AZ70"/>
  <c i="16" r="J35"/>
  <c i="1" r="AV72"/>
  <c r="AT72"/>
  <c r="AN72"/>
  <c i="15" l="1" r="BK88"/>
  <c r="J88"/>
  <c r="J63"/>
  <c i="19" r="BK96"/>
  <c r="J96"/>
  <c i="16" r="J91"/>
  <c r="J64"/>
  <c i="4" r="J89"/>
  <c r="J64"/>
  <c i="26" r="BK84"/>
  <c r="J84"/>
  <c r="J59"/>
  <c i="4" r="J63"/>
  <c i="16" r="J63"/>
  <c i="1" r="AN78"/>
  <c r="AN77"/>
  <c i="21" r="J63"/>
  <c i="22" r="J41"/>
  <c i="21" r="J41"/>
  <c i="18" r="J41"/>
  <c i="16" r="J41"/>
  <c i="1" r="AN69"/>
  <c i="14" r="J63"/>
  <c i="1" r="AN68"/>
  <c i="13" r="J63"/>
  <c i="14" r="J41"/>
  <c i="13" r="J41"/>
  <c i="1" r="AN66"/>
  <c i="11" r="J63"/>
  <c i="1" r="AN65"/>
  <c i="10" r="J63"/>
  <c i="11" r="J41"/>
  <c i="10" r="J41"/>
  <c i="9" r="J39"/>
  <c i="1" r="AN60"/>
  <c i="6" r="J63"/>
  <c i="7" r="J41"/>
  <c i="1" r="AN59"/>
  <c i="6" r="J41"/>
  <c i="5" r="J41"/>
  <c i="1" r="AN57"/>
  <c i="3" r="J63"/>
  <c i="4" r="J41"/>
  <c i="3" r="J41"/>
  <c i="1" r="AN58"/>
  <c i="12" r="J32"/>
  <c i="1" r="AG67"/>
  <c r="AN67"/>
  <c i="19" r="J32"/>
  <c i="1" r="AG75"/>
  <c i="24" r="J32"/>
  <c i="1" r="AG80"/>
  <c r="AN80"/>
  <c r="AZ64"/>
  <c r="AV64"/>
  <c r="AT64"/>
  <c i="20" r="J32"/>
  <c i="1" r="AG76"/>
  <c i="2" r="J32"/>
  <c i="1" r="AG56"/>
  <c i="23" r="J32"/>
  <c i="1" r="AG79"/>
  <c r="AN79"/>
  <c r="AU64"/>
  <c r="AX55"/>
  <c r="BC54"/>
  <c r="W32"/>
  <c r="AW55"/>
  <c r="BB54"/>
  <c r="W31"/>
  <c i="17" r="J32"/>
  <c i="1" r="AG73"/>
  <c r="AN73"/>
  <c r="AU55"/>
  <c r="AZ55"/>
  <c r="AV55"/>
  <c r="AU71"/>
  <c i="8" r="J32"/>
  <c i="1" r="AG62"/>
  <c r="AN62"/>
  <c r="BD54"/>
  <c r="W33"/>
  <c i="25" r="J32"/>
  <c i="1" r="AG81"/>
  <c r="AN81"/>
  <c r="AZ71"/>
  <c r="AV71"/>
  <c r="AT71"/>
  <c r="BA54"/>
  <c r="W30"/>
  <c i="19" l="1" r="J41"/>
  <c r="J63"/>
  <c i="25" r="J41"/>
  <c i="24" r="J41"/>
  <c i="23" r="J41"/>
  <c i="20" r="J41"/>
  <c i="1" r="AN76"/>
  <c i="17" r="J41"/>
  <c i="12" r="J41"/>
  <c i="8" r="J41"/>
  <c i="2" r="J41"/>
  <c i="1" r="AN56"/>
  <c r="AN75"/>
  <c r="AU54"/>
  <c i="15" r="J32"/>
  <c i="1" r="AG70"/>
  <c r="AN70"/>
  <c i="26" r="J30"/>
  <c i="1" r="AG82"/>
  <c r="AG55"/>
  <c r="AX54"/>
  <c r="AY54"/>
  <c r="AZ54"/>
  <c r="AV54"/>
  <c r="AK29"/>
  <c r="AW54"/>
  <c r="AK30"/>
  <c r="AG71"/>
  <c r="AT55"/>
  <c i="26" l="1" r="J39"/>
  <c i="15" r="J41"/>
  <c i="1" r="AN71"/>
  <c r="AN55"/>
  <c r="AN82"/>
  <c r="AG64"/>
  <c r="AT54"/>
  <c r="W29"/>
  <c l="1" r="AN64"/>
  <c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<sst xmlns="http://schemas.openxmlformats.org/spreadsheetml/2006/main">
  <si>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</si>
  <si>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</si>
  <si>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</si>
  <si>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</si>
  <si>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</si>
  <si>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{1ae83b28-66b2-4174-9c79-25dfdd7e9af4}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</si>
  <si>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</si>
  <si>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</si>
  <si>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</si>
  <si>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</si>
  <si>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</si>
  <si>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</si>
  <si>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</si>
  <si>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</si>
  <si>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2023-065-5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</si>
  <si>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</si>
  <si>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</si>
  <si>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Vědomice - Úprava ulice Na Zavadilce</t>
  </si>
  <si>
    <t>KSO:</t>
  </si>
  <si>
    <t/>
  </si>
  <si>
    <t>CC-CZ:</t>
  </si>
  <si>
    <t>Místo:</t>
  </si>
  <si>
    <t xml:space="preserve">k.ú. Vědomice </t>
  </si>
  <si>
    <t>Datum:</t>
  </si>
  <si>
    <t>6. 11. 2023</t>
  </si>
  <si>
    <t>Zadavatel:</t>
  </si>
  <si>
    <t>IČ:</t>
  </si>
  <si>
    <t>Obec Vědomice, Na Průhonu 270, Roudnice nad Labem</t>
  </si>
  <si>
    <t>DIČ:</t>
  </si>
  <si>
    <t>Uchazeč:</t>
  </si>
  <si>
    <t>Vyplň údaj</t>
  </si>
  <si>
    <t>Projektant:</t>
  </si>
  <si>
    <t>Ing. arch. Pavel Šulc Ph.D.Krásného 351/8, Praha 6</t>
  </si>
  <si>
    <t>True</t>
  </si>
  <si>
    <t>Zpracovatel:</t>
  </si>
  <si>
    <t>Ing. Dana Mlejnková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</si>
  <si>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</si>
  <si>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</si>
  <si>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</si>
  <si>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</si>
  <si>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</si>
  <si>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</si>
  <si>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</si>
  <si>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</si>
  <si>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</si>
  <si>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</si>
  <si>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</si>
  <si>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</si>
  <si>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</si>
  <si>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</si>
  <si>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</si>
  <si>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</si>
  <si>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</si>
  <si>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</si>
  <si>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</si>
  <si>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</si>
  <si>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</si>
  <si>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</si>
  <si>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</si>
  <si>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</si>
  <si>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</si>
  <si>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</si>
  <si>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</si>
  <si>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</si>
  <si>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</si>
  <si>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</si>
  <si>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</si>
  <si>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</si>
  <si>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</si>
  <si>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</si>
  <si>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</si>
  <si>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</si>
  <si>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</si>
  <si>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</si>
  <si>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</si>
  <si>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</si>
  <si>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2023-065-01</t>
  </si>
  <si>
    <t>SO-01 - Dopravní řešení</t>
  </si>
  <si>
    <t>STA</t>
  </si>
  <si>
    <t>1</t>
  </si>
  <si>
    <t>{2d5b8784-9d2c-4917-9580-e5df263507dd}</t>
  </si>
  <si>
    <t>2</t>
  </si>
  <si>
    <t>/</t>
  </si>
  <si>
    <t>2023-065-01-01</t>
  </si>
  <si>
    <t>SO-01 - Dopravní řešení - Přípravné a bourací práce</t>
  </si>
  <si>
    <t>Soupis</t>
  </si>
  <si>
    <t>{e17320ef-6b9b-4da2-b208-a5de180e82d7}</t>
  </si>
  <si>
    <t>2023-065-01-02</t>
  </si>
  <si>
    <t>SO-01 - Dopravní řešení - nové kce</t>
  </si>
  <si>
    <t>{504a8e4f-1274-4f70-ad04-e658cff1d070}</t>
  </si>
  <si>
    <t>2023-065-01-03</t>
  </si>
  <si>
    <t>SO-01 - Dopravní řešení - obrubníky a ostatní</t>
  </si>
  <si>
    <t>{fb0bea19-c736-4728-ad66-e31b17ce3f7d}</t>
  </si>
  <si>
    <t>2023-065-01-04</t>
  </si>
  <si>
    <t>SO-01 - Dopravní řešení - odvodňovací žlaby</t>
  </si>
  <si>
    <t>{4f1a6aea-555b-449f-a3ad-588e4ef68493}</t>
  </si>
  <si>
    <t>2023-065-01-05</t>
  </si>
  <si>
    <t>SO-01 - Dopravní řešení - vpustě</t>
  </si>
  <si>
    <t>{fadbf6ad-f613-4683-8256-e60d77825e2b}</t>
  </si>
  <si>
    <t>2023-065-01-06</t>
  </si>
  <si>
    <t>SO-01 - Dopravní řešení - dopravní značení</t>
  </si>
  <si>
    <t>{97959823-4b28-43cb-96b4-2108d3aa8b3d}</t>
  </si>
  <si>
    <t>2023-065-01-09</t>
  </si>
  <si>
    <t>SO-01 - Dopravní řešení - zpomalovací ostrůvek</t>
  </si>
  <si>
    <t>{f4a9631f-12bc-48e4-9863-f2010c8ddcab}</t>
  </si>
  <si>
    <t>2023-065-02</t>
  </si>
  <si>
    <t>SO-02 - Veřejné osvětlení</t>
  </si>
  <si>
    <t>{8959a92d-8ecd-46f2-909e-434ec5e4086a}</t>
  </si>
  <si>
    <t>2023-065-03</t>
  </si>
  <si>
    <t>SO-03 - Náves</t>
  </si>
  <si>
    <t>{9889fb6d-ac86-4162-89bc-9e141772d5b3}</t>
  </si>
  <si>
    <t>2023-065-03-01</t>
  </si>
  <si>
    <t>SO-03 - Náves - bourací práce</t>
  </si>
  <si>
    <t>{50775cbb-f0e0-4145-a014-e50d65754769}</t>
  </si>
  <si>
    <t>2023-065-03-02</t>
  </si>
  <si>
    <t>SO-03 - Náves - stavební práce</t>
  </si>
  <si>
    <t>{6a824163-1e1c-4c37-a32c-0a325f76bda9}</t>
  </si>
  <si>
    <t>2023-065-03-03</t>
  </si>
  <si>
    <t>SO-03 - Náves - mobiliář</t>
  </si>
  <si>
    <t>{ba7b6647-7d43-4e30-96a8-f882535ef5a0}</t>
  </si>
  <si>
    <t>2023-065-03-04</t>
  </si>
  <si>
    <t>SO-03 - Náves - vodovodní přípojka k pítku</t>
  </si>
  <si>
    <t>{f066a842-2b79-47eb-8b9f-36289e31a100}</t>
  </si>
  <si>
    <t>2023-065-03-05</t>
  </si>
  <si>
    <t>SO-03 - Náves - elektro,VO a pítko</t>
  </si>
  <si>
    <t>{82720a1f-5c1d-4148-ad06-5cd398a09bbb}</t>
  </si>
  <si>
    <t>2023-065-03-06</t>
  </si>
  <si>
    <t>SO-03 - Náves - vpustě</t>
  </si>
  <si>
    <t>{5b06e133-588c-489a-b951-7d90cc990c7d}</t>
  </si>
  <si>
    <t>2023-065-04</t>
  </si>
  <si>
    <t>SO-04 - Krajinářské úpravy</t>
  </si>
  <si>
    <t>{af89e767-d0bb-45a8-841b-7887d21254c2}</t>
  </si>
  <si>
    <t>2023-065-04-01</t>
  </si>
  <si>
    <t>SO-04 - Krajinářské úpravy- kácení stromů a keřů</t>
  </si>
  <si>
    <t>{eb47b18a-909d-4a8e-97c4-60876b78cf69}</t>
  </si>
  <si>
    <t>2023-065-04-02</t>
  </si>
  <si>
    <t>SO-04 - Krajinářské úpravy- ochrana stromů</t>
  </si>
  <si>
    <t>{3c82c267-d517-45f2-a1fb-0af02b4ea44d}</t>
  </si>
  <si>
    <t>2023-065-04-03</t>
  </si>
  <si>
    <t>SO-04 - Krajinářské úpravy- přesun sochy a ornice</t>
  </si>
  <si>
    <t>{ac6367fd-7fc2-43ff-81ae-27d9f66ab97f}</t>
  </si>
  <si>
    <t>2023-065-04-04</t>
  </si>
  <si>
    <t>SO-04 - Krajinářské úpravy- terény a vegetační vrstvy</t>
  </si>
  <si>
    <t>{376128d4-7cc0-4245-ac5a-e8bf1f8aa631}</t>
  </si>
  <si>
    <t>2023-065-04-05</t>
  </si>
  <si>
    <t>SO-04 - Krajinářské úpravy- zpevněné plochy a pěstební opatření</t>
  </si>
  <si>
    <t>{de3221e8-5fd6-4e08-a90e-39727198f843}</t>
  </si>
  <si>
    <t>2023-065-04-06</t>
  </si>
  <si>
    <t>SO-04 - Krajinářské úpravy- drobné prvky</t>
  </si>
  <si>
    <t>{5832410a-b294-4ea8-914b-baf1a551f486}</t>
  </si>
  <si>
    <t>2023-065-04-07</t>
  </si>
  <si>
    <t>SO-04 - Krajinářské úpravy- výsadba - trávníky a louka</t>
  </si>
  <si>
    <t>{998f8891-9956-46a9-8d03-48c8fed91d49}</t>
  </si>
  <si>
    <t>2023-065-04-08</t>
  </si>
  <si>
    <t>SO-04 - Krajinářské úpravy- výsadba - stromů a solitérů</t>
  </si>
  <si>
    <t>{5490f9f2-ef37-424a-b76f-10457e9db9d5}</t>
  </si>
  <si>
    <t>2023-065-04-09</t>
  </si>
  <si>
    <t>SO-04 - Krajinářské úpravy- výsadba - keřů</t>
  </si>
  <si>
    <t>{815b2d62-51ef-4dab-a8d4-99d3c9b6068d}</t>
  </si>
  <si>
    <t>2023-065-04-10</t>
  </si>
  <si>
    <t>SO-04 - Krajinářské úpravy- výsadba - trvalek, travin, cibulovin</t>
  </si>
  <si>
    <t>{ee238a9b-a3db-43a8-9e83-65204816a553}</t>
  </si>
  <si>
    <t>2023-065-05</t>
  </si>
  <si>
    <t>VRN - vedlejší rozpočtové náklady</t>
  </si>
  <si>
    <t>{9eacc656-a99d-46bb-b5f4-13716d2963cc}</t>
  </si>
  <si>
    <t>KRYCÍ LIST SOUPISU PRACÍ</t>
  </si>
  <si>
    <t>Objekt:</t>
  </si>
  <si>
    <t>2023-065-01 - SO-01 - Dopravní řešení</t>
  </si>
  <si>
    <t>Soupis:</t>
  </si>
  <si>
    <t>2023-065-01-01 - SO-01 - Dopravní řešení - Přípravné a bourací práce</t>
  </si>
  <si>
    <t xml:space="preserve">Zpracováno dle metodiky ÚRS s maximálním zatříděním položek (popisu činností) dle Třídníku stavebních konstrukcí a prací. Použita databáze směrných cen 2023/II. Položky, které databáze neobsahuje, oceněny dle brutto ceníků příslušných dodavatelů. Veškeré názvy jednotlivých zařízení jsou uvedeny pouze pro určení technické úrovně a provozních parametrů. Ve všech případech lze použít i jiná než navržená zařízení, která mají podobnou nebo minimálně stejnou kvalitu, účinnost a výkon, parametry použití, ev. hlučnost (která bezpodmínečně splňuje platné hygienické normy).  Celková množství u jednotlivých položek (kusy, metry) byla odměřena a sečtena ručně a digitálně z výkresů.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</si>
  <si>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</si>
  <si>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</si>
  <si>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</si>
  <si>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</si>
  <si>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</si>
  <si>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11 - Zemní práce - přípravné a přidružené práce</t>
  </si>
  <si>
    <t xml:space="preserve">    12 - Zemní práce - odkopávky a prokopávky</t>
  </si>
  <si>
    <t xml:space="preserve">    16 - Zemní práce - přemístění výkopku</t>
  </si>
  <si>
    <t xml:space="preserve">    17 - Zemní práce - konstrukce ze zemin</t>
  </si>
  <si>
    <t xml:space="preserve">    997 - Přesun sutě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</si>
  <si>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</si>
  <si>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</si>
  <si>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</si>
  <si>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</si>
  <si>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</si>
  <si>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</si>
  <si>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</si>
  <si>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</si>
  <si>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</si>
  <si>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</si>
  <si>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</si>
  <si>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</si>
  <si>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</si>
  <si>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</si>
  <si>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</si>
  <si>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</si>
  <si>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11</t>
  </si>
  <si>
    <t>Zemní práce - přípravné a přidružené práce</t>
  </si>
  <si>
    <t>K</t>
  </si>
  <si>
    <t>113106511</t>
  </si>
  <si>
    <t>Rozebrání dlažeb vozovek a ploch s přemístěním hmot na skládku na vzdálenost do 3 m nebo s naložením na dopravní prostředek, s jakoukoliv výplní spár strojně plochy jednotlivě přes 200 m2 z velkých kostek s ložem z kameniva těženého</t>
  </si>
  <si>
    <t>m2</t>
  </si>
  <si>
    <t>CS ÚRS 2023 02</t>
  </si>
  <si>
    <t>4</t>
  </si>
  <si>
    <t>1470659835</t>
  </si>
  <si>
    <t>Online PSC</t>
  </si>
  <si>
    <t>https://podminky.urs.cz/item/CS_URS_2023_02/113106511</t>
  </si>
  <si>
    <t>VV</t>
  </si>
  <si>
    <t>odstranění dlažby</t>
  </si>
  <si>
    <t>SO/01- Dopravní řešení</t>
  </si>
  <si>
    <t>bourací práce</t>
  </si>
  <si>
    <t>úsek/1</t>
  </si>
  <si>
    <t>209,85</t>
  </si>
  <si>
    <t>v m/2/</t>
  </si>
  <si>
    <t>úsek/2</t>
  </si>
  <si>
    <t>476,55</t>
  </si>
  <si>
    <t>úsek/3</t>
  </si>
  <si>
    <t>270,5</t>
  </si>
  <si>
    <t>Součet</t>
  </si>
  <si>
    <t>113107172</t>
  </si>
  <si>
    <t>Odstranění podkladů nebo krytů strojně plochy jednotlivě přes 50 m2 do 200 m2 s přemístěním hmot na skládku na vzdálenost do 20 m nebo s naložením na dopravní prostředek z betonu prostého, o tl. vrstvy přes 150 do 300 mm</t>
  </si>
  <si>
    <t>1519259049</t>
  </si>
  <si>
    <t>https://podminky.urs.cz/item/CS_URS_2023_02/113107172</t>
  </si>
  <si>
    <t>odstranění betonové plochy tl/200/mm</t>
  </si>
  <si>
    <t>70,35</t>
  </si>
  <si>
    <t>3</t>
  </si>
  <si>
    <t>113107232</t>
  </si>
  <si>
    <t>Odstranění podkladů nebo krytů strojně plochy jednotlivě přes 200 m2 s přemístěním hmot na skládku na vzdálenost do 20 m nebo s naložením na dopravní prostředek z betonu prostého, o tl. vrstvy přes 150 do 300 mm</t>
  </si>
  <si>
    <t>-965930136</t>
  </si>
  <si>
    <t>https://podminky.urs.cz/item/CS_URS_2023_02/113107232</t>
  </si>
  <si>
    <t>227</t>
  </si>
  <si>
    <t>274</t>
  </si>
  <si>
    <t>113154112</t>
  </si>
  <si>
    <t>Frézování živičného podkladu nebo krytu s naložením na dopravní prostředek plochy do 500 m2 bez překážek v trase pruhu šířky do 0,5 m, tloušťky vrstvy 40 mm</t>
  </si>
  <si>
    <t>1842233250</t>
  </si>
  <si>
    <t>https://podminky.urs.cz/item/CS_URS_2023_02/113154112</t>
  </si>
  <si>
    <t>broušení povrch živice /40/mm</t>
  </si>
  <si>
    <t>27,44/0,04</t>
  </si>
  <si>
    <t>40,76/0,04</t>
  </si>
  <si>
    <t>1,76/0,04</t>
  </si>
  <si>
    <t>5</t>
  </si>
  <si>
    <t>113202111</t>
  </si>
  <si>
    <t>Vytrhání obrub s vybouráním lože, s přemístěním hmot na skládku na vzdálenost do 3 m nebo s naložením na dopravní prostředek z krajníků nebo obrubníků stojatých</t>
  </si>
  <si>
    <t>m</t>
  </si>
  <si>
    <t>1530816445</t>
  </si>
  <si>
    <t>https://podminky.urs.cz/item/CS_URS_2023_02/113202111</t>
  </si>
  <si>
    <t>vytrhání obrubníků</t>
  </si>
  <si>
    <t>vytrhání obrubníků - OBI 150/250/</t>
  </si>
  <si>
    <t>181</t>
  </si>
  <si>
    <t>v bm</t>
  </si>
  <si>
    <t>193,5</t>
  </si>
  <si>
    <t>246,5</t>
  </si>
  <si>
    <t xml:space="preserve">vytrhání obrubníků - OBII  8/250</t>
  </si>
  <si>
    <t>85</t>
  </si>
  <si>
    <t xml:space="preserve">vytrhání obrubníků - OBII  8/251</t>
  </si>
  <si>
    <t>88</t>
  </si>
  <si>
    <t xml:space="preserve">vytrhání obrubníků - OBII  8/252</t>
  </si>
  <si>
    <t>294</t>
  </si>
  <si>
    <t>12</t>
  </si>
  <si>
    <t>Zemní práce - odkopávky a prokopávky</t>
  </si>
  <si>
    <t>6</t>
  </si>
  <si>
    <t>122251101</t>
  </si>
  <si>
    <t>Odkopávky a prokopávky nezapažené strojně v hornině třídy těžitelnosti I skupiny 3 do 20 m3</t>
  </si>
  <si>
    <t>m3</t>
  </si>
  <si>
    <t>1738714370</t>
  </si>
  <si>
    <t>https://podminky.urs.cz/item/CS_URS_2023_02/122251101</t>
  </si>
  <si>
    <t>výkopy zulová dlažba voz. /300/mm</t>
  </si>
  <si>
    <t>29*0,3</t>
  </si>
  <si>
    <t>Mezisoučet</t>
  </si>
  <si>
    <t>7.výkopy zatr.dlažba - vjezd tl/300/mm</t>
  </si>
  <si>
    <t>34*0,3</t>
  </si>
  <si>
    <t>m/3/</t>
  </si>
  <si>
    <t>výkopy pod stávající dlažbou</t>
  </si>
  <si>
    <t>výkopy dlažba chodník tl/100/mm</t>
  </si>
  <si>
    <t>21*0,3</t>
  </si>
  <si>
    <t>48*0,3</t>
  </si>
  <si>
    <t>27*0,3</t>
  </si>
  <si>
    <t>7</t>
  </si>
  <si>
    <t>122251103</t>
  </si>
  <si>
    <t>Odkopávky a prokopávky nezapažené strojně v hornině třídy těžitelnosti I skupiny 3 přes 50 do 100 m3</t>
  </si>
  <si>
    <t>549032371</t>
  </si>
  <si>
    <t>https://podminky.urs.cz/item/CS_URS_2023_02/122251103</t>
  </si>
  <si>
    <t>233,52*0,3</t>
  </si>
  <si>
    <t>8</t>
  </si>
  <si>
    <t>122251104</t>
  </si>
  <si>
    <t>Odkopávky a prokopávky nezapažené strojně v hornině třídy těžitelnosti I skupiny 3 přes 100 do 500 m3</t>
  </si>
  <si>
    <t>948100633</t>
  </si>
  <si>
    <t>https://podminky.urs.cz/item/CS_URS_2023_02/122251104</t>
  </si>
  <si>
    <t xml:space="preserve">výkopy </t>
  </si>
  <si>
    <t>výkopy pod novou vozovkou- živice</t>
  </si>
  <si>
    <t>105</t>
  </si>
  <si>
    <t>16</t>
  </si>
  <si>
    <t>Zemní práce - přemístění výkopku</t>
  </si>
  <si>
    <t>9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</si>
  <si>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</si>
  <si>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</si>
  <si>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49930022</t>
  </si>
  <si>
    <t>https://podminky.urs.cz/item/CS_URS_2023_02/162751117</t>
  </si>
  <si>
    <t>10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</si>
  <si>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</si>
  <si>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</si>
  <si>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1838838947</t>
  </si>
  <si>
    <t>https://podminky.urs.cz/item/CS_URS_2023_02/162751119</t>
  </si>
  <si>
    <t>167151111</t>
  </si>
  <si>
    <t>Nakládání, skládání a překládání neulehlého výkopku nebo sypaniny strojně nakládání, množství přes 100 m3, z hornin třídy těžitelnosti I, skupiny 1 až 3</t>
  </si>
  <si>
    <t>1055606431</t>
  </si>
  <si>
    <t>https://podminky.urs.cz/item/CS_URS_2023_02/167151111</t>
  </si>
  <si>
    <t>17</t>
  </si>
  <si>
    <t>Zemní práce - konstrukce ze zemin</t>
  </si>
  <si>
    <t>171251201</t>
  </si>
  <si>
    <t>Uložení sypaniny na skládky nebo meziskládky bez hutnění s upravením uložené sypaniny do předepsaného tvaru</t>
  </si>
  <si>
    <t>1105889919</t>
  </si>
  <si>
    <t>https://podminky.urs.cz/item/CS_URS_2023_02/171251201</t>
  </si>
  <si>
    <t>13</t>
  </si>
  <si>
    <t>171201221</t>
  </si>
  <si>
    <t>Poplatek za uložení stavebního odpadu na skládce (skládkovné) zeminy a kamení zatříděného do Katalogu odpadů pod kódem 17 05 04</t>
  </si>
  <si>
    <t>t</t>
  </si>
  <si>
    <t>-373012534</t>
  </si>
  <si>
    <t>https://podminky.urs.cz/item/CS_URS_2023_02/171201221</t>
  </si>
  <si>
    <t>222,756*1,6</t>
  </si>
  <si>
    <t>997</t>
  </si>
  <si>
    <t>Přesun sutě</t>
  </si>
  <si>
    <t>14</t>
  </si>
  <si>
    <t>997221571</t>
  </si>
  <si>
    <t>Vodorovná doprava vybouraných hmot bez naložení, ale se složením a s hrubým urovnáním na vzdálenost do 1 km</t>
  </si>
  <si>
    <t>-1015070094</t>
  </si>
  <si>
    <t>https://podminky.urs.cz/item/CS_URS_2023_02/997221571</t>
  </si>
  <si>
    <t>997221579</t>
  </si>
  <si>
    <t>Vodorovná doprava vybouraných hmot bez naložení, ale se složením a s hrubým urovnáním na vzdálenost Příplatek k ceně za každý další i započatý 1 km přes 1 km</t>
  </si>
  <si>
    <t>-985710156</t>
  </si>
  <si>
    <t>https://podminky.urs.cz/item/CS_URS_2023_02/997221579</t>
  </si>
  <si>
    <t>1140,069*27 'Přepočtené koeficientem množství</t>
  </si>
  <si>
    <t>997221612</t>
  </si>
  <si>
    <t>Nakládání na dopravní prostředky pro vodorovnou dopravu vybouraných hmot</t>
  </si>
  <si>
    <t>1037921586</t>
  </si>
  <si>
    <t>https://podminky.urs.cz/item/CS_URS_2023_02/997221612</t>
  </si>
  <si>
    <t>997221615</t>
  </si>
  <si>
    <t>Poplatek za uložení stavebního odpadu na skládce (skládkovné) z prostého betonu zatříděného do Katalogu odpadů pod kódem 17 01 01</t>
  </si>
  <si>
    <t>-1266225228</t>
  </si>
  <si>
    <t>https://podminky.urs.cz/item/CS_URS_2023_02/997221615</t>
  </si>
  <si>
    <t xml:space="preserve">Vytrhání obrub  s vybouráním lože, s přemístěním hmot na skládku na vzdálenost do 3 m nebo s naložením na dopravní prostředek z krajníků nebo obrubník</t>
  </si>
  <si>
    <t>223,040*0,3</t>
  </si>
  <si>
    <t xml:space="preserve">Rozebrání dlažeb a dílců vozovek a ploch s přemístěním hmot na skládku </t>
  </si>
  <si>
    <t>399,027*0,3</t>
  </si>
  <si>
    <t>18</t>
  </si>
  <si>
    <t>997221645</t>
  </si>
  <si>
    <t>Poplatek za uložení stavebního odpadu na skládce (skládkovné) asfaltového bez obsahu dehtu zatříděného do Katalogu odpadů pod kódem 17 03 02</t>
  </si>
  <si>
    <t>1908100022</t>
  </si>
  <si>
    <t>https://podminky.urs.cz/item/CS_URS_2023_02/997221645</t>
  </si>
  <si>
    <t xml:space="preserve">Frézování živičného podkladu nebo krytu  s naložením na dopravní prostředek plochy do 500 m2 bez překážek v trase pruhu šířky do 0,5 m, tloušťky vrstv</t>
  </si>
  <si>
    <t>tloušťky vrstvy 40 mm</t>
  </si>
  <si>
    <t>160,908</t>
  </si>
  <si>
    <t>19</t>
  </si>
  <si>
    <t>997221655</t>
  </si>
  <si>
    <t>219694406</t>
  </si>
  <si>
    <t>https://podminky.urs.cz/item/CS_URS_2023_02/997221655</t>
  </si>
  <si>
    <t xml:space="preserve">Odstranění podkladů nebo krytů strojně plochy jednotlivě přes 50 m2 do 200 m2 s přemístěním hmot na skládku na vzdálenost do 20 m nebo s naložením na </t>
  </si>
  <si>
    <t>43,969*0,3</t>
  </si>
  <si>
    <t xml:space="preserve">Odstranění podkladů nebo krytů strojně plochy jednotlivě přes 200 m2 s přemístěním hmot na skládku na vzdálenost do 20 m nebo s naložením na dopravní </t>
  </si>
  <si>
    <t>313,125*0,3</t>
  </si>
  <si>
    <t>20</t>
  </si>
  <si>
    <t>997221861</t>
  </si>
  <si>
    <t>Poplatek za uložení stavebního odpadu na recyklační skládce (skládkovné) z prostého betonu zatříděného do Katalogu odpadů pod kódem 17 01 01</t>
  </si>
  <si>
    <t>944634748</t>
  </si>
  <si>
    <t>https://podminky.urs.cz/item/CS_URS_2023_02/997221861</t>
  </si>
  <si>
    <t>223,040*0,7</t>
  </si>
  <si>
    <t>399,027*0,7</t>
  </si>
  <si>
    <t>997221873</t>
  </si>
  <si>
    <t>Poplatek za uložení stavebního odpadu na recyklační skládce (skládkovné) zeminy a kamení zatříděného do Katalogu odpadů pod kódem 17 05 04</t>
  </si>
  <si>
    <t>-116492749</t>
  </si>
  <si>
    <t>https://podminky.urs.cz/item/CS_URS_2023_02/997221873</t>
  </si>
  <si>
    <t>43,969*0,7</t>
  </si>
  <si>
    <t>313,125*0,7</t>
  </si>
  <si>
    <t>2023-065-01-02 - SO-01 - Dopravní řešení - nové kce</t>
  </si>
  <si>
    <t xml:space="preserve">    5-1 - Komunikace pozemní - Chodník žulová dlažba  D2-D-1-TDZ – CH, PII  PIII..............kostka 60x60</t>
  </si>
  <si>
    <t xml:space="preserve">    5-2 - Komunikace pozemní - Mlatová plocha</t>
  </si>
  <si>
    <t xml:space="preserve">    5-3 - Komunikace pozemní - Pojížděná komunikace žulová dlažba D1-D-3-TDZ IV PII  PIII</t>
  </si>
  <si>
    <t xml:space="preserve">    5-4 - Komunikace pozemní - Pojížděná komunikace žulová dlažba D1-D-3-TDZ IV PII  PIII - přechod</t>
  </si>
  <si>
    <t xml:space="preserve">    5-5 - Komunikace pozemní - Parkování, přejezd přes chodník žulová dlažba D1-D-1-TDZ VI PII  PIII /100x100/</t>
  </si>
  <si>
    <t xml:space="preserve">    5-6 - Komunikace pozemní - Chodník betonová dlažba  D2-D-1-TDZ – CH, PII  PIII</t>
  </si>
  <si>
    <t xml:space="preserve">    5-7 - Komunikace pozemní - Vozovka živice D1-N-1, TDZ IV, PII, PIII</t>
  </si>
  <si>
    <t xml:space="preserve">    5-8 - Komunikace pozemní - Vozovka živice - úprava -  D1-N-1, TDZ IV, PII, PIII</t>
  </si>
  <si>
    <t xml:space="preserve">    5-9 - Komunikace pozemní - betonová dlažba pojezdová /80/mm</t>
  </si>
  <si>
    <t xml:space="preserve">    5-10 - Komunikace pozemní - betonová dlažba pochozí /60/mm</t>
  </si>
  <si>
    <t xml:space="preserve">    5-11 - Komunikace pozemní - ostatní - pro nevidomé</t>
  </si>
  <si>
    <t xml:space="preserve">    91 - Doplňující konstrukce a práce pozemních komunikací, letišť a ploch</t>
  </si>
  <si>
    <t>5-1</t>
  </si>
  <si>
    <t xml:space="preserve">Komunikace pozemní - Chodník žulová dlažba  D2-D-1-TDZ – CH, PII  PIII..............kostka 60x60</t>
  </si>
  <si>
    <t>215901101</t>
  </si>
  <si>
    <t>Zhutnění podloží pod násypy z rostlé horniny třídy těžitelnosti I a II, skupiny 1 až 4 z hornin soudružných a nesoudržných</t>
  </si>
  <si>
    <t>1382546230</t>
  </si>
  <si>
    <t>https://podminky.urs.cz/item/CS_URS_2023_02/215901101</t>
  </si>
  <si>
    <t xml:space="preserve">Chodník žulová dlažba  D2-D-1-TDZ – CH, PII  PIII</t>
  </si>
  <si>
    <t>náves- střed</t>
  </si>
  <si>
    <t>3,70+19,05+12,0+24,5+15,6+1,6+25,81+41,69+27,84+55,23+6,7+37,83+68,60+43,50+12,70+30,80+0,75</t>
  </si>
  <si>
    <t>564861111</t>
  </si>
  <si>
    <t>Podklad ze štěrkodrti ŠD s rozprostřením a zhutněním plochy přes 100 m2, po zhutnění tl. 200 mm</t>
  </si>
  <si>
    <t>611059615</t>
  </si>
  <si>
    <t>https://podminky.urs.cz/item/CS_URS_2023_02/564861111</t>
  </si>
  <si>
    <t xml:space="preserve">ŠDB  - štěrkodrť třídy B tl/200/mm </t>
  </si>
  <si>
    <t>náves</t>
  </si>
  <si>
    <t>591211111</t>
  </si>
  <si>
    <t>Kladení dlažby z kostek s provedením lože do tl. 50 mm, s vyplněním spár, s dvojím beraněním a se smetením přebytečného materiálu na krajnici drobných z kamene, do lože z kameniva těženého</t>
  </si>
  <si>
    <t>940240046</t>
  </si>
  <si>
    <t>https://podminky.urs.cz/item/CS_URS_2023_02/591211111</t>
  </si>
  <si>
    <t xml:space="preserve">DL -  žulová kostka 60x60</t>
  </si>
  <si>
    <t>M</t>
  </si>
  <si>
    <t>58381010</t>
  </si>
  <si>
    <t>kostka řezanoštípaná dlažební žula 6x6x4cm</t>
  </si>
  <si>
    <t>2002639581</t>
  </si>
  <si>
    <t>427,9*1,03 'Přepočtené koeficientem množství</t>
  </si>
  <si>
    <t>998223011</t>
  </si>
  <si>
    <t>Přesun hmot pro pozemní komunikace s krytem dlážděným dopravní vzdálenost do 200 m jakékoliv délky objektu</t>
  </si>
  <si>
    <t>-2094226988</t>
  </si>
  <si>
    <t>https://podminky.urs.cz/item/CS_URS_2023_02/998223011</t>
  </si>
  <si>
    <t>327,446</t>
  </si>
  <si>
    <t>5-2</t>
  </si>
  <si>
    <t>Komunikace pozemní - Mlatová plocha</t>
  </si>
  <si>
    <t>1843159964</t>
  </si>
  <si>
    <t>Mlatová plocha</t>
  </si>
  <si>
    <t>16,16+21,21</t>
  </si>
  <si>
    <t>564831111</t>
  </si>
  <si>
    <t>Podklad ze štěrkodrti ŠD s rozprostřením a zhutněním plochy přes 100 m2, po zhutnění tl. 100 mm</t>
  </si>
  <si>
    <t>-1934191579</t>
  </si>
  <si>
    <t>https://podminky.urs.cz/item/CS_URS_2023_02/564831111</t>
  </si>
  <si>
    <t xml:space="preserve">ŠD štěrkodrť  tl. /100/ mm</t>
  </si>
  <si>
    <t xml:space="preserve">16,16+21,21  </t>
  </si>
  <si>
    <t>564952111</t>
  </si>
  <si>
    <t>Podklad z mechanicky zpevněného kameniva MZK (minerální beton) s rozprostřením a s hutněním, po zhutnění tl. 150 mm</t>
  </si>
  <si>
    <t>-1668625726</t>
  </si>
  <si>
    <t>https://podminky.urs.cz/item/CS_URS_2023_02/564952111</t>
  </si>
  <si>
    <t>MZK mechanicky zpevněné kamenivo tl. /150/ mm</t>
  </si>
  <si>
    <t>5994321.R</t>
  </si>
  <si>
    <t>Lomová výsivka 30kg/m2 tl. /20/ mm</t>
  </si>
  <si>
    <t>53448281</t>
  </si>
  <si>
    <t xml:space="preserve">Lomová výsivka  30kg/m2  tl. /20/ mm</t>
  </si>
  <si>
    <t>998229111</t>
  </si>
  <si>
    <t>Přesun hmot ruční pro pozemní komunikace s naložením a složením na vzdálenost do 50 m, s krytem z kameniva, monolitickým betonovým nebo živičným</t>
  </si>
  <si>
    <t>-545058883</t>
  </si>
  <si>
    <t>https://podminky.urs.cz/item/CS_URS_2023_02/998229111</t>
  </si>
  <si>
    <t>26,362</t>
  </si>
  <si>
    <t>5-3</t>
  </si>
  <si>
    <t xml:space="preserve">Komunikace pozemní - Pojížděná komunikace žulová dlažba D1-D-3-TDZ IV PII  PIII</t>
  </si>
  <si>
    <t>-1067933834</t>
  </si>
  <si>
    <t xml:space="preserve">Pojížděná komunikace žulová dlažba D1-D-3-TDZ IV PII  PIII</t>
  </si>
  <si>
    <t>190</t>
  </si>
  <si>
    <t>564871111</t>
  </si>
  <si>
    <t>Podklad ze štěrkodrti ŠD s rozprostřením a zhutněním plochy přes 100 m2, po zhutnění tl. 250 mm</t>
  </si>
  <si>
    <t>441501677</t>
  </si>
  <si>
    <t>https://podminky.urs.cz/item/CS_URS_2023_02/564871111</t>
  </si>
  <si>
    <t xml:space="preserve">Štěrkodrť  0-63mm tl/250/mm     </t>
  </si>
  <si>
    <t>567142115</t>
  </si>
  <si>
    <t>Podklad ze směsi stmelené cementem SC bez dilatačních spár, s rozprostřením a zhutněním SC C 8/10 (KSC I), po zhutnění tl. 250 mm</t>
  </si>
  <si>
    <t>341715043</t>
  </si>
  <si>
    <t>https://podminky.urs.cz/item/CS_URS_2023_02/567142115</t>
  </si>
  <si>
    <t xml:space="preserve">Kamenivo stmelené cementem- cementová stabilizace   SC C 8/10  tl./250/mm      </t>
  </si>
  <si>
    <t>591111111</t>
  </si>
  <si>
    <t>Kladení dlažby z kostek s provedením lože do tl. 50 mm, s vyplněním spár, s dvojím beraněním a se smetením přebytečného materiálu na krajnici velkých z kamene, do lože z kameniva těženého</t>
  </si>
  <si>
    <t>-1081478171</t>
  </si>
  <si>
    <t>https://podminky.urs.cz/item/CS_URS_2023_02/591111111</t>
  </si>
  <si>
    <t xml:space="preserve">DL – dlažba žulová  tl./160/ mm         </t>
  </si>
  <si>
    <t>58381008</t>
  </si>
  <si>
    <t>kostka štípaná dlažební žula velká 15/17</t>
  </si>
  <si>
    <t>1724603757</t>
  </si>
  <si>
    <t>190*1,03 'Přepočtené koeficientem množství</t>
  </si>
  <si>
    <t>1918287866</t>
  </si>
  <si>
    <t>347,088</t>
  </si>
  <si>
    <t>5-4</t>
  </si>
  <si>
    <t xml:space="preserve">Komunikace pozemní - Pojížděná komunikace žulová dlažba D1-D-3-TDZ IV PII  PIII - přechod</t>
  </si>
  <si>
    <t>-9593908</t>
  </si>
  <si>
    <t xml:space="preserve">Pojížděná komunikace žulová dlažba D1-D-3-TDZ IV PII  PIII- přechod</t>
  </si>
  <si>
    <t>26</t>
  </si>
  <si>
    <t>1276826905</t>
  </si>
  <si>
    <t>-412819400</t>
  </si>
  <si>
    <t>239280183</t>
  </si>
  <si>
    <t>-1521599291</t>
  </si>
  <si>
    <t>26*1,03 'Přepočtené koeficientem množství</t>
  </si>
  <si>
    <t>22</t>
  </si>
  <si>
    <t>1953758509</t>
  </si>
  <si>
    <t>47,496</t>
  </si>
  <si>
    <t>5-5</t>
  </si>
  <si>
    <t xml:space="preserve">Komunikace pozemní - Parkování, přejezd přes chodník žulová dlažba D1-D-1-TDZ VI PII  PIII /100x100/</t>
  </si>
  <si>
    <t>23</t>
  </si>
  <si>
    <t>2105680202</t>
  </si>
  <si>
    <t xml:space="preserve">Parkování, přejezd přes chodník žulová dlažba D1-D-1-TDZ VI PII  PIII</t>
  </si>
  <si>
    <t>Zhutněná pláň</t>
  </si>
  <si>
    <t>sever</t>
  </si>
  <si>
    <t>9,9+4,9+9,7+5,5+4,9+4,3+4,1+7,7+9,7+14,5+46,7+10,05</t>
  </si>
  <si>
    <t>jih</t>
  </si>
  <si>
    <t>3,2+6+5,5+4,5+5,5+4,0</t>
  </si>
  <si>
    <t>24</t>
  </si>
  <si>
    <t>-1148875590</t>
  </si>
  <si>
    <t>25</t>
  </si>
  <si>
    <t>460219788</t>
  </si>
  <si>
    <t>58381015</t>
  </si>
  <si>
    <t>kostka řezanoštípaná dlažební žula 10x10x10cm</t>
  </si>
  <si>
    <t>-1711512999</t>
  </si>
  <si>
    <t>DL – dlažba žulová 100x100 tl./100/mm</t>
  </si>
  <si>
    <t>160,65*1,03 'Přepočtené koeficientem množství</t>
  </si>
  <si>
    <t>27</t>
  </si>
  <si>
    <t>771422232</t>
  </si>
  <si>
    <t>159,612</t>
  </si>
  <si>
    <t>5-6</t>
  </si>
  <si>
    <t xml:space="preserve">Komunikace pozemní - Chodník betonová dlažba  D2-D-1-TDZ – CH, PII  PIII</t>
  </si>
  <si>
    <t>28</t>
  </si>
  <si>
    <t>-958579001</t>
  </si>
  <si>
    <t xml:space="preserve">Chodník betonová dlažba  D2-D-1-TDZ – CH, PII  PIII</t>
  </si>
  <si>
    <t>střed</t>
  </si>
  <si>
    <t>18,27+17,89+16,08+15,5+15,26</t>
  </si>
  <si>
    <t>29</t>
  </si>
  <si>
    <t>-1545397064</t>
  </si>
  <si>
    <t>83</t>
  </si>
  <si>
    <t>30</t>
  </si>
  <si>
    <t>596412312</t>
  </si>
  <si>
    <t>Kladení dlažby z betonových vegetačních dlaždic pozemních komunikací s ložem z kameniva těženého nebo drceného tl. do 50 mm, s vyplněním spár a vegetačních otvorů, s hutněním vibrováním tl. 100 mm, bez rozlišení skupiny, pro plochy do 300 m2</t>
  </si>
  <si>
    <t>-179765403</t>
  </si>
  <si>
    <t>https://podminky.urs.cz/item/CS_URS_2023_02/596412312</t>
  </si>
  <si>
    <t xml:space="preserve">DL – dlažba betonová zatravňovací 400x600  tl. /100/mm a Kotvící hřeby</t>
  </si>
  <si>
    <t>31</t>
  </si>
  <si>
    <t>59245031</t>
  </si>
  <si>
    <t>dlažba plošná betonová vegetační 600x400x100mm</t>
  </si>
  <si>
    <t>1305816679</t>
  </si>
  <si>
    <t>83*1,02 'Přepočtené koeficientem množství</t>
  </si>
  <si>
    <t>32</t>
  </si>
  <si>
    <t>495339159</t>
  </si>
  <si>
    <t>67,288</t>
  </si>
  <si>
    <t>5-7</t>
  </si>
  <si>
    <t>Komunikace pozemní - Vozovka živice D1-N-1, TDZ IV, PII, PIII</t>
  </si>
  <si>
    <t>33</t>
  </si>
  <si>
    <t>-999682058</t>
  </si>
  <si>
    <t>Vozovka živice D1-N-1, TDZ IV, PII, PIII</t>
  </si>
  <si>
    <t>196</t>
  </si>
  <si>
    <t>280</t>
  </si>
  <si>
    <t>193</t>
  </si>
  <si>
    <t>34</t>
  </si>
  <si>
    <t>-1840217590</t>
  </si>
  <si>
    <t xml:space="preserve">Kamenivo stmelené cementem- cementová stabilizace   SC C 8/10 tl.  /250/mm</t>
  </si>
  <si>
    <t>35</t>
  </si>
  <si>
    <t>573191111</t>
  </si>
  <si>
    <t>Postřik infiltrační kationaktivní emulzí v množství 1,00 kg/m2</t>
  </si>
  <si>
    <t>-1516545704</t>
  </si>
  <si>
    <t>https://podminky.urs.cz/item/CS_URS_2023_02/573191111</t>
  </si>
  <si>
    <t xml:space="preserve">Asfaltový spojovací postřik                                               rýha + zámek</t>
  </si>
  <si>
    <t>36</t>
  </si>
  <si>
    <t>577155122</t>
  </si>
  <si>
    <t>Asfaltový beton vrstva ložní ACL 16 (ABH) s rozprostřením a zhutněním z nemodifikovaného asfaltu v pruhu šířky přes 3 m, po zhutnění tl. 60 mm</t>
  </si>
  <si>
    <t>-182388301</t>
  </si>
  <si>
    <t>https://podminky.urs.cz/item/CS_URS_2023_02/577155122</t>
  </si>
  <si>
    <t xml:space="preserve">ACL 16+  - asfaltový beton hrubozrnný tl. /60/ mm - Asfalt.cement ložná hutněná na 97% míry zhutnění </t>
  </si>
  <si>
    <t>37</t>
  </si>
  <si>
    <t>573211109</t>
  </si>
  <si>
    <t>Postřik spojovací PS bez posypu kamenivem z asfaltu silničního, v množství 0,50 kg/m2</t>
  </si>
  <si>
    <t>2100131602</t>
  </si>
  <si>
    <t>https://podminky.urs.cz/item/CS_URS_2023_02/573211109</t>
  </si>
  <si>
    <t>38</t>
  </si>
  <si>
    <t>577144121</t>
  </si>
  <si>
    <t>Asfaltový beton vrstva obrusná ACO 11 (ABS) s rozprostřením a se zhutněním z nemodifikovaného asfaltu v pruhu šířky přes 3 m tř. I, po zhutnění tl. 50 mm</t>
  </si>
  <si>
    <t>2029875154</t>
  </si>
  <si>
    <t>https://podminky.urs.cz/item/CS_URS_2023_02/577144121</t>
  </si>
  <si>
    <t xml:space="preserve">ACO  11  - asfaltový beton střednězrnný  tl./50/mm- Asfalt beton – vrchní obrus pojezdová hutnění na 97% míry hutněni – rýha + zámek</t>
  </si>
  <si>
    <t>39</t>
  </si>
  <si>
    <t>998225111</t>
  </si>
  <si>
    <t>Přesun hmot pro komunikace s krytem z kameniva, monolitickým betonovým nebo živičným dopravní vzdálenost do 200 m jakékoliv délky objektu</t>
  </si>
  <si>
    <t>1919301302</t>
  </si>
  <si>
    <t>https://podminky.urs.cz/item/CS_URS_2023_02/998225111</t>
  </si>
  <si>
    <t>618,604</t>
  </si>
  <si>
    <t>5-8</t>
  </si>
  <si>
    <t xml:space="preserve">Komunikace pozemní - Vozovka živice - úprava -  D1-N-1, TDZ IV, PII, PIII</t>
  </si>
  <si>
    <t>40</t>
  </si>
  <si>
    <t>113154122</t>
  </si>
  <si>
    <t>Frézování živičného podkladu nebo krytu s naložením na dopravní prostředek plochy do 500 m2 bez překážek v trase pruhu šířky přes 0,5 m do 1 m, tloušťky vrstvy 40 mm</t>
  </si>
  <si>
    <t>2100858791</t>
  </si>
  <si>
    <t>https://podminky.urs.cz/item/CS_URS_2023_02/113154122</t>
  </si>
  <si>
    <t xml:space="preserve">Vozovka živice - úprava - D1-N-1, TDZ IV, PII, PIII </t>
  </si>
  <si>
    <t>broušení</t>
  </si>
  <si>
    <t>270</t>
  </si>
  <si>
    <t>41</t>
  </si>
  <si>
    <t>113154232</t>
  </si>
  <si>
    <t>Frézování živičného podkladu nebo krytu s naložením na dopravní prostředek plochy přes 500 do 1 000 m2 bez překážek v trase pruhu šířky přes 1 m do 2 m, tloušťky vrstvy 40 mm</t>
  </si>
  <si>
    <t>682082726</t>
  </si>
  <si>
    <t>https://podminky.urs.cz/item/CS_URS_2023_02/113154232</t>
  </si>
  <si>
    <t>535</t>
  </si>
  <si>
    <t>42</t>
  </si>
  <si>
    <t>208583774</t>
  </si>
  <si>
    <t>74,06</t>
  </si>
  <si>
    <t>43</t>
  </si>
  <si>
    <t>-1072400710</t>
  </si>
  <si>
    <t>74,06*10 'Přepočtené koeficientem množství</t>
  </si>
  <si>
    <t>44</t>
  </si>
  <si>
    <t>813167409</t>
  </si>
  <si>
    <t>45</t>
  </si>
  <si>
    <t>-314693799</t>
  </si>
  <si>
    <t>46</t>
  </si>
  <si>
    <t>566401111</t>
  </si>
  <si>
    <t>Úprava dosavadního krytu z kameniva drceného jako podklad pro nový kryt s vyrovnáním profilu v příčném i podélném směru, s vlhčením a zhutněním, s doplněním kamenivem drceným, jeho rozprostřením a zhutněním, v množství přes 0,06 do 0,08 m3/m2</t>
  </si>
  <si>
    <t>636181346</t>
  </si>
  <si>
    <t>https://podminky.urs.cz/item/CS_URS_2023_02/566401111</t>
  </si>
  <si>
    <t>Úprava krytu z kameniva drceného pro nový kryt s doplněním kameniva drceného přes 0,06 do 0,08 m3/m2</t>
  </si>
  <si>
    <t>Úprava krytu z kameniva drceného pro nový kryt s doplněním kameniva drceného přes 0,06 do 0,08 m3/m3</t>
  </si>
  <si>
    <t>47</t>
  </si>
  <si>
    <t>-672145868</t>
  </si>
  <si>
    <t>48</t>
  </si>
  <si>
    <t>-1646762715</t>
  </si>
  <si>
    <t>49</t>
  </si>
  <si>
    <t>745370148</t>
  </si>
  <si>
    <t>215,67</t>
  </si>
  <si>
    <t>5-9</t>
  </si>
  <si>
    <t>Komunikace pozemní - betonová dlažba pojezdová /80/mm</t>
  </si>
  <si>
    <t>50</t>
  </si>
  <si>
    <t>-2078454218</t>
  </si>
  <si>
    <t>betonová dlažba pojezdová /80/mm</t>
  </si>
  <si>
    <t>zhutnění podkladu</t>
  </si>
  <si>
    <t xml:space="preserve">  6,50+8,42+6,50+6,35+7,15+3,6+12,63+12,43+4,4+7,37+8,83+3,6+9,9+9,41+3,65</t>
  </si>
  <si>
    <t>3,72+5,5+4,5+9,65+6,3+4,47+8,1+4,15+9,29+9,33</t>
  </si>
  <si>
    <t>51</t>
  </si>
  <si>
    <t>564871011</t>
  </si>
  <si>
    <t>Podklad ze štěrkodrti ŠD s rozprostřením a zhutněním plochy jednotlivě do 100 m2, po zhutnění tl. 250 mm</t>
  </si>
  <si>
    <t>276240138</t>
  </si>
  <si>
    <t>https://podminky.urs.cz/item/CS_URS_2023_02/564871011</t>
  </si>
  <si>
    <t>52</t>
  </si>
  <si>
    <t>346189357</t>
  </si>
  <si>
    <t>53</t>
  </si>
  <si>
    <t>596211211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</si>
  <si>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80 mm skupiny A, pro plochy přes 50 do 100 m2</t>
  </si>
  <si>
    <t>-1791911404</t>
  </si>
  <si>
    <t>https://podminky.urs.cz/item/CS_URS_2023_02/596211211</t>
  </si>
  <si>
    <t>54</t>
  </si>
  <si>
    <t>59245013</t>
  </si>
  <si>
    <t>dlažba zámková tvaru I 200x165x80mm přírodní</t>
  </si>
  <si>
    <t>-652316423</t>
  </si>
  <si>
    <t>175,75*1,03 'Přepočtené koeficientem množství</t>
  </si>
  <si>
    <t>57</t>
  </si>
  <si>
    <t>599432111</t>
  </si>
  <si>
    <t>Vyplnění spár dlažby (přídlažby) z lomového kamene v jakémkoliv sklonu plochy a jakékoliv tloušťky kamenivem těženým</t>
  </si>
  <si>
    <t>1850229415</t>
  </si>
  <si>
    <t>https://podminky.urs.cz/item/CS_URS_2023_02/599432111</t>
  </si>
  <si>
    <t>58</t>
  </si>
  <si>
    <t>1246152226</t>
  </si>
  <si>
    <t>254,653</t>
  </si>
  <si>
    <t>5-10</t>
  </si>
  <si>
    <t>Komunikace pozemní - betonová dlažba pochozí /60/mm</t>
  </si>
  <si>
    <t>59</t>
  </si>
  <si>
    <t>-380078676</t>
  </si>
  <si>
    <t>betonová dlažba pochozí /60/mm</t>
  </si>
  <si>
    <t xml:space="preserve"> 19,73+14,21+7,19+41,55+2,75+14,27+17,90+44,68+27,61+34,39</t>
  </si>
  <si>
    <t xml:space="preserve"> 0,9+0,9+20,85+35,10 +25,28 +12,27+22,80+ 35,73+1,52+1,5</t>
  </si>
  <si>
    <t>60</t>
  </si>
  <si>
    <t>564851111</t>
  </si>
  <si>
    <t>Podklad ze štěrkodrti ŠD s rozprostřením a zhutněním plochy přes 100 m2, po zhutnění tl. 150 mm</t>
  </si>
  <si>
    <t>1530027355</t>
  </si>
  <si>
    <t>https://podminky.urs.cz/item/CS_URS_2023_02/564851111</t>
  </si>
  <si>
    <t xml:space="preserve">Štěrkodrť  0-63mm tl/150/mm     </t>
  </si>
  <si>
    <t>61</t>
  </si>
  <si>
    <t>596211112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</si>
  <si>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přes 100 do 300 m2</t>
  </si>
  <si>
    <t>2110371970</t>
  </si>
  <si>
    <t>https://podminky.urs.cz/item/CS_URS_2023_02/596211112</t>
  </si>
  <si>
    <t>62</t>
  </si>
  <si>
    <t>59245015</t>
  </si>
  <si>
    <t>dlažba zámková tvaru I 200x165x60mm přírodní</t>
  </si>
  <si>
    <t>-219625121</t>
  </si>
  <si>
    <t>381,13*1,02 'Přepočtené koeficientem množství</t>
  </si>
  <si>
    <t>63</t>
  </si>
  <si>
    <t>-520391046</t>
  </si>
  <si>
    <t>64</t>
  </si>
  <si>
    <t>-1398901286</t>
  </si>
  <si>
    <t>229,154</t>
  </si>
  <si>
    <t>5-11</t>
  </si>
  <si>
    <t>Komunikace pozemní - ostatní - pro nevidomé</t>
  </si>
  <si>
    <t>65</t>
  </si>
  <si>
    <t>-501536820</t>
  </si>
  <si>
    <t>ostatní - pro nevidomé</t>
  </si>
  <si>
    <t>reliéfní dlažba pro nevidomé</t>
  </si>
  <si>
    <t>1,45+2+1,5+2,9+1,45+2,15+3,25+2,15+2,3</t>
  </si>
  <si>
    <t>1,45+3,10+3,82+0,30+3,0+1,35+1,6+1,25+1,45+1,9+1,90+2,6+1,33+0,8</t>
  </si>
  <si>
    <t>2,60+2,40+1,65+1,45+2,2+1,25+1,25+1,6+1,65+1,45+0,8+1,68+0,8+3,45+0,7+0,7+1,5+2,4</t>
  </si>
  <si>
    <t>66</t>
  </si>
  <si>
    <t>1841509625</t>
  </si>
  <si>
    <t>67</t>
  </si>
  <si>
    <t>596211110</t>
  </si>
  <si>
    <t>Kladení dlažby z betonových zámkových dlaždic komunikací pro pěší ručně s ložem z kameniva těženého nebo drceného tl. do 40 mm, s vyplněním spár s dvojitým hutněním, vibrováním a se smetením přebytečného materiálu na krajnici tl. 60 mm skupiny A, pro plochy do 50 m2</t>
  </si>
  <si>
    <t>119533332</t>
  </si>
  <si>
    <t>https://podminky.urs.cz/item/CS_URS_2023_02/596211110</t>
  </si>
  <si>
    <t>68</t>
  </si>
  <si>
    <t>59245222</t>
  </si>
  <si>
    <t>dlažba zámková tvaru I základní pro nevidomé 196x161x60mm barevná</t>
  </si>
  <si>
    <t>1685242109</t>
  </si>
  <si>
    <t>74,53*1,03 'Přepočtené koeficientem množství</t>
  </si>
  <si>
    <t>69</t>
  </si>
  <si>
    <t>1353642777</t>
  </si>
  <si>
    <t>70</t>
  </si>
  <si>
    <t>-1711578269</t>
  </si>
  <si>
    <t>46,2</t>
  </si>
  <si>
    <t>91</t>
  </si>
  <si>
    <t>Doplňující konstrukce a práce pozemních komunikací, letišť a ploch</t>
  </si>
  <si>
    <t>71</t>
  </si>
  <si>
    <t>915131111</t>
  </si>
  <si>
    <t>Vodorovné dopravní značení stříkané barvou přechody pro chodce, šipky, symboly bílé základní</t>
  </si>
  <si>
    <t>-318236837</t>
  </si>
  <si>
    <t>https://podminky.urs.cz/item/CS_URS_2023_02/915131111</t>
  </si>
  <si>
    <t xml:space="preserve">Vodorovné dopravní značení stříkané barvou  přechody pro chodce, šipky, symboly bílé základní</t>
  </si>
  <si>
    <t>16,5</t>
  </si>
  <si>
    <t>2,5</t>
  </si>
  <si>
    <t>72</t>
  </si>
  <si>
    <t>915223111.250</t>
  </si>
  <si>
    <t>Orientační prvky pro nevidomé z plastu na pozemních komunikacích a komunikacích pro pěší varovný pás šířky 250 mm</t>
  </si>
  <si>
    <t>-1813860604</t>
  </si>
  <si>
    <t xml:space="preserve">pro nevidomé- varovní pás </t>
  </si>
  <si>
    <t xml:space="preserve">Dlažba nevidomí  šířka 0,25</t>
  </si>
  <si>
    <t>(3,55+2,06+2,06+2,0+2,06+3,1+3,1+4,06+4,06+2,1+2,1+3,55+3,9)*0,25</t>
  </si>
  <si>
    <t>73</t>
  </si>
  <si>
    <t>915223121</t>
  </si>
  <si>
    <t>Orientační prvky pro nevidomé z plastu na pozemních komunikacích a komunikacích pro pěší vodicí linie na přechodu šířky 170 mm</t>
  </si>
  <si>
    <t>1221346963</t>
  </si>
  <si>
    <t>https://podminky.urs.cz/item/CS_URS_2023_02/915223121</t>
  </si>
  <si>
    <t>vodící linie pro nevidomé</t>
  </si>
  <si>
    <t>14,37+13,32+6,34+2,76+41,59</t>
  </si>
  <si>
    <t>74</t>
  </si>
  <si>
    <t>-411011121</t>
  </si>
  <si>
    <t>0,258</t>
  </si>
  <si>
    <t>2023-065-01-03 - SO-01 - Dopravní řešení - obrubníky a ostatní</t>
  </si>
  <si>
    <t xml:space="preserve">    998 - Přesun hmot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</si>
  <si>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</si>
  <si>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</si>
  <si>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-1083537158</t>
  </si>
  <si>
    <t>https://podminky.urs.cz/item/CS_URS_2023_02/916131213</t>
  </si>
  <si>
    <t>betonový</t>
  </si>
  <si>
    <t>OBI - silniční obrubník stojatý /150/250/</t>
  </si>
  <si>
    <t>12,98+4,52+3+4,4+3+3,65+1,72+4,22+1,74+14,32+9,35+1,88+1,98+3,63+1,97+4,26+2,18+10,33+1,67+4,28+1,43+7,94+9,22+7,75+2,63+9,34+2,75+26,99+8,57+7,57+7,4</t>
  </si>
  <si>
    <t>15,86+3,8</t>
  </si>
  <si>
    <t>OBI - silniční obrubník stojatý /150/250/- do oblouku</t>
  </si>
  <si>
    <t>61,61</t>
  </si>
  <si>
    <t>4+3+16,15+9,36+7,97+5,95+13,52+8,43+2,95+9,36+10,70+4,65+4,65+5,20+5,20+5,15+3+39,28+16,27+5,39</t>
  </si>
  <si>
    <t>11,95+2,4+2,50+2,33+2,45+2,4+2,3+2,28+2,2+3+0,8+0,8+5,6+2,35+2,45+1,54+1,5+1,5</t>
  </si>
  <si>
    <t>59217031</t>
  </si>
  <si>
    <t>obrubník betonový silniční 1000x150x250mm</t>
  </si>
  <si>
    <t>-2009664491</t>
  </si>
  <si>
    <t>498,47*1,02 'Přepočtené koeficientem množství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</si>
  <si>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</si>
  <si>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</si>
  <si>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1010920178</t>
  </si>
  <si>
    <t>https://podminky.urs.cz/item/CS_URS_2023_02/916231213</t>
  </si>
  <si>
    <t>OBII - chodníkový obrubník stojatý /80/250/</t>
  </si>
  <si>
    <t>19,9+18,78+5,65+8,62+2,5+2,72+2,5+5+7,5+2,5+2,5+96,18+96,18+2,5+7,5+2,5+2,5+5,8+7,8+2,5+5,75+9,5+2,5+18,14+23,3+3,14+5,04+2</t>
  </si>
  <si>
    <t>OBII - chodníkový obrubník do oblouku</t>
  </si>
  <si>
    <t>3,87</t>
  </si>
  <si>
    <t>2,3+0,65+2,5+13,09+4,61+2+2+2,9+12,25+7,97+4,60+2+2+22,87+3,7+3,7+6+11,11+2+2+4,61+4,61+7,31+17,14+2+2+4,61+4,61+8+5,82+3+0,6+1,3+1,3</t>
  </si>
  <si>
    <t>6,42</t>
  </si>
  <si>
    <t>59217016</t>
  </si>
  <si>
    <t>obrubník betonový chodníkový 1000x80x250mm</t>
  </si>
  <si>
    <t>-676295514</t>
  </si>
  <si>
    <t>558,45*1,02 'Přepočtené koeficientem množství</t>
  </si>
  <si>
    <t>916231293</t>
  </si>
  <si>
    <t>Osazení chodníkového obrubníku betonového se zřízením lože, s vyplněním a zatřením spár cementovou maltou Příplatek k cenám za osazení obloukového obrubníku</t>
  </si>
  <si>
    <t>-1710789172</t>
  </si>
  <si>
    <t>https://podminky.urs.cz/item/CS_URS_2023_02/916231293</t>
  </si>
  <si>
    <t>betonový OBI</t>
  </si>
  <si>
    <t>chodníkový obrubník do oblouku- příplatek</t>
  </si>
  <si>
    <t>50,35</t>
  </si>
  <si>
    <t>betonový OBII</t>
  </si>
  <si>
    <t>3,84</t>
  </si>
  <si>
    <t>916241212</t>
  </si>
  <si>
    <t>Osazení obrubníku kamenného se zřízením lože, s vyplněním a zatřením spár cementovou maltou stojatého bez boční opěry, do lože z betonu prostého</t>
  </si>
  <si>
    <t>2073230312</t>
  </si>
  <si>
    <t>https://podminky.urs.cz/item/CS_URS_2023_02/916241212</t>
  </si>
  <si>
    <t xml:space="preserve">kamenný </t>
  </si>
  <si>
    <t>OP4 - obrubník žulový P/4/ 200/250</t>
  </si>
  <si>
    <t>8,20+1,39+33,08+3+17,52+9,53+10,32-7,71+3,69+114,71+2,43+2,62+10,05+8,43+6,25+15,62+8,14</t>
  </si>
  <si>
    <t>OP4 - obrubník žulový P/4/ 200/250 - do oblouku</t>
  </si>
  <si>
    <t>4,31+3,67+10,71++5,5+2,23+2,34+1,25+2,53+1,62</t>
  </si>
  <si>
    <t>OP7 - obrubník žulový P/7/ 120/250</t>
  </si>
  <si>
    <t>6,4+6,2+2,87+12,53+7,9+2,95+14,17+2+3+6+2+12,6</t>
  </si>
  <si>
    <t xml:space="preserve">9,92+2+6,2+12,53+7,9+2,65+14,17+17,35+2,28+13,31+11,53+10,61  </t>
  </si>
  <si>
    <t>OP7 - obrubník žulový P/7/ 120/250 - do oblouku</t>
  </si>
  <si>
    <t>OŽ - obrubník žulový OŽ /60/180/</t>
  </si>
  <si>
    <t>147</t>
  </si>
  <si>
    <t>OŽ - obrubník žulový OŽ /60/180/ - do oblouku</t>
  </si>
  <si>
    <t>58380005</t>
  </si>
  <si>
    <t>obrubník kamenný žulový přímý 1000x200x250mm</t>
  </si>
  <si>
    <t>-663952644</t>
  </si>
  <si>
    <t>281,43*1,02 'Přepočtené koeficientem množství</t>
  </si>
  <si>
    <t>58380374</t>
  </si>
  <si>
    <t>obrubník kamenný žulový přímý 1000x120x250mm</t>
  </si>
  <si>
    <t>1649501021</t>
  </si>
  <si>
    <t>189,07*1,02 'Přepočtené koeficientem množství</t>
  </si>
  <si>
    <t>583800.R</t>
  </si>
  <si>
    <t>obrubník kamenný žulový OŽ - obrubník žulový OŽ /60/180/</t>
  </si>
  <si>
    <t>-43551807</t>
  </si>
  <si>
    <t>149*1,02 'Přepočtené koeficientem množství</t>
  </si>
  <si>
    <t>91637112.R</t>
  </si>
  <si>
    <t>D+M - Zahradní obrubník ocelový- specifikace viz. PD</t>
  </si>
  <si>
    <t>-1828926365</t>
  </si>
  <si>
    <t>ocelový</t>
  </si>
  <si>
    <t>zahradní obrubník - ocelový</t>
  </si>
  <si>
    <t>30,5</t>
  </si>
  <si>
    <t>998</t>
  </si>
  <si>
    <t>Přesun hmot</t>
  </si>
  <si>
    <t>2021664616</t>
  </si>
  <si>
    <t>2023-065-01-04 - SO-01 - Dopravní řešení - odvodňovací žlaby</t>
  </si>
  <si>
    <t xml:space="preserve">HSV -   Práce a dodávky HSV</t>
  </si>
  <si>
    <t xml:space="preserve">    93 - Různé dokončovací konstrukce a práce inženýrských staveb</t>
  </si>
  <si>
    <t xml:space="preserve">  Práce a dodávky HSV</t>
  </si>
  <si>
    <t>171152501</t>
  </si>
  <si>
    <t>-1319599510</t>
  </si>
  <si>
    <t>https://podminky.urs.cz/item/CS_URS_2023_02/171152501</t>
  </si>
  <si>
    <t>nové- žlab</t>
  </si>
  <si>
    <t>m/2/</t>
  </si>
  <si>
    <t>odvodňovací žlaby</t>
  </si>
  <si>
    <t>délka</t>
  </si>
  <si>
    <t>úsek/2/ žlab 1/ -Krátká-Lesní - odvodňovací žlab š./150/mm v./200/mm tř.zatížení B/125/</t>
  </si>
  <si>
    <t>6,9</t>
  </si>
  <si>
    <t>úsek/2/ žlab 2/ -Krátká-Lesní - odvodňovací žlab š./150/mm v./200/mm tř.zatížení B/125/</t>
  </si>
  <si>
    <t>6,1</t>
  </si>
  <si>
    <t>úsek/3/ žlab 3/ - Lesní-Slepá - odvodňovací žlab š./150/mm v./200/mm tř.zatížení B/125/</t>
  </si>
  <si>
    <t>úsek/3/ žlab 4/ - Lesní-Slepá - odvodňovací žlab š./150/mm v./200/mm tř.zatížení B/125/</t>
  </si>
  <si>
    <t>5,3</t>
  </si>
  <si>
    <t>úsek/3/ žlab 5/ - Lesní-Slepá - odvodňovací žlab š./150/mm v./200/mm tř.zatížení B/125/</t>
  </si>
  <si>
    <t>5,8</t>
  </si>
  <si>
    <t>úsek/3/ žlab 6/ - Lesní-Slepá - odvodňovací žlab š./150/mm v./200/mm tř.zatížení B/125/</t>
  </si>
  <si>
    <t>3,5</t>
  </si>
  <si>
    <t>úsek/3/ žlab 7/ - Lesní-Slepá - odvodňovací žlab š./150/mm v./200/mm tř.zatížení B/125/</t>
  </si>
  <si>
    <t>3,6</t>
  </si>
  <si>
    <t>úsek/3/ žlab 8/ - Lesní-Slepá - odvodňovací žlab š./150/mm v./200/mm tř.zatížení B/125/</t>
  </si>
  <si>
    <t>5,7</t>
  </si>
  <si>
    <t>Mezisoučet v bm</t>
  </si>
  <si>
    <t>45,9*(0,1+0,150+0,1)</t>
  </si>
  <si>
    <t>Mezisoučet v m2</t>
  </si>
  <si>
    <t>93</t>
  </si>
  <si>
    <t>Různé dokončovací konstrukce a práce inženýrských staveb</t>
  </si>
  <si>
    <t>935113111</t>
  </si>
  <si>
    <t>Osazení odvodňovacího žlabu s krycím roštem polymerbetonového šířky do 200 mm</t>
  </si>
  <si>
    <t>-709410529</t>
  </si>
  <si>
    <t>https://podminky.urs.cz/item/CS_URS_2023_02/935113111</t>
  </si>
  <si>
    <t>5922701.R</t>
  </si>
  <si>
    <t xml:space="preserve">žlab odvodňovací z polymerbetonu se spádem dna 0,5%  - odvodňovací žlab š./150/mm v./200/mm tř.zatížení B/125/ vč. roštu</t>
  </si>
  <si>
    <t>-654704979</t>
  </si>
  <si>
    <t>2098069949</t>
  </si>
  <si>
    <t>998225194</t>
  </si>
  <si>
    <t>Přesun hmot pro komunikace s krytem z kameniva, monolitickým betonovým nebo živičným Příplatek k ceně za zvětšený přesun přes vymezenou největší dopravní vzdálenost do 5000 m</t>
  </si>
  <si>
    <t>1039031280</t>
  </si>
  <si>
    <t>https://podminky.urs.cz/item/CS_URS_2023_02/998225194</t>
  </si>
  <si>
    <t>2023-065-01-05 - SO-01 - Dopravní řešení - vpustě</t>
  </si>
  <si>
    <t xml:space="preserve">    8 - Trubní vedení</t>
  </si>
  <si>
    <t>Trubní vedení</t>
  </si>
  <si>
    <t>895-R1/1</t>
  </si>
  <si>
    <t>Výměna za obrubníkovou vpusť rovnou - bude upřesněno dle zjištěného technického stavu a dle PD</t>
  </si>
  <si>
    <t>ks</t>
  </si>
  <si>
    <t>-1713387247</t>
  </si>
  <si>
    <t>posunutí uliční vpustí</t>
  </si>
  <si>
    <t>označení</t>
  </si>
  <si>
    <t xml:space="preserve">UV1, </t>
  </si>
  <si>
    <t>počet</t>
  </si>
  <si>
    <t>895-R1/2</t>
  </si>
  <si>
    <t>125387780</t>
  </si>
  <si>
    <t>UV2,</t>
  </si>
  <si>
    <t>895-R1/3</t>
  </si>
  <si>
    <t>392383976</t>
  </si>
  <si>
    <t xml:space="preserve"> UV3, </t>
  </si>
  <si>
    <t>895-R1/4</t>
  </si>
  <si>
    <t>1798656541</t>
  </si>
  <si>
    <t>UV4,</t>
  </si>
  <si>
    <t>895-R1/5</t>
  </si>
  <si>
    <t>300933905</t>
  </si>
  <si>
    <t xml:space="preserve">UV5, </t>
  </si>
  <si>
    <t>895-R1/6</t>
  </si>
  <si>
    <t>299038819</t>
  </si>
  <si>
    <t xml:space="preserve">UV6, </t>
  </si>
  <si>
    <t>895-R1/7</t>
  </si>
  <si>
    <t>1512707716</t>
  </si>
  <si>
    <t xml:space="preserve">UV7, </t>
  </si>
  <si>
    <t>895-R1/8</t>
  </si>
  <si>
    <t>-1359149897</t>
  </si>
  <si>
    <t xml:space="preserve"> UV8, </t>
  </si>
  <si>
    <t>895-R1/9</t>
  </si>
  <si>
    <t>1424018286</t>
  </si>
  <si>
    <t>UV9,</t>
  </si>
  <si>
    <t>895-R1/10</t>
  </si>
  <si>
    <t>1005268241</t>
  </si>
  <si>
    <t>,uv14</t>
  </si>
  <si>
    <t>895-R2/1</t>
  </si>
  <si>
    <t>1731041031</t>
  </si>
  <si>
    <t xml:space="preserve">Výměna za   obrubníkovou vpusť rovnou    - bude upřesněno dle zjištěného technického stavu a dle PD</t>
  </si>
  <si>
    <t xml:space="preserve">UV10, </t>
  </si>
  <si>
    <t>895-R2/2</t>
  </si>
  <si>
    <t>-1487617221</t>
  </si>
  <si>
    <t>UV13.</t>
  </si>
  <si>
    <t>895-R2/3</t>
  </si>
  <si>
    <t>-1600324889</t>
  </si>
  <si>
    <t>UV16.</t>
  </si>
  <si>
    <t>998271301</t>
  </si>
  <si>
    <t>Přesun hmot pro kanalizace (stoky) hloubené monolitické z betonu nebo železobetonu v otevřeném výkopu dopravní vzdálenost do 15 m</t>
  </si>
  <si>
    <t>721129537</t>
  </si>
  <si>
    <t>https://podminky.urs.cz/item/CS_URS_2023_02/998271301</t>
  </si>
  <si>
    <t>2023-065-01-06 - SO-01 - Dopravní řešení - dopravní značení</t>
  </si>
  <si>
    <t xml:space="preserve">    1 - Zemní práce</t>
  </si>
  <si>
    <t xml:space="preserve">    91-1 - Doplňující konstrukce a práce pozemních komunikací, letišť a ploch- přesun informační tabule</t>
  </si>
  <si>
    <t xml:space="preserve">    96 - Bourání konstrukcí</t>
  </si>
  <si>
    <t>Zemní práce</t>
  </si>
  <si>
    <t>131213131</t>
  </si>
  <si>
    <t>Hloubení jam a zářezů při překopech inženýrských sítí ručně zapažených i nezapažených s urovnáním dna do předepsaného profilu a spádu objemu do 10 m3 v hornině třídy těžitelnosti I skupiny 3 soudržných</t>
  </si>
  <si>
    <t>CS ÚRS 2023 01</t>
  </si>
  <si>
    <t>-905906129</t>
  </si>
  <si>
    <t>https://podminky.urs.cz/item/CS_URS_2023_01/131213131</t>
  </si>
  <si>
    <t xml:space="preserve">výkop jam pro </t>
  </si>
  <si>
    <t>posun značek</t>
  </si>
  <si>
    <t>C4a - příkazová značka - přikázaný směr jízdy</t>
  </si>
  <si>
    <t>IP6 - informativní značka - přechod pro chodce</t>
  </si>
  <si>
    <t xml:space="preserve">B4 - zákazová značka - Zákaz vjezdu nákladních automobilů </t>
  </si>
  <si>
    <t xml:space="preserve">P6 -upravující přednost -  Stůj, dej přednost v jízdě </t>
  </si>
  <si>
    <t>E2a - informativní značka - tvar křižovatky</t>
  </si>
  <si>
    <t>IJ4c - informativní značka - zastávka autobusu</t>
  </si>
  <si>
    <t>informační tabule 1x ( 2 stojky)</t>
  </si>
  <si>
    <t>značka nová</t>
  </si>
  <si>
    <t>IP12 - Vyhrazené parkoviště</t>
  </si>
  <si>
    <t>výkop cca.</t>
  </si>
  <si>
    <t>0,4*0,4*0,8*16</t>
  </si>
  <si>
    <t>Mezisoučet v m3</t>
  </si>
  <si>
    <t>162211311</t>
  </si>
  <si>
    <t>Vodorovné přemístění výkopku nebo sypaniny stavebním kolečkem s vyprázdněním kolečka na hromady nebo do dopravního prostředku na vzdálenost do 10 m z horniny třídy těžitelnosti I, skupiny 1 až 3</t>
  </si>
  <si>
    <t>256131789</t>
  </si>
  <si>
    <t>https://podminky.urs.cz/item/CS_URS_2023_01/162211311</t>
  </si>
  <si>
    <t>162211319</t>
  </si>
  <si>
    <t>Vodorovné přemístění výkopku nebo sypaniny stavebním kolečkem s vyprázdněním kolečka na hromady nebo do dopravního prostředku na vzdálenost do 10 m Příplatek za každých dalších 10 m k ceně -1311</t>
  </si>
  <si>
    <t>357808534</t>
  </si>
  <si>
    <t>https://podminky.urs.cz/item/CS_URS_2023_01/162211319</t>
  </si>
  <si>
    <t>2,048*3 'Přepočtené koeficientem množství</t>
  </si>
  <si>
    <t>1771878127</t>
  </si>
  <si>
    <t>https://podminky.urs.cz/item/CS_URS_2023_01/162751117</t>
  </si>
  <si>
    <t>-1117496485</t>
  </si>
  <si>
    <t>https://podminky.urs.cz/item/CS_URS_2023_01/162751119</t>
  </si>
  <si>
    <t>167111102</t>
  </si>
  <si>
    <t>Nakládání, skládání a překládání neulehlého výkopku nebo sypaniny ručně nakládání, z hornin třídy těžitelnosti II, skupiny 4 a 5</t>
  </si>
  <si>
    <t>-1333543670</t>
  </si>
  <si>
    <t>https://podminky.urs.cz/item/CS_URS_2023_01/167111102</t>
  </si>
  <si>
    <t>1791220117</t>
  </si>
  <si>
    <t>https://podminky.urs.cz/item/CS_URS_2023_01/171251201</t>
  </si>
  <si>
    <t>303820631</t>
  </si>
  <si>
    <t>https://podminky.urs.cz/item/CS_URS_2023_01/171201221</t>
  </si>
  <si>
    <t>2,048*1,6</t>
  </si>
  <si>
    <t>Mezisoučet v tunách</t>
  </si>
  <si>
    <t>914511111</t>
  </si>
  <si>
    <t>Montáž sloupku dopravních značek délky do 3,5 m do betonového základu</t>
  </si>
  <si>
    <t>kus</t>
  </si>
  <si>
    <t>266768779</t>
  </si>
  <si>
    <t>https://podminky.urs.cz/item/CS_URS_2023_01/914511111</t>
  </si>
  <si>
    <t>40445225.1</t>
  </si>
  <si>
    <t>sloupek pro dopravní značku Zn D 60mm v 3,5m</t>
  </si>
  <si>
    <t>1979341753</t>
  </si>
  <si>
    <t>40445253</t>
  </si>
  <si>
    <t>víčko plastové na sloupek D 60mm</t>
  </si>
  <si>
    <t>CS ÚRS 2021 02</t>
  </si>
  <si>
    <t>-401240524</t>
  </si>
  <si>
    <t>40445256</t>
  </si>
  <si>
    <t>svorka upínací na sloupek dopravní značky D 60mm</t>
  </si>
  <si>
    <t>-446182474</t>
  </si>
  <si>
    <t>pomocí 2 ks objímek</t>
  </si>
  <si>
    <t>14*2</t>
  </si>
  <si>
    <t>rezerva</t>
  </si>
  <si>
    <t>Mezisoučet počet objímek</t>
  </si>
  <si>
    <t>40445621.1</t>
  </si>
  <si>
    <t>informativní značky provozní IP1-IP3, IP4b-IP7, IP10a, b 500x500mm</t>
  </si>
  <si>
    <t>2114093757</t>
  </si>
  <si>
    <t>40445643.1</t>
  </si>
  <si>
    <t>informativní značky jiné IJ1-IJ3, IJ4c-IJ16 500x700mm</t>
  </si>
  <si>
    <t>-1439660691</t>
  </si>
  <si>
    <t>40445643.2</t>
  </si>
  <si>
    <t>1282670202</t>
  </si>
  <si>
    <t>nová</t>
  </si>
  <si>
    <t>40445619.2</t>
  </si>
  <si>
    <t>zákazové, příkazové dopravní značky B1-B34, C1-15 500mm</t>
  </si>
  <si>
    <t>1687533089</t>
  </si>
  <si>
    <t>40445619.1</t>
  </si>
  <si>
    <t>-880489753</t>
  </si>
  <si>
    <t>40445647.1</t>
  </si>
  <si>
    <t>dodatkové tabulky E1, E2a,b , E6, E9, E10 E12c, E17 500x500mm</t>
  </si>
  <si>
    <t>-455283128</t>
  </si>
  <si>
    <t>40445615</t>
  </si>
  <si>
    <t>značky upravující přednost P6 700mm</t>
  </si>
  <si>
    <t>1252822007</t>
  </si>
  <si>
    <t>91-1</t>
  </si>
  <si>
    <t>Doplňující konstrukce a práce pozemních komunikací, letišť a ploch- přesun informační tabule</t>
  </si>
  <si>
    <t>914511111.1</t>
  </si>
  <si>
    <t>Montáž sloupku délky do 3,5 m s betonovým základem - informační tabule 1x ( 2 stojky)</t>
  </si>
  <si>
    <t>-135225497</t>
  </si>
  <si>
    <t>96</t>
  </si>
  <si>
    <t>Bourání konstrukcí</t>
  </si>
  <si>
    <t>966006132</t>
  </si>
  <si>
    <t>Odstranění dopravních nebo orientačních značek se sloupkem s uložením hmot na vzdálenost do 20 m nebo s naložením na dopravní prostředek, se zásypem jam a jeho zhutněním s betonovou patkou</t>
  </si>
  <si>
    <t>1887626728</t>
  </si>
  <si>
    <t>https://podminky.urs.cz/item/CS_URS_2023_01/966006132</t>
  </si>
  <si>
    <t>bourací</t>
  </si>
  <si>
    <t>demontáž značky - budou posunuty</t>
  </si>
  <si>
    <t>966006211</t>
  </si>
  <si>
    <t>Odstranění (demontáž) svislých dopravních značek s odklizením materiálu na skládku na vzdálenost do 20 m nebo s naložením na dopravní prostředek ze sloupů, sloupků nebo konzol</t>
  </si>
  <si>
    <t>-1713050631</t>
  </si>
  <si>
    <t>https://podminky.urs.cz/item/CS_URS_2023_01/966006211</t>
  </si>
  <si>
    <t>demontáž značky</t>
  </si>
  <si>
    <t>-1617513611</t>
  </si>
  <si>
    <t>https://podminky.urs.cz/item/CS_URS_2023_01/997221612</t>
  </si>
  <si>
    <t>2023695041</t>
  </si>
  <si>
    <t>https://podminky.urs.cz/item/CS_URS_2023_01/997221571</t>
  </si>
  <si>
    <t>-1038064623</t>
  </si>
  <si>
    <t>https://podminky.urs.cz/item/CS_URS_2023_01/997221579</t>
  </si>
  <si>
    <t>1,118*10 'Přepočtené koeficientem množství</t>
  </si>
  <si>
    <t>997013631</t>
  </si>
  <si>
    <t>Poplatek za uložení stavebního odpadu na skládce (skládkovné) směsného stavebního a demoličního zatříděného do Katalogu odpadů pod kódem 17 09 04</t>
  </si>
  <si>
    <t>-1656853557</t>
  </si>
  <si>
    <t>https://podminky.urs.cz/item/CS_URS_2023_01/997013631</t>
  </si>
  <si>
    <t>696873794</t>
  </si>
  <si>
    <t>https://podminky.urs.cz/item/CS_URS_2023_01/998229111</t>
  </si>
  <si>
    <t>998229121</t>
  </si>
  <si>
    <t>Přesun hmot ruční pro pozemní komunikace s naložením a složením na vzdálenost do 50 m, s krytem Příplatek k cenám za ruční zvětšený přesun přes vymezenou dopravní vzdálenost za každých dalších i započatých 50 m</t>
  </si>
  <si>
    <t>-1694798428</t>
  </si>
  <si>
    <t>https://podminky.urs.cz/item/CS_URS_2023_01/998229121</t>
  </si>
  <si>
    <t>2023-065-01-09 - SO-01 - Dopravní řešení - zpomalovací ostrůvek</t>
  </si>
  <si>
    <t xml:space="preserve">    1 - Zemní práce- Zatravnění, úprava příkopů</t>
  </si>
  <si>
    <t xml:space="preserve">    5-4 - Komunikace pozemní - obrubníky</t>
  </si>
  <si>
    <t xml:space="preserve">    5-5 - Komunikace pozemní - Parkování, přejezd přes chodník žulová dlažba D1-D-1-TDZ VI PII  PIII</t>
  </si>
  <si>
    <t>Zemní práce- Zatravnění, úprava příkopů</t>
  </si>
  <si>
    <t>1324988203</t>
  </si>
  <si>
    <t>Zatravnění, úprava příkopů - zpomalovací ostrůvek</t>
  </si>
  <si>
    <t>výkop pro příkopy</t>
  </si>
  <si>
    <t>1513701499</t>
  </si>
  <si>
    <t>odvoz zeminy na skládku</t>
  </si>
  <si>
    <t>-1367480756</t>
  </si>
  <si>
    <t>167151101</t>
  </si>
  <si>
    <t>Nakládání, skládání a překládání neulehlého výkopku nebo sypaniny strojně nakládání, množství do 100 m3, z horniny třídy těžitelnosti I, skupiny 1 až 3</t>
  </si>
  <si>
    <t>-1385648962</t>
  </si>
  <si>
    <t>https://podminky.urs.cz/item/CS_URS_2023_02/167151101</t>
  </si>
  <si>
    <t>1586721617</t>
  </si>
  <si>
    <t>171201231</t>
  </si>
  <si>
    <t>-1026637150</t>
  </si>
  <si>
    <t>https://podminky.urs.cz/item/CS_URS_2023_02/171201231</t>
  </si>
  <si>
    <t>70*1,6</t>
  </si>
  <si>
    <t>564732111</t>
  </si>
  <si>
    <t>Podklad nebo kryt z vibrovaného štěrku VŠ s rozprostřením, vlhčením a zhutněním, po zhutnění tl. 100 mm</t>
  </si>
  <si>
    <t>-1163740837</t>
  </si>
  <si>
    <t>https://podminky.urs.cz/item/CS_URS_2023_02/564732111</t>
  </si>
  <si>
    <t>dovoz štěrku - vsakování /100/mm</t>
  </si>
  <si>
    <t>12/0,1</t>
  </si>
  <si>
    <t>12m/3/</t>
  </si>
  <si>
    <t>182303111</t>
  </si>
  <si>
    <t>Doplnění zeminy nebo substrátu na travnatých plochách tloušťky do 50 mm v rovině nebo na svahu do 1:5</t>
  </si>
  <si>
    <t>2137891185</t>
  </si>
  <si>
    <t>https://podminky.urs.cz/item/CS_URS_2023_02/182303111</t>
  </si>
  <si>
    <t>substrát /100/mm</t>
  </si>
  <si>
    <t>120</t>
  </si>
  <si>
    <t>120*4 'Přepočtené koeficientem množství</t>
  </si>
  <si>
    <t>10321100</t>
  </si>
  <si>
    <t>zahradní substrát pro výsadbu VL</t>
  </si>
  <si>
    <t>-503287403</t>
  </si>
  <si>
    <t>12*0,051 'Přepočtené koeficientem množství</t>
  </si>
  <si>
    <t>181411121</t>
  </si>
  <si>
    <t>Založení trávníku na půdě předem připravené plochy do 1000 m2 výsevem včetně utažení lučního v rovině nebo na svahu do 1:5</t>
  </si>
  <si>
    <t>1180284747</t>
  </si>
  <si>
    <t>https://podminky.urs.cz/item/CS_URS_2023_02/181411121</t>
  </si>
  <si>
    <t>zatravnění příkopů</t>
  </si>
  <si>
    <t>00572470</t>
  </si>
  <si>
    <t>osivo směs travní univerzál</t>
  </si>
  <si>
    <t>kg</t>
  </si>
  <si>
    <t>1584630758</t>
  </si>
  <si>
    <t>120*0,02 'Přepočtené koeficientem množství</t>
  </si>
  <si>
    <t>111151131</t>
  </si>
  <si>
    <t>Pokosení trávníku při souvislé ploše do 1000 m2 lučního v rovině nebo svahu do 1:5</t>
  </si>
  <si>
    <t>1512801129</t>
  </si>
  <si>
    <t>https://podminky.urs.cz/item/CS_URS_2023_02/111151131</t>
  </si>
  <si>
    <t>185811211</t>
  </si>
  <si>
    <t>Vyhrabání trávníku souvislé plochy do 1000 m2 v rovině nebo na svahu do 1:5</t>
  </si>
  <si>
    <t>270456692</t>
  </si>
  <si>
    <t>https://podminky.urs.cz/item/CS_URS_2023_02/185811211</t>
  </si>
  <si>
    <t>-2116322855</t>
  </si>
  <si>
    <t>30,113</t>
  </si>
  <si>
    <t>998231411</t>
  </si>
  <si>
    <t>Přesun hmot pro sadovnické a krajinářské úpravy - ručně bez užití mechanizace vodorovná dopravní vzdálenost do 100 m</t>
  </si>
  <si>
    <t>1079453109</t>
  </si>
  <si>
    <t>https://podminky.urs.cz/item/CS_URS_2023_02/998231411</t>
  </si>
  <si>
    <t>0,135+0,002</t>
  </si>
  <si>
    <t>Komunikace pozemní - obrubníky</t>
  </si>
  <si>
    <t>-126314092</t>
  </si>
  <si>
    <t>ostatní- obrubníky</t>
  </si>
  <si>
    <t>zpomalovací ostrůvek</t>
  </si>
  <si>
    <t>OBI - silniční obrubník betonový stojatý /150/250/</t>
  </si>
  <si>
    <t>OBI - silniční obrubník betonový stojatý /150/250/- do oblouku</t>
  </si>
  <si>
    <t>-1627311299</t>
  </si>
  <si>
    <t>67*1,02 'Přepočtené koeficientem množství</t>
  </si>
  <si>
    <t>419087712</t>
  </si>
  <si>
    <t>15,879</t>
  </si>
  <si>
    <t xml:space="preserve">Komunikace pozemní - Parkování, přejezd přes chodník žulová dlažba D1-D-1-TDZ VI PII  PIII</t>
  </si>
  <si>
    <t>824725270</t>
  </si>
  <si>
    <t xml:space="preserve">žulová dlažba D1-D-1-TDZ VI PII  PIII</t>
  </si>
  <si>
    <t>-1539547113</t>
  </si>
  <si>
    <t xml:space="preserve"> žulová dlažba D1-D-1-TDZ VI PII  PIII</t>
  </si>
  <si>
    <t>-424325736</t>
  </si>
  <si>
    <t>708263033</t>
  </si>
  <si>
    <t>13*1,03 'Přepočtené koeficientem množství</t>
  </si>
  <si>
    <t>-1373978328</t>
  </si>
  <si>
    <t>158,966</t>
  </si>
  <si>
    <t>1890433715</t>
  </si>
  <si>
    <t>90</t>
  </si>
  <si>
    <t>460954612</t>
  </si>
  <si>
    <t>-1989029423</t>
  </si>
  <si>
    <t>-495400517</t>
  </si>
  <si>
    <t>1962885736</t>
  </si>
  <si>
    <t>1599232608</t>
  </si>
  <si>
    <t>1657108016</t>
  </si>
  <si>
    <t>83,221</t>
  </si>
  <si>
    <t>-1048554282</t>
  </si>
  <si>
    <t>zpomalovací ostrůvek- bourací</t>
  </si>
  <si>
    <t>175</t>
  </si>
  <si>
    <t>-1441596834</t>
  </si>
  <si>
    <t>-1763434350</t>
  </si>
  <si>
    <t>1061254425</t>
  </si>
  <si>
    <t>1280012469</t>
  </si>
  <si>
    <t>16,1</t>
  </si>
  <si>
    <t>-1496183630</t>
  </si>
  <si>
    <t>16,1*10 'Přepočtené koeficientem množství</t>
  </si>
  <si>
    <t>877904796</t>
  </si>
  <si>
    <t>1595938686</t>
  </si>
  <si>
    <t>-44689421</t>
  </si>
  <si>
    <t>46,882</t>
  </si>
  <si>
    <t>-1870091782</t>
  </si>
  <si>
    <t>Vodorovné značení V 13a</t>
  </si>
  <si>
    <t>915111111</t>
  </si>
  <si>
    <t>Vodorovné dopravní značení stříkané barvou dělící čára šířky 125 mm souvislá bílá základní</t>
  </si>
  <si>
    <t>317819878</t>
  </si>
  <si>
    <t>https://podminky.urs.cz/item/CS_URS_2023_02/915111111</t>
  </si>
  <si>
    <t>Vodorovné značení 2x10m</t>
  </si>
  <si>
    <t>2*10</t>
  </si>
  <si>
    <t>Optická brzda</t>
  </si>
  <si>
    <t xml:space="preserve">Vodorovné značení  V  1a</t>
  </si>
  <si>
    <t>bm</t>
  </si>
  <si>
    <t>-41305687</t>
  </si>
  <si>
    <t>0,024</t>
  </si>
  <si>
    <t>2023-065-02 - SO-02 - Veřejné osvětlení</t>
  </si>
  <si>
    <t>PSV - Práce a dodávky PSV</t>
  </si>
  <si>
    <t xml:space="preserve">    741 - Elektroinstalace - silnoproud- veřejné osvětlení</t>
  </si>
  <si>
    <t xml:space="preserve">      741-Dem - Demontáže</t>
  </si>
  <si>
    <t xml:space="preserve">      741-mat - Instalační materiál , kabelová vedení a svítidla</t>
  </si>
  <si>
    <t xml:space="preserve">      741-mont - Montážní práce a zemní práce</t>
  </si>
  <si>
    <t>PSV</t>
  </si>
  <si>
    <t>Práce a dodávky PSV</t>
  </si>
  <si>
    <t>741</t>
  </si>
  <si>
    <t>Elektroinstalace - silnoproud- veřejné osvětlení</t>
  </si>
  <si>
    <t>741-Dem</t>
  </si>
  <si>
    <t>Demontáže</t>
  </si>
  <si>
    <t>741-Dem-01</t>
  </si>
  <si>
    <t>Svítidla výbojková 70 - 250W na výložníku</t>
  </si>
  <si>
    <t>-774253599</t>
  </si>
  <si>
    <t>741-Dem-02</t>
  </si>
  <si>
    <t>Elektrovýzbroj st. pro 1 okruh</t>
  </si>
  <si>
    <t>-823073385</t>
  </si>
  <si>
    <t>741-Dem-03</t>
  </si>
  <si>
    <t>Výložníky jednoramenné do hmotnosti 35 kg</t>
  </si>
  <si>
    <t>-1296935838</t>
  </si>
  <si>
    <t>741-Dem-04</t>
  </si>
  <si>
    <t>Stožárová patice</t>
  </si>
  <si>
    <t>1852781120</t>
  </si>
  <si>
    <t>741-Dem-05</t>
  </si>
  <si>
    <t>Osvětlovací stožár ocel do délky 12 m</t>
  </si>
  <si>
    <t>-627006780</t>
  </si>
  <si>
    <t>741-Dem-06</t>
  </si>
  <si>
    <t>Ukončení celoplast. kabelů do 4 x 25 mm2</t>
  </si>
  <si>
    <t>1159556175</t>
  </si>
  <si>
    <t>741-Dem-07</t>
  </si>
  <si>
    <t>Rozbourání betonového základu</t>
  </si>
  <si>
    <t>1948676912</t>
  </si>
  <si>
    <t>741-Dem-08</t>
  </si>
  <si>
    <t>CYKY-CYKYm 750V 3x2.5 volně uložený</t>
  </si>
  <si>
    <t>-1251112333</t>
  </si>
  <si>
    <t>741-mat</t>
  </si>
  <si>
    <t>Instalační materiál , kabelová vedení a svítidla</t>
  </si>
  <si>
    <t>741-mat-01</t>
  </si>
  <si>
    <t xml:space="preserve">AYKY - J  4x16 mm (B)</t>
  </si>
  <si>
    <t>-504153972</t>
  </si>
  <si>
    <t>741-mat-02</t>
  </si>
  <si>
    <t xml:space="preserve">CYKY - J  4x10 mm   (B)</t>
  </si>
  <si>
    <t>1751866192</t>
  </si>
  <si>
    <t>741-mat-03</t>
  </si>
  <si>
    <t xml:space="preserve">CYKY - J  3 x2,5 mm (C)</t>
  </si>
  <si>
    <t>1933672008</t>
  </si>
  <si>
    <t>741-mat-04</t>
  </si>
  <si>
    <t>CYKY - J 3x1,5 mm (C)</t>
  </si>
  <si>
    <t>-267925575</t>
  </si>
  <si>
    <t>741-mat-05</t>
  </si>
  <si>
    <t>CYH 2X1,5mm černorud. LSPR</t>
  </si>
  <si>
    <t>-875026849</t>
  </si>
  <si>
    <t>741-mat-06</t>
  </si>
  <si>
    <t>Trubka korugovaná 63 KF 09063 BA 63/52</t>
  </si>
  <si>
    <t>260430991</t>
  </si>
  <si>
    <t>741-mat-07</t>
  </si>
  <si>
    <t>Trubka korugovaná 50 KF 09050 BA 50/41</t>
  </si>
  <si>
    <t>-1641636933</t>
  </si>
  <si>
    <t>741-mat-08</t>
  </si>
  <si>
    <t xml:space="preserve">Výstražná folie  22cm/20m CEZ 220x20</t>
  </si>
  <si>
    <t>883701909</t>
  </si>
  <si>
    <t>741-mat-09</t>
  </si>
  <si>
    <t>FeZn drát 10 0,62 kg/m / bal.50kg/81m Z215</t>
  </si>
  <si>
    <t>105573301</t>
  </si>
  <si>
    <t>741-mat-10</t>
  </si>
  <si>
    <t>Drát 10 PVC 10/13 FeZn+PVC 0,695kg/m</t>
  </si>
  <si>
    <t>607127287</t>
  </si>
  <si>
    <t>741-mat-11</t>
  </si>
  <si>
    <t>SSp-svorka spojovací s příložkou V020</t>
  </si>
  <si>
    <t>977135624</t>
  </si>
  <si>
    <t>741-mat-12</t>
  </si>
  <si>
    <t>SP - svorka připojovací</t>
  </si>
  <si>
    <t>-2101866162</t>
  </si>
  <si>
    <t>741-mat-13</t>
  </si>
  <si>
    <t>Svítidlo TECEO S 5103 backlight/24 LED/53,5W/6888lm, 700mA/WW svítidlo vybaveno programovatelnou regulací příkonu a CLO univerzální uchycení D60, barva RAL 7016 antracit</t>
  </si>
  <si>
    <t>1612587140</t>
  </si>
  <si>
    <t>741-mat-14</t>
  </si>
  <si>
    <t>Svítidlo TECEO S/5103 backlight/16 LED/36,1W/700mA/WW svítidlo vybaveno programovatelnou regulací příkonu a CLO univerzální uchycení D60, barva RAL 7016 antracit</t>
  </si>
  <si>
    <t>-2008435676</t>
  </si>
  <si>
    <t>741-mat-15</t>
  </si>
  <si>
    <t>Svítidlo TECEO S/5118 backlight/16 LED/36,1W/700mA/WW svítidlo vybaveno programovatelnou regulací příkonu a CLO univerzální uchycení D60, barva RAL 7016 antracit</t>
  </si>
  <si>
    <t>-1774614288</t>
  </si>
  <si>
    <t>741-mat-16</t>
  </si>
  <si>
    <t>Svítidlo TECEO gen2 1/5145 zebra right/48 LED/ 57,5W/8204lm, 400mA/NW univerzální uchycení D60, barva RAL 7016 antracit</t>
  </si>
  <si>
    <t>1508530700</t>
  </si>
  <si>
    <t>741-mat-17</t>
  </si>
  <si>
    <t>Svítidlo TECEO gen2 1/5145 zebra left/48 LED/ 57,5W/8204lm, 400mA/NW univerzální uchycení D60, barva RAL 7016 antracit</t>
  </si>
  <si>
    <t>-80355808</t>
  </si>
  <si>
    <t>741-mat-18</t>
  </si>
  <si>
    <t>Recykl. poplatek 8,40 Kč svítidlo</t>
  </si>
  <si>
    <t>94803383</t>
  </si>
  <si>
    <t>741-mat-19</t>
  </si>
  <si>
    <t>Výložník TECEO Elaya jednoramenný povrchová úprava - barva RAL 7016 antracit</t>
  </si>
  <si>
    <t>-628370254</t>
  </si>
  <si>
    <t>741-mat-20</t>
  </si>
  <si>
    <t>Stožár.výzbroj pro jeden okruh s pojistkou E14/10A</t>
  </si>
  <si>
    <t>-1677367667</t>
  </si>
  <si>
    <t>741-mat-21</t>
  </si>
  <si>
    <t>Výložník jednoramenný na d=76, délky 300 (UD 1/76 - 300) povrchová úprava - barva RAL 7016 antracit</t>
  </si>
  <si>
    <t>1451635994</t>
  </si>
  <si>
    <t>741-mat-22</t>
  </si>
  <si>
    <t>Výložník jednoramenný na d=76, délky 2500 (UD 1/76 - 2500) povrchová úprava - barva RAL 7016 antracit</t>
  </si>
  <si>
    <t>-241124532</t>
  </si>
  <si>
    <t>741-mat-23</t>
  </si>
  <si>
    <t>Stožár kuželový 160/76/3/6000 žárový zinek s ochr.manžetou povrchová úprava - barva RAL 7016 antracit</t>
  </si>
  <si>
    <t>1072736359</t>
  </si>
  <si>
    <t>741-mat-24</t>
  </si>
  <si>
    <t>Stožár kuželový 190/76/3/8000 žárový zinek s ochr.manžetou povrchová úprava - barva RAL 7016 antracit</t>
  </si>
  <si>
    <t>922786163</t>
  </si>
  <si>
    <t>741-mat-25</t>
  </si>
  <si>
    <t>Spojka smršťovací SLV-SV 16-50 kabel.soubor vč. lis. tribek</t>
  </si>
  <si>
    <t>-2004934124</t>
  </si>
  <si>
    <t>741-mont</t>
  </si>
  <si>
    <t>Montážní práce a zemní práce</t>
  </si>
  <si>
    <t>741-mont-01</t>
  </si>
  <si>
    <t>AYKYm 750V 4x16 volně uložený</t>
  </si>
  <si>
    <t>1457487889</t>
  </si>
  <si>
    <t>741-mont-02</t>
  </si>
  <si>
    <t>CYKY-CYKYm 750V 4x10 volně uložený</t>
  </si>
  <si>
    <t>1274013591</t>
  </si>
  <si>
    <t>741-mont-03</t>
  </si>
  <si>
    <t>-1346151365</t>
  </si>
  <si>
    <t>741-mont-04</t>
  </si>
  <si>
    <t>Kabel CYKY 750V 3x1.5 volně uložený</t>
  </si>
  <si>
    <t>-576945117</t>
  </si>
  <si>
    <t>741-mont-05</t>
  </si>
  <si>
    <t>Vodič CYH 2x1 volně uložený</t>
  </si>
  <si>
    <t>-14613344</t>
  </si>
  <si>
    <t>741-mont-06</t>
  </si>
  <si>
    <t>237293786</t>
  </si>
  <si>
    <t>741-mont-07</t>
  </si>
  <si>
    <t>Ukončení vodičů do 2.5 mm2</t>
  </si>
  <si>
    <t>583097201</t>
  </si>
  <si>
    <t>741-mont-08</t>
  </si>
  <si>
    <t>Ukončení vodičů do 16 mm2</t>
  </si>
  <si>
    <t>-1801317582</t>
  </si>
  <si>
    <t>741-mont-09</t>
  </si>
  <si>
    <t>Spojka celoplast do 1 kV do 4 x 25 mm2</t>
  </si>
  <si>
    <t>1903920351</t>
  </si>
  <si>
    <t>741-mont-10</t>
  </si>
  <si>
    <t>Trubka ochranná v zemi prům. do 80.mm</t>
  </si>
  <si>
    <t>93622265</t>
  </si>
  <si>
    <t>741-mont-11</t>
  </si>
  <si>
    <t>Trubka ochranná v zemi, prům.do 50 mm</t>
  </si>
  <si>
    <t>-1816008723</t>
  </si>
  <si>
    <t>741-mont-12</t>
  </si>
  <si>
    <t>Uzem. vedení v zemi FeZn d 8 - 10 mm</t>
  </si>
  <si>
    <t>592814135</t>
  </si>
  <si>
    <t>741-mont-13</t>
  </si>
  <si>
    <t>Uzem. vedení-bez nátěru FeZn d 10 mm</t>
  </si>
  <si>
    <t>-1020924122</t>
  </si>
  <si>
    <t>741-mont-14</t>
  </si>
  <si>
    <t>Svorky hromosvodové do 2 šroubů (SS)</t>
  </si>
  <si>
    <t>-517507445</t>
  </si>
  <si>
    <t>741-mont-15</t>
  </si>
  <si>
    <t>Svorky hromosvodové nad 2 šrouby (SP)</t>
  </si>
  <si>
    <t>-925369614</t>
  </si>
  <si>
    <t>741-mont-16</t>
  </si>
  <si>
    <t>Krytí kab.fólie výstražné z PVC šířka 22 cm</t>
  </si>
  <si>
    <t>-384750360</t>
  </si>
  <si>
    <t>741-mont-17</t>
  </si>
  <si>
    <t>Pouzdro základu pro stož.veř.osv. 300x1100mm</t>
  </si>
  <si>
    <t>1954429012</t>
  </si>
  <si>
    <t>741-mont-18</t>
  </si>
  <si>
    <t>Svítidla VO na stožár nebo výložník</t>
  </si>
  <si>
    <t>-2090494622</t>
  </si>
  <si>
    <t>741-mont-19</t>
  </si>
  <si>
    <t>Osvetlovací stožár VO do délky 12 m</t>
  </si>
  <si>
    <t>1015629793</t>
  </si>
  <si>
    <t>741-mont-20</t>
  </si>
  <si>
    <t>Výložník ocelový jednoramenný do 35 kg</t>
  </si>
  <si>
    <t>-1830721807</t>
  </si>
  <si>
    <t>741-mont-21</t>
  </si>
  <si>
    <t>Elektrovýzbroj stožárová pro 1 okruh</t>
  </si>
  <si>
    <t>-515308950</t>
  </si>
  <si>
    <t>55</t>
  </si>
  <si>
    <t>741-mont-22</t>
  </si>
  <si>
    <t>Jáma pro stož.veř.osvětlení výkop ruční zemina tř.3</t>
  </si>
  <si>
    <t>1002045054</t>
  </si>
  <si>
    <t>56</t>
  </si>
  <si>
    <t>741-mont-23</t>
  </si>
  <si>
    <t>Betonový základ bez bednění</t>
  </si>
  <si>
    <t>751836740</t>
  </si>
  <si>
    <t>741-mont-24</t>
  </si>
  <si>
    <t>Vytyčení trati kabel.ved.v zast.prostoru</t>
  </si>
  <si>
    <t>km</t>
  </si>
  <si>
    <t>-1160338247</t>
  </si>
  <si>
    <t>741-mont-25</t>
  </si>
  <si>
    <t>Hloubení kabelové rýhy 35cm šir.,80cm hlub. vč. odvozu výkopku</t>
  </si>
  <si>
    <t>-1980738461</t>
  </si>
  <si>
    <t>741-mont-26</t>
  </si>
  <si>
    <t>Zához kab.rýhy,šíř.35cm,hloub.80cm vč. hutnění po 20cm</t>
  </si>
  <si>
    <t>-1420826107</t>
  </si>
  <si>
    <t>741-mont-27</t>
  </si>
  <si>
    <t>Geodetické vytýčení trasy vedení</t>
  </si>
  <si>
    <t>80191603</t>
  </si>
  <si>
    <t>741-mont-28</t>
  </si>
  <si>
    <t>Geodetické zaměření kabelové trasy</t>
  </si>
  <si>
    <t>1763293171</t>
  </si>
  <si>
    <t>741-mont-29</t>
  </si>
  <si>
    <t>-89608419</t>
  </si>
  <si>
    <t>741-mont-30</t>
  </si>
  <si>
    <t>Montážní plošina</t>
  </si>
  <si>
    <t>563432666</t>
  </si>
  <si>
    <t>741-mont-31</t>
  </si>
  <si>
    <t>Podružný materiál</t>
  </si>
  <si>
    <t>86736771</t>
  </si>
  <si>
    <t>741-mont-32</t>
  </si>
  <si>
    <t>Přirážka na přesun dodávek</t>
  </si>
  <si>
    <t>-53145714</t>
  </si>
  <si>
    <t>741-mont-33</t>
  </si>
  <si>
    <t>Podíl přidružených výkonů</t>
  </si>
  <si>
    <t>2123656652</t>
  </si>
  <si>
    <t>741-mont-34</t>
  </si>
  <si>
    <t>Revize a zkoušky</t>
  </si>
  <si>
    <t>-780770097</t>
  </si>
  <si>
    <t>741-mont-35</t>
  </si>
  <si>
    <t>Technická dokumentace (skutečné provedení)</t>
  </si>
  <si>
    <t>1325517784</t>
  </si>
  <si>
    <t>741-mont-36</t>
  </si>
  <si>
    <t>Vytýčení dotčených sítí jejich správci</t>
  </si>
  <si>
    <t>-172044104</t>
  </si>
  <si>
    <t>2023-065-03 - SO-03 - Náves</t>
  </si>
  <si>
    <t>2023-065-03-01 - SO-03 - Náves - bourací práce</t>
  </si>
  <si>
    <t xml:space="preserve">    741 - Elektroinstalace - silnoproud</t>
  </si>
  <si>
    <t xml:space="preserve">    767 - Konstrukce zámečnické- odhad hmotnosti- bude upřesněno dle skutečnosti</t>
  </si>
  <si>
    <t>961044111</t>
  </si>
  <si>
    <t>Bourání základů z betonu prostého</t>
  </si>
  <si>
    <t>-31284384</t>
  </si>
  <si>
    <t>https://podminky.urs.cz/item/CS_URS_2023_02/961044111</t>
  </si>
  <si>
    <t>bourací /3</t>
  </si>
  <si>
    <t xml:space="preserve">odstranění  nástěnkových tabulí- beton základ- patky /4/ks</t>
  </si>
  <si>
    <t>0,4*0,4*0,8*4</t>
  </si>
  <si>
    <t>bourací /4</t>
  </si>
  <si>
    <t>odstranění přístřešku zastávky - beton základ- patky /5/ks</t>
  </si>
  <si>
    <t>0,4*0,4*0,8*5</t>
  </si>
  <si>
    <t>bourací /6</t>
  </si>
  <si>
    <t>966001211</t>
  </si>
  <si>
    <t>Odstranění lavičky parkové stabilní zabetonované</t>
  </si>
  <si>
    <t>214935943</t>
  </si>
  <si>
    <t>https://podminky.urs.cz/item/CS_URS_2023_02/966001211</t>
  </si>
  <si>
    <t>bourací /8</t>
  </si>
  <si>
    <t>odstranění laviček /2/ks</t>
  </si>
  <si>
    <t>966001311</t>
  </si>
  <si>
    <t>Odstranění odpadkového koše s betonovou patkou</t>
  </si>
  <si>
    <t>-1015938311</t>
  </si>
  <si>
    <t>https://podminky.urs.cz/item/CS_URS_2023_02/966001311</t>
  </si>
  <si>
    <t>bourací /9</t>
  </si>
  <si>
    <t>odstranění odpadkového koše /1/ks</t>
  </si>
  <si>
    <t>96600141.R</t>
  </si>
  <si>
    <t>Odstranění pítka</t>
  </si>
  <si>
    <t>1638502439</t>
  </si>
  <si>
    <t>bourací /10</t>
  </si>
  <si>
    <t>odstranění pítka</t>
  </si>
  <si>
    <t>-1351642459</t>
  </si>
  <si>
    <t>https://podminky.urs.cz/item/CS_URS_2023_02/966006132</t>
  </si>
  <si>
    <t>bourací /7</t>
  </si>
  <si>
    <t>odstranění sloupku s cedulí</t>
  </si>
  <si>
    <t>997231111</t>
  </si>
  <si>
    <t>Vodorovná doprava suti a vybouraných hmot s vyložením a hrubým urovnáním na vzdálenost do 1 km</t>
  </si>
  <si>
    <t>766650915</t>
  </si>
  <si>
    <t>https://podminky.urs.cz/item/CS_URS_2023_02/997231111</t>
  </si>
  <si>
    <t>997231119</t>
  </si>
  <si>
    <t>Vodorovná doprava suti a vybouraných hmot s vyložením a hrubým urovnáním na vzdálenost Příplatek k cenám za každý další i započatý 1 km</t>
  </si>
  <si>
    <t>1491496531</t>
  </si>
  <si>
    <t>https://podminky.urs.cz/item/CS_URS_2023_02/997231119</t>
  </si>
  <si>
    <t>beton</t>
  </si>
  <si>
    <t>3,584</t>
  </si>
  <si>
    <t>směsný</t>
  </si>
  <si>
    <t>4,104</t>
  </si>
  <si>
    <t>7,688*27 'Přepočtené koeficientem množství</t>
  </si>
  <si>
    <t>997231511</t>
  </si>
  <si>
    <t>Vodorovná doprava suti a vybouraných hmot s vyložením a hrubým urovnáním nakládání nebo překládání na dopravní prostředek při vodorovné dopravě suti a vybouraných hmot</t>
  </si>
  <si>
    <t>-1329543307</t>
  </si>
  <si>
    <t>https://podminky.urs.cz/item/CS_URS_2023_02/997231511</t>
  </si>
  <si>
    <t>997013601</t>
  </si>
  <si>
    <t>1073643798</t>
  </si>
  <si>
    <t>https://podminky.urs.cz/item/CS_URS_2023_02/997013601</t>
  </si>
  <si>
    <t>3,584*0,3</t>
  </si>
  <si>
    <t>997013861</t>
  </si>
  <si>
    <t>CS ÚRS 2022 01</t>
  </si>
  <si>
    <t>1877091885</t>
  </si>
  <si>
    <t>https://podminky.urs.cz/item/CS_URS_2022_01/997013861</t>
  </si>
  <si>
    <t>3,584*0,7</t>
  </si>
  <si>
    <t>1257756163</t>
  </si>
  <si>
    <t>https://podminky.urs.cz/item/CS_URS_2023_02/997013631</t>
  </si>
  <si>
    <t>7,688</t>
  </si>
  <si>
    <t>mínus beton</t>
  </si>
  <si>
    <t>-3,584</t>
  </si>
  <si>
    <t>Elektroinstalace - silnoproud</t>
  </si>
  <si>
    <t>74121186.R</t>
  </si>
  <si>
    <t>Demontáž - odstranění přípojné skříně</t>
  </si>
  <si>
    <t>-1097360210</t>
  </si>
  <si>
    <t>bourací /1</t>
  </si>
  <si>
    <t>odstranění přípojné skříně</t>
  </si>
  <si>
    <t>767</t>
  </si>
  <si>
    <t>Konstrukce zámečnické- odhad hmotnosti- bude upřesněno dle skutečnosti</t>
  </si>
  <si>
    <t>767996802</t>
  </si>
  <si>
    <t>Demontáž ostatních zámečnických konstrukcí rozebráním o hmotnosti jednotlivých dílů přes 50 do 100 kg</t>
  </si>
  <si>
    <t>1820089719</t>
  </si>
  <si>
    <t>https://podminky.urs.cz/item/CS_URS_2023_02/767996802</t>
  </si>
  <si>
    <t>bourací /2</t>
  </si>
  <si>
    <t xml:space="preserve">odstranění  nástěnkových tabulí</t>
  </si>
  <si>
    <t>2ks</t>
  </si>
  <si>
    <t>odhad hmotnosti</t>
  </si>
  <si>
    <t>100</t>
  </si>
  <si>
    <t>767996803</t>
  </si>
  <si>
    <t>Demontáž ostatních zámečnických konstrukcí rozebráním o hmotnosti jednotlivých dílů přes 100 do 250 kg</t>
  </si>
  <si>
    <t>-123529887</t>
  </si>
  <si>
    <t>https://podminky.urs.cz/item/CS_URS_2023_02/767996803</t>
  </si>
  <si>
    <t>odstranění přístřešku zastávky /6,5*1,6/</t>
  </si>
  <si>
    <t>1*(1,6+6,5+1,6)*120</t>
  </si>
  <si>
    <t>bourací /5</t>
  </si>
  <si>
    <t>odstranění přístřešku zastávky 9,4*1,6/</t>
  </si>
  <si>
    <t>1*(1,6+1,6+9,4)*120</t>
  </si>
  <si>
    <t>2023-065-03-02 - SO-03 - Náves - stavební práce</t>
  </si>
  <si>
    <t xml:space="preserve">    2-1 - Zakládání - M/01- lavička s opěrkou a područkami - 5ks - specifikace viz PD</t>
  </si>
  <si>
    <t xml:space="preserve">    2-2 - Zakládání - M/02- lavička bez opěrky - 4 ks  - specifikace viz PD</t>
  </si>
  <si>
    <t xml:space="preserve">    2-3 - Zakládání - M/03- sedací krychle /400*400*v440/ - 8ks - specifikace viz PD</t>
  </si>
  <si>
    <t xml:space="preserve">    2-4 - Zakládání - M/04- sedací sestava - tři dubové sedáky  - specifikace viz PD</t>
  </si>
  <si>
    <t xml:space="preserve">    2-5 - Zakládání - M/07- vývěsní tabule- jednokřídlá  - specifikace viz PD</t>
  </si>
  <si>
    <t xml:space="preserve">    2-6 - Zakládání - M/08- přístřešek autobusové zastávky rozměr /d5900 x š.1600* v.2563/  - specifikace viz </t>
  </si>
  <si>
    <t xml:space="preserve">    2-7 - Zakládání - M/09- přístřešek autobusové zastávky rozměr /d6960x š.1600* v.2563/  - specifikace viz P</t>
  </si>
  <si>
    <t xml:space="preserve">    2-8 - Zakládání - M/10/ - pítko- stavební část</t>
  </si>
  <si>
    <t xml:space="preserve">    2-9 - Zakládání - X/02- demontovatelný sloupek- stavební část</t>
  </si>
  <si>
    <t>2-1</t>
  </si>
  <si>
    <t>Zakládání - M/01- lavička s opěrkou a područkami - 5ks - specifikace viz PD</t>
  </si>
  <si>
    <t>131213701</t>
  </si>
  <si>
    <t>Hloubení nezapažených jam ručně s urovnáním dna do předepsaného profilu a spádu v hornině třídy těžitelnosti I skupiny 3 soudržných</t>
  </si>
  <si>
    <t>1336478709</t>
  </si>
  <si>
    <t>https://podminky.urs.cz/item/CS_URS_2023_02/131213701</t>
  </si>
  <si>
    <t>M/01- lavička s opěrkou a područkami - 5ks - specifikace viz PD</t>
  </si>
  <si>
    <t>výkop- jámy</t>
  </si>
  <si>
    <t>(0,25*0,7*0,32)*2*5</t>
  </si>
  <si>
    <t>167111101</t>
  </si>
  <si>
    <t>Nakládání, skládání a překládání neulehlého výkopku nebo sypaniny ručně nakládání, z hornin třídy těžitelnosti I, skupiny 1 až 3</t>
  </si>
  <si>
    <t>-1818768873</t>
  </si>
  <si>
    <t>https://podminky.urs.cz/item/CS_URS_2023_02/167111101</t>
  </si>
  <si>
    <t>162251101</t>
  </si>
  <si>
    <t>Vodorovné přemístění výkopku nebo sypaniny po suchu na obvyklém dopravním prostředku, bez naložení výkopku, avšak se složením bez rozhrnutí z horniny třídy těžitelnosti I skupiny 1 až 3 na vzdálenost do 20 m</t>
  </si>
  <si>
    <t>-1289081135</t>
  </si>
  <si>
    <t>https://podminky.urs.cz/item/CS_URS_2023_02/162251101</t>
  </si>
  <si>
    <t>2070190857</t>
  </si>
  <si>
    <t>186793528</t>
  </si>
  <si>
    <t>171251201.1</t>
  </si>
  <si>
    <t>74845920</t>
  </si>
  <si>
    <t>https://podminky.urs.cz/item/CS_URS_2023_02/171251201.1</t>
  </si>
  <si>
    <t>(0,25*0,7*0,32)*2*5*1,6</t>
  </si>
  <si>
    <t>2094265693</t>
  </si>
  <si>
    <t>-838931856</t>
  </si>
  <si>
    <t xml:space="preserve">zhutnění pod betonový základ </t>
  </si>
  <si>
    <t>(0,25*0,7*2)*5</t>
  </si>
  <si>
    <t>271572211</t>
  </si>
  <si>
    <t>Podsyp pod základové konstrukce se zhutněním a urovnáním povrchu ze štěrkopísku netříděného</t>
  </si>
  <si>
    <t>-2066134066</t>
  </si>
  <si>
    <t>https://podminky.urs.cz/item/CS_URS_2023_02/271572211</t>
  </si>
  <si>
    <t xml:space="preserve">podsyp pod betonový základ  patky š.250 d.700, v.70mm - počet 5x lavička x 2x základ/</t>
  </si>
  <si>
    <t>(0,25*0,7*0,07)*2*5</t>
  </si>
  <si>
    <t>275313511</t>
  </si>
  <si>
    <t>Základy z betonu prostého patky a bloky z betonu kamenem neprokládaného tř. C 12/15</t>
  </si>
  <si>
    <t>2009141753</t>
  </si>
  <si>
    <t>https://podminky.urs.cz/item/CS_URS_2023_02/275313511</t>
  </si>
  <si>
    <t xml:space="preserve">betonový základ  patky š.250 d.700, v.250mm - počet 5x lavička x 2x základ/</t>
  </si>
  <si>
    <t>(0,25*0,7*0,25)*2*5</t>
  </si>
  <si>
    <t>275351121</t>
  </si>
  <si>
    <t>Bednění základů patek zřízení</t>
  </si>
  <si>
    <t>-1751670666</t>
  </si>
  <si>
    <t>https://podminky.urs.cz/item/CS_URS_2023_02/275351121</t>
  </si>
  <si>
    <t>bednění betonového základu</t>
  </si>
  <si>
    <t>(0,25+0,7+0,25+0,7)*0,25*2*5</t>
  </si>
  <si>
    <t>275351122</t>
  </si>
  <si>
    <t>Bednění základů patek odstranění</t>
  </si>
  <si>
    <t>881156354</t>
  </si>
  <si>
    <t>https://podminky.urs.cz/item/CS_URS_2023_02/275351122</t>
  </si>
  <si>
    <t>-912101004</t>
  </si>
  <si>
    <t>1,264</t>
  </si>
  <si>
    <t>2-2</t>
  </si>
  <si>
    <t xml:space="preserve">Zakládání - M/02- lavička bez opěrky - 4 ks  - specifikace viz PD</t>
  </si>
  <si>
    <t>-1864613127</t>
  </si>
  <si>
    <t>M/02- lavička bez opěrky - 4 ks - specifikace viz PD</t>
  </si>
  <si>
    <t>(0,25*0,45*0,32)*2*4</t>
  </si>
  <si>
    <t>919386348</t>
  </si>
  <si>
    <t>1639984009</t>
  </si>
  <si>
    <t>925447782</t>
  </si>
  <si>
    <t>14080856</t>
  </si>
  <si>
    <t>-630098481</t>
  </si>
  <si>
    <t>-1885975629</t>
  </si>
  <si>
    <t>(0,25*0,45*0,32)*2*4*1,6</t>
  </si>
  <si>
    <t>-659060700</t>
  </si>
  <si>
    <t>(0,25*0,45)*2*4</t>
  </si>
  <si>
    <t>-1120912189</t>
  </si>
  <si>
    <t xml:space="preserve">podsyp pod betonový základ  patky š.250 d.450, v.70mm - počet 4x lavička x 2x základ/</t>
  </si>
  <si>
    <t>(0,25*0,45*0,07)*2*4</t>
  </si>
  <si>
    <t>-10777385</t>
  </si>
  <si>
    <t xml:space="preserve">betonový základ  patky š.250 d.450, v.250mm - počet 4x lavička x 2x základ/</t>
  </si>
  <si>
    <t>(0,25*0,45*0,25)*2*4</t>
  </si>
  <si>
    <t>-2013173065</t>
  </si>
  <si>
    <t>(0,25+0,45+0,25+0,45)*0,25*2*4</t>
  </si>
  <si>
    <t>-1752570724</t>
  </si>
  <si>
    <t>1778382530</t>
  </si>
  <si>
    <t>0,65</t>
  </si>
  <si>
    <t>2-3</t>
  </si>
  <si>
    <t>Zakládání - M/03- sedací krychle /400*400*v440/ - 8ks - specifikace viz PD</t>
  </si>
  <si>
    <t>795029406</t>
  </si>
  <si>
    <t>M/03- sedací krychle /400*400*v440/ - 8ks - specifikace viz PD</t>
  </si>
  <si>
    <t>0,5*0,5*0,32*8</t>
  </si>
  <si>
    <t>1490524162</t>
  </si>
  <si>
    <t>396983757</t>
  </si>
  <si>
    <t>-1701497134</t>
  </si>
  <si>
    <t>327395011</t>
  </si>
  <si>
    <t>-1558281891</t>
  </si>
  <si>
    <t>1547555340</t>
  </si>
  <si>
    <t>0,5*0,5*0,32*8*1,6</t>
  </si>
  <si>
    <t>1952462284</t>
  </si>
  <si>
    <t>0,5*0,5*8</t>
  </si>
  <si>
    <t>-1508009932</t>
  </si>
  <si>
    <t xml:space="preserve">podsyp pod betonový základ  patky š.500 d.500, v.70mm - počet 8x sedací krychle x 1x základ/</t>
  </si>
  <si>
    <t>0,5*0,5*0,07*8</t>
  </si>
  <si>
    <t>-1206286679</t>
  </si>
  <si>
    <t xml:space="preserve">betonový základ  patky š.500 d.500, v.250mm - počet 8x sedací krychle x 1x základ/</t>
  </si>
  <si>
    <t>0,5*0,5*0,25*8</t>
  </si>
  <si>
    <t>1286070393</t>
  </si>
  <si>
    <t>(0,5+0,5+0,5+0,5)*0,25*8</t>
  </si>
  <si>
    <t>-1620215635</t>
  </si>
  <si>
    <t>1413421742</t>
  </si>
  <si>
    <t>1,438</t>
  </si>
  <si>
    <t>2-4</t>
  </si>
  <si>
    <t xml:space="preserve">Zakládání - M/04- sedací sestava - tři dubové sedáky  - specifikace viz PD</t>
  </si>
  <si>
    <t>1273736799</t>
  </si>
  <si>
    <t xml:space="preserve">M/04- sedací sestava - tři dubové sedáky  - specifikace viz PD</t>
  </si>
  <si>
    <t>0,6*0,25*0,32*4</t>
  </si>
  <si>
    <t>-1522812182</t>
  </si>
  <si>
    <t>682434497</t>
  </si>
  <si>
    <t>668868121</t>
  </si>
  <si>
    <t>473570625</t>
  </si>
  <si>
    <t>-1507890158</t>
  </si>
  <si>
    <t>-1429875156</t>
  </si>
  <si>
    <t>0,6*0,25*0,32*4*1,6</t>
  </si>
  <si>
    <t>1647978087</t>
  </si>
  <si>
    <t>0,6*0,25*4</t>
  </si>
  <si>
    <t>-409115869</t>
  </si>
  <si>
    <t xml:space="preserve">podsyp pod betonový základ  patky š.250 d.600, v.70mm - počet 1x dubový sedák  x 4x základ/</t>
  </si>
  <si>
    <t>0,6*0,25*0,07*4</t>
  </si>
  <si>
    <t>-2087131639</t>
  </si>
  <si>
    <t xml:space="preserve">betonový základ  patky š.250 d.600, v.250mm - počet 1x dubový sedák x 4x základ/</t>
  </si>
  <si>
    <t>0,6*0,25*0,25*4</t>
  </si>
  <si>
    <t>1743982821</t>
  </si>
  <si>
    <t>(0,6+0,25+0,6+0,25)*0,25*4</t>
  </si>
  <si>
    <t>257990260</t>
  </si>
  <si>
    <t>109202454</t>
  </si>
  <si>
    <t>0,433</t>
  </si>
  <si>
    <t>2-5</t>
  </si>
  <si>
    <t xml:space="preserve">Zakládání - M/07- vývěsní tabule- jednokřídlá  - specifikace viz PD</t>
  </si>
  <si>
    <t>1306044295</t>
  </si>
  <si>
    <t xml:space="preserve">M/07- vývěsní tabule- jednokřídlá- 1 ks -  vnější rozměr  1000 x 1160 mm (v x š), tl. 60 mm  - specifikace viz PD</t>
  </si>
  <si>
    <t>0,5*0,5*0,8*2</t>
  </si>
  <si>
    <t>-1410186289</t>
  </si>
  <si>
    <t>-973932403</t>
  </si>
  <si>
    <t>-1014078102</t>
  </si>
  <si>
    <t>622972224</t>
  </si>
  <si>
    <t>-847570847</t>
  </si>
  <si>
    <t>-318542002</t>
  </si>
  <si>
    <t>0,5*0,5*0,8*2*1,6</t>
  </si>
  <si>
    <t>1285724830</t>
  </si>
  <si>
    <t>0,5*0,5*2</t>
  </si>
  <si>
    <t>1767232723</t>
  </si>
  <si>
    <t xml:space="preserve">betonový základ  patka š.500 d.500, v.800mm - počet 1x vitrina  x 2x základ/</t>
  </si>
  <si>
    <t>1183251359</t>
  </si>
  <si>
    <t>bednění betonového základu- patky</t>
  </si>
  <si>
    <t>(0,5+0,5+0,5+0,5)*0,8*2</t>
  </si>
  <si>
    <t>637638026</t>
  </si>
  <si>
    <t>977782011</t>
  </si>
  <si>
    <t>0,929</t>
  </si>
  <si>
    <t>2-6</t>
  </si>
  <si>
    <t xml:space="preserve">Zakládání - M/08- přístřešek autobusové zastávky rozměr /d5900 x š.1600* v.2563/  - specifikace viz </t>
  </si>
  <si>
    <t>132212131</t>
  </si>
  <si>
    <t>Hloubení nezapažených rýh šířky do 800 mm ručně s urovnáním dna do předepsaného profilu a spádu v hornině třídy těžitelnosti I skupiny 3 soudržných</t>
  </si>
  <si>
    <t>18047314</t>
  </si>
  <si>
    <t>https://podminky.urs.cz/item/CS_URS_2023_02/132212131</t>
  </si>
  <si>
    <t xml:space="preserve">M/08- přístřešek autobusové zastávky rozměr /d5900 x š.1600* v.2563/  - specifikace viz PD</t>
  </si>
  <si>
    <t>výkop rýhy</t>
  </si>
  <si>
    <t>(0,6*0,8*0,67*2)+(0,8*6,2*0,67)</t>
  </si>
  <si>
    <t>-1472228796</t>
  </si>
  <si>
    <t>1705900245</t>
  </si>
  <si>
    <t>-197173971</t>
  </si>
  <si>
    <t>519550650</t>
  </si>
  <si>
    <t>-1030926349</t>
  </si>
  <si>
    <t>-1197614614</t>
  </si>
  <si>
    <t>((0,6*0,8*0,67*2)+(0,8*6,2*0,67))*1,6</t>
  </si>
  <si>
    <t>-347244414</t>
  </si>
  <si>
    <t>(0,6*0,8*2)+(6,2*0,8)</t>
  </si>
  <si>
    <t>1586926074</t>
  </si>
  <si>
    <t xml:space="preserve">podsyp pod betonový základ  pás  š.500 d.800, v.70mm 2x a delší pás š.800 d. 5900mm - počet 1x přístřešek kratší</t>
  </si>
  <si>
    <t>(0,6*0,8*0,07*2)+(0,8*5,9*0,07)</t>
  </si>
  <si>
    <t>274313511</t>
  </si>
  <si>
    <t>Základy z betonu prostého pasy betonu kamenem neprokládaného tř. C 12/15</t>
  </si>
  <si>
    <t>1381850161</t>
  </si>
  <si>
    <t>https://podminky.urs.cz/item/CS_URS_2023_02/274313511</t>
  </si>
  <si>
    <t xml:space="preserve">beton základ  pás  š.500 d.800, v.70mm 2x a delší pás š.800 d. 5900mm - počet 1x přístřešek kratší</t>
  </si>
  <si>
    <t>(0,6*0,8*0,6*2)+(0,8*5,9*0,6)</t>
  </si>
  <si>
    <t>75</t>
  </si>
  <si>
    <t>274351121</t>
  </si>
  <si>
    <t>Bednění základů pasů rovné zřízení</t>
  </si>
  <si>
    <t>957966761</t>
  </si>
  <si>
    <t>https://podminky.urs.cz/item/CS_URS_2023_02/274351121</t>
  </si>
  <si>
    <t>bednění betonového pásu</t>
  </si>
  <si>
    <t>(0,8+0,5+1,6+5,9+1,6+0,5+0,8+4,9)*0,6</t>
  </si>
  <si>
    <t>76</t>
  </si>
  <si>
    <t>274351122</t>
  </si>
  <si>
    <t>Bednění základů pasů rovné odstranění</t>
  </si>
  <si>
    <t>1983923252</t>
  </si>
  <si>
    <t>https://podminky.urs.cz/item/CS_URS_2023_02/274351122</t>
  </si>
  <si>
    <t>77</t>
  </si>
  <si>
    <t>1715283887</t>
  </si>
  <si>
    <t>8,657</t>
  </si>
  <si>
    <t>2-7</t>
  </si>
  <si>
    <t xml:space="preserve">Zakládání - M/09- přístřešek autobusové zastávky rozměr /d6960x š.1600* v.2563/  - specifikace viz P</t>
  </si>
  <si>
    <t>78</t>
  </si>
  <si>
    <t>1305736676</t>
  </si>
  <si>
    <t xml:space="preserve">M/09- přístřešek autobusové zastávky rozměr /d6960x š.1600* v.2563/  - specifikace viz PD</t>
  </si>
  <si>
    <t>(0,6*0,8*0,67*2)+(0,8*7,28*0,67)</t>
  </si>
  <si>
    <t>79</t>
  </si>
  <si>
    <t>-977571979</t>
  </si>
  <si>
    <t>80</t>
  </si>
  <si>
    <t>-1632046727</t>
  </si>
  <si>
    <t>81</t>
  </si>
  <si>
    <t>-1824952400</t>
  </si>
  <si>
    <t>82</t>
  </si>
  <si>
    <t>1336162406</t>
  </si>
  <si>
    <t>10148614</t>
  </si>
  <si>
    <t>84</t>
  </si>
  <si>
    <t>-53797480</t>
  </si>
  <si>
    <t>((0,6*0,8*0,67*2)+(0,8*7,28*0,67))*1,6</t>
  </si>
  <si>
    <t>-885926652</t>
  </si>
  <si>
    <t>(0,6*0,8*2)+(7,28*0,8)</t>
  </si>
  <si>
    <t>86</t>
  </si>
  <si>
    <t>836003682</t>
  </si>
  <si>
    <t xml:space="preserve">podsyp pod betonový základ  pás  š.500 d.800, v.70mm 2x a delší pás š.800 d. 7280mm - počet 1x přístřešek delší</t>
  </si>
  <si>
    <t>(0,6*0,8*0,07*2)+(0,8*7,28*0,07)</t>
  </si>
  <si>
    <t>87</t>
  </si>
  <si>
    <t>1451304401</t>
  </si>
  <si>
    <t xml:space="preserve">beton základ  pás  š.500 d.800, v.70mm 2x a delší pás š.800 d. 7280mm - počet 1x přístřešek delší</t>
  </si>
  <si>
    <t>(0,6*0,8*0,6*2)+(0,8*7,28*0,6)</t>
  </si>
  <si>
    <t>837691029</t>
  </si>
  <si>
    <t>(0,8+0,5+1,6+7,28+1,6+0,5+0,8+6,28)*0,6</t>
  </si>
  <si>
    <t>89</t>
  </si>
  <si>
    <t>-1340905123</t>
  </si>
  <si>
    <t>1216070473</t>
  </si>
  <si>
    <t>10,337</t>
  </si>
  <si>
    <t>2-8</t>
  </si>
  <si>
    <t>Zakládání - M/10/ - pítko- stavební část</t>
  </si>
  <si>
    <t>-1257445354</t>
  </si>
  <si>
    <t xml:space="preserve">M/10/ - pítko- 1/ks -  stavební část - specifikace viz PD</t>
  </si>
  <si>
    <t>0,5*0,5*0,63</t>
  </si>
  <si>
    <t>92</t>
  </si>
  <si>
    <t>1334085775</t>
  </si>
  <si>
    <t>-1530191131</t>
  </si>
  <si>
    <t>94</t>
  </si>
  <si>
    <t>815015196</t>
  </si>
  <si>
    <t>95</t>
  </si>
  <si>
    <t>-1130533103</t>
  </si>
  <si>
    <t>31896482</t>
  </si>
  <si>
    <t>97</t>
  </si>
  <si>
    <t>-1471319301</t>
  </si>
  <si>
    <t>0,5*0,5*0,63*1,6</t>
  </si>
  <si>
    <t>98</t>
  </si>
  <si>
    <t>-1113130652</t>
  </si>
  <si>
    <t>0,5*0,5</t>
  </si>
  <si>
    <t>99</t>
  </si>
  <si>
    <t>1154695037</t>
  </si>
  <si>
    <t xml:space="preserve">betonový základ  patka š.500 d.500, v.630mm - počet 1x pítko  x 1x základ/</t>
  </si>
  <si>
    <t>86101929</t>
  </si>
  <si>
    <t>(0,5+0,5+0,5+0,5)*0,63</t>
  </si>
  <si>
    <t>101</t>
  </si>
  <si>
    <t>-1623261340</t>
  </si>
  <si>
    <t>102</t>
  </si>
  <si>
    <t>2102948975</t>
  </si>
  <si>
    <t>0,367</t>
  </si>
  <si>
    <t>2-9</t>
  </si>
  <si>
    <t>Zakládání - X/02- demontovatelný sloupek- stavební část</t>
  </si>
  <si>
    <t>103</t>
  </si>
  <si>
    <t>707394500</t>
  </si>
  <si>
    <t>X/02- demontovatelný sloupek- 14/ks - specifikace viz PD</t>
  </si>
  <si>
    <t>0,5*0,5*0,75*14</t>
  </si>
  <si>
    <t>104</t>
  </si>
  <si>
    <t>1283235554</t>
  </si>
  <si>
    <t>-481177303</t>
  </si>
  <si>
    <t>106</t>
  </si>
  <si>
    <t>51660651</t>
  </si>
  <si>
    <t>107</t>
  </si>
  <si>
    <t>2005686064</t>
  </si>
  <si>
    <t>108</t>
  </si>
  <si>
    <t>778917903</t>
  </si>
  <si>
    <t>109</t>
  </si>
  <si>
    <t>1737016726</t>
  </si>
  <si>
    <t>0,5*0,5*0,75*14*1,6</t>
  </si>
  <si>
    <t>110</t>
  </si>
  <si>
    <t>-881115611</t>
  </si>
  <si>
    <t>0,5*0,5*14</t>
  </si>
  <si>
    <t>111</t>
  </si>
  <si>
    <t>1570095638</t>
  </si>
  <si>
    <t xml:space="preserve">betonový základ  patka š.500 d.500, v.750mm - počet 14x sloupek  x 1x základ/</t>
  </si>
  <si>
    <t>112</t>
  </si>
  <si>
    <t>-1477882064</t>
  </si>
  <si>
    <t>(0,5+0,5+0,5+0,54)*0,75*14</t>
  </si>
  <si>
    <t>113</t>
  </si>
  <si>
    <t>1935185855</t>
  </si>
  <si>
    <t>114</t>
  </si>
  <si>
    <t>-554192784</t>
  </si>
  <si>
    <t>6,097</t>
  </si>
  <si>
    <t>2023-065-03-03 - SO-03 - Náves - mobiliář</t>
  </si>
  <si>
    <t xml:space="preserve">    93 - Různé dokončovací konstrukce a práce inženýrských staveb- bude upřesněno s investorem a architektem</t>
  </si>
  <si>
    <t>Různé dokončovací konstrukce a práce inženýrských staveb- bude upřesněno s investorem a architektem</t>
  </si>
  <si>
    <t>749-M-01</t>
  </si>
  <si>
    <t>M/01- lavička s opěrkou a područkami - specifikace viz PD</t>
  </si>
  <si>
    <t>136294748</t>
  </si>
  <si>
    <t>749-M-02</t>
  </si>
  <si>
    <t>M/02- lavička bez opěrky - specifikace viz PD</t>
  </si>
  <si>
    <t>1953835516</t>
  </si>
  <si>
    <t>749-M-03</t>
  </si>
  <si>
    <t>M/03- sedací krychle /400*400*v440/ - specifikace viz PD</t>
  </si>
  <si>
    <t>684383116</t>
  </si>
  <si>
    <t>749-M-04</t>
  </si>
  <si>
    <t>M/04- sedací sestava - tři dubové sedáky - specifikace viz PD</t>
  </si>
  <si>
    <t>-142301492</t>
  </si>
  <si>
    <t>749-M-05</t>
  </si>
  <si>
    <t>M/05- odpadkový koš na směsný odpad /410*410*v940/</t>
  </si>
  <si>
    <t>-92647730</t>
  </si>
  <si>
    <t>749-M-06</t>
  </si>
  <si>
    <t>M/06- sestava 3 odpadkových košů na tříděný odpad /3*65l /rozměr /1200*410*940/mm - specifikace viz PD</t>
  </si>
  <si>
    <t>507920381</t>
  </si>
  <si>
    <t>749-M-07</t>
  </si>
  <si>
    <t>M/07- vývěsní tabule- jednokřídlá s otevíráním ze spodní strany, vnější rozměr vitríny 1000 x 1160 mm (v x š), tl. 60 mm - specifikace viz PD</t>
  </si>
  <si>
    <t>1786247874</t>
  </si>
  <si>
    <t>749-M-08</t>
  </si>
  <si>
    <t>M/08- přístřešek autobusové zastávky rozměr /d5900 x š.1600* v.2563/ - specifikace viz PD</t>
  </si>
  <si>
    <t>-1666905365</t>
  </si>
  <si>
    <t>749-M-09</t>
  </si>
  <si>
    <t>M/09- přístřešek autobusové zastávky rozměr /d6960x š.1600* v.2563/ - specifikace viz PD</t>
  </si>
  <si>
    <t>1597461608</t>
  </si>
  <si>
    <t>749-M-11</t>
  </si>
  <si>
    <t>M/11- cyklistický stojan- počet/4/ks - specifikace viz PD</t>
  </si>
  <si>
    <t>402302711</t>
  </si>
  <si>
    <t>749-X-01</t>
  </si>
  <si>
    <t>X01- kovový nápis Vědomice - Zavadilka- rozměr/2690*210/ - specifikace viz PD</t>
  </si>
  <si>
    <t>186642146</t>
  </si>
  <si>
    <t>749-X-02</t>
  </si>
  <si>
    <t>X/02- demontovatelný sloupek - specifikace viz PD</t>
  </si>
  <si>
    <t>-2106367276</t>
  </si>
  <si>
    <t>749-X-03</t>
  </si>
  <si>
    <t>X/03- označení památného stromu - specifikace viz PD</t>
  </si>
  <si>
    <t>1669269668</t>
  </si>
  <si>
    <t>749-R</t>
  </si>
  <si>
    <t>Montážní práce a přesuny</t>
  </si>
  <si>
    <t>hod</t>
  </si>
  <si>
    <t>1366470419</t>
  </si>
  <si>
    <t>2023-065-03-04 - SO-03 - Náves - vodovodní přípojka k pítku</t>
  </si>
  <si>
    <t xml:space="preserve">    4 - Vodorovné konstrukce</t>
  </si>
  <si>
    <t xml:space="preserve">    722 - Zdravotechnika - vnitřní vodovod</t>
  </si>
  <si>
    <t>132251102</t>
  </si>
  <si>
    <t>Hloubení nezapažených rýh šířky do 800 mm strojně s urovnáním dna do předepsaného profilu a spádu v hornině třídy těžitelnosti I skupiny 3 přes 20 do 50 m3</t>
  </si>
  <si>
    <t>1103464263</t>
  </si>
  <si>
    <t>https://podminky.urs.cz/item/CS_URS_2023_02/132251102</t>
  </si>
  <si>
    <t>36*0,8*1,4</t>
  </si>
  <si>
    <t>133251101</t>
  </si>
  <si>
    <t>Hloubení nezapažených šachet strojně v hornině třídy těžitelnosti I skupiny 3 do 20 m3</t>
  </si>
  <si>
    <t>-1546007218</t>
  </si>
  <si>
    <t>https://podminky.urs.cz/item/CS_URS_2023_02/133251101</t>
  </si>
  <si>
    <t>2*1,5*2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</si>
  <si>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</si>
  <si>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</si>
  <si>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875086675</t>
  </si>
  <si>
    <t>https://podminky.urs.cz/item/CS_URS_2023_02/162351103</t>
  </si>
  <si>
    <t>1147164032</t>
  </si>
  <si>
    <t>-590308628</t>
  </si>
  <si>
    <t>1923769818</t>
  </si>
  <si>
    <t>f9</t>
  </si>
  <si>
    <t>14,85*2 "Přepočtené koeficientem množství</t>
  </si>
  <si>
    <t>-518716654</t>
  </si>
  <si>
    <t>174151101</t>
  </si>
  <si>
    <t>Zásyp sypaninou z jakékoliv horniny strojně s uložením výkopku ve vrstvách se zhutněním jam, šachet, rýh nebo kolem objektů v těchto vykopávkách</t>
  </si>
  <si>
    <t>-1168515142</t>
  </si>
  <si>
    <t>https://podminky.urs.cz/item/CS_URS_2023_02/174151101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</si>
  <si>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</si>
  <si>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</si>
  <si>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963515261</t>
  </si>
  <si>
    <t>https://podminky.urs.cz/item/CS_URS_2023_02/175151101</t>
  </si>
  <si>
    <t>36*0,8*0,35</t>
  </si>
  <si>
    <t>58337302</t>
  </si>
  <si>
    <t>štěrkopísek frakce 0/16</t>
  </si>
  <si>
    <t>-1345727353</t>
  </si>
  <si>
    <t>f2</t>
  </si>
  <si>
    <t>10,08*2 "Přepočtené koeficientem množství</t>
  </si>
  <si>
    <t>Vodorovné konstrukce</t>
  </si>
  <si>
    <t>451573111</t>
  </si>
  <si>
    <t>Lože pod potrubí, stoky a drobné objekty v otevřeném výkopu z písku a štěrkopísku do 63 mm</t>
  </si>
  <si>
    <t>-811512301</t>
  </si>
  <si>
    <t>https://podminky.urs.cz/item/CS_URS_2023_02/451573111</t>
  </si>
  <si>
    <t>36*0,8*0,1</t>
  </si>
  <si>
    <t>452311141</t>
  </si>
  <si>
    <t>Podkladní a zajišťovací konstrukce z betonu prostého v otevřeném výkopu bez zvýšených nároků na prostředí desky pod potrubí, stoky a drobné objekty z betonu tř. C 16/20</t>
  </si>
  <si>
    <t>-1046880232</t>
  </si>
  <si>
    <t>https://podminky.urs.cz/item/CS_URS_2023_02/452311141</t>
  </si>
  <si>
    <t>1,5*1,2*0,15</t>
  </si>
  <si>
    <t>871161211</t>
  </si>
  <si>
    <t>Montáž vodovodního potrubí z plastů v otevřeném výkopu z polyetylenu PE 100 svařovaných elektrotvarovkou SDR 11/PN16 D 32 x 3,0 mm</t>
  </si>
  <si>
    <t>1574335521</t>
  </si>
  <si>
    <t>https://podminky.urs.cz/item/CS_URS_2023_02/871161211</t>
  </si>
  <si>
    <t>28613110</t>
  </si>
  <si>
    <t>trubka vodovodní PE100 RC PN 16 SDR11 32x3,0mm</t>
  </si>
  <si>
    <t>-110783170</t>
  </si>
  <si>
    <t>87121114R</t>
  </si>
  <si>
    <t>Montáž vodovodního potrubí z plastů v otevřeném výkopu D 63</t>
  </si>
  <si>
    <t>1667422550</t>
  </si>
  <si>
    <t>2861396R</t>
  </si>
  <si>
    <t>korugovaná ohebná chránička D 63</t>
  </si>
  <si>
    <t>544903297</t>
  </si>
  <si>
    <t>877161101</t>
  </si>
  <si>
    <t>Montáž tvarovek na vodovodním plastovém potrubí z polyetylenu PE 100 elektrotvarovek SDR 11/PN16 spojek, oblouků nebo redukcí d 32</t>
  </si>
  <si>
    <t>1421396647</t>
  </si>
  <si>
    <t>https://podminky.urs.cz/item/CS_URS_2023_02/877161101</t>
  </si>
  <si>
    <t>P</t>
  </si>
  <si>
    <t>Poznámka k položce:_x000d_
Poznámka k položce: napojení ve stávající šachtě</t>
  </si>
  <si>
    <t>28615969</t>
  </si>
  <si>
    <t>elektrospojka SDR11 PE 100 PN16 D 32mm</t>
  </si>
  <si>
    <t>-1246253710</t>
  </si>
  <si>
    <t>894221R00</t>
  </si>
  <si>
    <t>Betonová obslužná šachta 1200x900 se zadlážďovacím poklopem 600x600 kat B125 (PVS 144/114/20 - ZD2 - B120, PVS 120/90/180 - B125, zadlážďovací poklop 600x600)</t>
  </si>
  <si>
    <t>soubor</t>
  </si>
  <si>
    <t>-185684524</t>
  </si>
  <si>
    <t>894221R01</t>
  </si>
  <si>
    <t>Rektifikace poklopu nové obslužné šachty</t>
  </si>
  <si>
    <t>-669903297</t>
  </si>
  <si>
    <t>894221R02</t>
  </si>
  <si>
    <t>Rektifikace poklopu stávající revizní šachty na úroveň úpraveného chodníku, vč. úpravy šachty</t>
  </si>
  <si>
    <t>1135528045</t>
  </si>
  <si>
    <t>894221R10</t>
  </si>
  <si>
    <t>Odpojení stávajícího pítka</t>
  </si>
  <si>
    <t>1625750466</t>
  </si>
  <si>
    <t>899721111</t>
  </si>
  <si>
    <t>Signalizační vodič na potrubí DN do 150 mm</t>
  </si>
  <si>
    <t>844038767</t>
  </si>
  <si>
    <t>https://podminky.urs.cz/item/CS_URS_2023_02/899721111</t>
  </si>
  <si>
    <t>899722113</t>
  </si>
  <si>
    <t>Krytí potrubí z plastů výstražnou fólií z PVC šířky 34 cm</t>
  </si>
  <si>
    <t>13000380</t>
  </si>
  <si>
    <t>https://podminky.urs.cz/item/CS_URS_2023_02/899722113</t>
  </si>
  <si>
    <t>998276101</t>
  </si>
  <si>
    <t>Přesun hmot pro trubní vedení hloubené z trub z plastických hmot nebo sklolaminátových pro vodovody, kanalizace, teplovody, produktovody v otevřeném výkopu dopravní vzdálenost do 15 m</t>
  </si>
  <si>
    <t>1735016058</t>
  </si>
  <si>
    <t>https://podminky.urs.cz/item/CS_URS_2023_02/998276101</t>
  </si>
  <si>
    <t>722</t>
  </si>
  <si>
    <t>Zdravotechnika - vnitřní vodovod</t>
  </si>
  <si>
    <t>722224115</t>
  </si>
  <si>
    <t>Armatury s jedním závitem kohouty plnicí a vypouštěcí PN 10 G 1/2"</t>
  </si>
  <si>
    <t>1295675370</t>
  </si>
  <si>
    <t>https://podminky.urs.cz/item/CS_URS_2023_02/722224115</t>
  </si>
  <si>
    <t>722231202</t>
  </si>
  <si>
    <t>Armatury se dvěma závity ventily redukční tlakové mosazné bez manometru PN 6 do 25 °C G 3/4"</t>
  </si>
  <si>
    <t>-1820433001</t>
  </si>
  <si>
    <t>https://podminky.urs.cz/item/CS_URS_2023_02/722231202</t>
  </si>
  <si>
    <t>722231R33</t>
  </si>
  <si>
    <t>Armatury se dvěma závity ventily solenoidové PN 12 do 80°C G 3/4"</t>
  </si>
  <si>
    <t>1874020543</t>
  </si>
  <si>
    <t>722232044</t>
  </si>
  <si>
    <t>Armatury se dvěma závity kulové kohouty PN 42 do 185 °C přímé vnitřní závit G 3/4"</t>
  </si>
  <si>
    <t>1166794871</t>
  </si>
  <si>
    <t>https://podminky.urs.cz/item/CS_URS_2023_02/722232044</t>
  </si>
  <si>
    <t>722232045</t>
  </si>
  <si>
    <t>Armatury se dvěma závity kulové kohouty PN 42 do 185 °C přímé vnitřní závit G 1"</t>
  </si>
  <si>
    <t>1113970345</t>
  </si>
  <si>
    <t>https://podminky.urs.cz/item/CS_URS_2023_02/722232045</t>
  </si>
  <si>
    <t>722234265</t>
  </si>
  <si>
    <t>Armatury se dvěma závity filtry mosazný PN 20 do 80 °C G 1"</t>
  </si>
  <si>
    <t>-477359912</t>
  </si>
  <si>
    <t>https://podminky.urs.cz/item/CS_URS_2023_02/722234265</t>
  </si>
  <si>
    <t>2023-065-03-05 - SO-03 - Náves - elektro,VO a pítko</t>
  </si>
  <si>
    <t xml:space="preserve">    741 - Elektroinstalace - silnoproud - náves</t>
  </si>
  <si>
    <t xml:space="preserve">      741- mat - Instalační materiál, kabelová vedení a svítidla</t>
  </si>
  <si>
    <t xml:space="preserve">      741-mat-R - Dodávky zařízení a rozvaděčů</t>
  </si>
  <si>
    <t xml:space="preserve">      741- mont - Montážní práce a zemní práce</t>
  </si>
  <si>
    <t xml:space="preserve">    767 - Konstrukce zámečnické - pítko</t>
  </si>
  <si>
    <t>Elektroinstalace - silnoproud - náves</t>
  </si>
  <si>
    <t>741- mat</t>
  </si>
  <si>
    <t>Instalační materiál, kabelová vedení a svítidla</t>
  </si>
  <si>
    <t xml:space="preserve">Kabel CYKY - J  3 x2,5 mm (C)</t>
  </si>
  <si>
    <t>2137853361</t>
  </si>
  <si>
    <t>Kabel CYKY - J 3x1,5 mm (C)</t>
  </si>
  <si>
    <t>1367275999</t>
  </si>
  <si>
    <t>Kabel JYTY-O 4X1 mm</t>
  </si>
  <si>
    <t>2113075830</t>
  </si>
  <si>
    <t>Vodič CYH 2X1,5mm černorud. LSPR</t>
  </si>
  <si>
    <t>-1499055313</t>
  </si>
  <si>
    <t>Trubka korugovaná 63 (Kopoflex KF 09063)</t>
  </si>
  <si>
    <t>-333942248</t>
  </si>
  <si>
    <t>-381931976</t>
  </si>
  <si>
    <t>1183684969</t>
  </si>
  <si>
    <t>SP - svorka připojovací V040</t>
  </si>
  <si>
    <t>1153997768</t>
  </si>
  <si>
    <t>Svítidlo s LED zdrojem 14,2W/1600lm 3000K, IP65, IK9/10 univerzální uchycení D60, barva RAL 7016 antracit (např. Schreder KAZU/12 LED)</t>
  </si>
  <si>
    <t>373287743</t>
  </si>
  <si>
    <t>-2130822047</t>
  </si>
  <si>
    <t>Stožár kuželový 118/60/3/4000 žárový zinek s ochr.manžetou povrchová úprava - barva RAL 7016 antracit</t>
  </si>
  <si>
    <t>319253584</t>
  </si>
  <si>
    <t>483896231</t>
  </si>
  <si>
    <t>Zásuvkový sloupek 2x16A/230V, IP54, antracit (85x120x230)</t>
  </si>
  <si>
    <t>-1812046625</t>
  </si>
  <si>
    <t>Zemní zásuvka 1x16A/230V,IP67/44, hliník (125x125x152)</t>
  </si>
  <si>
    <t>-1620875706</t>
  </si>
  <si>
    <t>Venkovní řetěz GIRLANDA 15m (15x E27/max. 10W/230V, IP40)+spojovací díl</t>
  </si>
  <si>
    <t>-787321864</t>
  </si>
  <si>
    <t>741-mat-R</t>
  </si>
  <si>
    <t>Dodávky zařízení a rozvaděčů</t>
  </si>
  <si>
    <t>741-mat-R-01</t>
  </si>
  <si>
    <t>Sestava kompaktního pilíře elektroměrového rozvaděče s jištěním 3x32A char.B (320x1835x250)</t>
  </si>
  <si>
    <t>-1190330350</t>
  </si>
  <si>
    <t>741-mat-R-02</t>
  </si>
  <si>
    <t>Kompaktní pilíř plast. se skříní s DIN lištami a krycí deskou (470x1835x250)</t>
  </si>
  <si>
    <t>1314206622</t>
  </si>
  <si>
    <t>741-mat-R-03</t>
  </si>
  <si>
    <t xml:space="preserve">Jistič  - 32/3/B</t>
  </si>
  <si>
    <t>284868133</t>
  </si>
  <si>
    <t>741-mat-R-04</t>
  </si>
  <si>
    <t xml:space="preserve">Svodič přepětí TN-C,  B+C</t>
  </si>
  <si>
    <t>-560054891</t>
  </si>
  <si>
    <t>741-mat-R-05</t>
  </si>
  <si>
    <t>Vypínač 40/3</t>
  </si>
  <si>
    <t>1652298119</t>
  </si>
  <si>
    <t>741-mat-R-06</t>
  </si>
  <si>
    <t>Proudový chránič s jističem - 10/1N/B/003</t>
  </si>
  <si>
    <t>1547639919</t>
  </si>
  <si>
    <t>741-mat-R-07</t>
  </si>
  <si>
    <t>Proudový chránič s jističem - 16/1N/B/003</t>
  </si>
  <si>
    <t>-609251012</t>
  </si>
  <si>
    <t>741-mat-R-08</t>
  </si>
  <si>
    <t>Jistič - 6/1/C</t>
  </si>
  <si>
    <t>1366616080</t>
  </si>
  <si>
    <t>741-mat-R-09</t>
  </si>
  <si>
    <t>Jistič - 2/1/C</t>
  </si>
  <si>
    <t>-12586565</t>
  </si>
  <si>
    <t>741-mat-R-10</t>
  </si>
  <si>
    <t>Zvonkový transformátor 230/12V, 15A</t>
  </si>
  <si>
    <t>-823432183</t>
  </si>
  <si>
    <t>741-mat-R-11</t>
  </si>
  <si>
    <t>Soumrakový spínač 16A/230V, 1zap. kontakt</t>
  </si>
  <si>
    <t>1588302732</t>
  </si>
  <si>
    <t>741-mat-R-12</t>
  </si>
  <si>
    <t>Spínací hodiny digitální astro 16A/230V</t>
  </si>
  <si>
    <t>-1436209125</t>
  </si>
  <si>
    <t>741-mat-R-13</t>
  </si>
  <si>
    <t>Otočný přepínač 1-0-2</t>
  </si>
  <si>
    <t>1626988366</t>
  </si>
  <si>
    <t>741-mat-R-14</t>
  </si>
  <si>
    <t>Inatalační relé 12-240V, 8A, AC/DC</t>
  </si>
  <si>
    <t>-139142891</t>
  </si>
  <si>
    <t>741-mat-R-15</t>
  </si>
  <si>
    <t>Instalační relé 230V,8A, AC</t>
  </si>
  <si>
    <t>-1793671114</t>
  </si>
  <si>
    <t>741-mat-R-16</t>
  </si>
  <si>
    <t>Termostat 0-60°C, 16A/24-240V</t>
  </si>
  <si>
    <t>524810226</t>
  </si>
  <si>
    <t>741-mat-R-17</t>
  </si>
  <si>
    <t>Digitální spínací hodiny s přijímačem signálu DCF</t>
  </si>
  <si>
    <t>kpl</t>
  </si>
  <si>
    <t>172985446</t>
  </si>
  <si>
    <t>741-mat-R-18</t>
  </si>
  <si>
    <t>Multifunkční časové relé, 13funkcí, 5A, 0,1s-3h</t>
  </si>
  <si>
    <t>-479462730</t>
  </si>
  <si>
    <t>741-mat-R-19</t>
  </si>
  <si>
    <t>Svorkovnice PEN</t>
  </si>
  <si>
    <t>451024434</t>
  </si>
  <si>
    <t>741-mat-R-20</t>
  </si>
  <si>
    <t>Svorkovnice N</t>
  </si>
  <si>
    <t>-1264316965</t>
  </si>
  <si>
    <t>741-mat-R-21</t>
  </si>
  <si>
    <t>Svorkovnice PE</t>
  </si>
  <si>
    <t>628812747</t>
  </si>
  <si>
    <t>741-mat-R-22</t>
  </si>
  <si>
    <t>Propojovací vodiče a upevňovací materiál</t>
  </si>
  <si>
    <t>1410027305</t>
  </si>
  <si>
    <t>741-mat-R-23</t>
  </si>
  <si>
    <t>Instalace a sestavení</t>
  </si>
  <si>
    <t>129145534</t>
  </si>
  <si>
    <t>741-mat-R-24</t>
  </si>
  <si>
    <t>Kusové zkoušky a cerifikace</t>
  </si>
  <si>
    <t>977456912</t>
  </si>
  <si>
    <t>741- mont</t>
  </si>
  <si>
    <t>741- mont-01</t>
  </si>
  <si>
    <t>Montáž pilíře kompaktního plastového do zemně včetně sestavení</t>
  </si>
  <si>
    <t>391044870</t>
  </si>
  <si>
    <t>741- mont-02</t>
  </si>
  <si>
    <t>Kabel CYKY-CYKYm 750V 3x2.5 volně uložený</t>
  </si>
  <si>
    <t>1415040892</t>
  </si>
  <si>
    <t>741- mont-03</t>
  </si>
  <si>
    <t>-888415713</t>
  </si>
  <si>
    <t>741- mont-04</t>
  </si>
  <si>
    <t>Kabel JYTY 4x1.5 volně uložený</t>
  </si>
  <si>
    <t>1923360031</t>
  </si>
  <si>
    <t>741- mont-05</t>
  </si>
  <si>
    <t>1429928821</t>
  </si>
  <si>
    <t>741- mont-06</t>
  </si>
  <si>
    <t>1024678802</t>
  </si>
  <si>
    <t>741- mont-07</t>
  </si>
  <si>
    <t>-2110896307</t>
  </si>
  <si>
    <t>741- mont-08</t>
  </si>
  <si>
    <t>-419335576</t>
  </si>
  <si>
    <t>741- mont-09</t>
  </si>
  <si>
    <t>Trubka ochranná průměr do 80.0 mm</t>
  </si>
  <si>
    <t>137671138</t>
  </si>
  <si>
    <t>741- mont-10</t>
  </si>
  <si>
    <t>-1588076197</t>
  </si>
  <si>
    <t>741- mont-11</t>
  </si>
  <si>
    <t>1824497084</t>
  </si>
  <si>
    <t>741- mont-12</t>
  </si>
  <si>
    <t>1446128161</t>
  </si>
  <si>
    <t>741- mont-13</t>
  </si>
  <si>
    <t>Pouzdr.zákl.pro stož.veř.osv.mimo osu kabelu,d250x800mm</t>
  </si>
  <si>
    <t>174715691</t>
  </si>
  <si>
    <t>741- mont-14</t>
  </si>
  <si>
    <t>-485602077</t>
  </si>
  <si>
    <t>741- mont-15</t>
  </si>
  <si>
    <t>566277342</t>
  </si>
  <si>
    <t>741- mont-16</t>
  </si>
  <si>
    <t>-793069337</t>
  </si>
  <si>
    <t>741- mont-17</t>
  </si>
  <si>
    <t>Jáma pro stož.veř.osvětlení výkop</t>
  </si>
  <si>
    <t>-1132466604</t>
  </si>
  <si>
    <t>741- mont-18</t>
  </si>
  <si>
    <t>Jáma pro pilíře rozvaděčové</t>
  </si>
  <si>
    <t>1899500706</t>
  </si>
  <si>
    <t>741- mont-19</t>
  </si>
  <si>
    <t>-416898267</t>
  </si>
  <si>
    <t>741- mont-20</t>
  </si>
  <si>
    <t>Hloubení kabelové rýhy 35cm šir.,60cm hlub.,zem.tř.3</t>
  </si>
  <si>
    <t>1435027417</t>
  </si>
  <si>
    <t>741- mont-21</t>
  </si>
  <si>
    <t>Zához kab.rýhy,šíř.35cm,hloub.60cm,zemina třídy 3</t>
  </si>
  <si>
    <t>-2026969461</t>
  </si>
  <si>
    <t>741- mont-22</t>
  </si>
  <si>
    <t>1458612396</t>
  </si>
  <si>
    <t>741- mont-23</t>
  </si>
  <si>
    <t>přesun hmot</t>
  </si>
  <si>
    <t>-1475915756</t>
  </si>
  <si>
    <t>741- mont-24</t>
  </si>
  <si>
    <t>657381169</t>
  </si>
  <si>
    <t>741- mont-25</t>
  </si>
  <si>
    <t>442658565</t>
  </si>
  <si>
    <t>741- mont-26</t>
  </si>
  <si>
    <t>-834473716</t>
  </si>
  <si>
    <t>741- mont-27</t>
  </si>
  <si>
    <t>763468547</t>
  </si>
  <si>
    <t>741- mont-28</t>
  </si>
  <si>
    <t>2132174583</t>
  </si>
  <si>
    <t>741- mont-29</t>
  </si>
  <si>
    <t>1691277574</t>
  </si>
  <si>
    <t>Konstrukce zámečnické - pítko</t>
  </si>
  <si>
    <t>767-R1</t>
  </si>
  <si>
    <t>Pítko - Zpracování technické a výrobní dokumentace- specifikace dle PD</t>
  </si>
  <si>
    <t>390375833</t>
  </si>
  <si>
    <t>767- R2</t>
  </si>
  <si>
    <t>Pítko - Materiálové náklady- specifikace dle PD</t>
  </si>
  <si>
    <t>796034460</t>
  </si>
  <si>
    <t>767-R3</t>
  </si>
  <si>
    <t>Pítko - Výroba na dílně- specifikace dle PD</t>
  </si>
  <si>
    <t>-1333012589</t>
  </si>
  <si>
    <t>767-R4</t>
  </si>
  <si>
    <t>Pítko - Doprava , komunikace se stavební firmou a předání polotovarů pro stavební připravenost - specifikace dle PD</t>
  </si>
  <si>
    <t>2005580204</t>
  </si>
  <si>
    <t>767-R5</t>
  </si>
  <si>
    <t>Pítko - Doprava a montáže pítka na místo určení - specifikace dle PD</t>
  </si>
  <si>
    <t>-744414832</t>
  </si>
  <si>
    <t>767-R6</t>
  </si>
  <si>
    <t>Pítko - Vypracování návodů na obsluhu a zaškolení obsluhy - specifikace dle PD</t>
  </si>
  <si>
    <t>661853201</t>
  </si>
  <si>
    <t>2023-065-03-06 - SO-03 - Náves - vpustě</t>
  </si>
  <si>
    <t>895-R1</t>
  </si>
  <si>
    <t>posunutí uliční vpustě - bude upřesněno dle zjištěného technického stavu a dle PD</t>
  </si>
  <si>
    <t>-1372928813</t>
  </si>
  <si>
    <t>posunutí uliční vpustě</t>
  </si>
  <si>
    <t>895-R3</t>
  </si>
  <si>
    <t>Zrušení - demontáž uliční vpustě vč. likvidace odpadu</t>
  </si>
  <si>
    <t>884329389</t>
  </si>
  <si>
    <t>Zrušení - demontáž uliční vpustě</t>
  </si>
  <si>
    <t>-789659384</t>
  </si>
  <si>
    <t>2023-065-04 - SO-04 - Krajinářské úpravy</t>
  </si>
  <si>
    <t>2023-065-04-01 - SO-04 - Krajinářské úpravy- kácení stromů a keřů</t>
  </si>
  <si>
    <t xml:space="preserve">    11 - Zemní práce - přípravné a přidružené práce - kácení a probírka</t>
  </si>
  <si>
    <t xml:space="preserve">    16 - Zemní práce - přemístění výkopku- větví, stromů a pařezů</t>
  </si>
  <si>
    <t xml:space="preserve">    18 - Zemní práce - povrchové úpravy terénu</t>
  </si>
  <si>
    <t>Zemní práce - přípravné a přidružené práce - kácení a probírka</t>
  </si>
  <si>
    <t>111212211</t>
  </si>
  <si>
    <t>Odstranění nevhodných dřevin průměru kmene do 100 mm výšky do 1 m s odstraněním pařezu do 100 m2 v rovině nebo na svahu do 1:5</t>
  </si>
  <si>
    <t>-14662915</t>
  </si>
  <si>
    <t>https://podminky.urs.cz/item/CS_URS_2023_02/111212211</t>
  </si>
  <si>
    <t xml:space="preserve">odstranění </t>
  </si>
  <si>
    <t xml:space="preserve"> keřové skupiny /2-7/</t>
  </si>
  <si>
    <t xml:space="preserve"> keřové skupiny ozn/2 </t>
  </si>
  <si>
    <t>"Berberis thunbergii ´Atropurpurea´-
dřišťál Thunbergův"</t>
  </si>
  <si>
    <t>plocha/18/m2/</t>
  </si>
  <si>
    <t xml:space="preserve"> keřové skupiny ozn/3</t>
  </si>
  <si>
    <t>"Juniperus x media ´Blaaw´-
juniperus prostřední"</t>
  </si>
  <si>
    <t>plocha/17/m2/</t>
  </si>
  <si>
    <t xml:space="preserve"> keřové skupiny ozn/4</t>
  </si>
  <si>
    <t>Ligustrum vulgare - ptačí zob</t>
  </si>
  <si>
    <t>plocha/10/m2/</t>
  </si>
  <si>
    <t xml:space="preserve"> keřové skupiny ozn/5</t>
  </si>
  <si>
    <t>plocha/5/m2/</t>
  </si>
  <si>
    <t xml:space="preserve"> keřové skupiny ozn/6</t>
  </si>
  <si>
    <t>Ligustrum vulgare - ptačí zob, Spiraea x bumalda - tavolník nízký , Pyracantha coccinea - hlohyně, Forsythia x intermedia - zlatice</t>
  </si>
  <si>
    <t>plocha/6/m2/</t>
  </si>
  <si>
    <t xml:space="preserve"> keřové skupiny ozn/7</t>
  </si>
  <si>
    <t>Pyracantha coccinea - hlohyně šarlatová, Spiraea x bumalda - tavolník nízký,</t>
  </si>
  <si>
    <t>plocha/12/m2/</t>
  </si>
  <si>
    <t>111212351</t>
  </si>
  <si>
    <t>Odstranění nevhodných dřevin průměru kmene do 100 mm výšky přes 1 m s odstraněním pařezu do 100 m2 v rovině nebo na svahu do 1:5</t>
  </si>
  <si>
    <t>1750380881</t>
  </si>
  <si>
    <t>https://podminky.urs.cz/item/CS_URS_2023_02/111212351</t>
  </si>
  <si>
    <t>solitérní keře /1-5/</t>
  </si>
  <si>
    <t>keř ozn/1</t>
  </si>
  <si>
    <t>Juniperus communis - jalovec obecný</t>
  </si>
  <si>
    <t>výška/3,5/m</t>
  </si>
  <si>
    <t>plocha/2/m2/</t>
  </si>
  <si>
    <t>keř ozn/2</t>
  </si>
  <si>
    <t>výška/0/m</t>
  </si>
  <si>
    <t>plocha/3/m2/</t>
  </si>
  <si>
    <t>keř ozn/3</t>
  </si>
  <si>
    <t>keř ozn/4</t>
  </si>
  <si>
    <t>keř ozn/5</t>
  </si>
  <si>
    <t>112151312</t>
  </si>
  <si>
    <t>Pokácení stromu postupné bez spouštění částí kmene a koruny o průměru na řezné ploše pařezu přes 200 do 300 mm</t>
  </si>
  <si>
    <t>-1709442485</t>
  </si>
  <si>
    <t>https://podminky.urs.cz/item/CS_URS_2023_02/112151312</t>
  </si>
  <si>
    <t>kácení</t>
  </si>
  <si>
    <t>borovice ozn/6</t>
  </si>
  <si>
    <t>výška/7/m</t>
  </si>
  <si>
    <t>pr/25/cm</t>
  </si>
  <si>
    <t>borovice ozn/7</t>
  </si>
  <si>
    <t>výška/8/m</t>
  </si>
  <si>
    <t>pr/29/cm</t>
  </si>
  <si>
    <t>borovice ozn/10</t>
  </si>
  <si>
    <t>výška/5/m</t>
  </si>
  <si>
    <t>pr/20-30/cm</t>
  </si>
  <si>
    <t>borovice ozn/11</t>
  </si>
  <si>
    <t>výška/4,5/m</t>
  </si>
  <si>
    <t>borovice ozn/12</t>
  </si>
  <si>
    <t>112151313</t>
  </si>
  <si>
    <t>Pokácení stromu postupné bez spouštění částí kmene a koruny o průměru na řezné ploše pařezu přes 300 do 400 mm</t>
  </si>
  <si>
    <t>1946742953</t>
  </si>
  <si>
    <t>https://podminky.urs.cz/item/CS_URS_2023_02/112151313</t>
  </si>
  <si>
    <t>borovice ozn/4</t>
  </si>
  <si>
    <t>výška/6/m</t>
  </si>
  <si>
    <t>pr/31/cm</t>
  </si>
  <si>
    <t>112201112</t>
  </si>
  <si>
    <t>Odstranění pařezu v rovině nebo na svahu do 1:5 o průměru pařezu na řezné ploše přes 200 do 300 mm</t>
  </si>
  <si>
    <t>1074022646</t>
  </si>
  <si>
    <t>https://podminky.urs.cz/item/CS_URS_2023_02/112201112</t>
  </si>
  <si>
    <t>112201113</t>
  </si>
  <si>
    <t>Odstranění pařezu v rovině nebo na svahu do 1:5 o průměru pařezu na řezné ploše přes 300 do 400 mm</t>
  </si>
  <si>
    <t>266924101</t>
  </si>
  <si>
    <t>https://podminky.urs.cz/item/CS_URS_2023_02/112201113</t>
  </si>
  <si>
    <t>Zemní práce - přemístění výkopku- větví, stromů a pařezů</t>
  </si>
  <si>
    <t>162201405</t>
  </si>
  <si>
    <t>Vodorovné přemístění větví, kmenů nebo pařezů s naložením, složením a dopravou do 1000 m větví stromů jehličnatých, průměru kmene přes 100 do 300 mm</t>
  </si>
  <si>
    <t>1677754924</t>
  </si>
  <si>
    <t>https://podminky.urs.cz/item/CS_URS_2023_02/162201405</t>
  </si>
  <si>
    <t>odhad cca.</t>
  </si>
  <si>
    <t>počet stromů x výška x odhad větví na 1m výšky</t>
  </si>
  <si>
    <t>1*7*8</t>
  </si>
  <si>
    <t>1*8*8</t>
  </si>
  <si>
    <t>1*5*8</t>
  </si>
  <si>
    <t>1*4,5*8</t>
  </si>
  <si>
    <t>162201402</t>
  </si>
  <si>
    <t>Vodorovné přemístění větví, kmenů nebo pařezů s naložením, složením a dopravou do 1000 m větví stromů listnatých, průměru kmene přes 300 do 500 mm</t>
  </si>
  <si>
    <t>-1249771614</t>
  </si>
  <si>
    <t>https://podminky.urs.cz/item/CS_URS_2023_02/162201402</t>
  </si>
  <si>
    <t>1*6*8</t>
  </si>
  <si>
    <t>162201415</t>
  </si>
  <si>
    <t>Vodorovné přemístění větví, kmenů nebo pařezů s naložením, složením a dopravou do 1000 m kmenů stromů jehličnatých, průměru přes 100 do 300 mm</t>
  </si>
  <si>
    <t>49111711</t>
  </si>
  <si>
    <t>https://podminky.urs.cz/item/CS_URS_2023_02/162201415</t>
  </si>
  <si>
    <t>162201416</t>
  </si>
  <si>
    <t>Vodorovné přemístění větví, kmenů nebo pařezů s naložením, složením a dopravou do 1000 m kmenů stromů jehličnatých, průměru přes 300 do 500 mm</t>
  </si>
  <si>
    <t>82781959</t>
  </si>
  <si>
    <t>https://podminky.urs.cz/item/CS_URS_2023_02/162201416</t>
  </si>
  <si>
    <t>162201421</t>
  </si>
  <si>
    <t>Vodorovné přemístění větví, kmenů nebo pařezů s naložením, složením a dopravou do 1000 m pařezů kmenů, průměru přes 100 do 300 mm</t>
  </si>
  <si>
    <t>2052751687</t>
  </si>
  <si>
    <t>https://podminky.urs.cz/item/CS_URS_2023_02/162201421</t>
  </si>
  <si>
    <t>162201422</t>
  </si>
  <si>
    <t>Vodorovné přemístění větví, kmenů nebo pařezů s naložením, složením a dopravou do 1000 m pařezů kmenů, průměru přes 300 do 500 mm</t>
  </si>
  <si>
    <t>-1495583566</t>
  </si>
  <si>
    <t>https://podminky.urs.cz/item/CS_URS_2023_02/162201422</t>
  </si>
  <si>
    <t>162301941</t>
  </si>
  <si>
    <t>Vodorovné přemístění větví, kmenů nebo pařezů s naložením, složením a dopravou Příplatek k cenám za každých dalších i započatých 1000 m přes 1000 m větví stromů jehličnatých, o průměru kmene přes 100 do 300 mm</t>
  </si>
  <si>
    <t>-2014618954</t>
  </si>
  <si>
    <t>https://podminky.urs.cz/item/CS_URS_2023_02/162301941</t>
  </si>
  <si>
    <t>232*10 'Přepočtené koeficientem množství</t>
  </si>
  <si>
    <t>162301942</t>
  </si>
  <si>
    <t>Vodorovné přemístění větví, kmenů nebo pařezů s naložením, složením a dopravou Příplatek k cenám za každých dalších i započatých 1000 m přes 1000 m větví stromů jehličnatých, o průměru kmene přes 300 do 500 mm</t>
  </si>
  <si>
    <t>681879432</t>
  </si>
  <si>
    <t>https://podminky.urs.cz/item/CS_URS_2023_02/162301942</t>
  </si>
  <si>
    <t>48*10 'Přepočtené koeficientem množství</t>
  </si>
  <si>
    <t>162301961</t>
  </si>
  <si>
    <t>Vodorovné přemístění větví, kmenů nebo pařezů s naložením, složením a dopravou Příplatek k cenám za každých dalších i započatých 1000 m přes 1000 m kmenů stromů jehličnatých, průměru přes 100 do 300 mm</t>
  </si>
  <si>
    <t>-152967754</t>
  </si>
  <si>
    <t>https://podminky.urs.cz/item/CS_URS_2023_02/162301961</t>
  </si>
  <si>
    <t>5*10 'Přepočtené koeficientem množství</t>
  </si>
  <si>
    <t>162301962</t>
  </si>
  <si>
    <t>Vodorovné přemístění větví, kmenů nebo pařezů s naložením, složením a dopravou Příplatek k cenám za každých dalších i započatých 1000 m přes 1000 m kmenů stromů jehličnatých, průměru přes 300 do 500 mm</t>
  </si>
  <si>
    <t>16862848</t>
  </si>
  <si>
    <t>https://podminky.urs.cz/item/CS_URS_2023_02/162301962</t>
  </si>
  <si>
    <t>1*10 'Přepočtené koeficientem množství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</si>
  <si>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</si>
  <si>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</si>
  <si>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-1793200466</t>
  </si>
  <si>
    <t>https://podminky.urs.cz/item/CS_URS_2023_02/162301971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</si>
  <si>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</si>
  <si>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</si>
  <si>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1239066278</t>
  </si>
  <si>
    <t>https://podminky.urs.cz/item/CS_URS_2023_02/162301972</t>
  </si>
  <si>
    <t>162301501</t>
  </si>
  <si>
    <t>Vodorovné přemístění smýcených křovin do průměru kmene 100 mm na vzdálenost do 5 000 m</t>
  </si>
  <si>
    <t>-621844631</t>
  </si>
  <si>
    <t>https://podminky.urs.cz/item/CS_URS_2023_02/162301501</t>
  </si>
  <si>
    <t>výška/4/m</t>
  </si>
  <si>
    <t>probírka</t>
  </si>
  <si>
    <t>prořez cca/30/%</t>
  </si>
  <si>
    <t>plocha/11/m2/</t>
  </si>
  <si>
    <t>162301981</t>
  </si>
  <si>
    <t>Vodorovné přemístění smýcených křovin Příplatek k ceně za každých dalších i započatých 1 000 m</t>
  </si>
  <si>
    <t>954472253</t>
  </si>
  <si>
    <t>https://podminky.urs.cz/item/CS_URS_2023_02/162301981</t>
  </si>
  <si>
    <t>93*6 'Přepočtené koeficientem množství</t>
  </si>
  <si>
    <t>174211201</t>
  </si>
  <si>
    <t>Zásyp jam po pařezech ručně výkopkem z horniny získané při dobývání pařezů s hrubým urovnáním povrchu zasypávky průměru pařezu přes 100 do 300 mm</t>
  </si>
  <si>
    <t>-1501949006</t>
  </si>
  <si>
    <t>https://podminky.urs.cz/item/CS_URS_2023_02/174211201</t>
  </si>
  <si>
    <t>174211202</t>
  </si>
  <si>
    <t>Zásyp jam po pařezech ručně výkopkem z horniny získané při dobývání pařezů s hrubým urovnáním povrchu zasypávky průměru pařezu přes 300 do 500 mm</t>
  </si>
  <si>
    <t>922489606</t>
  </si>
  <si>
    <t>https://podminky.urs.cz/item/CS_URS_2023_02/174211202</t>
  </si>
  <si>
    <t>Zemní práce - povrchové úpravy terénu</t>
  </si>
  <si>
    <t>184803113</t>
  </si>
  <si>
    <t>Řez a tvarování živých plotů a stěn přímých, výšky přes 1,5 do 3,0 m, pro jakoukoliv šířku</t>
  </si>
  <si>
    <t>1504233924</t>
  </si>
  <si>
    <t>https://podminky.urs.cz/item/CS_URS_2023_02/184803113</t>
  </si>
  <si>
    <t>2023-065-04-02 - SO-04 - Krajinářské úpravy- ochrana stromů</t>
  </si>
  <si>
    <t xml:space="preserve">    18 - Zemní práce - povrchové úpravy terénu - ochrana stromů</t>
  </si>
  <si>
    <t>Zemní práce - povrchové úpravy terénu - ochrana stromů</t>
  </si>
  <si>
    <t>183106613</t>
  </si>
  <si>
    <t>Instalace protikořenových bariér do předem vyhloubené rýhy, včetně zásypu a hutnění v rovině nebo na svahu do 1:5, hloubky přes 700 do 1000 mm</t>
  </si>
  <si>
    <t>-227412205</t>
  </si>
  <si>
    <t>https://podminky.urs.cz/item/CS_URS_2023_02/183106613</t>
  </si>
  <si>
    <t>ochrana stromu č/2</t>
  </si>
  <si>
    <t>1ks</t>
  </si>
  <si>
    <t>ks pr./3/m</t>
  </si>
  <si>
    <t>ochrana kmena a kořenových náběhů</t>
  </si>
  <si>
    <t>2*3,14*1,5</t>
  </si>
  <si>
    <t>69311085</t>
  </si>
  <si>
    <t>geotextilie netkaná separační, ochranná, filtrační, drenážní PP 800g/m2</t>
  </si>
  <si>
    <t>591519355</t>
  </si>
  <si>
    <t>9,42*2 'Přepočtené koeficientem množství</t>
  </si>
  <si>
    <t>184501131</t>
  </si>
  <si>
    <t>Zhotovení obalu kmene a spodních částí větví stromu z juty ve dvou vrstvách v rovině nebo na svahu do 1:5</t>
  </si>
  <si>
    <t>1337221227</t>
  </si>
  <si>
    <t>https://podminky.urs.cz/item/CS_URS_2023_02/184501131</t>
  </si>
  <si>
    <t>ochrana stromu č/2- náves</t>
  </si>
  <si>
    <t>2*3,14*0,2*2,5</t>
  </si>
  <si>
    <t xml:space="preserve">odhad bude upřesněno na stavbě </t>
  </si>
  <si>
    <t>184503131</t>
  </si>
  <si>
    <t>Odstranění obalu kmene a spodních větví stromu z juty ve dvou vrstvách v rovině nebo na svahu do 1:5</t>
  </si>
  <si>
    <t>-1556698632</t>
  </si>
  <si>
    <t>https://podminky.urs.cz/item/CS_URS_2023_02/184503131</t>
  </si>
  <si>
    <t>184813211</t>
  </si>
  <si>
    <t>Ochranné oplocení kořenové zóny stromu v rovině nebo na svahu do 1:5, výšky do 1500 mm</t>
  </si>
  <si>
    <t>1319868003</t>
  </si>
  <si>
    <t>https://podminky.urs.cz/item/CS_URS_2023_02/184813211</t>
  </si>
  <si>
    <t>184813251</t>
  </si>
  <si>
    <t>Odstranění ochranného oplocení kořenové zóny stromu v rovině nebo na svahu do 1:5, výšky do 1500 mm</t>
  </si>
  <si>
    <t>-253635998</t>
  </si>
  <si>
    <t>https://podminky.urs.cz/item/CS_URS_2023_02/184813251</t>
  </si>
  <si>
    <t>184818241</t>
  </si>
  <si>
    <t>Ochrana kmene bedněním před poškozením stavebním provozem zřízení včetně odstranění výšky bednění přes 2 do 3 m průměru kmene do 300 mm</t>
  </si>
  <si>
    <t>1357956498</t>
  </si>
  <si>
    <t>https://podminky.urs.cz/item/CS_URS_2023_02/184818241</t>
  </si>
  <si>
    <t>Ochrana stromu č. 1</t>
  </si>
  <si>
    <t>Ochrana stromu č. 2</t>
  </si>
  <si>
    <t>Ochrana stromu č. 3</t>
  </si>
  <si>
    <t>Ochrana stromu č. 5</t>
  </si>
  <si>
    <t>Ochrana stromu č. 8 a 9</t>
  </si>
  <si>
    <t>119003227</t>
  </si>
  <si>
    <t>Pomocné konstrukce při zabezpečení výkopu svislé ocelové mobilní oplocení, výšky přes 1,5 do 2,2 m panely vyplněné dráty zřízení</t>
  </si>
  <si>
    <t>1970890660</t>
  </si>
  <si>
    <t>https://podminky.urs.cz/item/CS_URS_2023_02/119003227</t>
  </si>
  <si>
    <t>ochrana stromu č/1- sever</t>
  </si>
  <si>
    <t>oplocení</t>
  </si>
  <si>
    <t>ochrana stromu č/3 - náves</t>
  </si>
  <si>
    <t>22,4</t>
  </si>
  <si>
    <t>ochrana stromu č/5 - náves</t>
  </si>
  <si>
    <t>18,7</t>
  </si>
  <si>
    <t>ochrana stromu č/8 a /9 - náves</t>
  </si>
  <si>
    <t>32,4</t>
  </si>
  <si>
    <t>119003228</t>
  </si>
  <si>
    <t>Pomocné konstrukce při zabezpečení výkopu svislé ocelové mobilní oplocení, výšky přes 1,5 do 2,2 m panely vyplněné dráty odstranění</t>
  </si>
  <si>
    <t>-758787455</t>
  </si>
  <si>
    <t>https://podminky.urs.cz/item/CS_URS_2023_02/119003228</t>
  </si>
  <si>
    <t>-1693506745</t>
  </si>
  <si>
    <t>0,252</t>
  </si>
  <si>
    <t>mínus oplocení</t>
  </si>
  <si>
    <t>-0,013</t>
  </si>
  <si>
    <t>998232110</t>
  </si>
  <si>
    <t>Přesun hmot pro oplocení se svislou nosnou konstrukcí zděnou z cihel, tvárnic, bloků, popř. kovovou nebo dřevěnou vodorovná dopravní vzdálenost do 50 m, pro oplocení výšky do 3 m</t>
  </si>
  <si>
    <t>215857542</t>
  </si>
  <si>
    <t>https://podminky.urs.cz/item/CS_URS_2023_02/998232110</t>
  </si>
  <si>
    <t>0,013</t>
  </si>
  <si>
    <t>998232124</t>
  </si>
  <si>
    <t>Přesun hmot pro oplocení se svislou nosnou konstrukcí zděnou z cihel, tvárnic, bloků, popř. kovovou nebo dřevěnou Příplatek k ceně za zvětšený přesun přes vymezenou největší dopravní vzdálenost do 5000 m</t>
  </si>
  <si>
    <t>137533541</t>
  </si>
  <si>
    <t>https://podminky.urs.cz/item/CS_URS_2023_02/998232124</t>
  </si>
  <si>
    <t>998232125</t>
  </si>
  <si>
    <t>Přesun hmot pro oplocení se svislou nosnou konstrukcí zděnou z cihel, tvárnic, bloků, popř. kovovou nebo dřevěnou Příplatek k ceně za zvětšený přesun přes vymezenou největší dopravní vzdálenost za každých dalších i započatých 5000 m</t>
  </si>
  <si>
    <t>-667907286</t>
  </si>
  <si>
    <t>https://podminky.urs.cz/item/CS_URS_2023_02/998232125</t>
  </si>
  <si>
    <t>0,252*2 'Přepočtené koeficientem množství</t>
  </si>
  <si>
    <t>2023-065-04-03 - SO-04 - Krajinářské úpravy- přesun sochy a ornice</t>
  </si>
  <si>
    <t xml:space="preserve">    13 - Zemní práce - hloubené vykopávky</t>
  </si>
  <si>
    <t xml:space="preserve">    6 - Úpravy povrchů, podlahy a osazování výplní</t>
  </si>
  <si>
    <t>113107121</t>
  </si>
  <si>
    <t>Odstranění podkladů nebo krytů ručně s přemístěním hmot na skládku na vzdálenost do 3 m nebo s naložením na dopravní prostředek z kameniva hrubého drceného, o tl. vrstvy do 100 mm</t>
  </si>
  <si>
    <t>845995394</t>
  </si>
  <si>
    <t>https://podminky.urs.cz/item/CS_URS_2023_02/113107121</t>
  </si>
  <si>
    <t>socha</t>
  </si>
  <si>
    <t>odstranění podkladu pod betonovými deskami</t>
  </si>
  <si>
    <t>4,4</t>
  </si>
  <si>
    <t>hl.cca./0,15/m</t>
  </si>
  <si>
    <t>121151113</t>
  </si>
  <si>
    <t>Sejmutí ornice strojně při souvislé ploše přes 100 do 500 m2, tl. vrstvy do 200 mm</t>
  </si>
  <si>
    <t>-1764930928</t>
  </si>
  <si>
    <t>https://podminky.urs.cz/item/CS_URS_2023_02/121151113</t>
  </si>
  <si>
    <t>ornice</t>
  </si>
  <si>
    <t>sejmutí ornice do hl./200/mm</t>
  </si>
  <si>
    <t>343,7</t>
  </si>
  <si>
    <t>194,6</t>
  </si>
  <si>
    <t>121151123</t>
  </si>
  <si>
    <t>Sejmutí ornice strojně při souvislé ploše přes 500 m2, tl. vrstvy do 200 mm</t>
  </si>
  <si>
    <t>683404836</t>
  </si>
  <si>
    <t>https://podminky.urs.cz/item/CS_URS_2023_02/121151123</t>
  </si>
  <si>
    <t>512,5</t>
  </si>
  <si>
    <t>Zemní práce - hloubené vykopávky</t>
  </si>
  <si>
    <t>2045990023</t>
  </si>
  <si>
    <t>výkop pro patky /250*250*600/ počet/4/ks</t>
  </si>
  <si>
    <t>0,25*0,25*0,6*4</t>
  </si>
  <si>
    <t>-1351088600</t>
  </si>
  <si>
    <t>https://podminky.urs.cz/item/CS_URS_2023_02/162211311</t>
  </si>
  <si>
    <t>odvoz výkopku na meziskládku</t>
  </si>
  <si>
    <t>-781115034</t>
  </si>
  <si>
    <t>https://podminky.urs.cz/item/CS_URS_2023_02/162211319</t>
  </si>
  <si>
    <t>40867233</t>
  </si>
  <si>
    <t>1963377183</t>
  </si>
  <si>
    <t>1050,8*0,2</t>
  </si>
  <si>
    <t>2136074387</t>
  </si>
  <si>
    <t>343,7*0,2</t>
  </si>
  <si>
    <t>194,6*0,2</t>
  </si>
  <si>
    <t>-557324374</t>
  </si>
  <si>
    <t>512,5*0,2</t>
  </si>
  <si>
    <t>779361415</t>
  </si>
  <si>
    <t>181912111</t>
  </si>
  <si>
    <t>Úprava pláně vyrovnáním výškových rozdílů ručně v hornině třídy těžitelnosti I skupiny 3 bez zhutnění</t>
  </si>
  <si>
    <t>-1803019519</t>
  </si>
  <si>
    <t>https://podminky.urs.cz/item/CS_URS_2023_02/181912111</t>
  </si>
  <si>
    <t>0,25*0,25*0,6*4=0,15 m3 zeminy</t>
  </si>
  <si>
    <t>rozprostření cca.vrstva 0,2m</t>
  </si>
  <si>
    <t>0,15/0,2</t>
  </si>
  <si>
    <t>Úpravy povrchů, podlahy a osazování výplní</t>
  </si>
  <si>
    <t>619996135</t>
  </si>
  <si>
    <t>Ochrana stavebních konstrukcí a samostatných prvků včetně pozdějšího odstranění obedněním z řeziva samostatných konstrukcí a prvků</t>
  </si>
  <si>
    <t>-257902741</t>
  </si>
  <si>
    <t>https://podminky.urs.cz/item/CS_URS_2023_02/619996135</t>
  </si>
  <si>
    <t>obalení- ochrana sochy rozměr/1450*850*1800/</t>
  </si>
  <si>
    <t>(2*1,45*0,85+2*0,85*1,8+2*1,45*1,8)*2</t>
  </si>
  <si>
    <t>obalit 2x</t>
  </si>
  <si>
    <t>619996145</t>
  </si>
  <si>
    <t>Ochrana stavebních konstrukcí a samostatných prvků včetně pozdějšího odstranění obalením geotextilií samostatných konstrukcí a prvků</t>
  </si>
  <si>
    <t>-927411400</t>
  </si>
  <si>
    <t>https://podminky.urs.cz/item/CS_URS_2023_02/619996145</t>
  </si>
  <si>
    <t>1879819665</t>
  </si>
  <si>
    <t>vybourání betonových desek pod sochou</t>
  </si>
  <si>
    <t>4,4*0,15</t>
  </si>
  <si>
    <t>997221141</t>
  </si>
  <si>
    <t>Vodorovná doprava suti stavebním kolečkem s naložením a se složením ze sypkých materiálů, na vzdálenost do 50 m</t>
  </si>
  <si>
    <t>-731583577</t>
  </si>
  <si>
    <t>https://podminky.urs.cz/item/CS_URS_2023_02/997221141</t>
  </si>
  <si>
    <t>podklad kamenivo</t>
  </si>
  <si>
    <t>0,748</t>
  </si>
  <si>
    <t>997221151</t>
  </si>
  <si>
    <t>Vodorovná doprava suti stavebním kolečkem s naložením a se složením z kusových materiálů, na vzdálenost do 50 m</t>
  </si>
  <si>
    <t>-525295772</t>
  </si>
  <si>
    <t>https://podminky.urs.cz/item/CS_URS_2023_02/997221151</t>
  </si>
  <si>
    <t>1,32</t>
  </si>
  <si>
    <t>dřevo</t>
  </si>
  <si>
    <t>0,795</t>
  </si>
  <si>
    <t>geotextilie</t>
  </si>
  <si>
    <t>0,043</t>
  </si>
  <si>
    <t>-419522460</t>
  </si>
  <si>
    <t>-1140333437</t>
  </si>
  <si>
    <t>2,906*10 'Přepočtené koeficientem množství</t>
  </si>
  <si>
    <t>-1806395118</t>
  </si>
  <si>
    <t>470504925</t>
  </si>
  <si>
    <t>1243304073</t>
  </si>
  <si>
    <t>997013811</t>
  </si>
  <si>
    <t>Poplatek za uložení stavebního odpadu na skládce (skládkovné) dřevěného zatříděného do Katalogu odpadů pod kódem 17 02 01</t>
  </si>
  <si>
    <t>665562597</t>
  </si>
  <si>
    <t>https://podminky.urs.cz/item/CS_URS_2023_02/997013811</t>
  </si>
  <si>
    <t>bednění sochy</t>
  </si>
  <si>
    <t>997013814</t>
  </si>
  <si>
    <t>Poplatek za uložení stavebního odpadu na skládce (skládkovné) z izolačních materiálů zatříděného do Katalogu odpadů pod kódem 17 06 04</t>
  </si>
  <si>
    <t>1252712915</t>
  </si>
  <si>
    <t>https://podminky.urs.cz/item/CS_URS_2023_02/997013814</t>
  </si>
  <si>
    <t>-258833331</t>
  </si>
  <si>
    <t>998231431</t>
  </si>
  <si>
    <t>Přesun hmot pro sadovnické a krajinářské úpravy - ručně bez užití mechanizace Příplatek k cenám za zvětšený přesun přes vymezenou největší dopravní vzdálenost za každých dalších i započatých 100 m</t>
  </si>
  <si>
    <t>638525576</t>
  </si>
  <si>
    <t>https://podminky.urs.cz/item/CS_URS_2023_02/998231431</t>
  </si>
  <si>
    <t>2023-065-04-04 - SO-04 - Krajinářské úpravy- terény a vegetační vrstvy</t>
  </si>
  <si>
    <t xml:space="preserve">    1-1 - Zemní práce - terény</t>
  </si>
  <si>
    <t xml:space="preserve">    1-2 - Zemní práce - vsakovací průleh</t>
  </si>
  <si>
    <t xml:space="preserve">    1-3 - Zemní práce - prokořeňovací prvky- u 2 stromů</t>
  </si>
  <si>
    <t xml:space="preserve">    1-4 - Zemní práce - typ 01 - Vylepšení stávající vegetační vrstvy</t>
  </si>
  <si>
    <t xml:space="preserve">    1-5 - Zemní práce - typ 02 - Založení vegetační vrstvy pro květnaté louky</t>
  </si>
  <si>
    <t xml:space="preserve">    1-6 - Zemní práce - typ 03 - Založení vegetační vrstvy pro parkové trávníky</t>
  </si>
  <si>
    <t xml:space="preserve">    1-7 - Zemní práce - typ 04 - Založení vegetační vrstvy pro těrkový trávník pochozí</t>
  </si>
  <si>
    <t xml:space="preserve">    1-8 - Zemní práce - typ 05 - Vegetační vrstva keřových výsadeb (podrostové záhony a živý plot)</t>
  </si>
  <si>
    <t xml:space="preserve">    1-9 - Zemní práce - typ 06 - Vegetační vrstva trvalkových záhonů typ A</t>
  </si>
  <si>
    <t xml:space="preserve">    1-10 - Zemní práce - typ 07 - Vegetační vrstva trvalkových záhonů typ B a C</t>
  </si>
  <si>
    <t>1-1</t>
  </si>
  <si>
    <t>Zemní práce - terény</t>
  </si>
  <si>
    <t>111111411</t>
  </si>
  <si>
    <t>Odstranění stařiny ze souvislé plochy do 100 m2 v rovině nebo na svahu do 1:5</t>
  </si>
  <si>
    <t>-355850657</t>
  </si>
  <si>
    <t>https://podminky.urs.cz/item/CS_URS_2023_02/111111411</t>
  </si>
  <si>
    <t>terény</t>
  </si>
  <si>
    <t>rozrušení povrchu stáv. Trávníku- sever</t>
  </si>
  <si>
    <t>31,5</t>
  </si>
  <si>
    <t>111151421</t>
  </si>
  <si>
    <t>Odstranění stařiny ze souvislé plochy přes 100 do 500 m2 v rovině nebo na svahu do 1:5</t>
  </si>
  <si>
    <t>-1638420319</t>
  </si>
  <si>
    <t>https://podminky.urs.cz/item/CS_URS_2023_02/111151421</t>
  </si>
  <si>
    <t>rozrušení povrchu stáv. Trávníku- jih</t>
  </si>
  <si>
    <t>297,4</t>
  </si>
  <si>
    <t>-784308561</t>
  </si>
  <si>
    <t>111301111</t>
  </si>
  <si>
    <t>Sejmutí drnu tl. do 100 mm, v jakékoliv ploše</t>
  </si>
  <si>
    <t>1853147310</t>
  </si>
  <si>
    <t>https://podminky.urs.cz/item/CS_URS_2023_02/111301111</t>
  </si>
  <si>
    <t>183402121</t>
  </si>
  <si>
    <t>Rozrušení půdy na hloubku přes 50 do 150 mm souvislé plochy do 500 m2 v rovině nebo na svahu do 1:5</t>
  </si>
  <si>
    <t>613091562</t>
  </si>
  <si>
    <t>https://podminky.urs.cz/item/CS_URS_2023_02/183402121</t>
  </si>
  <si>
    <t>162202111</t>
  </si>
  <si>
    <t>Vodorovné přemístění drnu na suchu na vzdálenost přes 50 do 100 m</t>
  </si>
  <si>
    <t>-1440360967</t>
  </si>
  <si>
    <t>https://podminky.urs.cz/item/CS_URS_2023_02/162202111</t>
  </si>
  <si>
    <t>162702111</t>
  </si>
  <si>
    <t>Vodorovné přemístění drnu na suchu na vzdálenost přes 5000 do 6000 m</t>
  </si>
  <si>
    <t>-139611572</t>
  </si>
  <si>
    <t>https://podminky.urs.cz/item/CS_URS_2023_02/162702111</t>
  </si>
  <si>
    <t>likvidace stáv. trávníku</t>
  </si>
  <si>
    <t>162702119</t>
  </si>
  <si>
    <t>Vodorovné přemístění drnu na suchu Příplatek k ceně za každých dalších i započatých 1000 m</t>
  </si>
  <si>
    <t>-600679900</t>
  </si>
  <si>
    <t>https://podminky.urs.cz/item/CS_URS_2023_02/162702119</t>
  </si>
  <si>
    <t>-1481003731</t>
  </si>
  <si>
    <t>31,5*0,1</t>
  </si>
  <si>
    <t>297,4*0,1</t>
  </si>
  <si>
    <t>-133090383</t>
  </si>
  <si>
    <t>116943175</t>
  </si>
  <si>
    <t>31,5*0,1*1,6</t>
  </si>
  <si>
    <t>297,4*0,1*1,6</t>
  </si>
  <si>
    <t>1-2</t>
  </si>
  <si>
    <t>Zemní práce - vsakovací průleh</t>
  </si>
  <si>
    <t>-1000874483</t>
  </si>
  <si>
    <t>vsakovací průleh</t>
  </si>
  <si>
    <t xml:space="preserve">vegetační vrstva - pěstební substrát  tl/200/mm</t>
  </si>
  <si>
    <t xml:space="preserve">vegetační vrstva - pěstební substrát  tl/200/mm - sever</t>
  </si>
  <si>
    <t>45,6</t>
  </si>
  <si>
    <t xml:space="preserve">vegetační vrstva - pěstební substrát  tl/200/mm - jih</t>
  </si>
  <si>
    <t xml:space="preserve">vegetační vrstva - pěstební substrát  tl/200/mm - náves</t>
  </si>
  <si>
    <t>10,1</t>
  </si>
  <si>
    <t>64,7*4 'Přepočtené koeficientem množství</t>
  </si>
  <si>
    <t>1949121681</t>
  </si>
  <si>
    <t>45,6*4</t>
  </si>
  <si>
    <t>9*4</t>
  </si>
  <si>
    <t>10,1*4</t>
  </si>
  <si>
    <t>Součet v m2</t>
  </si>
  <si>
    <t>258,8*0,051 'Přepočtené koeficientem množství</t>
  </si>
  <si>
    <t>564760101</t>
  </si>
  <si>
    <t>Podklad nebo kryt z kameniva hrubého drceného vel. 16-32 mm s rozprostřením a zhutněním plochy jednotlivě do 100 m2, po zhutnění tl. 200 mm</t>
  </si>
  <si>
    <t>1062939705</t>
  </si>
  <si>
    <t>https://podminky.urs.cz/item/CS_URS_2023_02/564760101</t>
  </si>
  <si>
    <t>filtrační vrstva - kamenivo fr./16/32/ tl./200/mm</t>
  </si>
  <si>
    <t>filtrační vrstva - kamenivo fr./16/32/ - sever</t>
  </si>
  <si>
    <t>filtrační vrstva - kamenivo fr./16/32/ - jih</t>
  </si>
  <si>
    <t>filtrační vrstva - kamenivo fr./16/32/ - náves</t>
  </si>
  <si>
    <t>919726124</t>
  </si>
  <si>
    <t>Geotextilie netkaná pro ochranu, separaci nebo filtraci měrná hmotnost přes 500 do 800 g/m2</t>
  </si>
  <si>
    <t>537457</t>
  </si>
  <si>
    <t>https://podminky.urs.cz/item/CS_URS_2023_02/919726124</t>
  </si>
  <si>
    <t>vodopropustná geotextilie</t>
  </si>
  <si>
    <t>vodopropustná geotextilie - sever</t>
  </si>
  <si>
    <t>vodopropustná geotextilie - jih</t>
  </si>
  <si>
    <t>vodopropustná geotextilie - náves</t>
  </si>
  <si>
    <t>564661011</t>
  </si>
  <si>
    <t>Podklad z kameniva hrubého drceného vel. 63-125 mm, s rozprostřením a zhutněním plochy jednotlivě do 100 m2, po zhutnění tl. 200 mm</t>
  </si>
  <si>
    <t>811190587</t>
  </si>
  <si>
    <t>https://podminky.urs.cz/item/CS_URS_2023_02/564661011</t>
  </si>
  <si>
    <t>retenční vrstva- kamenivo fr./32/125/ tl/200/mm</t>
  </si>
  <si>
    <t>retenční vrstva- kamenivo fr./32/125/ tl/200/mm - sever</t>
  </si>
  <si>
    <t>retenční vrstva- kamenivo fr./32/125/ tl/200/mm - jih</t>
  </si>
  <si>
    <t>retenční vrstva- kamenivo fr./32/125/ tl/200/mm - náves</t>
  </si>
  <si>
    <t>-586643737</t>
  </si>
  <si>
    <t>53,582</t>
  </si>
  <si>
    <t>1-3</t>
  </si>
  <si>
    <t>Zemní práce - prokořeňovací prvky- u 2 stromů</t>
  </si>
  <si>
    <t>1702543132</t>
  </si>
  <si>
    <t>prokořeňovací prvky- u 2 stromů</t>
  </si>
  <si>
    <t>výkop hl./900/mm- náves</t>
  </si>
  <si>
    <t>9*0,9</t>
  </si>
  <si>
    <t>v/m2/</t>
  </si>
  <si>
    <t>-83102916</t>
  </si>
  <si>
    <t>790728695</t>
  </si>
  <si>
    <t>-590717291</t>
  </si>
  <si>
    <t>-1078505751</t>
  </si>
  <si>
    <t>1047931260</t>
  </si>
  <si>
    <t>-466632964</t>
  </si>
  <si>
    <t>-1521388092</t>
  </si>
  <si>
    <t>9*0,9*1,6</t>
  </si>
  <si>
    <t>-512877065</t>
  </si>
  <si>
    <t>zhutnění podkladu- náves</t>
  </si>
  <si>
    <t>564671011</t>
  </si>
  <si>
    <t>Podklad z kameniva hrubého drceného vel. 63-125 mm, s rozprostřením a zhutněním plochy jednotlivě do 100 m2, po zhutnění tl. 250 mm</t>
  </si>
  <si>
    <t>-1242161050</t>
  </si>
  <si>
    <t>https://podminky.urs.cz/item/CS_URS_2023_02/564671011</t>
  </si>
  <si>
    <t>drenážní vrstva tl/250/mm kamenivo fr./16/32/ - náves</t>
  </si>
  <si>
    <t>184814211</t>
  </si>
  <si>
    <t>Míchání vegetačních substrátů ručně přehozením přes síto</t>
  </si>
  <si>
    <t>-598360293</t>
  </si>
  <si>
    <t>https://podminky.urs.cz/item/CS_URS_2023_02/184814211</t>
  </si>
  <si>
    <t>vrstva směsi 15% substrát- hlinitopísčité podorničí cca./50/mm - náves</t>
  </si>
  <si>
    <t>vrstva směsi 85% kamenivo fr./32/64/- cca./300/mm - náves</t>
  </si>
  <si>
    <t>9 m2</t>
  </si>
  <si>
    <t>9*0,35</t>
  </si>
  <si>
    <t>1376445021</t>
  </si>
  <si>
    <t>9*0,05</t>
  </si>
  <si>
    <t>v/m2/-9</t>
  </si>
  <si>
    <t>58343959</t>
  </si>
  <si>
    <t>kamenivo drcené hrubé frakce 32/63</t>
  </si>
  <si>
    <t>-1451173386</t>
  </si>
  <si>
    <t>9m2</t>
  </si>
  <si>
    <t>9*0,3</t>
  </si>
  <si>
    <t>1662394890</t>
  </si>
  <si>
    <t xml:space="preserve">vegetační vrstva - pěstební substrát  tl/300/mm - náves</t>
  </si>
  <si>
    <t>9*6 'Přepočtené koeficientem množství</t>
  </si>
  <si>
    <t>2115309687</t>
  </si>
  <si>
    <t>9*6</t>
  </si>
  <si>
    <t>54*0,051 'Přepočtené koeficientem množství</t>
  </si>
  <si>
    <t>1043609759</t>
  </si>
  <si>
    <t>7,733</t>
  </si>
  <si>
    <t>1-4</t>
  </si>
  <si>
    <t>Zemní práce - typ 01 - Vylepšení stávající vegetační vrstvy</t>
  </si>
  <si>
    <t>181912112</t>
  </si>
  <si>
    <t>Úprava pláně vyrovnáním výškových rozdílů ručně v hornině třídy těžitelnosti I skupiny 3 se zhutněním</t>
  </si>
  <si>
    <t>1400549984</t>
  </si>
  <si>
    <t>https://podminky.urs.cz/item/CS_URS_2023_02/181912112</t>
  </si>
  <si>
    <t xml:space="preserve">Typ 01 </t>
  </si>
  <si>
    <t>Vylepšení stávající vegetační vrstvy</t>
  </si>
  <si>
    <t>doplnění kompostem 20 kg/m2, pod stromy a v místě ponechání původní vrstvy, viz TZ</t>
  </si>
  <si>
    <t>270,9</t>
  </si>
  <si>
    <t>182303111.1</t>
  </si>
  <si>
    <t>Doplnění zeminy nebo substrátu na plochách tloušťky do 50 mm v rovině nebo na svahu do 1:5</t>
  </si>
  <si>
    <t>1461037377</t>
  </si>
  <si>
    <t>103211.R</t>
  </si>
  <si>
    <t>kompost</t>
  </si>
  <si>
    <t>502554618</t>
  </si>
  <si>
    <t>302,4*20*0,001</t>
  </si>
  <si>
    <t>-2115111767</t>
  </si>
  <si>
    <t>6,043</t>
  </si>
  <si>
    <t>1-5</t>
  </si>
  <si>
    <t>Zemní práce - typ 02 - Založení vegetační vrstvy pro květnaté louky</t>
  </si>
  <si>
    <t>541697174</t>
  </si>
  <si>
    <t>Typ 02</t>
  </si>
  <si>
    <t>Založení vegetační vrstvy pro květnaté louky</t>
  </si>
  <si>
    <t xml:space="preserve">na celé ploše navrhovaných květnatých luk,  rozprostření sejmutého substrátu, s vylepšením kompostem popř. pískem ( 10 % písku a 10 % kompostu), a to </t>
  </si>
  <si>
    <t>378,2</t>
  </si>
  <si>
    <t>Typ 03</t>
  </si>
  <si>
    <t>198</t>
  </si>
  <si>
    <t>Typ 04</t>
  </si>
  <si>
    <t>5,2</t>
  </si>
  <si>
    <t>181311103.1</t>
  </si>
  <si>
    <t>Rozprostření a urovnání sejmutého substrátu v rovině nebo ve svahu sklonu do 1:5 ručně při souvislé ploše, tl. vrstvy do 200 mm</t>
  </si>
  <si>
    <t>1323332644</t>
  </si>
  <si>
    <t>181351103</t>
  </si>
  <si>
    <t>Rozprostření a urovnání ornice v rovině nebo ve svahu sklonu do 1:5 strojně při souvislé ploše přes 100 do 500 m2, tl. vrstvy do 200 mm</t>
  </si>
  <si>
    <t>-7550987</t>
  </si>
  <si>
    <t>https://podminky.urs.cz/item/CS_URS_2023_02/181351103</t>
  </si>
  <si>
    <t>184814211.R</t>
  </si>
  <si>
    <t>Míchání vegetačních vrstev ručně přehozením přes síto</t>
  </si>
  <si>
    <t>1151186442</t>
  </si>
  <si>
    <t>vrstva 20 cm</t>
  </si>
  <si>
    <t>5,2*0,2</t>
  </si>
  <si>
    <t>1948889097</t>
  </si>
  <si>
    <t>10% kompostu</t>
  </si>
  <si>
    <t>1,04*0,1*1,6</t>
  </si>
  <si>
    <t>58331351</t>
  </si>
  <si>
    <t>kamenivo těžené drobné frakce 0/4</t>
  </si>
  <si>
    <t>-1267965038</t>
  </si>
  <si>
    <t>10% písku</t>
  </si>
  <si>
    <t>1,04*0,1*1,7</t>
  </si>
  <si>
    <t>184854115</t>
  </si>
  <si>
    <t>Míchání vegetačních substrátů strojně v homogenizačním zařízení, v množství přes 100 m3</t>
  </si>
  <si>
    <t>301266279</t>
  </si>
  <si>
    <t>https://podminky.urs.cz/item/CS_URS_2023_02/184854115</t>
  </si>
  <si>
    <t>576,2*0,2</t>
  </si>
  <si>
    <t>-1079420953</t>
  </si>
  <si>
    <t>115,24*0,1*1,6</t>
  </si>
  <si>
    <t>1685981540</t>
  </si>
  <si>
    <t>115,24*0,1*1,7</t>
  </si>
  <si>
    <t>998231311</t>
  </si>
  <si>
    <t>Přesun hmot pro sadovnické a krajinářské úpravy - strojně dopravní vzdálenost do 5000 m</t>
  </si>
  <si>
    <t>-1387766353</t>
  </si>
  <si>
    <t>https://podminky.urs.cz/item/CS_URS_2023_02/998231311</t>
  </si>
  <si>
    <t>38,372</t>
  </si>
  <si>
    <t>1-6</t>
  </si>
  <si>
    <t>Zemní práce - typ 03 - Založení vegetační vrstvy pro parkové trávníky</t>
  </si>
  <si>
    <t>1254380700</t>
  </si>
  <si>
    <t>Založení vegetační vrstvy pro parkové trávníky</t>
  </si>
  <si>
    <t>Na celé ploše navrhovaných trávníků, rozprostření sejmutého substrátu, s vylepšením kompostem (20 % kompostu), a to ve vrstvě 20 cm</t>
  </si>
  <si>
    <t>287,8</t>
  </si>
  <si>
    <t>1347424357</t>
  </si>
  <si>
    <t>-261204501</t>
  </si>
  <si>
    <t>287,8*0,2</t>
  </si>
  <si>
    <t>-819099275</t>
  </si>
  <si>
    <t>20% kompostu</t>
  </si>
  <si>
    <t>57,56*0,2*1,6</t>
  </si>
  <si>
    <t>1301006584</t>
  </si>
  <si>
    <t>18,419</t>
  </si>
  <si>
    <t>1-7</t>
  </si>
  <si>
    <t>Zemní práce - typ 04 - Založení vegetační vrstvy pro těrkový trávník pochozí</t>
  </si>
  <si>
    <t>1209384452</t>
  </si>
  <si>
    <t>Založení vegetační vrstvy pro štěrkový trávník pochozí</t>
  </si>
  <si>
    <t>Pro štěrkové trávníky bude provedeno souvrství tvořené v tl. 70 mm ostrohranným štěrkem fr. 16-32, smíchaný s vrchní vrstvou půdy z pozemku v poměru 5</t>
  </si>
  <si>
    <t>58,8</t>
  </si>
  <si>
    <t>184854113</t>
  </si>
  <si>
    <t>Míchání vegetačních substrátů strojně v homogenizačním zařízení, v množství přes 10 do 100 m3</t>
  </si>
  <si>
    <t>-135629566</t>
  </si>
  <si>
    <t>https://podminky.urs.cz/item/CS_URS_2023_02/184854113</t>
  </si>
  <si>
    <t>58,8*0,27</t>
  </si>
  <si>
    <t>zemina cca.200</t>
  </si>
  <si>
    <t>štěrk cca.70mm</t>
  </si>
  <si>
    <t>58344171</t>
  </si>
  <si>
    <t>štěrkodrť frakce 0/32</t>
  </si>
  <si>
    <t>-162962270</t>
  </si>
  <si>
    <t>58,8*0,07*2,1</t>
  </si>
  <si>
    <t>-176877803</t>
  </si>
  <si>
    <t>58344197</t>
  </si>
  <si>
    <t>štěrkodrť frakce 0/63</t>
  </si>
  <si>
    <t>2073474177</t>
  </si>
  <si>
    <t xml:space="preserve"> v poměru 5 : 2, a 200 mm štěrkodrtě fr. 0-63 smíchané se spodní vrstvou půdy 2 : 1.</t>
  </si>
  <si>
    <t>(58,8*0,2)/3= 3,92 m3 zeminy</t>
  </si>
  <si>
    <t>(58,8*0,2)/3*2= 7,84 v m3 štěrkodrt</t>
  </si>
  <si>
    <t>7,84*2,1</t>
  </si>
  <si>
    <t>Součet v tunách</t>
  </si>
  <si>
    <t>-111399102</t>
  </si>
  <si>
    <t>25,108</t>
  </si>
  <si>
    <t>1-8</t>
  </si>
  <si>
    <t>Zemní práce - typ 05 - Vegetační vrstva keřových výsadeb (podrostové záhony a živý plot)</t>
  </si>
  <si>
    <t>1198572188</t>
  </si>
  <si>
    <t>Typ 05</t>
  </si>
  <si>
    <t>Vegetační vrstva keřových výsadeb (podrostové záhony a živý plot)</t>
  </si>
  <si>
    <t>300 mm kvalitního BEZPLEVELNÉHO substrátu - např. ornice : kompost : písek 1:1:1. Horní vrstvu tvoří mulč – drobný ostrohranný štěrk 50 mm</t>
  </si>
  <si>
    <t>39,7</t>
  </si>
  <si>
    <t>1435065134</t>
  </si>
  <si>
    <t>46,7*6 'Přepočtené koeficientem množství</t>
  </si>
  <si>
    <t>1963274953</t>
  </si>
  <si>
    <t>39,7*6</t>
  </si>
  <si>
    <t>7*6</t>
  </si>
  <si>
    <t>280,2*0,051 'Přepočtené koeficientem množství</t>
  </si>
  <si>
    <t>564811011.50</t>
  </si>
  <si>
    <t xml:space="preserve">Podklad, nebo kryt s rozprostřením plochy do 100 m2 tl 50 mm................drobný ostrohranný štěrk </t>
  </si>
  <si>
    <t>998792965</t>
  </si>
  <si>
    <t>-1733597441</t>
  </si>
  <si>
    <t>8,514</t>
  </si>
  <si>
    <t>1-9</t>
  </si>
  <si>
    <t>Zemní práce - typ 06 - Vegetační vrstva trvalkových záhonů typ A</t>
  </si>
  <si>
    <t>2074685896</t>
  </si>
  <si>
    <t>Typ 06</t>
  </si>
  <si>
    <t>Vegetační vrstva trvalkových záhonů typ A</t>
  </si>
  <si>
    <t xml:space="preserve">ve spodní části štěrkový substrát 250 mm, dále 350 mm kvalitního BEZPLEVELNÉHO substrátu  ve složení ornice 30%,  kompost 20 % a písek 50 %. Horní vrs</t>
  </si>
  <si>
    <t>Horní vrstvu tvoří mulč – drobný ostrohranný štěrk 50 mm</t>
  </si>
  <si>
    <t>91,5</t>
  </si>
  <si>
    <t>-2076061651</t>
  </si>
  <si>
    <t>91,5*6 'Přepočtené koeficientem množství</t>
  </si>
  <si>
    <t>1008280669</t>
  </si>
  <si>
    <t>91,5*6</t>
  </si>
  <si>
    <t>549*0,051 'Přepočtené koeficientem množství</t>
  </si>
  <si>
    <t>-1579027420</t>
  </si>
  <si>
    <t>-473379841</t>
  </si>
  <si>
    <t>16,682</t>
  </si>
  <si>
    <t>1-10</t>
  </si>
  <si>
    <t>Zemní práce - typ 07 - Vegetační vrstva trvalkových záhonů typ B a C</t>
  </si>
  <si>
    <t>-610120948</t>
  </si>
  <si>
    <t>Typ 07</t>
  </si>
  <si>
    <t>Vegetační vrstva trvalkových záhonů typ B a C</t>
  </si>
  <si>
    <t>"― 50 mm mulč - ostrohranný štěrk
― 100 mm kamenná drť fr. 0/32 
― 200 mm SUBSTRÁT ( bezplevelný katrovaný substrát (např. ornice : kompost : písek 1:</t>
  </si>
  <si>
    <t>92,6</t>
  </si>
  <si>
    <t>564752111</t>
  </si>
  <si>
    <t>Podklad nebo kryt z vibrovaného štěrku VŠ s rozprostřením, vlhčením a zhutněním, po zhutnění tl. 150 mm</t>
  </si>
  <si>
    <t>-109662851</t>
  </si>
  <si>
    <t>https://podminky.urs.cz/item/CS_URS_2023_02/564752111</t>
  </si>
  <si>
    <t>― 150 mm drenážní vrstva - štěrk fr. 0/64 + zemina 1 : 1</t>
  </si>
  <si>
    <t>-2054821144</t>
  </si>
  <si>
    <t>100,6*4 'Přepočtené koeficientem množství</t>
  </si>
  <si>
    <t>1928317390</t>
  </si>
  <si>
    <t>8*4</t>
  </si>
  <si>
    <t>92,6*4</t>
  </si>
  <si>
    <t>402,4*0,051 'Přepočtené koeficientem množství</t>
  </si>
  <si>
    <t>564730101</t>
  </si>
  <si>
    <t>Podklad nebo kryt z kameniva hrubého drceného vel. 16-32 mm s rozprostřením a zhutněním plochy jednotlivě do 100 m2, po zhutnění tl. 100 mm</t>
  </si>
  <si>
    <t>-1093884883</t>
  </si>
  <si>
    <t>https://podminky.urs.cz/item/CS_URS_2023_02/564730101</t>
  </si>
  <si>
    <t>1507568736</t>
  </si>
  <si>
    <t>1974083810</t>
  </si>
  <si>
    <t>73,058</t>
  </si>
  <si>
    <t>2023-065-04-05 - SO-04 - Krajinářské úpravy- zpevněné plochy a pěstební opatření</t>
  </si>
  <si>
    <t xml:space="preserve">    1-1 - Zemní práce - pěstební opatření</t>
  </si>
  <si>
    <t xml:space="preserve">    1-2 - Zemní práce - štěrková cestička</t>
  </si>
  <si>
    <t xml:space="preserve">    1-3 - Zemní práce - štěrková cesta s rohoží</t>
  </si>
  <si>
    <t xml:space="preserve">    1-4 - Zemní práce - štěrkové plochy průlehů</t>
  </si>
  <si>
    <t>Zemní práce - pěstební opatření</t>
  </si>
  <si>
    <t>184852233</t>
  </si>
  <si>
    <t>Řez stromů prováděný lezeckou technikou zdravotní (S-RZ), plocha koruny stromu do 30 m2</t>
  </si>
  <si>
    <t>-1621638282</t>
  </si>
  <si>
    <t>https://podminky.urs.cz/item/CS_URS_2023_02/184852233</t>
  </si>
  <si>
    <t xml:space="preserve">Zdravotní řez vč. úpravy  podjezdné/podchozí výšky</t>
  </si>
  <si>
    <t>u ponechávaných dřevin, viz TZ - náves</t>
  </si>
  <si>
    <t>Zemní práce - štěrková cestička</t>
  </si>
  <si>
    <t>-1936278902</t>
  </si>
  <si>
    <t>štěrková cestička</t>
  </si>
  <si>
    <t>rozprostření štěrku tl/50/mm - náves</t>
  </si>
  <si>
    <t xml:space="preserve"> v m/2/</t>
  </si>
  <si>
    <t>564722111.50</t>
  </si>
  <si>
    <t>Podklad nebo kryt z vibrovaného štěrku VŠ s rozprostřením, vlhčením a zhutněním, po zhutnění tl. 50 mm</t>
  </si>
  <si>
    <t>1261527970</t>
  </si>
  <si>
    <t>-107168085</t>
  </si>
  <si>
    <t>9,789</t>
  </si>
  <si>
    <t>Zemní práce - štěrková cesta s rohoží</t>
  </si>
  <si>
    <t>1545498137</t>
  </si>
  <si>
    <t>pokládka rohože - náves</t>
  </si>
  <si>
    <t>1,65</t>
  </si>
  <si>
    <t>212981111..R</t>
  </si>
  <si>
    <t>Zřízení štěrková cesta s rohoží - rohože se štěrkem typ rohože např., ref.výr. Nidgravel, nebo GUTTA Štěrková rohož Gravel Lock</t>
  </si>
  <si>
    <t>358554239</t>
  </si>
  <si>
    <t xml:space="preserve">Zřízení štěrková cesta s rohoží - rohože se štěrkem typ rohože  např., ref.výr. Nidgravel, nebo GUTTA Štěrková rohož Gravel Lock</t>
  </si>
  <si>
    <t>28323004.R</t>
  </si>
  <si>
    <t xml:space="preserve">rohož drenážní -  typ rohože  např., ref.výr. Nidgravel, nebo GUTTA Štěrková rohož Gravel Lock</t>
  </si>
  <si>
    <t>764852732</t>
  </si>
  <si>
    <t>štěrková cesta s rohoží</t>
  </si>
  <si>
    <t>58343920</t>
  </si>
  <si>
    <t>kamenivo drcené hrubé frakce 16/22</t>
  </si>
  <si>
    <t>-52792208</t>
  </si>
  <si>
    <t>1,65*0,04*2,3</t>
  </si>
  <si>
    <t>vrstva cca,40 mm- bude upřesněno dle skutečné potřeby</t>
  </si>
  <si>
    <t>91637121.R</t>
  </si>
  <si>
    <t>Osazení skrytého ocelového zahradního obrubníku - pásovina kotvená roksory vč. zarytím včetně začištění</t>
  </si>
  <si>
    <t>350651536</t>
  </si>
  <si>
    <t>obruba- pásovina kotvená roksory- náves</t>
  </si>
  <si>
    <t>186R1</t>
  </si>
  <si>
    <t>pásovina kotvená roksory - viz PD</t>
  </si>
  <si>
    <t>1699013575</t>
  </si>
  <si>
    <t>842236300</t>
  </si>
  <si>
    <t>0,159</t>
  </si>
  <si>
    <t>Zemní práce - štěrkové plochy průlehů</t>
  </si>
  <si>
    <t>-550841180</t>
  </si>
  <si>
    <t>štěrkové plochy průlehů</t>
  </si>
  <si>
    <t>v místě vtoku vody do žlabů /0,5*0,5/ štěrk fr./30/60/- sever</t>
  </si>
  <si>
    <t>1,3</t>
  </si>
  <si>
    <t xml:space="preserve">v místě vtoku vody do žlabů /0,5*0,5/  štěrkfr./30/60/- jih</t>
  </si>
  <si>
    <t>0,7</t>
  </si>
  <si>
    <t xml:space="preserve">v místě vtoku vody do žlabů /0,5*0,5/  štěrk fr./30/60/- náves</t>
  </si>
  <si>
    <t>0,8</t>
  </si>
  <si>
    <t>1752944172</t>
  </si>
  <si>
    <t>975019935</t>
  </si>
  <si>
    <t>0,571</t>
  </si>
  <si>
    <t>2023-065-04-06 - SO-04 - Krajinářské úpravy- drobné prvky</t>
  </si>
  <si>
    <t>1459200713</t>
  </si>
  <si>
    <t>drobné prvky</t>
  </si>
  <si>
    <t>výkop- pro špalek pr.250/mm- počet/7+5/</t>
  </si>
  <si>
    <t>12*(0,5*0,5*0,5)</t>
  </si>
  <si>
    <t>výkop- pro špalek pr.300/mm- počet/5+5/</t>
  </si>
  <si>
    <t>10*(0,55*0,55*0,5)</t>
  </si>
  <si>
    <t>výkop- pro špalek pr.350/mm- počet/2+2/</t>
  </si>
  <si>
    <t>4*(0,6*0,6*0,5)</t>
  </si>
  <si>
    <t>-77930459</t>
  </si>
  <si>
    <t>odvoz výkopku - budou špalky</t>
  </si>
  <si>
    <t>mínus špalky</t>
  </si>
  <si>
    <t>průměr 250mm</t>
  </si>
  <si>
    <t>(PI*0,125*0,125*0,5)*12</t>
  </si>
  <si>
    <t>průměr 300 mm</t>
  </si>
  <si>
    <t>(PI*0,15*0,15*0,5)*10</t>
  </si>
  <si>
    <t>průměr 350 mm</t>
  </si>
  <si>
    <t>(PI*0,175*0,175*0,5)*4</t>
  </si>
  <si>
    <t>-1998522218</t>
  </si>
  <si>
    <t>-1665072060</t>
  </si>
  <si>
    <t>637332745</t>
  </si>
  <si>
    <t>-180767668</t>
  </si>
  <si>
    <t>-956592598</t>
  </si>
  <si>
    <t>(PI*0,125*0,125*0,5)*12*1,6</t>
  </si>
  <si>
    <t>(PI*0,15*0,15*0,5)*10*1,6</t>
  </si>
  <si>
    <t>(PI*0,175*0,175*0,5)*4*1,6</t>
  </si>
  <si>
    <t>174111101</t>
  </si>
  <si>
    <t>Zásyp sypaninou z jakékoliv horniny ručně s uložením výkopku ve vrstvách se zhutněním jam, šachet, rýh nebo kolem objektů v těchto vykopávkách</t>
  </si>
  <si>
    <t>-185380553</t>
  </si>
  <si>
    <t>https://podminky.urs.cz/item/CS_URS_2023_02/174111101</t>
  </si>
  <si>
    <t>(PI*0,125*0,125*0,5)*12*-1</t>
  </si>
  <si>
    <t>(PI*0,15*0,15*0,5)*10*-1</t>
  </si>
  <si>
    <t>(PI*0,175*0,175*0,5)*4*-1</t>
  </si>
  <si>
    <t>936001001</t>
  </si>
  <si>
    <t>Montáž prvků městské a zahradní architektury hmotnosti do 0,1 t</t>
  </si>
  <si>
    <t>-85265688</t>
  </si>
  <si>
    <t>https://podminky.urs.cz/item/CS_URS_2023_02/936001001</t>
  </si>
  <si>
    <t>špalky na sezení- různé rozměry pr./250-350/ v./400-550/mm zapuštěno do země - náves</t>
  </si>
  <si>
    <t>605R1</t>
  </si>
  <si>
    <t xml:space="preserve">špalky na sezení- rozměr pr./250/  zapuštěno do země - výška dle PD - náves</t>
  </si>
  <si>
    <t>268734688</t>
  </si>
  <si>
    <t xml:space="preserve">špalky na sezení- různé rozměry pr./250/  zapuštěno do země - výška dle PD - náves</t>
  </si>
  <si>
    <t>605R2</t>
  </si>
  <si>
    <t xml:space="preserve">špalky na sezení-  rozměr pr./300/  zapuštěno do země - výška dle PD - náves</t>
  </si>
  <si>
    <t>-1383580515</t>
  </si>
  <si>
    <t>605R3</t>
  </si>
  <si>
    <t xml:space="preserve">špalky na sezení- rozměr pr./350/  zapuštěno do země - výška dle PD - náves</t>
  </si>
  <si>
    <t>-847202036</t>
  </si>
  <si>
    <t>122046086</t>
  </si>
  <si>
    <t>ptačí budka - v bílé barvě - náves - bližší specifikace viz PD</t>
  </si>
  <si>
    <t>Ptačí krmítko v bílé barvě - náves - bližší specifikace viz PD</t>
  </si>
  <si>
    <t>749R1</t>
  </si>
  <si>
    <t>Ptačí budka - v bílé barvě, mater.dřevo výška 30cm, šířka 13cm, délka 14 cm - náves - bližší specifikace viz PD</t>
  </si>
  <si>
    <t>1042739818</t>
  </si>
  <si>
    <t>ptačí budka - v bílé barvě, mater.dřevo výška 30cm, šířka 13cm, délka 14 cm - náves - bližší specifikace viz PD</t>
  </si>
  <si>
    <t>749R2</t>
  </si>
  <si>
    <t xml:space="preserve">Ptačí krmítko v bílé barvě, mater.dřevo výška 28cm, šířka 28cm, délka 10 cm  náves - bližší specifikace viz PD</t>
  </si>
  <si>
    <t>-1532524905</t>
  </si>
  <si>
    <t>525520466</t>
  </si>
  <si>
    <t>0,746</t>
  </si>
  <si>
    <t>2023-065-04-07 - SO-04 - Krajinářské úpravy- výsadba - trávníky a louka</t>
  </si>
  <si>
    <t xml:space="preserve">    1-1 - Zemní práce - parkový trávník</t>
  </si>
  <si>
    <t xml:space="preserve">    1-2 - Zemní práce - štěrkový trávník</t>
  </si>
  <si>
    <t xml:space="preserve">    1-3 - Zemní práce - květnatá louka</t>
  </si>
  <si>
    <t>Zemní práce - parkový trávník</t>
  </si>
  <si>
    <t>181111111</t>
  </si>
  <si>
    <t>Plošná úprava terénu v zemině skupiny 1 až 4 s urovnáním povrchu bez doplnění ornice souvislé plochy do 500 m2 při nerovnostech terénu přes 50 do 100 mm v rovině nebo na svahu do 1:5</t>
  </si>
  <si>
    <t>-2139317157</t>
  </si>
  <si>
    <t>https://podminky.urs.cz/item/CS_URS_2023_02/181111111</t>
  </si>
  <si>
    <t>Založení parkového trávníku</t>
  </si>
  <si>
    <t>od výsevu po druhé seči</t>
  </si>
  <si>
    <t>184802111</t>
  </si>
  <si>
    <t>Chemické odplevelení půdy před založením kultury, trávníku nebo zpevněných ploch o výměře jednotlivě přes 20 m2 v rovině nebo na svahu do 1:5 postřikem na široko</t>
  </si>
  <si>
    <t>75145149</t>
  </si>
  <si>
    <t>https://podminky.urs.cz/item/CS_URS_2022_01/184802111</t>
  </si>
  <si>
    <t>181411131</t>
  </si>
  <si>
    <t>Založení trávníku na půdě předem připravené plochy do 1000 m2 výsevem včetně utažení parkového v rovině nebo na svahu do 1:5</t>
  </si>
  <si>
    <t>-1663087052</t>
  </si>
  <si>
    <t>https://podminky.urs.cz/item/CS_URS_2023_02/181411131</t>
  </si>
  <si>
    <t>00572410</t>
  </si>
  <si>
    <t>osivo směs travní parková</t>
  </si>
  <si>
    <t>1967741820</t>
  </si>
  <si>
    <t>287,8*0,02 'Přepočtené koeficientem množství</t>
  </si>
  <si>
    <t>184802611</t>
  </si>
  <si>
    <t>Chemické odplevelení po založení kultury v rovině nebo na svahu do 1:5 postřikem na široko</t>
  </si>
  <si>
    <t>-7910007</t>
  </si>
  <si>
    <t>https://podminky.urs.cz/item/CS_URS_2022_01/184802611</t>
  </si>
  <si>
    <t>183451311</t>
  </si>
  <si>
    <t>Provzdušnění travnatých ploch hloubky do 100 mm, průměru provzdušňovacích otvorů do 25 mm bez přísevu travního osiva, souvislé plochy do 1000 m2 v rovině nebo na svahu do 1:5</t>
  </si>
  <si>
    <t>-1721350182</t>
  </si>
  <si>
    <t>https://podminky.urs.cz/item/CS_URS_2023_02/183451311</t>
  </si>
  <si>
    <t>183451411</t>
  </si>
  <si>
    <t>Prořezání trávníku hloubky do 5 mm, bez přísevu travního osiva, při souvislé ploše do 1000 m2 v rovině nebo na svahu do 1:5</t>
  </si>
  <si>
    <t>-188060730</t>
  </si>
  <si>
    <t>https://podminky.urs.cz/item/CS_URS_2023_02/183451411</t>
  </si>
  <si>
    <t>111151121</t>
  </si>
  <si>
    <t>Pokosení trávníku při souvislé ploše do 1000 m2 parkového v rovině nebo svahu do 1:5</t>
  </si>
  <si>
    <t>471361703</t>
  </si>
  <si>
    <t>https://podminky.urs.cz/item/CS_URS_2023_02/111151121</t>
  </si>
  <si>
    <t>287,8*3 'Přepočtené koeficientem množství</t>
  </si>
  <si>
    <t>185802113</t>
  </si>
  <si>
    <t>Hnojení půdy nebo trávníku v rovině nebo na svahu do 1:5 umělým hnojivem na široko</t>
  </si>
  <si>
    <t>-759201569</t>
  </si>
  <si>
    <t>https://podminky.urs.cz/item/CS_URS_2023_02/185802113</t>
  </si>
  <si>
    <t>(287,8*0,01)*0,001</t>
  </si>
  <si>
    <t>NPK 10g/m2</t>
  </si>
  <si>
    <t>25191155.1</t>
  </si>
  <si>
    <t>hnojivo průmyslové- NPK 10g/m2</t>
  </si>
  <si>
    <t>-1950734375</t>
  </si>
  <si>
    <t>287,8*0,01</t>
  </si>
  <si>
    <t>-951239298</t>
  </si>
  <si>
    <t>(287,8*0,15)*0,001</t>
  </si>
  <si>
    <t>ledek vápenný 1 kg/75m2</t>
  </si>
  <si>
    <t>1m2 je potřeba cca.0,100-0,150kg</t>
  </si>
  <si>
    <t>25111111</t>
  </si>
  <si>
    <t>ledek amonný s vápencem</t>
  </si>
  <si>
    <t>539921469</t>
  </si>
  <si>
    <t>(287,8*0,15)</t>
  </si>
  <si>
    <t>185803111</t>
  </si>
  <si>
    <t>Ošetření trávníku jednorázové v rovině nebo na svahu do 1:5</t>
  </si>
  <si>
    <t>-542688614</t>
  </si>
  <si>
    <t>https://podminky.urs.cz/item/CS_URS_2023_02/185803111</t>
  </si>
  <si>
    <t>185803211</t>
  </si>
  <si>
    <t>Uválcování trávníku v rovině nebo na svahu do 1:5</t>
  </si>
  <si>
    <t>-2099494081</t>
  </si>
  <si>
    <t>https://podminky.urs.cz/item/CS_URS_2023_02/185803211</t>
  </si>
  <si>
    <t>185804215</t>
  </si>
  <si>
    <t>Vypletí v rovině nebo na svahu do 1:5 trávníku po výsevu</t>
  </si>
  <si>
    <t>-966690905</t>
  </si>
  <si>
    <t>https://podminky.urs.cz/item/CS_URS_2023_02/185804215</t>
  </si>
  <si>
    <t>185808521</t>
  </si>
  <si>
    <t>Vyvláčení trávníku v rovině nebo na svahu do 1:5</t>
  </si>
  <si>
    <t>ha</t>
  </si>
  <si>
    <t>1071834529</t>
  </si>
  <si>
    <t>https://podminky.urs.cz/item/CS_URS_2023_02/185808521</t>
  </si>
  <si>
    <t>287,8*0,001 'Přepočtené koeficientem množství</t>
  </si>
  <si>
    <t>-938806674</t>
  </si>
  <si>
    <t>185804312</t>
  </si>
  <si>
    <t>Zalití rostlin vodou plochy záhonů jednotlivě přes 20 m2</t>
  </si>
  <si>
    <t>-939881431</t>
  </si>
  <si>
    <t>https://podminky.urs.cz/item/CS_URS_2023_02/185804312</t>
  </si>
  <si>
    <t>287,8*20*0,001</t>
  </si>
  <si>
    <t>zavlažení 20l/m2</t>
  </si>
  <si>
    <t>Mezisoučet - první zavlažení po výsevu</t>
  </si>
  <si>
    <t>předpoklad zavlažení cca. 5x</t>
  </si>
  <si>
    <t>5,756*5</t>
  </si>
  <si>
    <t>Mezisoučet- zavlažení v průběhu vegetace - bude upřesněno dle skutečné potřeby</t>
  </si>
  <si>
    <t>185851121</t>
  </si>
  <si>
    <t>Dovoz vody pro zálivku rostlin na vzdálenost do 1000 m</t>
  </si>
  <si>
    <t>1194170911</t>
  </si>
  <si>
    <t>https://podminky.urs.cz/item/CS_URS_2023_02/185851121</t>
  </si>
  <si>
    <t>185851129</t>
  </si>
  <si>
    <t>Dovoz vody pro zálivku rostlin Příplatek k ceně za každých dalších i započatých 1000 m</t>
  </si>
  <si>
    <t>1564681005</t>
  </si>
  <si>
    <t>https://podminky.urs.cz/item/CS_URS_2023_02/185851129</t>
  </si>
  <si>
    <t>34,536*10 'Přepočtené koeficientem množství</t>
  </si>
  <si>
    <t>-1202705677</t>
  </si>
  <si>
    <t>0,052</t>
  </si>
  <si>
    <t>1904943093</t>
  </si>
  <si>
    <t>Zemní práce - štěrkový trávník</t>
  </si>
  <si>
    <t>-173922671</t>
  </si>
  <si>
    <t>Založení štěrkového trávníku</t>
  </si>
  <si>
    <t>-1913248518</t>
  </si>
  <si>
    <t>-2080603630</t>
  </si>
  <si>
    <t>00572472</t>
  </si>
  <si>
    <t>osivo směs travní krajinná-rovinná</t>
  </si>
  <si>
    <t>126060827</t>
  </si>
  <si>
    <t>travní semeno bude vyseto v množství 30 g/m2,</t>
  </si>
  <si>
    <t>osivo směs travní krajinná-rovinná - s převahou druhů snášející sešlapání tj. Lolium perene a Poa anua</t>
  </si>
  <si>
    <t>travní semeno bude vyseto v množství 30 g/m2</t>
  </si>
  <si>
    <t>58,8*0,03</t>
  </si>
  <si>
    <t>446317781</t>
  </si>
  <si>
    <t>(58,8*0,01)*0,001</t>
  </si>
  <si>
    <t>-918725752</t>
  </si>
  <si>
    <t>58,8*0,01</t>
  </si>
  <si>
    <t>2078770105</t>
  </si>
  <si>
    <t>(58,8*0,15)*0,001</t>
  </si>
  <si>
    <t>1685129048</t>
  </si>
  <si>
    <t>58,8*0,15</t>
  </si>
  <si>
    <t>-1687601631</t>
  </si>
  <si>
    <t>58,8*3 'Přepočtené koeficientem množství</t>
  </si>
  <si>
    <t>291678091</t>
  </si>
  <si>
    <t>-1738751819</t>
  </si>
  <si>
    <t>58,8*0,001 'Přepočtené koeficientem množství</t>
  </si>
  <si>
    <t>-892197252</t>
  </si>
  <si>
    <t>977673832</t>
  </si>
  <si>
    <t>58,8*20*0,001</t>
  </si>
  <si>
    <t>1,176*5</t>
  </si>
  <si>
    <t>1890361521</t>
  </si>
  <si>
    <t>-183083123</t>
  </si>
  <si>
    <t>7,056*10 'Přepočtené koeficientem množství</t>
  </si>
  <si>
    <t>629029288</t>
  </si>
  <si>
    <t>0,011</t>
  </si>
  <si>
    <t>321515112</t>
  </si>
  <si>
    <t>Zemní práce - květnatá louka</t>
  </si>
  <si>
    <t>-1966738796</t>
  </si>
  <si>
    <t>Založení květnaté louky</t>
  </si>
  <si>
    <t>travní směs Agrostis do sucha, výsevek 5 g/m2, vč. druhé seče</t>
  </si>
  <si>
    <t>423,8</t>
  </si>
  <si>
    <t>207</t>
  </si>
  <si>
    <t>439677157</t>
  </si>
  <si>
    <t>-753212940</t>
  </si>
  <si>
    <t>00572472.R</t>
  </si>
  <si>
    <t>osivo směs travní - travní směs Agrostis do sucha, výsevek 5 g/m2- dle TZ PD</t>
  </si>
  <si>
    <t>1511859119</t>
  </si>
  <si>
    <t>423,8*0,05</t>
  </si>
  <si>
    <t>207*0,05</t>
  </si>
  <si>
    <t>5,2*0,05</t>
  </si>
  <si>
    <t>2013121354</t>
  </si>
  <si>
    <t>54348789</t>
  </si>
  <si>
    <t>-1274668997</t>
  </si>
  <si>
    <t>-1931175016</t>
  </si>
  <si>
    <t>292112144</t>
  </si>
  <si>
    <t>-800643637</t>
  </si>
  <si>
    <t>636*0,001 'Přepočtené koeficientem množství</t>
  </si>
  <si>
    <t>12233505</t>
  </si>
  <si>
    <t>1774327150</t>
  </si>
  <si>
    <t>423,8*20*0,001</t>
  </si>
  <si>
    <t>207*20*0,001</t>
  </si>
  <si>
    <t>5,2*20*0,001</t>
  </si>
  <si>
    <t>12,72*5</t>
  </si>
  <si>
    <t>-1675093343</t>
  </si>
  <si>
    <t>-1588978826</t>
  </si>
  <si>
    <t>76,32*10 'Přepočtené koeficientem množství</t>
  </si>
  <si>
    <t>2061748463</t>
  </si>
  <si>
    <t>0,032</t>
  </si>
  <si>
    <t>904176238</t>
  </si>
  <si>
    <t>2023-065-04-08 - SO-04 - Krajinářské úpravy- výsadba - stromů a solitérů</t>
  </si>
  <si>
    <t>183101221</t>
  </si>
  <si>
    <t>Hloubení jamek pro vysazování rostlin v zemině skupiny 1 až 4 s výměnou půdy z 50% v rovině nebo na svahu do 1:5, objemu přes 0,40 do 1,00 m3</t>
  </si>
  <si>
    <t>-895106714</t>
  </si>
  <si>
    <t>https://podminky.urs.cz/item/CS_URS_2023_02/183101221</t>
  </si>
  <si>
    <t>výkop</t>
  </si>
  <si>
    <t>výkop jam rozměr cca. /1,0*1,0*1/</t>
  </si>
  <si>
    <t>Stromy listnaté alejové</t>
  </si>
  <si>
    <t>Aesculus hippocastanum</t>
  </si>
  <si>
    <t xml:space="preserve">jírovec maďál </t>
  </si>
  <si>
    <t xml:space="preserve">Acer campestre </t>
  </si>
  <si>
    <t xml:space="preserve">javor babyka </t>
  </si>
  <si>
    <t>Crategus monogyna</t>
  </si>
  <si>
    <t>hloh jednosemenný</t>
  </si>
  <si>
    <t>Morus alba</t>
  </si>
  <si>
    <t xml:space="preserve">moruše bílá </t>
  </si>
  <si>
    <t>Prunus avium ´Plena´</t>
  </si>
  <si>
    <t>třešeň ptačka</t>
  </si>
  <si>
    <t>Prunus dulcis</t>
  </si>
  <si>
    <t xml:space="preserve">mandloň obecná </t>
  </si>
  <si>
    <t>Quercus robur</t>
  </si>
  <si>
    <t>dub letní</t>
  </si>
  <si>
    <t>Stromy listnaté vícekmenné</t>
  </si>
  <si>
    <t>Cydonia oblonga</t>
  </si>
  <si>
    <t>kdouloň obecná</t>
  </si>
  <si>
    <t>Mespilus germanica</t>
  </si>
  <si>
    <t xml:space="preserve">mišpule obecná </t>
  </si>
  <si>
    <t>65562226</t>
  </si>
  <si>
    <t xml:space="preserve">substrát typ A </t>
  </si>
  <si>
    <t xml:space="preserve">substrát typ A- horní část jámy -organicko-minerální -  vrstva cca.25 cm</t>
  </si>
  <si>
    <t>16*(1,0*1,0*0,25)</t>
  </si>
  <si>
    <t>4*(1,0*1,0*0,25)</t>
  </si>
  <si>
    <t xml:space="preserve">substrát typ B </t>
  </si>
  <si>
    <t xml:space="preserve">substrát typ B- horní část jámy -minerální -  vrstva cca.25 cm</t>
  </si>
  <si>
    <t>10*0,5 'Přepočtené koeficientem množství</t>
  </si>
  <si>
    <t>-1611606827</t>
  </si>
  <si>
    <t>odvoz výkopku</t>
  </si>
  <si>
    <t>odvoz výkopku ( výměna zeminy 50%)</t>
  </si>
  <si>
    <t>16*(1,0*1,0*1)*0,5</t>
  </si>
  <si>
    <t>4*(1,0*1,0*1)*0,5</t>
  </si>
  <si>
    <t>-1338210864</t>
  </si>
  <si>
    <t>1551929224</t>
  </si>
  <si>
    <t>1273337539</t>
  </si>
  <si>
    <t>-354381132</t>
  </si>
  <si>
    <t>-1000582003</t>
  </si>
  <si>
    <t>16*(1,0*1,0*1)*0,5*1,6</t>
  </si>
  <si>
    <t>4*(1,0*1,0*1)*0,5*1,6</t>
  </si>
  <si>
    <t>185804311.1</t>
  </si>
  <si>
    <t>Zalití rostlin vodou plochy jednotlivě do 20 m2 - před výsadbou bude jáma bude prolita vodu /50/l</t>
  </si>
  <si>
    <t>-1890113803</t>
  </si>
  <si>
    <t>jáma bude prolita vodou</t>
  </si>
  <si>
    <t>jáma bude prolita vodu /50/l</t>
  </si>
  <si>
    <t>16*50*0,001</t>
  </si>
  <si>
    <t>4*50*0,001</t>
  </si>
  <si>
    <t>185851121.1</t>
  </si>
  <si>
    <t>-129848467</t>
  </si>
  <si>
    <t>https://podminky.urs.cz/item/CS_URS_2023_02/185851121.1</t>
  </si>
  <si>
    <t>185851129.1</t>
  </si>
  <si>
    <t>-1130117543</t>
  </si>
  <si>
    <t>https://podminky.urs.cz/item/CS_URS_2023_02/185851129.1</t>
  </si>
  <si>
    <t>184102115</t>
  </si>
  <si>
    <t>Výsadba dřeviny s balem do předem vyhloubené jamky se zalitím v rovině nebo na svahu do 1:5, při průměru balu přes 500 do 600 mm</t>
  </si>
  <si>
    <t>691741247</t>
  </si>
  <si>
    <t>https://podminky.urs.cz/item/CS_URS_2023_02/184102115</t>
  </si>
  <si>
    <t>osazení stromů</t>
  </si>
  <si>
    <t>02650360</t>
  </si>
  <si>
    <t>dub letní /Quercus robur/ 150-180cm</t>
  </si>
  <si>
    <t>2073236294</t>
  </si>
  <si>
    <t>026R1</t>
  </si>
  <si>
    <t xml:space="preserve">Aesculus hippocastanum - jírovec maďál </t>
  </si>
  <si>
    <t>126618192</t>
  </si>
  <si>
    <t>026R2</t>
  </si>
  <si>
    <t xml:space="preserve">Acer campestre - javor babyka </t>
  </si>
  <si>
    <t>1037046989</t>
  </si>
  <si>
    <t>026R3</t>
  </si>
  <si>
    <t>Crategus monogyna - hloh jednosemenný</t>
  </si>
  <si>
    <t>-1478280441</t>
  </si>
  <si>
    <t>026R4</t>
  </si>
  <si>
    <t xml:space="preserve">Morus alba - moruše bílá </t>
  </si>
  <si>
    <t>-35981054</t>
  </si>
  <si>
    <t>026R5</t>
  </si>
  <si>
    <t>Prunus avium ´Plena´ - třešeň ptačka</t>
  </si>
  <si>
    <t>-530560592</t>
  </si>
  <si>
    <t>026R6</t>
  </si>
  <si>
    <t xml:space="preserve">Prunus dulcis - mandloň obecná </t>
  </si>
  <si>
    <t>-76581138</t>
  </si>
  <si>
    <t>026R7</t>
  </si>
  <si>
    <t>Cydonia oblonga - kdouloň obecná</t>
  </si>
  <si>
    <t>-56855317</t>
  </si>
  <si>
    <t>026R8</t>
  </si>
  <si>
    <t xml:space="preserve">Mespilus germanica - mišpule obecná </t>
  </si>
  <si>
    <t>1210834772</t>
  </si>
  <si>
    <t>185802114</t>
  </si>
  <si>
    <t>Hnojení půdy nebo trávníku v rovině nebo na svahu do 1:5 umělým hnojivem s rozdělením k jednotlivým rostlinám</t>
  </si>
  <si>
    <t>837259629</t>
  </si>
  <si>
    <t>https://podminky.urs.cz/item/CS_URS_2023_02/185802114</t>
  </si>
  <si>
    <t>1 tableta cca. 10gr.</t>
  </si>
  <si>
    <t>hnojení- tablety- 8 ks tabletového hnojiva Silvamix- dle PD TZ</t>
  </si>
  <si>
    <t>1*8</t>
  </si>
  <si>
    <t>2*8</t>
  </si>
  <si>
    <t>5*8</t>
  </si>
  <si>
    <t>hnojení- tablety- 3 ks tabletového hnojiva Silvamix- dle PD TZ</t>
  </si>
  <si>
    <t>1*3</t>
  </si>
  <si>
    <t>Součet počet tablet</t>
  </si>
  <si>
    <t>140*10*0,001=1,4 kg</t>
  </si>
  <si>
    <t>1,4*0,001</t>
  </si>
  <si>
    <t>1032131.R</t>
  </si>
  <si>
    <t xml:space="preserve">hnojivo  s dlouhodobým účinkem - tabletové hnojivo Silvamix........1 tableta 10 gr.</t>
  </si>
  <si>
    <t>-851401530</t>
  </si>
  <si>
    <t>140*10*0,001</t>
  </si>
  <si>
    <t>Mezisoučet v kg</t>
  </si>
  <si>
    <t>184501141</t>
  </si>
  <si>
    <t>Zhotovení obalu kmene z rákosové nebo kokosové rohože v rovině nebo na svahu do 1:5</t>
  </si>
  <si>
    <t>2090535429</t>
  </si>
  <si>
    <t>https://podminky.urs.cz/item/CS_URS_2023_02/184501141</t>
  </si>
  <si>
    <t>ochrana kmene- rákosová rohož v./140/cm</t>
  </si>
  <si>
    <t>1*0,2*1,4</t>
  </si>
  <si>
    <t>2*0,2*1,4</t>
  </si>
  <si>
    <t>5*0,25*1,4</t>
  </si>
  <si>
    <t>2*0,18*1,4</t>
  </si>
  <si>
    <t>1*0,16*1,4</t>
  </si>
  <si>
    <t>1*0,18*1,4</t>
  </si>
  <si>
    <t>20,18*1,4</t>
  </si>
  <si>
    <t>1*2*1,4</t>
  </si>
  <si>
    <t>rezerva a překrytí</t>
  </si>
  <si>
    <t>20*1,0</t>
  </si>
  <si>
    <t>61894002</t>
  </si>
  <si>
    <t>rákos ohradový neloupaný 60x140cm</t>
  </si>
  <si>
    <t>-1351811838</t>
  </si>
  <si>
    <t>63,526*1,1 'Přepočtené koeficientem množství</t>
  </si>
  <si>
    <t>184215132</t>
  </si>
  <si>
    <t>Ukotvení dřeviny kůly v rovině nebo na svahu do 1:5 třemi kůly, délky přes 1 do 2 m</t>
  </si>
  <si>
    <t>1156449138</t>
  </si>
  <si>
    <t>https://podminky.urs.cz/item/CS_URS_2023_02/184215132</t>
  </si>
  <si>
    <t>úvaz- kotvení- 3 kůly do trojnožky</t>
  </si>
  <si>
    <t>Mezisoučet- počet stromů</t>
  </si>
  <si>
    <t>20*3</t>
  </si>
  <si>
    <t>Mezisoučet- počet kůlů</t>
  </si>
  <si>
    <t>60591253</t>
  </si>
  <si>
    <t>kůl vyvazovací dřevěný impregnovaný D 8cm dl 2m</t>
  </si>
  <si>
    <t>1428450038</t>
  </si>
  <si>
    <t>184852321</t>
  </si>
  <si>
    <t>Řez stromů prováděný lezeckou technikou výchovný (S-RV) špičáky a keřové stromy, výšky do 4 m</t>
  </si>
  <si>
    <t>2012187679</t>
  </si>
  <si>
    <t>https://podminky.urs.cz/item/CS_URS_2023_02/184852321</t>
  </si>
  <si>
    <t>Řez stromu výchovný špičáků a keřových stromů v do 4 m</t>
  </si>
  <si>
    <t>výchovný řez</t>
  </si>
  <si>
    <t>185804311.2</t>
  </si>
  <si>
    <t>Zalití rostlin vodou plochy jednotlivě do 20 m2 - dodatečná zálivka /50/l</t>
  </si>
  <si>
    <t>-2033792944</t>
  </si>
  <si>
    <t>dodatečná zálivka- 50l/ks</t>
  </si>
  <si>
    <t>185851121.2</t>
  </si>
  <si>
    <t>204886037</t>
  </si>
  <si>
    <t>https://podminky.urs.cz/item/CS_URS_2023_02/185851121.2</t>
  </si>
  <si>
    <t>185851129.2</t>
  </si>
  <si>
    <t>-1808695009</t>
  </si>
  <si>
    <t>https://podminky.urs.cz/item/CS_URS_2023_02/185851129.2</t>
  </si>
  <si>
    <t>185804311.3</t>
  </si>
  <si>
    <t>Zalití rostlin vodou plocha do 20 m2 - zálivka během prvního roku - 1x za 14 dní dávka 50l na strom</t>
  </si>
  <si>
    <t>316559894</t>
  </si>
  <si>
    <t>zálivka během prvního roku - 1x za 14 dní dávka 50l na strom</t>
  </si>
  <si>
    <t>28x</t>
  </si>
  <si>
    <t>16*50*0,001*28</t>
  </si>
  <si>
    <t>4*50*0,001*28</t>
  </si>
  <si>
    <t>185851121.3</t>
  </si>
  <si>
    <t>1092062798</t>
  </si>
  <si>
    <t>https://podminky.urs.cz/item/CS_URS_2023_02/185851121.3</t>
  </si>
  <si>
    <t>185851129.3</t>
  </si>
  <si>
    <t>-1306478724</t>
  </si>
  <si>
    <t>https://podminky.urs.cz/item/CS_URS_2023_02/185851129.3</t>
  </si>
  <si>
    <t>28*10 'Přepočtené koeficientem množství</t>
  </si>
  <si>
    <t>707165977</t>
  </si>
  <si>
    <t>379655993</t>
  </si>
  <si>
    <t>2023-065-04-09 - SO-04 - Krajinářské úpravy- výsadba - keřů</t>
  </si>
  <si>
    <t>183101114</t>
  </si>
  <si>
    <t>Hloubení jamek pro vysazování rostlin v zemině skupiny 1 až 4 bez výměny půdy v rovině nebo na svahu do 1:5, objemu přes 0,05 do 0,125 m3</t>
  </si>
  <si>
    <t>-221123085</t>
  </si>
  <si>
    <t>https://podminky.urs.cz/item/CS_URS_2023_02/183101114</t>
  </si>
  <si>
    <t>jamky pro keře cca. 0,5*0,5*0,5</t>
  </si>
  <si>
    <t>Výsadba keřů do živého plotu</t>
  </si>
  <si>
    <t>Spiraea x vanhouttei</t>
  </si>
  <si>
    <t>tavolník van Houtteův</t>
  </si>
  <si>
    <t>Výsadba solitérních keřů</t>
  </si>
  <si>
    <t>Rosa hugonis</t>
  </si>
  <si>
    <t>růže Hugova /60-80/</t>
  </si>
  <si>
    <t>Staphylea pinnata</t>
  </si>
  <si>
    <t>klokoč zpeřená /60-80/</t>
  </si>
  <si>
    <t>Kolkwitzia amabilis</t>
  </si>
  <si>
    <t>kolkvície nádherná /60-80/</t>
  </si>
  <si>
    <t>Philadelphus coronarius</t>
  </si>
  <si>
    <t>pustoryl věncový /60-80/</t>
  </si>
  <si>
    <t>Pyracantha coccinea ´Red Column´</t>
  </si>
  <si>
    <t>hlohyně šarlatová /80-100/</t>
  </si>
  <si>
    <t>Aronia x melanocarpa ´Nero´</t>
  </si>
  <si>
    <t>temnoplodec černoplodý /40-60/</t>
  </si>
  <si>
    <t>Caryopteris x clandonensis ´Heavenly Blue´</t>
  </si>
  <si>
    <t xml:space="preserve">ořechokřídlec x clandonský  /40-60/</t>
  </si>
  <si>
    <t>Ribes alpinum</t>
  </si>
  <si>
    <t xml:space="preserve">meruzalka alpská  /40-60/</t>
  </si>
  <si>
    <t>Swida alba</t>
  </si>
  <si>
    <t xml:space="preserve">svída bílá  /40-60/</t>
  </si>
  <si>
    <t>183205111.1</t>
  </si>
  <si>
    <t>Založení a úprava záhonu pro výsadbu rostlin v rovině nebo na svahu do 1:5 v zemině tř. 1 až 2</t>
  </si>
  <si>
    <t>-822446359</t>
  </si>
  <si>
    <t xml:space="preserve">úprava záhonů pro keře cca. </t>
  </si>
  <si>
    <t>cca. 0,5*0,5 pro ks - bude upřesněno dle skutečnosti</t>
  </si>
  <si>
    <t>Mezisoučet v ks</t>
  </si>
  <si>
    <t>63*0,5*0,5</t>
  </si>
  <si>
    <t>800498186</t>
  </si>
  <si>
    <t>183403111</t>
  </si>
  <si>
    <t>Obdělání půdy nakopáním hl. přes 50 do 100 mm v rovině nebo na svahu do 1:5</t>
  </si>
  <si>
    <t>1868312101</t>
  </si>
  <si>
    <t>https://podminky.urs.cz/item/CS_URS_2023_02/183403111</t>
  </si>
  <si>
    <t>184102211</t>
  </si>
  <si>
    <t>Výsadba keře bez balu do předem vyhloubené jamky se zalitím v rovině nebo na svahu do 1:5 výšky do 1 m v terénu</t>
  </si>
  <si>
    <t>-1069473852</t>
  </si>
  <si>
    <t>https://podminky.urs.cz/item/CS_URS_2023_02/184102211</t>
  </si>
  <si>
    <t>výsadba</t>
  </si>
  <si>
    <t>Spiraea x vanhouttei - tavolník van Houtteův - náves</t>
  </si>
  <si>
    <t>Rosa hugonis - růže Hugova /60-80/ - sever</t>
  </si>
  <si>
    <t>Rosa hugonis - růže Hugova /60-80/ - náves</t>
  </si>
  <si>
    <t>Staphylea pinnata - klokoč zpeřená /60-80/ - sever</t>
  </si>
  <si>
    <t>Staphylea pinnata - klokoč zpeřená /60-80/ - náves</t>
  </si>
  <si>
    <t>Kolkwitzia amabilis - kolkvície nádherná /60-80/ - náves</t>
  </si>
  <si>
    <t>Philadelphus coronarius - pustoryl věncový /60-80/ - náves</t>
  </si>
  <si>
    <t>Pyracantha coccinea ´Red Column´ - hlohyně šarlatová /80-100/ - náves</t>
  </si>
  <si>
    <t>Aronia x melanocarpa ´Nero´ - temnoplodec černoplodý /40-60/</t>
  </si>
  <si>
    <t xml:space="preserve">Caryopteris x clandonensis ´Heavenly Blue´ - ořechokřídlec x clandonský  /40-60/</t>
  </si>
  <si>
    <t xml:space="preserve">Ribes alpinum - meruzalka alpská  /40-60/</t>
  </si>
  <si>
    <t xml:space="preserve">Swida alba - svída bílá  /40-60/</t>
  </si>
  <si>
    <t>026K01</t>
  </si>
  <si>
    <t>752980307</t>
  </si>
  <si>
    <t>026K02</t>
  </si>
  <si>
    <t>622835698</t>
  </si>
  <si>
    <t>026K03</t>
  </si>
  <si>
    <t>-378558299</t>
  </si>
  <si>
    <t>026K04</t>
  </si>
  <si>
    <t>1791467361</t>
  </si>
  <si>
    <t>026K05</t>
  </si>
  <si>
    <t>1068508195</t>
  </si>
  <si>
    <t>026K06</t>
  </si>
  <si>
    <t>-1438929680</t>
  </si>
  <si>
    <t>026K07</t>
  </si>
  <si>
    <t>-671369696</t>
  </si>
  <si>
    <t>026K08</t>
  </si>
  <si>
    <t>-1868377738</t>
  </si>
  <si>
    <t>026K09</t>
  </si>
  <si>
    <t>-283386711</t>
  </si>
  <si>
    <t>026K10</t>
  </si>
  <si>
    <t>567841187</t>
  </si>
  <si>
    <t>026K11</t>
  </si>
  <si>
    <t>-878814544</t>
  </si>
  <si>
    <t>026K12</t>
  </si>
  <si>
    <t>1263615522</t>
  </si>
  <si>
    <t>1736913847</t>
  </si>
  <si>
    <t xml:space="preserve">hnojení-při výsadbě  tablety- 1 ks tabletového hnojiva Silvamix- dle PD TZ</t>
  </si>
  <si>
    <t>1 tableta 10 gr.</t>
  </si>
  <si>
    <t>61*10*0,001=0,61 kg</t>
  </si>
  <si>
    <t>0,61*0,001</t>
  </si>
  <si>
    <t>456926988</t>
  </si>
  <si>
    <t>61*10*0,001</t>
  </si>
  <si>
    <t>Zalití rostlin vodou plocha do 20 m2 - zálivka během prvního roku - 1x za 14 dní dávka 20l na rostlinu</t>
  </si>
  <si>
    <t>-660609904</t>
  </si>
  <si>
    <t>zálivka během prvního roku - 1x za 14 dní dávka 20l na strom</t>
  </si>
  <si>
    <t>/28x/</t>
  </si>
  <si>
    <t>Mezisoučet počet rostlin</t>
  </si>
  <si>
    <t>61*20*28=34160litrů</t>
  </si>
  <si>
    <t>34,16</t>
  </si>
  <si>
    <t>Dovoz vody pro zálivku rostlin na vzdálenost do 1000 m - zálivka během prvního roku - 1x za 14 dní dávka 20l na rostlinu</t>
  </si>
  <si>
    <t>-766545732</t>
  </si>
  <si>
    <t>zálivka během prvního roku - 1x za 14 dní dávka 20l na rostlinu</t>
  </si>
  <si>
    <t>Dovoz vody pro zálivku rostlin Příplatek k ceně za každých dalších i započatých 1000 m - zálivka během prvního roku - 1x za 14 dní dávka 20l na rostlinu</t>
  </si>
  <si>
    <t>-799359705</t>
  </si>
  <si>
    <t>34,16*10 'Přepočtené koeficientem množství</t>
  </si>
  <si>
    <t>184815111</t>
  </si>
  <si>
    <t>Obrytí a vypletí okolo sazenic v kruhové ploše průměru 1,50 m v půdě lehké</t>
  </si>
  <si>
    <t>914010116</t>
  </si>
  <si>
    <t>https://podminky.urs.cz/item/CS_URS_2023_02/184815111</t>
  </si>
  <si>
    <t>pletí 3x za rok</t>
  </si>
  <si>
    <t>61*3 'Přepočtené koeficientem množství</t>
  </si>
  <si>
    <t>-1684024278</t>
  </si>
  <si>
    <t>2023-065-04-10 - SO-04 - Krajinářské úpravy- výsadba - trvalek, travin, cibulovin</t>
  </si>
  <si>
    <t>1472141245</t>
  </si>
  <si>
    <t>Záhonová výsadba podrostů</t>
  </si>
  <si>
    <t xml:space="preserve">výsadba 10 ks/m2, včetně mulčování </t>
  </si>
  <si>
    <t>Záhonová výsadba podrostů- Záhon č. 1 - Sever, pod lípou</t>
  </si>
  <si>
    <t>Podrostové záhony - Záhon č. 2 - Parkový lem návsi</t>
  </si>
  <si>
    <t>179,6</t>
  </si>
  <si>
    <t>Podrostové záhony - Záhon č. 3 - U zastávky</t>
  </si>
  <si>
    <t>2,1</t>
  </si>
  <si>
    <t>Trvalkové záhony</t>
  </si>
  <si>
    <t>Trvalkový záhon typ A - záhon č. 1 a 2 - dešťový záhon</t>
  </si>
  <si>
    <t>směs pro dešťový záhon, střední druhy, 10 ks/m2</t>
  </si>
  <si>
    <t>Trvalkový záhon typ B - suchomilný nízký</t>
  </si>
  <si>
    <t>Trvalkový záhon typ B - záhon č. 3 a 4, 10-11</t>
  </si>
  <si>
    <t>suchomilný štěrkový záhon, nízké druhy, 10 ks/m2</t>
  </si>
  <si>
    <t>21,7</t>
  </si>
  <si>
    <t>Trvalkový záhon typ C - záhon č. 5 - 8</t>
  </si>
  <si>
    <t>suchomilný štěrkový záhon, vyšší druhy, 10 ks/m2</t>
  </si>
  <si>
    <t>183111112</t>
  </si>
  <si>
    <t>Hloubení jamek pro vysazování rostlin v zemině skupiny 1 až 4 bez výměny půdy v rovině nebo na svahu do 1:5, objemu přes 0,002 do 0,005 m3</t>
  </si>
  <si>
    <t>-1656618781</t>
  </si>
  <si>
    <t>https://podminky.urs.cz/item/CS_URS_2023_02/183111112</t>
  </si>
  <si>
    <t>počet trvalek</t>
  </si>
  <si>
    <t>400</t>
  </si>
  <si>
    <t>1800</t>
  </si>
  <si>
    <t>Trvalkový záhon typ A - dešťový záhon</t>
  </si>
  <si>
    <t>915</t>
  </si>
  <si>
    <t>217</t>
  </si>
  <si>
    <t>Trvalkový záhon typ C - suchomilný vyšší</t>
  </si>
  <si>
    <t>890</t>
  </si>
  <si>
    <t>183111113</t>
  </si>
  <si>
    <t>Hloubení jamek pro vysazování rostlin v zemině skupiny 1 až 4 bez výměny půdy v rovině nebo na svahu do 1:5, objemu přes 0,005 do 0,01 m3</t>
  </si>
  <si>
    <t>-56886157</t>
  </si>
  <si>
    <t>https://podminky.urs.cz/item/CS_URS_2023_02/183111113</t>
  </si>
  <si>
    <t>počet cibulovin</t>
  </si>
  <si>
    <t>180</t>
  </si>
  <si>
    <t>183211312</t>
  </si>
  <si>
    <t>Výsadba květin do připravené půdy se zalitím do připravené půdy, se zalitím trvalek prostokořenných</t>
  </si>
  <si>
    <t>-146808037</t>
  </si>
  <si>
    <t>https://podminky.urs.cz/item/CS_URS_2023_02/183211312</t>
  </si>
  <si>
    <t>Trvalky ........... specifikace dle PD</t>
  </si>
  <si>
    <t>515014020</t>
  </si>
  <si>
    <t>183211313</t>
  </si>
  <si>
    <t>Výsadba květin do připravené půdy se zalitím do připravené půdy, se zalitím cibulí nebo hlíz</t>
  </si>
  <si>
    <t>-1417092939</t>
  </si>
  <si>
    <t>https://podminky.urs.cz/item/CS_URS_2023_02/183211313</t>
  </si>
  <si>
    <t>Cibuloviny .............specifikace viz PD</t>
  </si>
  <si>
    <t>1039828358</t>
  </si>
  <si>
    <t>941382232</t>
  </si>
  <si>
    <t>183403153</t>
  </si>
  <si>
    <t>Obdělání půdy hrabáním v rovině nebo na svahu do 1:5</t>
  </si>
  <si>
    <t>380051867</t>
  </si>
  <si>
    <t>https://podminky.urs.cz/item/CS_URS_2023_02/183403153</t>
  </si>
  <si>
    <t>184911151</t>
  </si>
  <si>
    <t>Mulčování záhonů kačírkem nebo drceným kamenivem tloušťky mulče přes 20 do 50 mm v rovině nebo na svahu do 1:5</t>
  </si>
  <si>
    <t>-762218731</t>
  </si>
  <si>
    <t>https://podminky.urs.cz/item/CS_URS_2023_02/184911151</t>
  </si>
  <si>
    <t>58343872</t>
  </si>
  <si>
    <t>kamenivo drcené hrubé frakce 8/16</t>
  </si>
  <si>
    <t>-546511726</t>
  </si>
  <si>
    <t>202,2*0,125 'Přepočtené koeficientem množství</t>
  </si>
  <si>
    <t>185804111</t>
  </si>
  <si>
    <t>Ošetření vysazených květin jednorázové v rovině</t>
  </si>
  <si>
    <t>-1305483372</t>
  </si>
  <si>
    <t>https://podminky.urs.cz/item/CS_URS_2023_02/185804111</t>
  </si>
  <si>
    <t>185804211</t>
  </si>
  <si>
    <t>Vypletí v rovině nebo na svahu do 1:5 záhonu květin</t>
  </si>
  <si>
    <t>-290094735</t>
  </si>
  <si>
    <t>https://podminky.urs.cz/item/CS_URS_2023_02/185804211</t>
  </si>
  <si>
    <t>pletí 3x</t>
  </si>
  <si>
    <t>423,6*3 'Přepočtené koeficientem množství</t>
  </si>
  <si>
    <t>Zalití rostlin vodou plocha do 20 m2 - zálivka během prvního roku - 10x dávka 20l na m2</t>
  </si>
  <si>
    <t>-2108722083</t>
  </si>
  <si>
    <t>Součet počet m2</t>
  </si>
  <si>
    <t>zálivka během prvního roku - 10x dávka 20l na m2</t>
  </si>
  <si>
    <t>/10x/</t>
  </si>
  <si>
    <t>423,6*20*10=84720litrů</t>
  </si>
  <si>
    <t>84,72</t>
  </si>
  <si>
    <t>Dovoz vody pro zálivku rostlin na vzdálenost do 1000 m - zálivka během prvního roku - 1x za 14 dní dávka 20l na m2</t>
  </si>
  <si>
    <t>317410272</t>
  </si>
  <si>
    <t>Dovoz vody pro zálivku rostlin Příplatek k ceně za každých dalších i započatých 1000 m - zálivka během prvního roku - 10x dávka 20l na m2</t>
  </si>
  <si>
    <t>-526728080</t>
  </si>
  <si>
    <t>84,72*10 'Přepočtené koeficientem množství</t>
  </si>
  <si>
    <t>1657653771</t>
  </si>
  <si>
    <t>2023-065-05 - VRN - vedlejší rozpočtové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</si>
  <si>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</si>
  <si>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</si>
  <si>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</si>
  <si>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</si>
  <si>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</si>
  <si>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>VRN</t>
  </si>
  <si>
    <t>Vedlejší rozpočtové náklady</t>
  </si>
  <si>
    <t>VRN1</t>
  </si>
  <si>
    <t>Průzkumné, geodetické a projektové práce</t>
  </si>
  <si>
    <t>010001000</t>
  </si>
  <si>
    <t>1024</t>
  </si>
  <si>
    <t>32848800</t>
  </si>
  <si>
    <t>https://podminky.urs.cz/item/CS_URS_2023_02/010001000</t>
  </si>
  <si>
    <t>012002000.KV</t>
  </si>
  <si>
    <t xml:space="preserve">Geodetické práce- komunikace </t>
  </si>
  <si>
    <t>1967518551</t>
  </si>
  <si>
    <t>https://podminky.urs.cz/item/CS_URS_2023_02/012002000.KV</t>
  </si>
  <si>
    <t>012002000.V</t>
  </si>
  <si>
    <t>Geodetické práce - vodovodní přípojka</t>
  </si>
  <si>
    <t>-1413117065</t>
  </si>
  <si>
    <t>https://podminky.urs.cz/item/CS_URS_2023_02/012002000.V</t>
  </si>
  <si>
    <t>013254000</t>
  </si>
  <si>
    <t>Dokumentace skutečného provedení stavby</t>
  </si>
  <si>
    <t>-926069754</t>
  </si>
  <si>
    <t>https://podminky.urs.cz/item/CS_URS_2023_02/013254000</t>
  </si>
  <si>
    <t>013254000.KV</t>
  </si>
  <si>
    <t xml:space="preserve">Dokumentace skutečného provedení stavby- komunikace </t>
  </si>
  <si>
    <t>203486374</t>
  </si>
  <si>
    <t>https://podminky.urs.cz/item/CS_URS_2023_02/013254000.KV</t>
  </si>
  <si>
    <t>013254000.V</t>
  </si>
  <si>
    <t>Dokumentace skutečného provedení stavby- vodovodní přípojka</t>
  </si>
  <si>
    <t>-2112824550</t>
  </si>
  <si>
    <t>https://podminky.urs.cz/item/CS_URS_2023_02/013254000.V</t>
  </si>
  <si>
    <t>013303000.B</t>
  </si>
  <si>
    <t>Náklady na ocenění stavby bez rozlišení- sestavení nákladových rozpočtů pro fakturaci v prostředí BIM.</t>
  </si>
  <si>
    <t>1958650427</t>
  </si>
  <si>
    <t>VRN3</t>
  </si>
  <si>
    <t>Zařízení staveniště</t>
  </si>
  <si>
    <t>030001000</t>
  </si>
  <si>
    <t>%</t>
  </si>
  <si>
    <t>-209879959</t>
  </si>
  <si>
    <t>https://podminky.urs.cz/item/CS_URS_2023_02/030001000</t>
  </si>
  <si>
    <t>034303000.KV</t>
  </si>
  <si>
    <t>Dopravní značení na staveništi</t>
  </si>
  <si>
    <t>-1399177127</t>
  </si>
  <si>
    <t>https://podminky.urs.cz/item/CS_URS_2023_02/034303000.KV</t>
  </si>
  <si>
    <t>034503000</t>
  </si>
  <si>
    <t>Informační tabule na staveništi</t>
  </si>
  <si>
    <t>2052609324</t>
  </si>
  <si>
    <t>https://podminky.urs.cz/item/CS_URS_2023_02/034503000</t>
  </si>
  <si>
    <t>034703000</t>
  </si>
  <si>
    <t>Zařízení staveniště zabezpečení staveniště osvětlení staveniště</t>
  </si>
  <si>
    <t>236125230</t>
  </si>
  <si>
    <t>https://podminky.urs.cz/item/CS_URS_2023_02/034703000</t>
  </si>
  <si>
    <t>VRN4</t>
  </si>
  <si>
    <t>Inženýrská činnost</t>
  </si>
  <si>
    <t>041403000</t>
  </si>
  <si>
    <t>Koordinátor BOZP na staveništi</t>
  </si>
  <si>
    <t>-674935979</t>
  </si>
  <si>
    <t>https://podminky.urs.cz/item/CS_URS_2023_02/041403000</t>
  </si>
  <si>
    <t>042503000</t>
  </si>
  <si>
    <t>Plán BOZP na staveništi</t>
  </si>
  <si>
    <t>-599502623</t>
  </si>
  <si>
    <t>https://podminky.urs.cz/item/CS_URS_2023_02/042503000</t>
  </si>
  <si>
    <t>043114000.R</t>
  </si>
  <si>
    <t>Zkoušky tlakové - Zkoušky tlakové, proplach a desinfekce vodovodního potrubí</t>
  </si>
  <si>
    <t>-981893181</t>
  </si>
  <si>
    <t>https://podminky.urs.cz/item/CS_URS_2023_02/043114000.R</t>
  </si>
  <si>
    <t>044002000</t>
  </si>
  <si>
    <t>Revize - ostatní</t>
  </si>
  <si>
    <t>622664542</t>
  </si>
  <si>
    <t>https://podminky.urs.cz/item/CS_URS_2023_02/044002000</t>
  </si>
  <si>
    <t>045002000.KV</t>
  </si>
  <si>
    <t>Kompletační a koordinační činnost</t>
  </si>
  <si>
    <t>1483525323</t>
  </si>
  <si>
    <t>https://podminky.urs.cz/item/CS_URS_2023_02/045002000.KV</t>
  </si>
  <si>
    <t>VRN6</t>
  </si>
  <si>
    <t>Územní vlivy</t>
  </si>
  <si>
    <t>062002022</t>
  </si>
  <si>
    <t>Dopravně inženýrské opatření a dopravně inženýrské rozhodnutí</t>
  </si>
  <si>
    <t>-1742182398</t>
  </si>
  <si>
    <t>https://podminky.urs.cz/item/CS_URS_2023_02/062002022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</si>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</sst>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9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41" fillId="0" borderId="0" xfId="0" applyFont="1" applyAlignment="1" applyProtection="1">
      <alignment vertical="center" wrapText="1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167" fontId="23" fillId="2" borderId="23" xfId="0" applyNumberFormat="1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styles" Target="styles.xml" /><Relationship Id="rId29" Type="http://schemas.openxmlformats.org/officeDocument/2006/relationships/theme" Target="theme/theme1.xml" /><Relationship Id="rId30" Type="http://schemas.openxmlformats.org/officeDocument/2006/relationships/calcChain" Target="calcChain.xml" /><Relationship Id="rId3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1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0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961044111" TargetMode="External" /><Relationship Id="rId2" Type="http://schemas.openxmlformats.org/officeDocument/2006/relationships/hyperlink" Target="https://podminky.urs.cz/item/CS_URS_2023_02/966001211" TargetMode="External" /><Relationship Id="rId3" Type="http://schemas.openxmlformats.org/officeDocument/2006/relationships/hyperlink" Target="https://podminky.urs.cz/item/CS_URS_2023_02/966001311" TargetMode="External" /><Relationship Id="rId4" Type="http://schemas.openxmlformats.org/officeDocument/2006/relationships/hyperlink" Target="https://podminky.urs.cz/item/CS_URS_2023_02/966006132" TargetMode="External" /><Relationship Id="rId5" Type="http://schemas.openxmlformats.org/officeDocument/2006/relationships/hyperlink" Target="https://podminky.urs.cz/item/CS_URS_2023_02/997231111" TargetMode="External" /><Relationship Id="rId6" Type="http://schemas.openxmlformats.org/officeDocument/2006/relationships/hyperlink" Target="https://podminky.urs.cz/item/CS_URS_2023_02/997231119" TargetMode="External" /><Relationship Id="rId7" Type="http://schemas.openxmlformats.org/officeDocument/2006/relationships/hyperlink" Target="https://podminky.urs.cz/item/CS_URS_2023_02/997231511" TargetMode="External" /><Relationship Id="rId8" Type="http://schemas.openxmlformats.org/officeDocument/2006/relationships/hyperlink" Target="https://podminky.urs.cz/item/CS_URS_2023_02/997013601" TargetMode="External" /><Relationship Id="rId9" Type="http://schemas.openxmlformats.org/officeDocument/2006/relationships/hyperlink" Target="https://podminky.urs.cz/item/CS_URS_2022_01/997013861" TargetMode="External" /><Relationship Id="rId10" Type="http://schemas.openxmlformats.org/officeDocument/2006/relationships/hyperlink" Target="https://podminky.urs.cz/item/CS_URS_2023_02/997013631" TargetMode="External" /><Relationship Id="rId11" Type="http://schemas.openxmlformats.org/officeDocument/2006/relationships/hyperlink" Target="https://podminky.urs.cz/item/CS_URS_2023_02/767996802" TargetMode="External" /><Relationship Id="rId12" Type="http://schemas.openxmlformats.org/officeDocument/2006/relationships/hyperlink" Target="https://podminky.urs.cz/item/CS_URS_2023_02/767996803" TargetMode="External" /><Relationship Id="rId13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31213701" TargetMode="External" /><Relationship Id="rId2" Type="http://schemas.openxmlformats.org/officeDocument/2006/relationships/hyperlink" Target="https://podminky.urs.cz/item/CS_URS_2023_02/167111101" TargetMode="External" /><Relationship Id="rId3" Type="http://schemas.openxmlformats.org/officeDocument/2006/relationships/hyperlink" Target="https://podminky.urs.cz/item/CS_URS_2023_02/162251101" TargetMode="External" /><Relationship Id="rId4" Type="http://schemas.openxmlformats.org/officeDocument/2006/relationships/hyperlink" Target="https://podminky.urs.cz/item/CS_URS_2023_02/162751117" TargetMode="External" /><Relationship Id="rId5" Type="http://schemas.openxmlformats.org/officeDocument/2006/relationships/hyperlink" Target="https://podminky.urs.cz/item/CS_URS_2023_02/162751119" TargetMode="External" /><Relationship Id="rId6" Type="http://schemas.openxmlformats.org/officeDocument/2006/relationships/hyperlink" Target="https://podminky.urs.cz/item/CS_URS_2023_02/171251201.1" TargetMode="External" /><Relationship Id="rId7" Type="http://schemas.openxmlformats.org/officeDocument/2006/relationships/hyperlink" Target="https://podminky.urs.cz/item/CS_URS_2023_02/171201231" TargetMode="External" /><Relationship Id="rId8" Type="http://schemas.openxmlformats.org/officeDocument/2006/relationships/hyperlink" Target="https://podminky.urs.cz/item/CS_URS_2023_02/215901101" TargetMode="External" /><Relationship Id="rId9" Type="http://schemas.openxmlformats.org/officeDocument/2006/relationships/hyperlink" Target="https://podminky.urs.cz/item/CS_URS_2023_02/271572211" TargetMode="External" /><Relationship Id="rId10" Type="http://schemas.openxmlformats.org/officeDocument/2006/relationships/hyperlink" Target="https://podminky.urs.cz/item/CS_URS_2023_02/275313511" TargetMode="External" /><Relationship Id="rId11" Type="http://schemas.openxmlformats.org/officeDocument/2006/relationships/hyperlink" Target="https://podminky.urs.cz/item/CS_URS_2023_02/275351121" TargetMode="External" /><Relationship Id="rId12" Type="http://schemas.openxmlformats.org/officeDocument/2006/relationships/hyperlink" Target="https://podminky.urs.cz/item/CS_URS_2023_02/275351122" TargetMode="External" /><Relationship Id="rId13" Type="http://schemas.openxmlformats.org/officeDocument/2006/relationships/hyperlink" Target="https://podminky.urs.cz/item/CS_URS_2023_02/998231411" TargetMode="External" /><Relationship Id="rId14" Type="http://schemas.openxmlformats.org/officeDocument/2006/relationships/hyperlink" Target="https://podminky.urs.cz/item/CS_URS_2023_02/131213701" TargetMode="External" /><Relationship Id="rId15" Type="http://schemas.openxmlformats.org/officeDocument/2006/relationships/hyperlink" Target="https://podminky.urs.cz/item/CS_URS_2023_02/167111101" TargetMode="External" /><Relationship Id="rId16" Type="http://schemas.openxmlformats.org/officeDocument/2006/relationships/hyperlink" Target="https://podminky.urs.cz/item/CS_URS_2023_02/162251101" TargetMode="External" /><Relationship Id="rId17" Type="http://schemas.openxmlformats.org/officeDocument/2006/relationships/hyperlink" Target="https://podminky.urs.cz/item/CS_URS_2023_02/162751117" TargetMode="External" /><Relationship Id="rId18" Type="http://schemas.openxmlformats.org/officeDocument/2006/relationships/hyperlink" Target="https://podminky.urs.cz/item/CS_URS_2023_02/162751119" TargetMode="External" /><Relationship Id="rId19" Type="http://schemas.openxmlformats.org/officeDocument/2006/relationships/hyperlink" Target="https://podminky.urs.cz/item/CS_URS_2023_02/171251201.1" TargetMode="External" /><Relationship Id="rId20" Type="http://schemas.openxmlformats.org/officeDocument/2006/relationships/hyperlink" Target="https://podminky.urs.cz/item/CS_URS_2023_02/171201231" TargetMode="External" /><Relationship Id="rId21" Type="http://schemas.openxmlformats.org/officeDocument/2006/relationships/hyperlink" Target="https://podminky.urs.cz/item/CS_URS_2023_02/215901101" TargetMode="External" /><Relationship Id="rId22" Type="http://schemas.openxmlformats.org/officeDocument/2006/relationships/hyperlink" Target="https://podminky.urs.cz/item/CS_URS_2023_02/271572211" TargetMode="External" /><Relationship Id="rId23" Type="http://schemas.openxmlformats.org/officeDocument/2006/relationships/hyperlink" Target="https://podminky.urs.cz/item/CS_URS_2023_02/275313511" TargetMode="External" /><Relationship Id="rId24" Type="http://schemas.openxmlformats.org/officeDocument/2006/relationships/hyperlink" Target="https://podminky.urs.cz/item/CS_URS_2023_02/275351121" TargetMode="External" /><Relationship Id="rId25" Type="http://schemas.openxmlformats.org/officeDocument/2006/relationships/hyperlink" Target="https://podminky.urs.cz/item/CS_URS_2023_02/275351122" TargetMode="External" /><Relationship Id="rId26" Type="http://schemas.openxmlformats.org/officeDocument/2006/relationships/hyperlink" Target="https://podminky.urs.cz/item/CS_URS_2023_02/998231411" TargetMode="External" /><Relationship Id="rId27" Type="http://schemas.openxmlformats.org/officeDocument/2006/relationships/hyperlink" Target="https://podminky.urs.cz/item/CS_URS_2023_02/131213701" TargetMode="External" /><Relationship Id="rId28" Type="http://schemas.openxmlformats.org/officeDocument/2006/relationships/hyperlink" Target="https://podminky.urs.cz/item/CS_URS_2023_02/167111101" TargetMode="External" /><Relationship Id="rId29" Type="http://schemas.openxmlformats.org/officeDocument/2006/relationships/hyperlink" Target="https://podminky.urs.cz/item/CS_URS_2023_02/162251101" TargetMode="External" /><Relationship Id="rId30" Type="http://schemas.openxmlformats.org/officeDocument/2006/relationships/hyperlink" Target="https://podminky.urs.cz/item/CS_URS_2023_02/162751117" TargetMode="External" /><Relationship Id="rId31" Type="http://schemas.openxmlformats.org/officeDocument/2006/relationships/hyperlink" Target="https://podminky.urs.cz/item/CS_URS_2023_02/162751119" TargetMode="External" /><Relationship Id="rId32" Type="http://schemas.openxmlformats.org/officeDocument/2006/relationships/hyperlink" Target="https://podminky.urs.cz/item/CS_URS_2023_02/171251201.1" TargetMode="External" /><Relationship Id="rId33" Type="http://schemas.openxmlformats.org/officeDocument/2006/relationships/hyperlink" Target="https://podminky.urs.cz/item/CS_URS_2023_02/171201231" TargetMode="External" /><Relationship Id="rId34" Type="http://schemas.openxmlformats.org/officeDocument/2006/relationships/hyperlink" Target="https://podminky.urs.cz/item/CS_URS_2023_02/215901101" TargetMode="External" /><Relationship Id="rId35" Type="http://schemas.openxmlformats.org/officeDocument/2006/relationships/hyperlink" Target="https://podminky.urs.cz/item/CS_URS_2023_02/271572211" TargetMode="External" /><Relationship Id="rId36" Type="http://schemas.openxmlformats.org/officeDocument/2006/relationships/hyperlink" Target="https://podminky.urs.cz/item/CS_URS_2023_02/275313511" TargetMode="External" /><Relationship Id="rId37" Type="http://schemas.openxmlformats.org/officeDocument/2006/relationships/hyperlink" Target="https://podminky.urs.cz/item/CS_URS_2023_02/275351121" TargetMode="External" /><Relationship Id="rId38" Type="http://schemas.openxmlformats.org/officeDocument/2006/relationships/hyperlink" Target="https://podminky.urs.cz/item/CS_URS_2023_02/275351122" TargetMode="External" /><Relationship Id="rId39" Type="http://schemas.openxmlformats.org/officeDocument/2006/relationships/hyperlink" Target="https://podminky.urs.cz/item/CS_URS_2023_02/998231411" TargetMode="External" /><Relationship Id="rId40" Type="http://schemas.openxmlformats.org/officeDocument/2006/relationships/hyperlink" Target="https://podminky.urs.cz/item/CS_URS_2023_02/131213701" TargetMode="External" /><Relationship Id="rId41" Type="http://schemas.openxmlformats.org/officeDocument/2006/relationships/hyperlink" Target="https://podminky.urs.cz/item/CS_URS_2023_02/167111101" TargetMode="External" /><Relationship Id="rId42" Type="http://schemas.openxmlformats.org/officeDocument/2006/relationships/hyperlink" Target="https://podminky.urs.cz/item/CS_URS_2023_02/162251101" TargetMode="External" /><Relationship Id="rId43" Type="http://schemas.openxmlformats.org/officeDocument/2006/relationships/hyperlink" Target="https://podminky.urs.cz/item/CS_URS_2023_02/162751117" TargetMode="External" /><Relationship Id="rId44" Type="http://schemas.openxmlformats.org/officeDocument/2006/relationships/hyperlink" Target="https://podminky.urs.cz/item/CS_URS_2023_02/162751119" TargetMode="External" /><Relationship Id="rId45" Type="http://schemas.openxmlformats.org/officeDocument/2006/relationships/hyperlink" Target="https://podminky.urs.cz/item/CS_URS_2023_02/171251201.1" TargetMode="External" /><Relationship Id="rId46" Type="http://schemas.openxmlformats.org/officeDocument/2006/relationships/hyperlink" Target="https://podminky.urs.cz/item/CS_URS_2023_02/171201231" TargetMode="External" /><Relationship Id="rId47" Type="http://schemas.openxmlformats.org/officeDocument/2006/relationships/hyperlink" Target="https://podminky.urs.cz/item/CS_URS_2023_02/215901101" TargetMode="External" /><Relationship Id="rId48" Type="http://schemas.openxmlformats.org/officeDocument/2006/relationships/hyperlink" Target="https://podminky.urs.cz/item/CS_URS_2023_02/271572211" TargetMode="External" /><Relationship Id="rId49" Type="http://schemas.openxmlformats.org/officeDocument/2006/relationships/hyperlink" Target="https://podminky.urs.cz/item/CS_URS_2023_02/275313511" TargetMode="External" /><Relationship Id="rId50" Type="http://schemas.openxmlformats.org/officeDocument/2006/relationships/hyperlink" Target="https://podminky.urs.cz/item/CS_URS_2023_02/275351121" TargetMode="External" /><Relationship Id="rId51" Type="http://schemas.openxmlformats.org/officeDocument/2006/relationships/hyperlink" Target="https://podminky.urs.cz/item/CS_URS_2023_02/275351122" TargetMode="External" /><Relationship Id="rId52" Type="http://schemas.openxmlformats.org/officeDocument/2006/relationships/hyperlink" Target="https://podminky.urs.cz/item/CS_URS_2023_02/998231411" TargetMode="External" /><Relationship Id="rId53" Type="http://schemas.openxmlformats.org/officeDocument/2006/relationships/hyperlink" Target="https://podminky.urs.cz/item/CS_URS_2023_02/131213701" TargetMode="External" /><Relationship Id="rId54" Type="http://schemas.openxmlformats.org/officeDocument/2006/relationships/hyperlink" Target="https://podminky.urs.cz/item/CS_URS_2023_02/167111101" TargetMode="External" /><Relationship Id="rId55" Type="http://schemas.openxmlformats.org/officeDocument/2006/relationships/hyperlink" Target="https://podminky.urs.cz/item/CS_URS_2023_02/162251101" TargetMode="External" /><Relationship Id="rId56" Type="http://schemas.openxmlformats.org/officeDocument/2006/relationships/hyperlink" Target="https://podminky.urs.cz/item/CS_URS_2023_02/162751117" TargetMode="External" /><Relationship Id="rId57" Type="http://schemas.openxmlformats.org/officeDocument/2006/relationships/hyperlink" Target="https://podminky.urs.cz/item/CS_URS_2023_02/162751119" TargetMode="External" /><Relationship Id="rId58" Type="http://schemas.openxmlformats.org/officeDocument/2006/relationships/hyperlink" Target="https://podminky.urs.cz/item/CS_URS_2023_02/171251201.1" TargetMode="External" /><Relationship Id="rId59" Type="http://schemas.openxmlformats.org/officeDocument/2006/relationships/hyperlink" Target="https://podminky.urs.cz/item/CS_URS_2023_02/171201231" TargetMode="External" /><Relationship Id="rId60" Type="http://schemas.openxmlformats.org/officeDocument/2006/relationships/hyperlink" Target="https://podminky.urs.cz/item/CS_URS_2023_02/215901101" TargetMode="External" /><Relationship Id="rId61" Type="http://schemas.openxmlformats.org/officeDocument/2006/relationships/hyperlink" Target="https://podminky.urs.cz/item/CS_URS_2023_02/275313511" TargetMode="External" /><Relationship Id="rId62" Type="http://schemas.openxmlformats.org/officeDocument/2006/relationships/hyperlink" Target="https://podminky.urs.cz/item/CS_URS_2023_02/275351121" TargetMode="External" /><Relationship Id="rId63" Type="http://schemas.openxmlformats.org/officeDocument/2006/relationships/hyperlink" Target="https://podminky.urs.cz/item/CS_URS_2023_02/275351122" TargetMode="External" /><Relationship Id="rId64" Type="http://schemas.openxmlformats.org/officeDocument/2006/relationships/hyperlink" Target="https://podminky.urs.cz/item/CS_URS_2023_02/998231411" TargetMode="External" /><Relationship Id="rId65" Type="http://schemas.openxmlformats.org/officeDocument/2006/relationships/hyperlink" Target="https://podminky.urs.cz/item/CS_URS_2023_02/132212131" TargetMode="External" /><Relationship Id="rId66" Type="http://schemas.openxmlformats.org/officeDocument/2006/relationships/hyperlink" Target="https://podminky.urs.cz/item/CS_URS_2023_02/167111101" TargetMode="External" /><Relationship Id="rId67" Type="http://schemas.openxmlformats.org/officeDocument/2006/relationships/hyperlink" Target="https://podminky.urs.cz/item/CS_URS_2023_02/162251101" TargetMode="External" /><Relationship Id="rId68" Type="http://schemas.openxmlformats.org/officeDocument/2006/relationships/hyperlink" Target="https://podminky.urs.cz/item/CS_URS_2023_02/162751117" TargetMode="External" /><Relationship Id="rId69" Type="http://schemas.openxmlformats.org/officeDocument/2006/relationships/hyperlink" Target="https://podminky.urs.cz/item/CS_URS_2023_02/162751119" TargetMode="External" /><Relationship Id="rId70" Type="http://schemas.openxmlformats.org/officeDocument/2006/relationships/hyperlink" Target="https://podminky.urs.cz/item/CS_URS_2023_02/171251201.1" TargetMode="External" /><Relationship Id="rId71" Type="http://schemas.openxmlformats.org/officeDocument/2006/relationships/hyperlink" Target="https://podminky.urs.cz/item/CS_URS_2023_02/171201231" TargetMode="External" /><Relationship Id="rId72" Type="http://schemas.openxmlformats.org/officeDocument/2006/relationships/hyperlink" Target="https://podminky.urs.cz/item/CS_URS_2023_02/215901101" TargetMode="External" /><Relationship Id="rId73" Type="http://schemas.openxmlformats.org/officeDocument/2006/relationships/hyperlink" Target="https://podminky.urs.cz/item/CS_URS_2023_02/271572211" TargetMode="External" /><Relationship Id="rId74" Type="http://schemas.openxmlformats.org/officeDocument/2006/relationships/hyperlink" Target="https://podminky.urs.cz/item/CS_URS_2023_02/274313511" TargetMode="External" /><Relationship Id="rId75" Type="http://schemas.openxmlformats.org/officeDocument/2006/relationships/hyperlink" Target="https://podminky.urs.cz/item/CS_URS_2023_02/274351121" TargetMode="External" /><Relationship Id="rId76" Type="http://schemas.openxmlformats.org/officeDocument/2006/relationships/hyperlink" Target="https://podminky.urs.cz/item/CS_URS_2023_02/274351122" TargetMode="External" /><Relationship Id="rId77" Type="http://schemas.openxmlformats.org/officeDocument/2006/relationships/hyperlink" Target="https://podminky.urs.cz/item/CS_URS_2023_02/998231411" TargetMode="External" /><Relationship Id="rId78" Type="http://schemas.openxmlformats.org/officeDocument/2006/relationships/hyperlink" Target="https://podminky.urs.cz/item/CS_URS_2023_02/132212131" TargetMode="External" /><Relationship Id="rId79" Type="http://schemas.openxmlformats.org/officeDocument/2006/relationships/hyperlink" Target="https://podminky.urs.cz/item/CS_URS_2023_02/167111101" TargetMode="External" /><Relationship Id="rId80" Type="http://schemas.openxmlformats.org/officeDocument/2006/relationships/hyperlink" Target="https://podminky.urs.cz/item/CS_URS_2023_02/162251101" TargetMode="External" /><Relationship Id="rId81" Type="http://schemas.openxmlformats.org/officeDocument/2006/relationships/hyperlink" Target="https://podminky.urs.cz/item/CS_URS_2023_02/162751117" TargetMode="External" /><Relationship Id="rId82" Type="http://schemas.openxmlformats.org/officeDocument/2006/relationships/hyperlink" Target="https://podminky.urs.cz/item/CS_URS_2023_02/162751119" TargetMode="External" /><Relationship Id="rId83" Type="http://schemas.openxmlformats.org/officeDocument/2006/relationships/hyperlink" Target="https://podminky.urs.cz/item/CS_URS_2023_02/171251201.1" TargetMode="External" /><Relationship Id="rId84" Type="http://schemas.openxmlformats.org/officeDocument/2006/relationships/hyperlink" Target="https://podminky.urs.cz/item/CS_URS_2023_02/171201231" TargetMode="External" /><Relationship Id="rId85" Type="http://schemas.openxmlformats.org/officeDocument/2006/relationships/hyperlink" Target="https://podminky.urs.cz/item/CS_URS_2023_02/215901101" TargetMode="External" /><Relationship Id="rId86" Type="http://schemas.openxmlformats.org/officeDocument/2006/relationships/hyperlink" Target="https://podminky.urs.cz/item/CS_URS_2023_02/271572211" TargetMode="External" /><Relationship Id="rId87" Type="http://schemas.openxmlformats.org/officeDocument/2006/relationships/hyperlink" Target="https://podminky.urs.cz/item/CS_URS_2023_02/274313511" TargetMode="External" /><Relationship Id="rId88" Type="http://schemas.openxmlformats.org/officeDocument/2006/relationships/hyperlink" Target="https://podminky.urs.cz/item/CS_URS_2023_02/274351121" TargetMode="External" /><Relationship Id="rId89" Type="http://schemas.openxmlformats.org/officeDocument/2006/relationships/hyperlink" Target="https://podminky.urs.cz/item/CS_URS_2023_02/274351122" TargetMode="External" /><Relationship Id="rId90" Type="http://schemas.openxmlformats.org/officeDocument/2006/relationships/hyperlink" Target="https://podminky.urs.cz/item/CS_URS_2023_02/998231411" TargetMode="External" /><Relationship Id="rId91" Type="http://schemas.openxmlformats.org/officeDocument/2006/relationships/hyperlink" Target="https://podminky.urs.cz/item/CS_URS_2023_02/131213701" TargetMode="External" /><Relationship Id="rId92" Type="http://schemas.openxmlformats.org/officeDocument/2006/relationships/hyperlink" Target="https://podminky.urs.cz/item/CS_URS_2023_02/167111101" TargetMode="External" /><Relationship Id="rId93" Type="http://schemas.openxmlformats.org/officeDocument/2006/relationships/hyperlink" Target="https://podminky.urs.cz/item/CS_URS_2023_02/162251101" TargetMode="External" /><Relationship Id="rId94" Type="http://schemas.openxmlformats.org/officeDocument/2006/relationships/hyperlink" Target="https://podminky.urs.cz/item/CS_URS_2023_02/162751117" TargetMode="External" /><Relationship Id="rId95" Type="http://schemas.openxmlformats.org/officeDocument/2006/relationships/hyperlink" Target="https://podminky.urs.cz/item/CS_URS_2023_02/162751119" TargetMode="External" /><Relationship Id="rId96" Type="http://schemas.openxmlformats.org/officeDocument/2006/relationships/hyperlink" Target="https://podminky.urs.cz/item/CS_URS_2023_02/171251201.1" TargetMode="External" /><Relationship Id="rId97" Type="http://schemas.openxmlformats.org/officeDocument/2006/relationships/hyperlink" Target="https://podminky.urs.cz/item/CS_URS_2023_02/171201231" TargetMode="External" /><Relationship Id="rId98" Type="http://schemas.openxmlformats.org/officeDocument/2006/relationships/hyperlink" Target="https://podminky.urs.cz/item/CS_URS_2023_02/215901101" TargetMode="External" /><Relationship Id="rId99" Type="http://schemas.openxmlformats.org/officeDocument/2006/relationships/hyperlink" Target="https://podminky.urs.cz/item/CS_URS_2023_02/275313511" TargetMode="External" /><Relationship Id="rId100" Type="http://schemas.openxmlformats.org/officeDocument/2006/relationships/hyperlink" Target="https://podminky.urs.cz/item/CS_URS_2023_02/275351121" TargetMode="External" /><Relationship Id="rId101" Type="http://schemas.openxmlformats.org/officeDocument/2006/relationships/hyperlink" Target="https://podminky.urs.cz/item/CS_URS_2023_02/275351122" TargetMode="External" /><Relationship Id="rId102" Type="http://schemas.openxmlformats.org/officeDocument/2006/relationships/hyperlink" Target="https://podminky.urs.cz/item/CS_URS_2023_02/998231411" TargetMode="External" /><Relationship Id="rId103" Type="http://schemas.openxmlformats.org/officeDocument/2006/relationships/hyperlink" Target="https://podminky.urs.cz/item/CS_URS_2023_02/131213701" TargetMode="External" /><Relationship Id="rId104" Type="http://schemas.openxmlformats.org/officeDocument/2006/relationships/hyperlink" Target="https://podminky.urs.cz/item/CS_URS_2023_02/167111101" TargetMode="External" /><Relationship Id="rId105" Type="http://schemas.openxmlformats.org/officeDocument/2006/relationships/hyperlink" Target="https://podminky.urs.cz/item/CS_URS_2023_02/162251101" TargetMode="External" /><Relationship Id="rId106" Type="http://schemas.openxmlformats.org/officeDocument/2006/relationships/hyperlink" Target="https://podminky.urs.cz/item/CS_URS_2023_02/162751117" TargetMode="External" /><Relationship Id="rId107" Type="http://schemas.openxmlformats.org/officeDocument/2006/relationships/hyperlink" Target="https://podminky.urs.cz/item/CS_URS_2023_02/162751119" TargetMode="External" /><Relationship Id="rId108" Type="http://schemas.openxmlformats.org/officeDocument/2006/relationships/hyperlink" Target="https://podminky.urs.cz/item/CS_URS_2023_02/171251201.1" TargetMode="External" /><Relationship Id="rId109" Type="http://schemas.openxmlformats.org/officeDocument/2006/relationships/hyperlink" Target="https://podminky.urs.cz/item/CS_URS_2023_02/171201231" TargetMode="External" /><Relationship Id="rId110" Type="http://schemas.openxmlformats.org/officeDocument/2006/relationships/hyperlink" Target="https://podminky.urs.cz/item/CS_URS_2023_02/215901101" TargetMode="External" /><Relationship Id="rId111" Type="http://schemas.openxmlformats.org/officeDocument/2006/relationships/hyperlink" Target="https://podminky.urs.cz/item/CS_URS_2023_02/275313511" TargetMode="External" /><Relationship Id="rId112" Type="http://schemas.openxmlformats.org/officeDocument/2006/relationships/hyperlink" Target="https://podminky.urs.cz/item/CS_URS_2023_02/275351121" TargetMode="External" /><Relationship Id="rId113" Type="http://schemas.openxmlformats.org/officeDocument/2006/relationships/hyperlink" Target="https://podminky.urs.cz/item/CS_URS_2023_02/275351122" TargetMode="External" /><Relationship Id="rId114" Type="http://schemas.openxmlformats.org/officeDocument/2006/relationships/hyperlink" Target="https://podminky.urs.cz/item/CS_URS_2023_02/998231411" TargetMode="External" /><Relationship Id="rId115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32251102" TargetMode="External" /><Relationship Id="rId2" Type="http://schemas.openxmlformats.org/officeDocument/2006/relationships/hyperlink" Target="https://podminky.urs.cz/item/CS_URS_2023_02/133251101" TargetMode="External" /><Relationship Id="rId3" Type="http://schemas.openxmlformats.org/officeDocument/2006/relationships/hyperlink" Target="https://podminky.urs.cz/item/CS_URS_2023_02/162351103" TargetMode="External" /><Relationship Id="rId4" Type="http://schemas.openxmlformats.org/officeDocument/2006/relationships/hyperlink" Target="https://podminky.urs.cz/item/CS_URS_2023_02/162751117" TargetMode="External" /><Relationship Id="rId5" Type="http://schemas.openxmlformats.org/officeDocument/2006/relationships/hyperlink" Target="https://podminky.urs.cz/item/CS_URS_2023_02/167151101" TargetMode="External" /><Relationship Id="rId6" Type="http://schemas.openxmlformats.org/officeDocument/2006/relationships/hyperlink" Target="https://podminky.urs.cz/item/CS_URS_2023_02/171201231" TargetMode="External" /><Relationship Id="rId7" Type="http://schemas.openxmlformats.org/officeDocument/2006/relationships/hyperlink" Target="https://podminky.urs.cz/item/CS_URS_2023_02/171251201" TargetMode="External" /><Relationship Id="rId8" Type="http://schemas.openxmlformats.org/officeDocument/2006/relationships/hyperlink" Target="https://podminky.urs.cz/item/CS_URS_2023_02/174151101" TargetMode="External" /><Relationship Id="rId9" Type="http://schemas.openxmlformats.org/officeDocument/2006/relationships/hyperlink" Target="https://podminky.urs.cz/item/CS_URS_2023_02/175151101" TargetMode="External" /><Relationship Id="rId10" Type="http://schemas.openxmlformats.org/officeDocument/2006/relationships/hyperlink" Target="https://podminky.urs.cz/item/CS_URS_2023_02/451573111" TargetMode="External" /><Relationship Id="rId11" Type="http://schemas.openxmlformats.org/officeDocument/2006/relationships/hyperlink" Target="https://podminky.urs.cz/item/CS_URS_2023_02/452311141" TargetMode="External" /><Relationship Id="rId12" Type="http://schemas.openxmlformats.org/officeDocument/2006/relationships/hyperlink" Target="https://podminky.urs.cz/item/CS_URS_2023_02/871161211" TargetMode="External" /><Relationship Id="rId13" Type="http://schemas.openxmlformats.org/officeDocument/2006/relationships/hyperlink" Target="https://podminky.urs.cz/item/CS_URS_2023_02/877161101" TargetMode="External" /><Relationship Id="rId14" Type="http://schemas.openxmlformats.org/officeDocument/2006/relationships/hyperlink" Target="https://podminky.urs.cz/item/CS_URS_2023_02/899721111" TargetMode="External" /><Relationship Id="rId15" Type="http://schemas.openxmlformats.org/officeDocument/2006/relationships/hyperlink" Target="https://podminky.urs.cz/item/CS_URS_2023_02/899722113" TargetMode="External" /><Relationship Id="rId16" Type="http://schemas.openxmlformats.org/officeDocument/2006/relationships/hyperlink" Target="https://podminky.urs.cz/item/CS_URS_2023_02/998276101" TargetMode="External" /><Relationship Id="rId17" Type="http://schemas.openxmlformats.org/officeDocument/2006/relationships/hyperlink" Target="https://podminky.urs.cz/item/CS_URS_2023_02/722224115" TargetMode="External" /><Relationship Id="rId18" Type="http://schemas.openxmlformats.org/officeDocument/2006/relationships/hyperlink" Target="https://podminky.urs.cz/item/CS_URS_2023_02/722231202" TargetMode="External" /><Relationship Id="rId19" Type="http://schemas.openxmlformats.org/officeDocument/2006/relationships/hyperlink" Target="https://podminky.urs.cz/item/CS_URS_2023_02/722232044" TargetMode="External" /><Relationship Id="rId20" Type="http://schemas.openxmlformats.org/officeDocument/2006/relationships/hyperlink" Target="https://podminky.urs.cz/item/CS_URS_2023_02/722232045" TargetMode="External" /><Relationship Id="rId21" Type="http://schemas.openxmlformats.org/officeDocument/2006/relationships/hyperlink" Target="https://podminky.urs.cz/item/CS_URS_2023_02/722234265" TargetMode="External" /><Relationship Id="rId22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998271301" TargetMode="External" /><Relationship Id="rId2" Type="http://schemas.openxmlformats.org/officeDocument/2006/relationships/drawing" Target="../drawings/drawing15.xml" /></Relationships>
</file>

<file path=xl/worksheets/_rels/sheet1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1212211" TargetMode="External" /><Relationship Id="rId2" Type="http://schemas.openxmlformats.org/officeDocument/2006/relationships/hyperlink" Target="https://podminky.urs.cz/item/CS_URS_2023_02/111212351" TargetMode="External" /><Relationship Id="rId3" Type="http://schemas.openxmlformats.org/officeDocument/2006/relationships/hyperlink" Target="https://podminky.urs.cz/item/CS_URS_2023_02/112151312" TargetMode="External" /><Relationship Id="rId4" Type="http://schemas.openxmlformats.org/officeDocument/2006/relationships/hyperlink" Target="https://podminky.urs.cz/item/CS_URS_2023_02/112151313" TargetMode="External" /><Relationship Id="rId5" Type="http://schemas.openxmlformats.org/officeDocument/2006/relationships/hyperlink" Target="https://podminky.urs.cz/item/CS_URS_2023_02/112201112" TargetMode="External" /><Relationship Id="rId6" Type="http://schemas.openxmlformats.org/officeDocument/2006/relationships/hyperlink" Target="https://podminky.urs.cz/item/CS_URS_2023_02/112201113" TargetMode="External" /><Relationship Id="rId7" Type="http://schemas.openxmlformats.org/officeDocument/2006/relationships/hyperlink" Target="https://podminky.urs.cz/item/CS_URS_2023_02/162201405" TargetMode="External" /><Relationship Id="rId8" Type="http://schemas.openxmlformats.org/officeDocument/2006/relationships/hyperlink" Target="https://podminky.urs.cz/item/CS_URS_2023_02/162201402" TargetMode="External" /><Relationship Id="rId9" Type="http://schemas.openxmlformats.org/officeDocument/2006/relationships/hyperlink" Target="https://podminky.urs.cz/item/CS_URS_2023_02/162201415" TargetMode="External" /><Relationship Id="rId10" Type="http://schemas.openxmlformats.org/officeDocument/2006/relationships/hyperlink" Target="https://podminky.urs.cz/item/CS_URS_2023_02/162201416" TargetMode="External" /><Relationship Id="rId11" Type="http://schemas.openxmlformats.org/officeDocument/2006/relationships/hyperlink" Target="https://podminky.urs.cz/item/CS_URS_2023_02/162201421" TargetMode="External" /><Relationship Id="rId12" Type="http://schemas.openxmlformats.org/officeDocument/2006/relationships/hyperlink" Target="https://podminky.urs.cz/item/CS_URS_2023_02/162201422" TargetMode="External" /><Relationship Id="rId13" Type="http://schemas.openxmlformats.org/officeDocument/2006/relationships/hyperlink" Target="https://podminky.urs.cz/item/CS_URS_2023_02/162301941" TargetMode="External" /><Relationship Id="rId14" Type="http://schemas.openxmlformats.org/officeDocument/2006/relationships/hyperlink" Target="https://podminky.urs.cz/item/CS_URS_2023_02/162301942" TargetMode="External" /><Relationship Id="rId15" Type="http://schemas.openxmlformats.org/officeDocument/2006/relationships/hyperlink" Target="https://podminky.urs.cz/item/CS_URS_2023_02/162301961" TargetMode="External" /><Relationship Id="rId16" Type="http://schemas.openxmlformats.org/officeDocument/2006/relationships/hyperlink" Target="https://podminky.urs.cz/item/CS_URS_2023_02/162301962" TargetMode="External" /><Relationship Id="rId17" Type="http://schemas.openxmlformats.org/officeDocument/2006/relationships/hyperlink" Target="https://podminky.urs.cz/item/CS_URS_2023_02/162301971" TargetMode="External" /><Relationship Id="rId18" Type="http://schemas.openxmlformats.org/officeDocument/2006/relationships/hyperlink" Target="https://podminky.urs.cz/item/CS_URS_2023_02/162301972" TargetMode="External" /><Relationship Id="rId19" Type="http://schemas.openxmlformats.org/officeDocument/2006/relationships/hyperlink" Target="https://podminky.urs.cz/item/CS_URS_2023_02/162301501" TargetMode="External" /><Relationship Id="rId20" Type="http://schemas.openxmlformats.org/officeDocument/2006/relationships/hyperlink" Target="https://podminky.urs.cz/item/CS_URS_2023_02/162301981" TargetMode="External" /><Relationship Id="rId21" Type="http://schemas.openxmlformats.org/officeDocument/2006/relationships/hyperlink" Target="https://podminky.urs.cz/item/CS_URS_2023_02/174211201" TargetMode="External" /><Relationship Id="rId22" Type="http://schemas.openxmlformats.org/officeDocument/2006/relationships/hyperlink" Target="https://podminky.urs.cz/item/CS_URS_2023_02/174211202" TargetMode="External" /><Relationship Id="rId23" Type="http://schemas.openxmlformats.org/officeDocument/2006/relationships/hyperlink" Target="https://podminky.urs.cz/item/CS_URS_2023_02/184803113" TargetMode="External" /><Relationship Id="rId24" Type="http://schemas.openxmlformats.org/officeDocument/2006/relationships/drawing" Target="../drawings/drawing16.xml" /></Relationships>
</file>

<file path=xl/worksheets/_rels/sheet1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83106613" TargetMode="External" /><Relationship Id="rId2" Type="http://schemas.openxmlformats.org/officeDocument/2006/relationships/hyperlink" Target="https://podminky.urs.cz/item/CS_URS_2023_02/184501131" TargetMode="External" /><Relationship Id="rId3" Type="http://schemas.openxmlformats.org/officeDocument/2006/relationships/hyperlink" Target="https://podminky.urs.cz/item/CS_URS_2023_02/184503131" TargetMode="External" /><Relationship Id="rId4" Type="http://schemas.openxmlformats.org/officeDocument/2006/relationships/hyperlink" Target="https://podminky.urs.cz/item/CS_URS_2023_02/184813211" TargetMode="External" /><Relationship Id="rId5" Type="http://schemas.openxmlformats.org/officeDocument/2006/relationships/hyperlink" Target="https://podminky.urs.cz/item/CS_URS_2023_02/184813251" TargetMode="External" /><Relationship Id="rId6" Type="http://schemas.openxmlformats.org/officeDocument/2006/relationships/hyperlink" Target="https://podminky.urs.cz/item/CS_URS_2023_02/184818241" TargetMode="External" /><Relationship Id="rId7" Type="http://schemas.openxmlformats.org/officeDocument/2006/relationships/hyperlink" Target="https://podminky.urs.cz/item/CS_URS_2023_02/119003227" TargetMode="External" /><Relationship Id="rId8" Type="http://schemas.openxmlformats.org/officeDocument/2006/relationships/hyperlink" Target="https://podminky.urs.cz/item/CS_URS_2023_02/119003228" TargetMode="External" /><Relationship Id="rId9" Type="http://schemas.openxmlformats.org/officeDocument/2006/relationships/hyperlink" Target="https://podminky.urs.cz/item/CS_URS_2023_02/998231411" TargetMode="External" /><Relationship Id="rId10" Type="http://schemas.openxmlformats.org/officeDocument/2006/relationships/hyperlink" Target="https://podminky.urs.cz/item/CS_URS_2023_02/998232110" TargetMode="External" /><Relationship Id="rId11" Type="http://schemas.openxmlformats.org/officeDocument/2006/relationships/hyperlink" Target="https://podminky.urs.cz/item/CS_URS_2023_02/998232124" TargetMode="External" /><Relationship Id="rId12" Type="http://schemas.openxmlformats.org/officeDocument/2006/relationships/hyperlink" Target="https://podminky.urs.cz/item/CS_URS_2023_02/998232125" TargetMode="External" /><Relationship Id="rId13" Type="http://schemas.openxmlformats.org/officeDocument/2006/relationships/drawing" Target="../drawings/drawing17.xml" /></Relationships>
</file>

<file path=xl/worksheets/_rels/sheet1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7121" TargetMode="External" /><Relationship Id="rId2" Type="http://schemas.openxmlformats.org/officeDocument/2006/relationships/hyperlink" Target="https://podminky.urs.cz/item/CS_URS_2023_02/121151113" TargetMode="External" /><Relationship Id="rId3" Type="http://schemas.openxmlformats.org/officeDocument/2006/relationships/hyperlink" Target="https://podminky.urs.cz/item/CS_URS_2023_02/121151123" TargetMode="External" /><Relationship Id="rId4" Type="http://schemas.openxmlformats.org/officeDocument/2006/relationships/hyperlink" Target="https://podminky.urs.cz/item/CS_URS_2023_02/131213701" TargetMode="External" /><Relationship Id="rId5" Type="http://schemas.openxmlformats.org/officeDocument/2006/relationships/hyperlink" Target="https://podminky.urs.cz/item/CS_URS_2023_02/162211311" TargetMode="External" /><Relationship Id="rId6" Type="http://schemas.openxmlformats.org/officeDocument/2006/relationships/hyperlink" Target="https://podminky.urs.cz/item/CS_URS_2023_02/162211319" TargetMode="External" /><Relationship Id="rId7" Type="http://schemas.openxmlformats.org/officeDocument/2006/relationships/hyperlink" Target="https://podminky.urs.cz/item/CS_URS_2023_02/167111101" TargetMode="External" /><Relationship Id="rId8" Type="http://schemas.openxmlformats.org/officeDocument/2006/relationships/hyperlink" Target="https://podminky.urs.cz/item/CS_URS_2023_02/162351103" TargetMode="External" /><Relationship Id="rId9" Type="http://schemas.openxmlformats.org/officeDocument/2006/relationships/hyperlink" Target="https://podminky.urs.cz/item/CS_URS_2023_02/167151101" TargetMode="External" /><Relationship Id="rId10" Type="http://schemas.openxmlformats.org/officeDocument/2006/relationships/hyperlink" Target="https://podminky.urs.cz/item/CS_URS_2023_02/167151111" TargetMode="External" /><Relationship Id="rId11" Type="http://schemas.openxmlformats.org/officeDocument/2006/relationships/hyperlink" Target="https://podminky.urs.cz/item/CS_URS_2023_02/171251201" TargetMode="External" /><Relationship Id="rId12" Type="http://schemas.openxmlformats.org/officeDocument/2006/relationships/hyperlink" Target="https://podminky.urs.cz/item/CS_URS_2023_02/181912111" TargetMode="External" /><Relationship Id="rId13" Type="http://schemas.openxmlformats.org/officeDocument/2006/relationships/hyperlink" Target="https://podminky.urs.cz/item/CS_URS_2023_02/619996135" TargetMode="External" /><Relationship Id="rId14" Type="http://schemas.openxmlformats.org/officeDocument/2006/relationships/hyperlink" Target="https://podminky.urs.cz/item/CS_URS_2023_02/619996145" TargetMode="External" /><Relationship Id="rId15" Type="http://schemas.openxmlformats.org/officeDocument/2006/relationships/hyperlink" Target="https://podminky.urs.cz/item/CS_URS_2023_02/961044111" TargetMode="External" /><Relationship Id="rId16" Type="http://schemas.openxmlformats.org/officeDocument/2006/relationships/hyperlink" Target="https://podminky.urs.cz/item/CS_URS_2023_02/997221141" TargetMode="External" /><Relationship Id="rId17" Type="http://schemas.openxmlformats.org/officeDocument/2006/relationships/hyperlink" Target="https://podminky.urs.cz/item/CS_URS_2023_02/997221151" TargetMode="External" /><Relationship Id="rId18" Type="http://schemas.openxmlformats.org/officeDocument/2006/relationships/hyperlink" Target="https://podminky.urs.cz/item/CS_URS_2023_02/997221571" TargetMode="External" /><Relationship Id="rId19" Type="http://schemas.openxmlformats.org/officeDocument/2006/relationships/hyperlink" Target="https://podminky.urs.cz/item/CS_URS_2023_02/997221579" TargetMode="External" /><Relationship Id="rId20" Type="http://schemas.openxmlformats.org/officeDocument/2006/relationships/hyperlink" Target="https://podminky.urs.cz/item/CS_URS_2023_02/997221612" TargetMode="External" /><Relationship Id="rId21" Type="http://schemas.openxmlformats.org/officeDocument/2006/relationships/hyperlink" Target="https://podminky.urs.cz/item/CS_URS_2023_02/997221615" TargetMode="External" /><Relationship Id="rId22" Type="http://schemas.openxmlformats.org/officeDocument/2006/relationships/hyperlink" Target="https://podminky.urs.cz/item/CS_URS_2023_02/997221655" TargetMode="External" /><Relationship Id="rId23" Type="http://schemas.openxmlformats.org/officeDocument/2006/relationships/hyperlink" Target="https://podminky.urs.cz/item/CS_URS_2023_02/997013811" TargetMode="External" /><Relationship Id="rId24" Type="http://schemas.openxmlformats.org/officeDocument/2006/relationships/hyperlink" Target="https://podminky.urs.cz/item/CS_URS_2023_02/997013814" TargetMode="External" /><Relationship Id="rId25" Type="http://schemas.openxmlformats.org/officeDocument/2006/relationships/hyperlink" Target="https://podminky.urs.cz/item/CS_URS_2023_02/998231411" TargetMode="External" /><Relationship Id="rId26" Type="http://schemas.openxmlformats.org/officeDocument/2006/relationships/hyperlink" Target="https://podminky.urs.cz/item/CS_URS_2023_02/998231431" TargetMode="External" /><Relationship Id="rId27" Type="http://schemas.openxmlformats.org/officeDocument/2006/relationships/drawing" Target="../drawings/drawing18.xml" /></Relationships>
</file>

<file path=xl/worksheets/_rels/sheet19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1111411" TargetMode="External" /><Relationship Id="rId2" Type="http://schemas.openxmlformats.org/officeDocument/2006/relationships/hyperlink" Target="https://podminky.urs.cz/item/CS_URS_2023_02/111151421" TargetMode="External" /><Relationship Id="rId3" Type="http://schemas.openxmlformats.org/officeDocument/2006/relationships/hyperlink" Target="https://podminky.urs.cz/item/CS_URS_2023_02/185811211" TargetMode="External" /><Relationship Id="rId4" Type="http://schemas.openxmlformats.org/officeDocument/2006/relationships/hyperlink" Target="https://podminky.urs.cz/item/CS_URS_2023_02/111301111" TargetMode="External" /><Relationship Id="rId5" Type="http://schemas.openxmlformats.org/officeDocument/2006/relationships/hyperlink" Target="https://podminky.urs.cz/item/CS_URS_2023_02/183402121" TargetMode="External" /><Relationship Id="rId6" Type="http://schemas.openxmlformats.org/officeDocument/2006/relationships/hyperlink" Target="https://podminky.urs.cz/item/CS_URS_2023_02/162202111" TargetMode="External" /><Relationship Id="rId7" Type="http://schemas.openxmlformats.org/officeDocument/2006/relationships/hyperlink" Target="https://podminky.urs.cz/item/CS_URS_2023_02/162702111" TargetMode="External" /><Relationship Id="rId8" Type="http://schemas.openxmlformats.org/officeDocument/2006/relationships/hyperlink" Target="https://podminky.urs.cz/item/CS_URS_2023_02/162702119" TargetMode="External" /><Relationship Id="rId9" Type="http://schemas.openxmlformats.org/officeDocument/2006/relationships/hyperlink" Target="https://podminky.urs.cz/item/CS_URS_2023_02/167111101" TargetMode="External" /><Relationship Id="rId10" Type="http://schemas.openxmlformats.org/officeDocument/2006/relationships/hyperlink" Target="https://podminky.urs.cz/item/CS_URS_2023_02/171251201" TargetMode="External" /><Relationship Id="rId11" Type="http://schemas.openxmlformats.org/officeDocument/2006/relationships/hyperlink" Target="https://podminky.urs.cz/item/CS_URS_2023_02/171201221" TargetMode="External" /><Relationship Id="rId12" Type="http://schemas.openxmlformats.org/officeDocument/2006/relationships/hyperlink" Target="https://podminky.urs.cz/item/CS_URS_2023_02/182303111" TargetMode="External" /><Relationship Id="rId13" Type="http://schemas.openxmlformats.org/officeDocument/2006/relationships/hyperlink" Target="https://podminky.urs.cz/item/CS_URS_2023_02/564760101" TargetMode="External" /><Relationship Id="rId14" Type="http://schemas.openxmlformats.org/officeDocument/2006/relationships/hyperlink" Target="https://podminky.urs.cz/item/CS_URS_2023_02/919726124" TargetMode="External" /><Relationship Id="rId15" Type="http://schemas.openxmlformats.org/officeDocument/2006/relationships/hyperlink" Target="https://podminky.urs.cz/item/CS_URS_2023_02/564661011" TargetMode="External" /><Relationship Id="rId16" Type="http://schemas.openxmlformats.org/officeDocument/2006/relationships/hyperlink" Target="https://podminky.urs.cz/item/CS_URS_2023_02/998229111" TargetMode="External" /><Relationship Id="rId17" Type="http://schemas.openxmlformats.org/officeDocument/2006/relationships/hyperlink" Target="https://podminky.urs.cz/item/CS_URS_2023_02/131213701" TargetMode="External" /><Relationship Id="rId18" Type="http://schemas.openxmlformats.org/officeDocument/2006/relationships/hyperlink" Target="https://podminky.urs.cz/item/CS_URS_2023_02/162211311" TargetMode="External" /><Relationship Id="rId19" Type="http://schemas.openxmlformats.org/officeDocument/2006/relationships/hyperlink" Target="https://podminky.urs.cz/item/CS_URS_2023_02/162211319" TargetMode="External" /><Relationship Id="rId20" Type="http://schemas.openxmlformats.org/officeDocument/2006/relationships/hyperlink" Target="https://podminky.urs.cz/item/CS_URS_2023_02/162751117" TargetMode="External" /><Relationship Id="rId21" Type="http://schemas.openxmlformats.org/officeDocument/2006/relationships/hyperlink" Target="https://podminky.urs.cz/item/CS_URS_2023_02/162751119" TargetMode="External" /><Relationship Id="rId22" Type="http://schemas.openxmlformats.org/officeDocument/2006/relationships/hyperlink" Target="https://podminky.urs.cz/item/CS_URS_2023_02/167111101" TargetMode="External" /><Relationship Id="rId23" Type="http://schemas.openxmlformats.org/officeDocument/2006/relationships/hyperlink" Target="https://podminky.urs.cz/item/CS_URS_2023_02/171251201" TargetMode="External" /><Relationship Id="rId24" Type="http://schemas.openxmlformats.org/officeDocument/2006/relationships/hyperlink" Target="https://podminky.urs.cz/item/CS_URS_2023_02/171201221" TargetMode="External" /><Relationship Id="rId25" Type="http://schemas.openxmlformats.org/officeDocument/2006/relationships/hyperlink" Target="https://podminky.urs.cz/item/CS_URS_2023_02/215901101" TargetMode="External" /><Relationship Id="rId26" Type="http://schemas.openxmlformats.org/officeDocument/2006/relationships/hyperlink" Target="https://podminky.urs.cz/item/CS_URS_2023_02/564671011" TargetMode="External" /><Relationship Id="rId27" Type="http://schemas.openxmlformats.org/officeDocument/2006/relationships/hyperlink" Target="https://podminky.urs.cz/item/CS_URS_2023_02/184814211" TargetMode="External" /><Relationship Id="rId28" Type="http://schemas.openxmlformats.org/officeDocument/2006/relationships/hyperlink" Target="https://podminky.urs.cz/item/CS_URS_2023_02/182303111" TargetMode="External" /><Relationship Id="rId29" Type="http://schemas.openxmlformats.org/officeDocument/2006/relationships/hyperlink" Target="https://podminky.urs.cz/item/CS_URS_2023_02/998231411" TargetMode="External" /><Relationship Id="rId30" Type="http://schemas.openxmlformats.org/officeDocument/2006/relationships/hyperlink" Target="https://podminky.urs.cz/item/CS_URS_2023_02/181912112" TargetMode="External" /><Relationship Id="rId31" Type="http://schemas.openxmlformats.org/officeDocument/2006/relationships/hyperlink" Target="https://podminky.urs.cz/item/CS_URS_2023_02/998231411" TargetMode="External" /><Relationship Id="rId32" Type="http://schemas.openxmlformats.org/officeDocument/2006/relationships/hyperlink" Target="https://podminky.urs.cz/item/CS_URS_2023_02/181912112" TargetMode="External" /><Relationship Id="rId33" Type="http://schemas.openxmlformats.org/officeDocument/2006/relationships/hyperlink" Target="https://podminky.urs.cz/item/CS_URS_2023_02/181351103" TargetMode="External" /><Relationship Id="rId34" Type="http://schemas.openxmlformats.org/officeDocument/2006/relationships/hyperlink" Target="https://podminky.urs.cz/item/CS_URS_2023_02/184854115" TargetMode="External" /><Relationship Id="rId35" Type="http://schemas.openxmlformats.org/officeDocument/2006/relationships/hyperlink" Target="https://podminky.urs.cz/item/CS_URS_2023_02/998231311" TargetMode="External" /><Relationship Id="rId36" Type="http://schemas.openxmlformats.org/officeDocument/2006/relationships/hyperlink" Target="https://podminky.urs.cz/item/CS_URS_2023_02/181912112" TargetMode="External" /><Relationship Id="rId37" Type="http://schemas.openxmlformats.org/officeDocument/2006/relationships/hyperlink" Target="https://podminky.urs.cz/item/CS_URS_2023_02/181351103" TargetMode="External" /><Relationship Id="rId38" Type="http://schemas.openxmlformats.org/officeDocument/2006/relationships/hyperlink" Target="https://podminky.urs.cz/item/CS_URS_2023_02/184854115" TargetMode="External" /><Relationship Id="rId39" Type="http://schemas.openxmlformats.org/officeDocument/2006/relationships/hyperlink" Target="https://podminky.urs.cz/item/CS_URS_2023_02/998231311" TargetMode="External" /><Relationship Id="rId40" Type="http://schemas.openxmlformats.org/officeDocument/2006/relationships/hyperlink" Target="https://podminky.urs.cz/item/CS_URS_2023_02/181912112" TargetMode="External" /><Relationship Id="rId41" Type="http://schemas.openxmlformats.org/officeDocument/2006/relationships/hyperlink" Target="https://podminky.urs.cz/item/CS_URS_2023_02/184854113" TargetMode="External" /><Relationship Id="rId42" Type="http://schemas.openxmlformats.org/officeDocument/2006/relationships/hyperlink" Target="https://podminky.urs.cz/item/CS_URS_2023_02/184854113" TargetMode="External" /><Relationship Id="rId43" Type="http://schemas.openxmlformats.org/officeDocument/2006/relationships/hyperlink" Target="https://podminky.urs.cz/item/CS_URS_2023_02/998231311" TargetMode="External" /><Relationship Id="rId44" Type="http://schemas.openxmlformats.org/officeDocument/2006/relationships/hyperlink" Target="https://podminky.urs.cz/item/CS_URS_2023_02/181912112" TargetMode="External" /><Relationship Id="rId45" Type="http://schemas.openxmlformats.org/officeDocument/2006/relationships/hyperlink" Target="https://podminky.urs.cz/item/CS_URS_2023_02/182303111" TargetMode="External" /><Relationship Id="rId46" Type="http://schemas.openxmlformats.org/officeDocument/2006/relationships/hyperlink" Target="https://podminky.urs.cz/item/CS_URS_2023_02/998231411" TargetMode="External" /><Relationship Id="rId47" Type="http://schemas.openxmlformats.org/officeDocument/2006/relationships/hyperlink" Target="https://podminky.urs.cz/item/CS_URS_2023_02/181912112" TargetMode="External" /><Relationship Id="rId48" Type="http://schemas.openxmlformats.org/officeDocument/2006/relationships/hyperlink" Target="https://podminky.urs.cz/item/CS_URS_2023_02/182303111" TargetMode="External" /><Relationship Id="rId49" Type="http://schemas.openxmlformats.org/officeDocument/2006/relationships/hyperlink" Target="https://podminky.urs.cz/item/CS_URS_2023_02/998231411" TargetMode="External" /><Relationship Id="rId50" Type="http://schemas.openxmlformats.org/officeDocument/2006/relationships/hyperlink" Target="https://podminky.urs.cz/item/CS_URS_2023_02/181912112" TargetMode="External" /><Relationship Id="rId51" Type="http://schemas.openxmlformats.org/officeDocument/2006/relationships/hyperlink" Target="https://podminky.urs.cz/item/CS_URS_2023_02/564752111" TargetMode="External" /><Relationship Id="rId52" Type="http://schemas.openxmlformats.org/officeDocument/2006/relationships/hyperlink" Target="https://podminky.urs.cz/item/CS_URS_2023_02/182303111" TargetMode="External" /><Relationship Id="rId53" Type="http://schemas.openxmlformats.org/officeDocument/2006/relationships/hyperlink" Target="https://podminky.urs.cz/item/CS_URS_2023_02/564730101" TargetMode="External" /><Relationship Id="rId54" Type="http://schemas.openxmlformats.org/officeDocument/2006/relationships/hyperlink" Target="https://podminky.urs.cz/item/CS_URS_2023_02/998231311" TargetMode="External" /><Relationship Id="rId55" Type="http://schemas.openxmlformats.org/officeDocument/2006/relationships/drawing" Target="../drawings/drawing19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13106511" TargetMode="External" /><Relationship Id="rId2" Type="http://schemas.openxmlformats.org/officeDocument/2006/relationships/hyperlink" Target="https://podminky.urs.cz/item/CS_URS_2023_02/113107172" TargetMode="External" /><Relationship Id="rId3" Type="http://schemas.openxmlformats.org/officeDocument/2006/relationships/hyperlink" Target="https://podminky.urs.cz/item/CS_URS_2023_02/113107232" TargetMode="External" /><Relationship Id="rId4" Type="http://schemas.openxmlformats.org/officeDocument/2006/relationships/hyperlink" Target="https://podminky.urs.cz/item/CS_URS_2023_02/113154112" TargetMode="External" /><Relationship Id="rId5" Type="http://schemas.openxmlformats.org/officeDocument/2006/relationships/hyperlink" Target="https://podminky.urs.cz/item/CS_URS_2023_02/113202111" TargetMode="External" /><Relationship Id="rId6" Type="http://schemas.openxmlformats.org/officeDocument/2006/relationships/hyperlink" Target="https://podminky.urs.cz/item/CS_URS_2023_02/122251101" TargetMode="External" /><Relationship Id="rId7" Type="http://schemas.openxmlformats.org/officeDocument/2006/relationships/hyperlink" Target="https://podminky.urs.cz/item/CS_URS_2023_02/122251103" TargetMode="External" /><Relationship Id="rId8" Type="http://schemas.openxmlformats.org/officeDocument/2006/relationships/hyperlink" Target="https://podminky.urs.cz/item/CS_URS_2023_02/122251104" TargetMode="External" /><Relationship Id="rId9" Type="http://schemas.openxmlformats.org/officeDocument/2006/relationships/hyperlink" Target="https://podminky.urs.cz/item/CS_URS_2023_02/162751117" TargetMode="External" /><Relationship Id="rId10" Type="http://schemas.openxmlformats.org/officeDocument/2006/relationships/hyperlink" Target="https://podminky.urs.cz/item/CS_URS_2023_02/162751119" TargetMode="External" /><Relationship Id="rId11" Type="http://schemas.openxmlformats.org/officeDocument/2006/relationships/hyperlink" Target="https://podminky.urs.cz/item/CS_URS_2023_02/167151111" TargetMode="External" /><Relationship Id="rId12" Type="http://schemas.openxmlformats.org/officeDocument/2006/relationships/hyperlink" Target="https://podminky.urs.cz/item/CS_URS_2023_02/171251201" TargetMode="External" /><Relationship Id="rId13" Type="http://schemas.openxmlformats.org/officeDocument/2006/relationships/hyperlink" Target="https://podminky.urs.cz/item/CS_URS_2023_02/171201221" TargetMode="External" /><Relationship Id="rId14" Type="http://schemas.openxmlformats.org/officeDocument/2006/relationships/hyperlink" Target="https://podminky.urs.cz/item/CS_URS_2023_02/997221571" TargetMode="External" /><Relationship Id="rId15" Type="http://schemas.openxmlformats.org/officeDocument/2006/relationships/hyperlink" Target="https://podminky.urs.cz/item/CS_URS_2023_02/997221579" TargetMode="External" /><Relationship Id="rId16" Type="http://schemas.openxmlformats.org/officeDocument/2006/relationships/hyperlink" Target="https://podminky.urs.cz/item/CS_URS_2023_02/997221612" TargetMode="External" /><Relationship Id="rId17" Type="http://schemas.openxmlformats.org/officeDocument/2006/relationships/hyperlink" Target="https://podminky.urs.cz/item/CS_URS_2023_02/997221615" TargetMode="External" /><Relationship Id="rId18" Type="http://schemas.openxmlformats.org/officeDocument/2006/relationships/hyperlink" Target="https://podminky.urs.cz/item/CS_URS_2023_02/997221645" TargetMode="External" /><Relationship Id="rId19" Type="http://schemas.openxmlformats.org/officeDocument/2006/relationships/hyperlink" Target="https://podminky.urs.cz/item/CS_URS_2023_02/997221655" TargetMode="External" /><Relationship Id="rId20" Type="http://schemas.openxmlformats.org/officeDocument/2006/relationships/hyperlink" Target="https://podminky.urs.cz/item/CS_URS_2023_02/997221861" TargetMode="External" /><Relationship Id="rId21" Type="http://schemas.openxmlformats.org/officeDocument/2006/relationships/hyperlink" Target="https://podminky.urs.cz/item/CS_URS_2023_02/997221873" TargetMode="External" /><Relationship Id="rId22" Type="http://schemas.openxmlformats.org/officeDocument/2006/relationships/drawing" Target="../drawings/drawing2.xml" /></Relationships>
</file>

<file path=xl/worksheets/_rels/sheet20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84852233" TargetMode="External" /><Relationship Id="rId2" Type="http://schemas.openxmlformats.org/officeDocument/2006/relationships/hyperlink" Target="https://podminky.urs.cz/item/CS_URS_2023_02/181912112" TargetMode="External" /><Relationship Id="rId3" Type="http://schemas.openxmlformats.org/officeDocument/2006/relationships/hyperlink" Target="https://podminky.urs.cz/item/CS_URS_2023_02/998229111" TargetMode="External" /><Relationship Id="rId4" Type="http://schemas.openxmlformats.org/officeDocument/2006/relationships/hyperlink" Target="https://podminky.urs.cz/item/CS_URS_2023_02/181912112" TargetMode="External" /><Relationship Id="rId5" Type="http://schemas.openxmlformats.org/officeDocument/2006/relationships/hyperlink" Target="https://podminky.urs.cz/item/CS_URS_2023_02/998229111" TargetMode="External" /><Relationship Id="rId6" Type="http://schemas.openxmlformats.org/officeDocument/2006/relationships/hyperlink" Target="https://podminky.urs.cz/item/CS_URS_2023_02/181912112" TargetMode="External" /><Relationship Id="rId7" Type="http://schemas.openxmlformats.org/officeDocument/2006/relationships/hyperlink" Target="https://podminky.urs.cz/item/CS_URS_2023_02/998231411" TargetMode="External" /><Relationship Id="rId8" Type="http://schemas.openxmlformats.org/officeDocument/2006/relationships/drawing" Target="../drawings/drawing20.xml" /></Relationships>
</file>

<file path=xl/worksheets/_rels/sheet21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31213701" TargetMode="External" /><Relationship Id="rId2" Type="http://schemas.openxmlformats.org/officeDocument/2006/relationships/hyperlink" Target="https://podminky.urs.cz/item/CS_URS_2023_02/162211311" TargetMode="External" /><Relationship Id="rId3" Type="http://schemas.openxmlformats.org/officeDocument/2006/relationships/hyperlink" Target="https://podminky.urs.cz/item/CS_URS_2023_02/162751117" TargetMode="External" /><Relationship Id="rId4" Type="http://schemas.openxmlformats.org/officeDocument/2006/relationships/hyperlink" Target="https://podminky.urs.cz/item/CS_URS_2023_02/162751119" TargetMode="External" /><Relationship Id="rId5" Type="http://schemas.openxmlformats.org/officeDocument/2006/relationships/hyperlink" Target="https://podminky.urs.cz/item/CS_URS_2023_02/167111101" TargetMode="External" /><Relationship Id="rId6" Type="http://schemas.openxmlformats.org/officeDocument/2006/relationships/hyperlink" Target="https://podminky.urs.cz/item/CS_URS_2023_02/171251201" TargetMode="External" /><Relationship Id="rId7" Type="http://schemas.openxmlformats.org/officeDocument/2006/relationships/hyperlink" Target="https://podminky.urs.cz/item/CS_URS_2023_02/171201221" TargetMode="External" /><Relationship Id="rId8" Type="http://schemas.openxmlformats.org/officeDocument/2006/relationships/hyperlink" Target="https://podminky.urs.cz/item/CS_URS_2023_02/174111101" TargetMode="External" /><Relationship Id="rId9" Type="http://schemas.openxmlformats.org/officeDocument/2006/relationships/hyperlink" Target="https://podminky.urs.cz/item/CS_URS_2023_02/936001001" TargetMode="External" /><Relationship Id="rId10" Type="http://schemas.openxmlformats.org/officeDocument/2006/relationships/hyperlink" Target="https://podminky.urs.cz/item/CS_URS_2023_02/936001001" TargetMode="External" /><Relationship Id="rId11" Type="http://schemas.openxmlformats.org/officeDocument/2006/relationships/hyperlink" Target="https://podminky.urs.cz/item/CS_URS_2023_02/998231411" TargetMode="External" /><Relationship Id="rId12" Type="http://schemas.openxmlformats.org/officeDocument/2006/relationships/drawing" Target="../drawings/drawing21.xml" /></Relationships>
</file>

<file path=xl/worksheets/_rels/sheet2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81111111" TargetMode="External" /><Relationship Id="rId2" Type="http://schemas.openxmlformats.org/officeDocument/2006/relationships/hyperlink" Target="https://podminky.urs.cz/item/CS_URS_2022_01/184802111" TargetMode="External" /><Relationship Id="rId3" Type="http://schemas.openxmlformats.org/officeDocument/2006/relationships/hyperlink" Target="https://podminky.urs.cz/item/CS_URS_2023_02/181411131" TargetMode="External" /><Relationship Id="rId4" Type="http://schemas.openxmlformats.org/officeDocument/2006/relationships/hyperlink" Target="https://podminky.urs.cz/item/CS_URS_2022_01/184802611" TargetMode="External" /><Relationship Id="rId5" Type="http://schemas.openxmlformats.org/officeDocument/2006/relationships/hyperlink" Target="https://podminky.urs.cz/item/CS_URS_2023_02/183451311" TargetMode="External" /><Relationship Id="rId6" Type="http://schemas.openxmlformats.org/officeDocument/2006/relationships/hyperlink" Target="https://podminky.urs.cz/item/CS_URS_2023_02/183451411" TargetMode="External" /><Relationship Id="rId7" Type="http://schemas.openxmlformats.org/officeDocument/2006/relationships/hyperlink" Target="https://podminky.urs.cz/item/CS_URS_2023_02/111151121" TargetMode="External" /><Relationship Id="rId8" Type="http://schemas.openxmlformats.org/officeDocument/2006/relationships/hyperlink" Target="https://podminky.urs.cz/item/CS_URS_2023_02/185802113" TargetMode="External" /><Relationship Id="rId9" Type="http://schemas.openxmlformats.org/officeDocument/2006/relationships/hyperlink" Target="https://podminky.urs.cz/item/CS_URS_2023_02/185802113" TargetMode="External" /><Relationship Id="rId10" Type="http://schemas.openxmlformats.org/officeDocument/2006/relationships/hyperlink" Target="https://podminky.urs.cz/item/CS_URS_2023_02/185803111" TargetMode="External" /><Relationship Id="rId11" Type="http://schemas.openxmlformats.org/officeDocument/2006/relationships/hyperlink" Target="https://podminky.urs.cz/item/CS_URS_2023_02/185803211" TargetMode="External" /><Relationship Id="rId12" Type="http://schemas.openxmlformats.org/officeDocument/2006/relationships/hyperlink" Target="https://podminky.urs.cz/item/CS_URS_2023_02/185804215" TargetMode="External" /><Relationship Id="rId13" Type="http://schemas.openxmlformats.org/officeDocument/2006/relationships/hyperlink" Target="https://podminky.urs.cz/item/CS_URS_2023_02/185808521" TargetMode="External" /><Relationship Id="rId14" Type="http://schemas.openxmlformats.org/officeDocument/2006/relationships/hyperlink" Target="https://podminky.urs.cz/item/CS_URS_2023_02/185811211" TargetMode="External" /><Relationship Id="rId15" Type="http://schemas.openxmlformats.org/officeDocument/2006/relationships/hyperlink" Target="https://podminky.urs.cz/item/CS_URS_2023_02/185804312" TargetMode="External" /><Relationship Id="rId16" Type="http://schemas.openxmlformats.org/officeDocument/2006/relationships/hyperlink" Target="https://podminky.urs.cz/item/CS_URS_2023_02/185851121" TargetMode="External" /><Relationship Id="rId17" Type="http://schemas.openxmlformats.org/officeDocument/2006/relationships/hyperlink" Target="https://podminky.urs.cz/item/CS_URS_2023_02/185851129" TargetMode="External" /><Relationship Id="rId18" Type="http://schemas.openxmlformats.org/officeDocument/2006/relationships/hyperlink" Target="https://podminky.urs.cz/item/CS_URS_2023_02/998231411" TargetMode="External" /><Relationship Id="rId19" Type="http://schemas.openxmlformats.org/officeDocument/2006/relationships/hyperlink" Target="https://podminky.urs.cz/item/CS_URS_2023_02/998231431" TargetMode="External" /><Relationship Id="rId20" Type="http://schemas.openxmlformats.org/officeDocument/2006/relationships/hyperlink" Target="https://podminky.urs.cz/item/CS_URS_2023_02/181111111" TargetMode="External" /><Relationship Id="rId21" Type="http://schemas.openxmlformats.org/officeDocument/2006/relationships/hyperlink" Target="https://podminky.urs.cz/item/CS_URS_2022_01/184802111" TargetMode="External" /><Relationship Id="rId22" Type="http://schemas.openxmlformats.org/officeDocument/2006/relationships/hyperlink" Target="https://podminky.urs.cz/item/CS_URS_2023_02/181411121" TargetMode="External" /><Relationship Id="rId23" Type="http://schemas.openxmlformats.org/officeDocument/2006/relationships/hyperlink" Target="https://podminky.urs.cz/item/CS_URS_2023_02/185802113" TargetMode="External" /><Relationship Id="rId24" Type="http://schemas.openxmlformats.org/officeDocument/2006/relationships/hyperlink" Target="https://podminky.urs.cz/item/CS_URS_2023_02/185802113" TargetMode="External" /><Relationship Id="rId25" Type="http://schemas.openxmlformats.org/officeDocument/2006/relationships/hyperlink" Target="https://podminky.urs.cz/item/CS_URS_2023_02/111151121" TargetMode="External" /><Relationship Id="rId26" Type="http://schemas.openxmlformats.org/officeDocument/2006/relationships/hyperlink" Target="https://podminky.urs.cz/item/CS_URS_2023_02/185803211" TargetMode="External" /><Relationship Id="rId27" Type="http://schemas.openxmlformats.org/officeDocument/2006/relationships/hyperlink" Target="https://podminky.urs.cz/item/CS_URS_2023_02/185808521" TargetMode="External" /><Relationship Id="rId28" Type="http://schemas.openxmlformats.org/officeDocument/2006/relationships/hyperlink" Target="https://podminky.urs.cz/item/CS_URS_2023_02/185811211" TargetMode="External" /><Relationship Id="rId29" Type="http://schemas.openxmlformats.org/officeDocument/2006/relationships/hyperlink" Target="https://podminky.urs.cz/item/CS_URS_2023_02/185804312" TargetMode="External" /><Relationship Id="rId30" Type="http://schemas.openxmlformats.org/officeDocument/2006/relationships/hyperlink" Target="https://podminky.urs.cz/item/CS_URS_2023_02/185851121" TargetMode="External" /><Relationship Id="rId31" Type="http://schemas.openxmlformats.org/officeDocument/2006/relationships/hyperlink" Target="https://podminky.urs.cz/item/CS_URS_2023_02/185851129" TargetMode="External" /><Relationship Id="rId32" Type="http://schemas.openxmlformats.org/officeDocument/2006/relationships/hyperlink" Target="https://podminky.urs.cz/item/CS_URS_2023_02/998231411" TargetMode="External" /><Relationship Id="rId33" Type="http://schemas.openxmlformats.org/officeDocument/2006/relationships/hyperlink" Target="https://podminky.urs.cz/item/CS_URS_2023_02/998231431" TargetMode="External" /><Relationship Id="rId34" Type="http://schemas.openxmlformats.org/officeDocument/2006/relationships/hyperlink" Target="https://podminky.urs.cz/item/CS_URS_2023_02/181111111" TargetMode="External" /><Relationship Id="rId35" Type="http://schemas.openxmlformats.org/officeDocument/2006/relationships/hyperlink" Target="https://podminky.urs.cz/item/CS_URS_2022_01/184802111" TargetMode="External" /><Relationship Id="rId36" Type="http://schemas.openxmlformats.org/officeDocument/2006/relationships/hyperlink" Target="https://podminky.urs.cz/item/CS_URS_2023_02/181411121" TargetMode="External" /><Relationship Id="rId37" Type="http://schemas.openxmlformats.org/officeDocument/2006/relationships/hyperlink" Target="https://podminky.urs.cz/item/CS_URS_2022_01/184802611" TargetMode="External" /><Relationship Id="rId38" Type="http://schemas.openxmlformats.org/officeDocument/2006/relationships/hyperlink" Target="https://podminky.urs.cz/item/CS_URS_2023_02/183451311" TargetMode="External" /><Relationship Id="rId39" Type="http://schemas.openxmlformats.org/officeDocument/2006/relationships/hyperlink" Target="https://podminky.urs.cz/item/CS_URS_2023_02/183451411" TargetMode="External" /><Relationship Id="rId40" Type="http://schemas.openxmlformats.org/officeDocument/2006/relationships/hyperlink" Target="https://podminky.urs.cz/item/CS_URS_2023_02/185803211" TargetMode="External" /><Relationship Id="rId41" Type="http://schemas.openxmlformats.org/officeDocument/2006/relationships/hyperlink" Target="https://podminky.urs.cz/item/CS_URS_2023_02/185804215" TargetMode="External" /><Relationship Id="rId42" Type="http://schemas.openxmlformats.org/officeDocument/2006/relationships/hyperlink" Target="https://podminky.urs.cz/item/CS_URS_2023_02/185808521" TargetMode="External" /><Relationship Id="rId43" Type="http://schemas.openxmlformats.org/officeDocument/2006/relationships/hyperlink" Target="https://podminky.urs.cz/item/CS_URS_2023_02/185811211" TargetMode="External" /><Relationship Id="rId44" Type="http://schemas.openxmlformats.org/officeDocument/2006/relationships/hyperlink" Target="https://podminky.urs.cz/item/CS_URS_2023_02/185804312" TargetMode="External" /><Relationship Id="rId45" Type="http://schemas.openxmlformats.org/officeDocument/2006/relationships/hyperlink" Target="https://podminky.urs.cz/item/CS_URS_2023_02/185851121" TargetMode="External" /><Relationship Id="rId46" Type="http://schemas.openxmlformats.org/officeDocument/2006/relationships/hyperlink" Target="https://podminky.urs.cz/item/CS_URS_2023_02/185851129" TargetMode="External" /><Relationship Id="rId47" Type="http://schemas.openxmlformats.org/officeDocument/2006/relationships/hyperlink" Target="https://podminky.urs.cz/item/CS_URS_2023_02/998231411" TargetMode="External" /><Relationship Id="rId48" Type="http://schemas.openxmlformats.org/officeDocument/2006/relationships/hyperlink" Target="https://podminky.urs.cz/item/CS_URS_2023_02/998231431" TargetMode="External" /><Relationship Id="rId49" Type="http://schemas.openxmlformats.org/officeDocument/2006/relationships/drawing" Target="../drawings/drawing22.xml" /></Relationships>
</file>

<file path=xl/worksheets/_rels/sheet2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83101221" TargetMode="External" /><Relationship Id="rId2" Type="http://schemas.openxmlformats.org/officeDocument/2006/relationships/hyperlink" Target="https://podminky.urs.cz/item/CS_URS_2023_02/162211311" TargetMode="External" /><Relationship Id="rId3" Type="http://schemas.openxmlformats.org/officeDocument/2006/relationships/hyperlink" Target="https://podminky.urs.cz/item/CS_URS_2023_02/162751117" TargetMode="External" /><Relationship Id="rId4" Type="http://schemas.openxmlformats.org/officeDocument/2006/relationships/hyperlink" Target="https://podminky.urs.cz/item/CS_URS_2023_02/162751119" TargetMode="External" /><Relationship Id="rId5" Type="http://schemas.openxmlformats.org/officeDocument/2006/relationships/hyperlink" Target="https://podminky.urs.cz/item/CS_URS_2023_02/167111101" TargetMode="External" /><Relationship Id="rId6" Type="http://schemas.openxmlformats.org/officeDocument/2006/relationships/hyperlink" Target="https://podminky.urs.cz/item/CS_URS_2023_02/171251201" TargetMode="External" /><Relationship Id="rId7" Type="http://schemas.openxmlformats.org/officeDocument/2006/relationships/hyperlink" Target="https://podminky.urs.cz/item/CS_URS_2023_02/171201221" TargetMode="External" /><Relationship Id="rId8" Type="http://schemas.openxmlformats.org/officeDocument/2006/relationships/hyperlink" Target="https://podminky.urs.cz/item/CS_URS_2023_02/185851121.1" TargetMode="External" /><Relationship Id="rId9" Type="http://schemas.openxmlformats.org/officeDocument/2006/relationships/hyperlink" Target="https://podminky.urs.cz/item/CS_URS_2023_02/185851129.1" TargetMode="External" /><Relationship Id="rId10" Type="http://schemas.openxmlformats.org/officeDocument/2006/relationships/hyperlink" Target="https://podminky.urs.cz/item/CS_URS_2023_02/184102115" TargetMode="External" /><Relationship Id="rId11" Type="http://schemas.openxmlformats.org/officeDocument/2006/relationships/hyperlink" Target="https://podminky.urs.cz/item/CS_URS_2023_02/185802114" TargetMode="External" /><Relationship Id="rId12" Type="http://schemas.openxmlformats.org/officeDocument/2006/relationships/hyperlink" Target="https://podminky.urs.cz/item/CS_URS_2023_02/184501141" TargetMode="External" /><Relationship Id="rId13" Type="http://schemas.openxmlformats.org/officeDocument/2006/relationships/hyperlink" Target="https://podminky.urs.cz/item/CS_URS_2023_02/184215132" TargetMode="External" /><Relationship Id="rId14" Type="http://schemas.openxmlformats.org/officeDocument/2006/relationships/hyperlink" Target="https://podminky.urs.cz/item/CS_URS_2023_02/184852321" TargetMode="External" /><Relationship Id="rId15" Type="http://schemas.openxmlformats.org/officeDocument/2006/relationships/hyperlink" Target="https://podminky.urs.cz/item/CS_URS_2023_02/185851121.2" TargetMode="External" /><Relationship Id="rId16" Type="http://schemas.openxmlformats.org/officeDocument/2006/relationships/hyperlink" Target="https://podminky.urs.cz/item/CS_URS_2023_02/185851129.2" TargetMode="External" /><Relationship Id="rId17" Type="http://schemas.openxmlformats.org/officeDocument/2006/relationships/hyperlink" Target="https://podminky.urs.cz/item/CS_URS_2023_02/185851121.3" TargetMode="External" /><Relationship Id="rId18" Type="http://schemas.openxmlformats.org/officeDocument/2006/relationships/hyperlink" Target="https://podminky.urs.cz/item/CS_URS_2023_02/185851129.3" TargetMode="External" /><Relationship Id="rId19" Type="http://schemas.openxmlformats.org/officeDocument/2006/relationships/hyperlink" Target="https://podminky.urs.cz/item/CS_URS_2023_02/998231411" TargetMode="External" /><Relationship Id="rId20" Type="http://schemas.openxmlformats.org/officeDocument/2006/relationships/hyperlink" Target="https://podminky.urs.cz/item/CS_URS_2023_02/998231431" TargetMode="External" /><Relationship Id="rId21" Type="http://schemas.openxmlformats.org/officeDocument/2006/relationships/drawing" Target="../drawings/drawing23.xml" /></Relationships>
</file>

<file path=xl/worksheets/_rels/sheet2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83101114" TargetMode="External" /><Relationship Id="rId2" Type="http://schemas.openxmlformats.org/officeDocument/2006/relationships/hyperlink" Target="https://podminky.urs.cz/item/CS_URS_2023_02/183402121" TargetMode="External" /><Relationship Id="rId3" Type="http://schemas.openxmlformats.org/officeDocument/2006/relationships/hyperlink" Target="https://podminky.urs.cz/item/CS_URS_2023_02/183403111" TargetMode="External" /><Relationship Id="rId4" Type="http://schemas.openxmlformats.org/officeDocument/2006/relationships/hyperlink" Target="https://podminky.urs.cz/item/CS_URS_2023_02/184102211" TargetMode="External" /><Relationship Id="rId5" Type="http://schemas.openxmlformats.org/officeDocument/2006/relationships/hyperlink" Target="https://podminky.urs.cz/item/CS_URS_2023_02/185802114" TargetMode="External" /><Relationship Id="rId6" Type="http://schemas.openxmlformats.org/officeDocument/2006/relationships/hyperlink" Target="https://podminky.urs.cz/item/CS_URS_2023_02/184815111" TargetMode="External" /><Relationship Id="rId7" Type="http://schemas.openxmlformats.org/officeDocument/2006/relationships/hyperlink" Target="https://podminky.urs.cz/item/CS_URS_2023_02/998231411" TargetMode="External" /><Relationship Id="rId8" Type="http://schemas.openxmlformats.org/officeDocument/2006/relationships/drawing" Target="../drawings/drawing24.xml" /></Relationships>
</file>

<file path=xl/worksheets/_rels/sheet2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81111111" TargetMode="External" /><Relationship Id="rId2" Type="http://schemas.openxmlformats.org/officeDocument/2006/relationships/hyperlink" Target="https://podminky.urs.cz/item/CS_URS_2023_02/183111112" TargetMode="External" /><Relationship Id="rId3" Type="http://schemas.openxmlformats.org/officeDocument/2006/relationships/hyperlink" Target="https://podminky.urs.cz/item/CS_URS_2023_02/183111113" TargetMode="External" /><Relationship Id="rId4" Type="http://schemas.openxmlformats.org/officeDocument/2006/relationships/hyperlink" Target="https://podminky.urs.cz/item/CS_URS_2023_02/183211312" TargetMode="External" /><Relationship Id="rId5" Type="http://schemas.openxmlformats.org/officeDocument/2006/relationships/hyperlink" Target="https://podminky.urs.cz/item/CS_URS_2023_02/183211313" TargetMode="External" /><Relationship Id="rId6" Type="http://schemas.openxmlformats.org/officeDocument/2006/relationships/hyperlink" Target="https://podminky.urs.cz/item/CS_URS_2023_02/183403111" TargetMode="External" /><Relationship Id="rId7" Type="http://schemas.openxmlformats.org/officeDocument/2006/relationships/hyperlink" Target="https://podminky.urs.cz/item/CS_URS_2023_02/183403153" TargetMode="External" /><Relationship Id="rId8" Type="http://schemas.openxmlformats.org/officeDocument/2006/relationships/hyperlink" Target="https://podminky.urs.cz/item/CS_URS_2023_02/184911151" TargetMode="External" /><Relationship Id="rId9" Type="http://schemas.openxmlformats.org/officeDocument/2006/relationships/hyperlink" Target="https://podminky.urs.cz/item/CS_URS_2023_02/185804111" TargetMode="External" /><Relationship Id="rId10" Type="http://schemas.openxmlformats.org/officeDocument/2006/relationships/hyperlink" Target="https://podminky.urs.cz/item/CS_URS_2023_02/185804211" TargetMode="External" /><Relationship Id="rId11" Type="http://schemas.openxmlformats.org/officeDocument/2006/relationships/hyperlink" Target="https://podminky.urs.cz/item/CS_URS_2023_02/998231411" TargetMode="External" /><Relationship Id="rId12" Type="http://schemas.openxmlformats.org/officeDocument/2006/relationships/drawing" Target="../drawings/drawing25.xml" /></Relationships>
</file>

<file path=xl/worksheets/_rels/sheet2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010001000" TargetMode="External" /><Relationship Id="rId2" Type="http://schemas.openxmlformats.org/officeDocument/2006/relationships/hyperlink" Target="https://podminky.urs.cz/item/CS_URS_2023_02/012002000.KV" TargetMode="External" /><Relationship Id="rId3" Type="http://schemas.openxmlformats.org/officeDocument/2006/relationships/hyperlink" Target="https://podminky.urs.cz/item/CS_URS_2023_02/012002000.V" TargetMode="External" /><Relationship Id="rId4" Type="http://schemas.openxmlformats.org/officeDocument/2006/relationships/hyperlink" Target="https://podminky.urs.cz/item/CS_URS_2023_02/013254000" TargetMode="External" /><Relationship Id="rId5" Type="http://schemas.openxmlformats.org/officeDocument/2006/relationships/hyperlink" Target="https://podminky.urs.cz/item/CS_URS_2023_02/013254000.KV" TargetMode="External" /><Relationship Id="rId6" Type="http://schemas.openxmlformats.org/officeDocument/2006/relationships/hyperlink" Target="https://podminky.urs.cz/item/CS_URS_2023_02/013254000.V" TargetMode="External" /><Relationship Id="rId7" Type="http://schemas.openxmlformats.org/officeDocument/2006/relationships/hyperlink" Target="https://podminky.urs.cz/item/CS_URS_2023_02/030001000" TargetMode="External" /><Relationship Id="rId8" Type="http://schemas.openxmlformats.org/officeDocument/2006/relationships/hyperlink" Target="https://podminky.urs.cz/item/CS_URS_2023_02/034303000.KV" TargetMode="External" /><Relationship Id="rId9" Type="http://schemas.openxmlformats.org/officeDocument/2006/relationships/hyperlink" Target="https://podminky.urs.cz/item/CS_URS_2023_02/034503000" TargetMode="External" /><Relationship Id="rId10" Type="http://schemas.openxmlformats.org/officeDocument/2006/relationships/hyperlink" Target="https://podminky.urs.cz/item/CS_URS_2023_02/034703000" TargetMode="External" /><Relationship Id="rId11" Type="http://schemas.openxmlformats.org/officeDocument/2006/relationships/hyperlink" Target="https://podminky.urs.cz/item/CS_URS_2023_02/041403000" TargetMode="External" /><Relationship Id="rId12" Type="http://schemas.openxmlformats.org/officeDocument/2006/relationships/hyperlink" Target="https://podminky.urs.cz/item/CS_URS_2023_02/042503000" TargetMode="External" /><Relationship Id="rId13" Type="http://schemas.openxmlformats.org/officeDocument/2006/relationships/hyperlink" Target="https://podminky.urs.cz/item/CS_URS_2023_02/043114000.R" TargetMode="External" /><Relationship Id="rId14" Type="http://schemas.openxmlformats.org/officeDocument/2006/relationships/hyperlink" Target="https://podminky.urs.cz/item/CS_URS_2023_02/044002000" TargetMode="External" /><Relationship Id="rId15" Type="http://schemas.openxmlformats.org/officeDocument/2006/relationships/hyperlink" Target="https://podminky.urs.cz/item/CS_URS_2023_02/045002000.KV" TargetMode="External" /><Relationship Id="rId16" Type="http://schemas.openxmlformats.org/officeDocument/2006/relationships/hyperlink" Target="https://podminky.urs.cz/item/CS_URS_2023_02/062002022" TargetMode="External" /><Relationship Id="rId17" Type="http://schemas.openxmlformats.org/officeDocument/2006/relationships/drawing" Target="../drawings/drawing26.xml" /></Relationships>
</file>

<file path=xl/worksheets/_rels/sheet2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215901101" TargetMode="External" /><Relationship Id="rId2" Type="http://schemas.openxmlformats.org/officeDocument/2006/relationships/hyperlink" Target="https://podminky.urs.cz/item/CS_URS_2023_02/564861111" TargetMode="External" /><Relationship Id="rId3" Type="http://schemas.openxmlformats.org/officeDocument/2006/relationships/hyperlink" Target="https://podminky.urs.cz/item/CS_URS_2023_02/591211111" TargetMode="External" /><Relationship Id="rId4" Type="http://schemas.openxmlformats.org/officeDocument/2006/relationships/hyperlink" Target="https://podminky.urs.cz/item/CS_URS_2023_02/998223011" TargetMode="External" /><Relationship Id="rId5" Type="http://schemas.openxmlformats.org/officeDocument/2006/relationships/hyperlink" Target="https://podminky.urs.cz/item/CS_URS_2023_02/215901101" TargetMode="External" /><Relationship Id="rId6" Type="http://schemas.openxmlformats.org/officeDocument/2006/relationships/hyperlink" Target="https://podminky.urs.cz/item/CS_URS_2023_02/564831111" TargetMode="External" /><Relationship Id="rId7" Type="http://schemas.openxmlformats.org/officeDocument/2006/relationships/hyperlink" Target="https://podminky.urs.cz/item/CS_URS_2023_02/564952111" TargetMode="External" /><Relationship Id="rId8" Type="http://schemas.openxmlformats.org/officeDocument/2006/relationships/hyperlink" Target="https://podminky.urs.cz/item/CS_URS_2023_02/998229111" TargetMode="External" /><Relationship Id="rId9" Type="http://schemas.openxmlformats.org/officeDocument/2006/relationships/hyperlink" Target="https://podminky.urs.cz/item/CS_URS_2023_02/215901101" TargetMode="External" /><Relationship Id="rId10" Type="http://schemas.openxmlformats.org/officeDocument/2006/relationships/hyperlink" Target="https://podminky.urs.cz/item/CS_URS_2023_02/564871111" TargetMode="External" /><Relationship Id="rId11" Type="http://schemas.openxmlformats.org/officeDocument/2006/relationships/hyperlink" Target="https://podminky.urs.cz/item/CS_URS_2023_02/567142115" TargetMode="External" /><Relationship Id="rId12" Type="http://schemas.openxmlformats.org/officeDocument/2006/relationships/hyperlink" Target="https://podminky.urs.cz/item/CS_URS_2023_02/591111111" TargetMode="External" /><Relationship Id="rId13" Type="http://schemas.openxmlformats.org/officeDocument/2006/relationships/hyperlink" Target="https://podminky.urs.cz/item/CS_URS_2023_02/998223011" TargetMode="External" /><Relationship Id="rId14" Type="http://schemas.openxmlformats.org/officeDocument/2006/relationships/hyperlink" Target="https://podminky.urs.cz/item/CS_URS_2023_02/215901101" TargetMode="External" /><Relationship Id="rId15" Type="http://schemas.openxmlformats.org/officeDocument/2006/relationships/hyperlink" Target="https://podminky.urs.cz/item/CS_URS_2023_02/564871111" TargetMode="External" /><Relationship Id="rId16" Type="http://schemas.openxmlformats.org/officeDocument/2006/relationships/hyperlink" Target="https://podminky.urs.cz/item/CS_URS_2023_02/567142115" TargetMode="External" /><Relationship Id="rId17" Type="http://schemas.openxmlformats.org/officeDocument/2006/relationships/hyperlink" Target="https://podminky.urs.cz/item/CS_URS_2023_02/591111111" TargetMode="External" /><Relationship Id="rId18" Type="http://schemas.openxmlformats.org/officeDocument/2006/relationships/hyperlink" Target="https://podminky.urs.cz/item/CS_URS_2023_02/998223011" TargetMode="External" /><Relationship Id="rId19" Type="http://schemas.openxmlformats.org/officeDocument/2006/relationships/hyperlink" Target="https://podminky.urs.cz/item/CS_URS_2023_02/215901101" TargetMode="External" /><Relationship Id="rId20" Type="http://schemas.openxmlformats.org/officeDocument/2006/relationships/hyperlink" Target="https://podminky.urs.cz/item/CS_URS_2023_02/564871111" TargetMode="External" /><Relationship Id="rId21" Type="http://schemas.openxmlformats.org/officeDocument/2006/relationships/hyperlink" Target="https://podminky.urs.cz/item/CS_URS_2023_02/591111111" TargetMode="External" /><Relationship Id="rId22" Type="http://schemas.openxmlformats.org/officeDocument/2006/relationships/hyperlink" Target="https://podminky.urs.cz/item/CS_URS_2023_02/998223011" TargetMode="External" /><Relationship Id="rId23" Type="http://schemas.openxmlformats.org/officeDocument/2006/relationships/hyperlink" Target="https://podminky.urs.cz/item/CS_URS_2023_02/215901101" TargetMode="External" /><Relationship Id="rId24" Type="http://schemas.openxmlformats.org/officeDocument/2006/relationships/hyperlink" Target="https://podminky.urs.cz/item/CS_URS_2023_02/564871111" TargetMode="External" /><Relationship Id="rId25" Type="http://schemas.openxmlformats.org/officeDocument/2006/relationships/hyperlink" Target="https://podminky.urs.cz/item/CS_URS_2023_02/596412312" TargetMode="External" /><Relationship Id="rId26" Type="http://schemas.openxmlformats.org/officeDocument/2006/relationships/hyperlink" Target="https://podminky.urs.cz/item/CS_URS_2023_02/998223011" TargetMode="External" /><Relationship Id="rId27" Type="http://schemas.openxmlformats.org/officeDocument/2006/relationships/hyperlink" Target="https://podminky.urs.cz/item/CS_URS_2023_02/215901101" TargetMode="External" /><Relationship Id="rId28" Type="http://schemas.openxmlformats.org/officeDocument/2006/relationships/hyperlink" Target="https://podminky.urs.cz/item/CS_URS_2023_02/567142115" TargetMode="External" /><Relationship Id="rId29" Type="http://schemas.openxmlformats.org/officeDocument/2006/relationships/hyperlink" Target="https://podminky.urs.cz/item/CS_URS_2023_02/573191111" TargetMode="External" /><Relationship Id="rId30" Type="http://schemas.openxmlformats.org/officeDocument/2006/relationships/hyperlink" Target="https://podminky.urs.cz/item/CS_URS_2023_02/577155122" TargetMode="External" /><Relationship Id="rId31" Type="http://schemas.openxmlformats.org/officeDocument/2006/relationships/hyperlink" Target="https://podminky.urs.cz/item/CS_URS_2023_02/573211109" TargetMode="External" /><Relationship Id="rId32" Type="http://schemas.openxmlformats.org/officeDocument/2006/relationships/hyperlink" Target="https://podminky.urs.cz/item/CS_URS_2023_02/577144121" TargetMode="External" /><Relationship Id="rId33" Type="http://schemas.openxmlformats.org/officeDocument/2006/relationships/hyperlink" Target="https://podminky.urs.cz/item/CS_URS_2023_02/998225111" TargetMode="External" /><Relationship Id="rId34" Type="http://schemas.openxmlformats.org/officeDocument/2006/relationships/hyperlink" Target="https://podminky.urs.cz/item/CS_URS_2023_02/113154122" TargetMode="External" /><Relationship Id="rId35" Type="http://schemas.openxmlformats.org/officeDocument/2006/relationships/hyperlink" Target="https://podminky.urs.cz/item/CS_URS_2023_02/113154232" TargetMode="External" /><Relationship Id="rId36" Type="http://schemas.openxmlformats.org/officeDocument/2006/relationships/hyperlink" Target="https://podminky.urs.cz/item/CS_URS_2023_02/997221571" TargetMode="External" /><Relationship Id="rId37" Type="http://schemas.openxmlformats.org/officeDocument/2006/relationships/hyperlink" Target="https://podminky.urs.cz/item/CS_URS_2023_02/997221579" TargetMode="External" /><Relationship Id="rId38" Type="http://schemas.openxmlformats.org/officeDocument/2006/relationships/hyperlink" Target="https://podminky.urs.cz/item/CS_URS_2023_02/997221612" TargetMode="External" /><Relationship Id="rId39" Type="http://schemas.openxmlformats.org/officeDocument/2006/relationships/hyperlink" Target="https://podminky.urs.cz/item/CS_URS_2023_02/997221645" TargetMode="External" /><Relationship Id="rId40" Type="http://schemas.openxmlformats.org/officeDocument/2006/relationships/hyperlink" Target="https://podminky.urs.cz/item/CS_URS_2023_02/566401111" TargetMode="External" /><Relationship Id="rId41" Type="http://schemas.openxmlformats.org/officeDocument/2006/relationships/hyperlink" Target="https://podminky.urs.cz/item/CS_URS_2023_02/573211109" TargetMode="External" /><Relationship Id="rId42" Type="http://schemas.openxmlformats.org/officeDocument/2006/relationships/hyperlink" Target="https://podminky.urs.cz/item/CS_URS_2023_02/577144121" TargetMode="External" /><Relationship Id="rId43" Type="http://schemas.openxmlformats.org/officeDocument/2006/relationships/hyperlink" Target="https://podminky.urs.cz/item/CS_URS_2023_02/998225111" TargetMode="External" /><Relationship Id="rId44" Type="http://schemas.openxmlformats.org/officeDocument/2006/relationships/hyperlink" Target="https://podminky.urs.cz/item/CS_URS_2023_02/215901101" TargetMode="External" /><Relationship Id="rId45" Type="http://schemas.openxmlformats.org/officeDocument/2006/relationships/hyperlink" Target="https://podminky.urs.cz/item/CS_URS_2023_02/564871011" TargetMode="External" /><Relationship Id="rId46" Type="http://schemas.openxmlformats.org/officeDocument/2006/relationships/hyperlink" Target="https://podminky.urs.cz/item/CS_URS_2023_02/564871111" TargetMode="External" /><Relationship Id="rId47" Type="http://schemas.openxmlformats.org/officeDocument/2006/relationships/hyperlink" Target="https://podminky.urs.cz/item/CS_URS_2023_02/596211211" TargetMode="External" /><Relationship Id="rId48" Type="http://schemas.openxmlformats.org/officeDocument/2006/relationships/hyperlink" Target="https://podminky.urs.cz/item/CS_URS_2023_02/599432111" TargetMode="External" /><Relationship Id="rId49" Type="http://schemas.openxmlformats.org/officeDocument/2006/relationships/hyperlink" Target="https://podminky.urs.cz/item/CS_URS_2023_02/998223011" TargetMode="External" /><Relationship Id="rId50" Type="http://schemas.openxmlformats.org/officeDocument/2006/relationships/hyperlink" Target="https://podminky.urs.cz/item/CS_URS_2023_02/215901101" TargetMode="External" /><Relationship Id="rId51" Type="http://schemas.openxmlformats.org/officeDocument/2006/relationships/hyperlink" Target="https://podminky.urs.cz/item/CS_URS_2023_02/564851111" TargetMode="External" /><Relationship Id="rId52" Type="http://schemas.openxmlformats.org/officeDocument/2006/relationships/hyperlink" Target="https://podminky.urs.cz/item/CS_URS_2023_02/596211112" TargetMode="External" /><Relationship Id="rId53" Type="http://schemas.openxmlformats.org/officeDocument/2006/relationships/hyperlink" Target="https://podminky.urs.cz/item/CS_URS_2023_02/599432111" TargetMode="External" /><Relationship Id="rId54" Type="http://schemas.openxmlformats.org/officeDocument/2006/relationships/hyperlink" Target="https://podminky.urs.cz/item/CS_URS_2023_02/998223011" TargetMode="External" /><Relationship Id="rId55" Type="http://schemas.openxmlformats.org/officeDocument/2006/relationships/hyperlink" Target="https://podminky.urs.cz/item/CS_URS_2023_02/215901101" TargetMode="External" /><Relationship Id="rId56" Type="http://schemas.openxmlformats.org/officeDocument/2006/relationships/hyperlink" Target="https://podminky.urs.cz/item/CS_URS_2023_02/564851111" TargetMode="External" /><Relationship Id="rId57" Type="http://schemas.openxmlformats.org/officeDocument/2006/relationships/hyperlink" Target="https://podminky.urs.cz/item/CS_URS_2023_02/596211110" TargetMode="External" /><Relationship Id="rId58" Type="http://schemas.openxmlformats.org/officeDocument/2006/relationships/hyperlink" Target="https://podminky.urs.cz/item/CS_URS_2023_02/599432111" TargetMode="External" /><Relationship Id="rId59" Type="http://schemas.openxmlformats.org/officeDocument/2006/relationships/hyperlink" Target="https://podminky.urs.cz/item/CS_URS_2023_02/998223011" TargetMode="External" /><Relationship Id="rId60" Type="http://schemas.openxmlformats.org/officeDocument/2006/relationships/hyperlink" Target="https://podminky.urs.cz/item/CS_URS_2023_02/915131111" TargetMode="External" /><Relationship Id="rId61" Type="http://schemas.openxmlformats.org/officeDocument/2006/relationships/hyperlink" Target="https://podminky.urs.cz/item/CS_URS_2023_02/915223121" TargetMode="External" /><Relationship Id="rId62" Type="http://schemas.openxmlformats.org/officeDocument/2006/relationships/hyperlink" Target="https://podminky.urs.cz/item/CS_URS_2023_02/998223011" TargetMode="External" /><Relationship Id="rId63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916131213" TargetMode="External" /><Relationship Id="rId2" Type="http://schemas.openxmlformats.org/officeDocument/2006/relationships/hyperlink" Target="https://podminky.urs.cz/item/CS_URS_2023_02/916231213" TargetMode="External" /><Relationship Id="rId3" Type="http://schemas.openxmlformats.org/officeDocument/2006/relationships/hyperlink" Target="https://podminky.urs.cz/item/CS_URS_2023_02/916231293" TargetMode="External" /><Relationship Id="rId4" Type="http://schemas.openxmlformats.org/officeDocument/2006/relationships/hyperlink" Target="https://podminky.urs.cz/item/CS_URS_2023_02/916241212" TargetMode="External" /><Relationship Id="rId5" Type="http://schemas.openxmlformats.org/officeDocument/2006/relationships/hyperlink" Target="https://podminky.urs.cz/item/CS_URS_2023_02/998225111" TargetMode="External" /><Relationship Id="rId6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71152501" TargetMode="External" /><Relationship Id="rId2" Type="http://schemas.openxmlformats.org/officeDocument/2006/relationships/hyperlink" Target="https://podminky.urs.cz/item/CS_URS_2023_02/935113111" TargetMode="External" /><Relationship Id="rId3" Type="http://schemas.openxmlformats.org/officeDocument/2006/relationships/hyperlink" Target="https://podminky.urs.cz/item/CS_URS_2023_02/998225111" TargetMode="External" /><Relationship Id="rId4" Type="http://schemas.openxmlformats.org/officeDocument/2006/relationships/hyperlink" Target="https://podminky.urs.cz/item/CS_URS_2023_02/998225194" TargetMode="External" /><Relationship Id="rId5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998271301" TargetMode="External" /><Relationship Id="rId2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1/131213131" TargetMode="External" /><Relationship Id="rId2" Type="http://schemas.openxmlformats.org/officeDocument/2006/relationships/hyperlink" Target="https://podminky.urs.cz/item/CS_URS_2023_01/162211311" TargetMode="External" /><Relationship Id="rId3" Type="http://schemas.openxmlformats.org/officeDocument/2006/relationships/hyperlink" Target="https://podminky.urs.cz/item/CS_URS_2023_01/162211319" TargetMode="External" /><Relationship Id="rId4" Type="http://schemas.openxmlformats.org/officeDocument/2006/relationships/hyperlink" Target="https://podminky.urs.cz/item/CS_URS_2023_01/162751117" TargetMode="External" /><Relationship Id="rId5" Type="http://schemas.openxmlformats.org/officeDocument/2006/relationships/hyperlink" Target="https://podminky.urs.cz/item/CS_URS_2023_01/162751119" TargetMode="External" /><Relationship Id="rId6" Type="http://schemas.openxmlformats.org/officeDocument/2006/relationships/hyperlink" Target="https://podminky.urs.cz/item/CS_URS_2023_01/167111102" TargetMode="External" /><Relationship Id="rId7" Type="http://schemas.openxmlformats.org/officeDocument/2006/relationships/hyperlink" Target="https://podminky.urs.cz/item/CS_URS_2023_01/171251201" TargetMode="External" /><Relationship Id="rId8" Type="http://schemas.openxmlformats.org/officeDocument/2006/relationships/hyperlink" Target="https://podminky.urs.cz/item/CS_URS_2023_01/171201221" TargetMode="External" /><Relationship Id="rId9" Type="http://schemas.openxmlformats.org/officeDocument/2006/relationships/hyperlink" Target="https://podminky.urs.cz/item/CS_URS_2023_01/914511111" TargetMode="External" /><Relationship Id="rId10" Type="http://schemas.openxmlformats.org/officeDocument/2006/relationships/hyperlink" Target="https://podminky.urs.cz/item/CS_URS_2023_01/966006132" TargetMode="External" /><Relationship Id="rId11" Type="http://schemas.openxmlformats.org/officeDocument/2006/relationships/hyperlink" Target="https://podminky.urs.cz/item/CS_URS_2023_01/966006211" TargetMode="External" /><Relationship Id="rId12" Type="http://schemas.openxmlformats.org/officeDocument/2006/relationships/hyperlink" Target="https://podminky.urs.cz/item/CS_URS_2023_01/997221612" TargetMode="External" /><Relationship Id="rId13" Type="http://schemas.openxmlformats.org/officeDocument/2006/relationships/hyperlink" Target="https://podminky.urs.cz/item/CS_URS_2023_01/997221571" TargetMode="External" /><Relationship Id="rId14" Type="http://schemas.openxmlformats.org/officeDocument/2006/relationships/hyperlink" Target="https://podminky.urs.cz/item/CS_URS_2023_01/997221579" TargetMode="External" /><Relationship Id="rId15" Type="http://schemas.openxmlformats.org/officeDocument/2006/relationships/hyperlink" Target="https://podminky.urs.cz/item/CS_URS_2023_01/997013631" TargetMode="External" /><Relationship Id="rId16" Type="http://schemas.openxmlformats.org/officeDocument/2006/relationships/hyperlink" Target="https://podminky.urs.cz/item/CS_URS_2023_01/998229111" TargetMode="External" /><Relationship Id="rId17" Type="http://schemas.openxmlformats.org/officeDocument/2006/relationships/hyperlink" Target="https://podminky.urs.cz/item/CS_URS_2023_01/998229121" TargetMode="External" /><Relationship Id="rId18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3_02/122251103" TargetMode="External" /><Relationship Id="rId2" Type="http://schemas.openxmlformats.org/officeDocument/2006/relationships/hyperlink" Target="https://podminky.urs.cz/item/CS_URS_2023_02/162751117" TargetMode="External" /><Relationship Id="rId3" Type="http://schemas.openxmlformats.org/officeDocument/2006/relationships/hyperlink" Target="https://podminky.urs.cz/item/CS_URS_2023_02/162751119" TargetMode="External" /><Relationship Id="rId4" Type="http://schemas.openxmlformats.org/officeDocument/2006/relationships/hyperlink" Target="https://podminky.urs.cz/item/CS_URS_2023_02/167151101" TargetMode="External" /><Relationship Id="rId5" Type="http://schemas.openxmlformats.org/officeDocument/2006/relationships/hyperlink" Target="https://podminky.urs.cz/item/CS_URS_2023_02/171251201" TargetMode="External" /><Relationship Id="rId6" Type="http://schemas.openxmlformats.org/officeDocument/2006/relationships/hyperlink" Target="https://podminky.urs.cz/item/CS_URS_2023_02/171201231" TargetMode="External" /><Relationship Id="rId7" Type="http://schemas.openxmlformats.org/officeDocument/2006/relationships/hyperlink" Target="https://podminky.urs.cz/item/CS_URS_2023_02/564732111" TargetMode="External" /><Relationship Id="rId8" Type="http://schemas.openxmlformats.org/officeDocument/2006/relationships/hyperlink" Target="https://podminky.urs.cz/item/CS_URS_2023_02/182303111" TargetMode="External" /><Relationship Id="rId9" Type="http://schemas.openxmlformats.org/officeDocument/2006/relationships/hyperlink" Target="https://podminky.urs.cz/item/CS_URS_2023_02/181411121" TargetMode="External" /><Relationship Id="rId10" Type="http://schemas.openxmlformats.org/officeDocument/2006/relationships/hyperlink" Target="https://podminky.urs.cz/item/CS_URS_2023_02/111151131" TargetMode="External" /><Relationship Id="rId11" Type="http://schemas.openxmlformats.org/officeDocument/2006/relationships/hyperlink" Target="https://podminky.urs.cz/item/CS_URS_2023_02/185811211" TargetMode="External" /><Relationship Id="rId12" Type="http://schemas.openxmlformats.org/officeDocument/2006/relationships/hyperlink" Target="https://podminky.urs.cz/item/CS_URS_2023_02/998229111" TargetMode="External" /><Relationship Id="rId13" Type="http://schemas.openxmlformats.org/officeDocument/2006/relationships/hyperlink" Target="https://podminky.urs.cz/item/CS_URS_2023_02/998231411" TargetMode="External" /><Relationship Id="rId14" Type="http://schemas.openxmlformats.org/officeDocument/2006/relationships/hyperlink" Target="https://podminky.urs.cz/item/CS_URS_2023_02/916131213" TargetMode="External" /><Relationship Id="rId15" Type="http://schemas.openxmlformats.org/officeDocument/2006/relationships/hyperlink" Target="https://podminky.urs.cz/item/CS_URS_2023_02/998225111" TargetMode="External" /><Relationship Id="rId16" Type="http://schemas.openxmlformats.org/officeDocument/2006/relationships/hyperlink" Target="https://podminky.urs.cz/item/CS_URS_2023_02/215901101" TargetMode="External" /><Relationship Id="rId17" Type="http://schemas.openxmlformats.org/officeDocument/2006/relationships/hyperlink" Target="https://podminky.urs.cz/item/CS_URS_2023_02/564871111" TargetMode="External" /><Relationship Id="rId18" Type="http://schemas.openxmlformats.org/officeDocument/2006/relationships/hyperlink" Target="https://podminky.urs.cz/item/CS_URS_2023_02/591111111" TargetMode="External" /><Relationship Id="rId19" Type="http://schemas.openxmlformats.org/officeDocument/2006/relationships/hyperlink" Target="https://podminky.urs.cz/item/CS_URS_2023_02/998223011" TargetMode="External" /><Relationship Id="rId20" Type="http://schemas.openxmlformats.org/officeDocument/2006/relationships/hyperlink" Target="https://podminky.urs.cz/item/CS_URS_2023_02/215901101" TargetMode="External" /><Relationship Id="rId21" Type="http://schemas.openxmlformats.org/officeDocument/2006/relationships/hyperlink" Target="https://podminky.urs.cz/item/CS_URS_2023_02/567142115" TargetMode="External" /><Relationship Id="rId22" Type="http://schemas.openxmlformats.org/officeDocument/2006/relationships/hyperlink" Target="https://podminky.urs.cz/item/CS_URS_2023_02/573191111" TargetMode="External" /><Relationship Id="rId23" Type="http://schemas.openxmlformats.org/officeDocument/2006/relationships/hyperlink" Target="https://podminky.urs.cz/item/CS_URS_2023_02/577155122" TargetMode="External" /><Relationship Id="rId24" Type="http://schemas.openxmlformats.org/officeDocument/2006/relationships/hyperlink" Target="https://podminky.urs.cz/item/CS_URS_2023_02/573211109" TargetMode="External" /><Relationship Id="rId25" Type="http://schemas.openxmlformats.org/officeDocument/2006/relationships/hyperlink" Target="https://podminky.urs.cz/item/CS_URS_2023_02/577144121" TargetMode="External" /><Relationship Id="rId26" Type="http://schemas.openxmlformats.org/officeDocument/2006/relationships/hyperlink" Target="https://podminky.urs.cz/item/CS_URS_2023_02/998225111" TargetMode="External" /><Relationship Id="rId27" Type="http://schemas.openxmlformats.org/officeDocument/2006/relationships/hyperlink" Target="https://podminky.urs.cz/item/CS_URS_2023_02/113154122" TargetMode="External" /><Relationship Id="rId28" Type="http://schemas.openxmlformats.org/officeDocument/2006/relationships/hyperlink" Target="https://podminky.urs.cz/item/CS_URS_2023_02/566401111" TargetMode="External" /><Relationship Id="rId29" Type="http://schemas.openxmlformats.org/officeDocument/2006/relationships/hyperlink" Target="https://podminky.urs.cz/item/CS_URS_2023_02/573211109" TargetMode="External" /><Relationship Id="rId30" Type="http://schemas.openxmlformats.org/officeDocument/2006/relationships/hyperlink" Target="https://podminky.urs.cz/item/CS_URS_2023_02/577144121" TargetMode="External" /><Relationship Id="rId31" Type="http://schemas.openxmlformats.org/officeDocument/2006/relationships/hyperlink" Target="https://podminky.urs.cz/item/CS_URS_2023_02/997221571" TargetMode="External" /><Relationship Id="rId32" Type="http://schemas.openxmlformats.org/officeDocument/2006/relationships/hyperlink" Target="https://podminky.urs.cz/item/CS_URS_2023_02/997221579" TargetMode="External" /><Relationship Id="rId33" Type="http://schemas.openxmlformats.org/officeDocument/2006/relationships/hyperlink" Target="https://podminky.urs.cz/item/CS_URS_2023_02/997221612" TargetMode="External" /><Relationship Id="rId34" Type="http://schemas.openxmlformats.org/officeDocument/2006/relationships/hyperlink" Target="https://podminky.urs.cz/item/CS_URS_2023_02/997221645" TargetMode="External" /><Relationship Id="rId35" Type="http://schemas.openxmlformats.org/officeDocument/2006/relationships/hyperlink" Target="https://podminky.urs.cz/item/CS_URS_2023_02/998225111" TargetMode="External" /><Relationship Id="rId36" Type="http://schemas.openxmlformats.org/officeDocument/2006/relationships/hyperlink" Target="https://podminky.urs.cz/item/CS_URS_2023_02/915131111" TargetMode="External" /><Relationship Id="rId37" Type="http://schemas.openxmlformats.org/officeDocument/2006/relationships/hyperlink" Target="https://podminky.urs.cz/item/CS_URS_2023_02/915111111" TargetMode="External" /><Relationship Id="rId38" Type="http://schemas.openxmlformats.org/officeDocument/2006/relationships/hyperlink" Target="https://podminky.urs.cz/item/CS_URS_2023_02/998223011" TargetMode="External" /><Relationship Id="rId39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19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27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28</v>
      </c>
      <c r="AL11" s="25"/>
      <c r="AM11" s="25"/>
      <c r="AN11" s="30" t="s">
        <v>19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29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30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30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28</v>
      </c>
      <c r="AL14" s="25"/>
      <c r="AM14" s="25"/>
      <c r="AN14" s="37" t="s">
        <v>30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31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19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32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28</v>
      </c>
      <c r="AL17" s="25"/>
      <c r="AM17" s="25"/>
      <c r="AN17" s="30" t="s">
        <v>19</v>
      </c>
      <c r="AO17" s="25"/>
      <c r="AP17" s="25"/>
      <c r="AQ17" s="25"/>
      <c r="AR17" s="23"/>
      <c r="BE17" s="34"/>
      <c r="BS17" s="20" t="s">
        <v>33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34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35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28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36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37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38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39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40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41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42</v>
      </c>
      <c r="E29" s="50"/>
      <c r="F29" s="35" t="s">
        <v>43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44</v>
      </c>
      <c r="G30" s="50"/>
      <c r="H30" s="50"/>
      <c r="I30" s="50"/>
      <c r="J30" s="50"/>
      <c r="K30" s="50"/>
      <c r="L30" s="51">
        <v>0.14999999999999999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45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46</v>
      </c>
      <c r="G32" s="50"/>
      <c r="H32" s="50"/>
      <c r="I32" s="50"/>
      <c r="J32" s="50"/>
      <c r="K32" s="50"/>
      <c r="L32" s="51">
        <v>0.14999999999999999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47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48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49</v>
      </c>
      <c r="U35" s="57"/>
      <c r="V35" s="57"/>
      <c r="W35" s="57"/>
      <c r="X35" s="59" t="s">
        <v>50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51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2023-065-5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Vědomice - Úprava ulice Na Zavadilce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 xml:space="preserve">k.ú. Vědomice 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6. 11. 2023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40.0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Obec Vědomice, Na Průhonu 270, Roudnice nad Labem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31</v>
      </c>
      <c r="AJ49" s="43"/>
      <c r="AK49" s="43"/>
      <c r="AL49" s="43"/>
      <c r="AM49" s="76" t="str">
        <f>IF(E17="","",E17)</f>
        <v>Ing. arch. Pavel Šulc Ph.D.Krásného 351/8, Praha 6</v>
      </c>
      <c r="AN49" s="67"/>
      <c r="AO49" s="67"/>
      <c r="AP49" s="67"/>
      <c r="AQ49" s="43"/>
      <c r="AR49" s="47"/>
      <c r="AS49" s="77" t="s">
        <v>52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29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34</v>
      </c>
      <c r="AJ50" s="43"/>
      <c r="AK50" s="43"/>
      <c r="AL50" s="43"/>
      <c r="AM50" s="76" t="str">
        <f>IF(E20="","",E20)</f>
        <v>Ing. Dana Mlejnková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53</v>
      </c>
      <c r="D52" s="90"/>
      <c r="E52" s="90"/>
      <c r="F52" s="90"/>
      <c r="G52" s="90"/>
      <c r="H52" s="91"/>
      <c r="I52" s="92" t="s">
        <v>54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55</v>
      </c>
      <c r="AH52" s="90"/>
      <c r="AI52" s="90"/>
      <c r="AJ52" s="90"/>
      <c r="AK52" s="90"/>
      <c r="AL52" s="90"/>
      <c r="AM52" s="90"/>
      <c r="AN52" s="92" t="s">
        <v>56</v>
      </c>
      <c r="AO52" s="90"/>
      <c r="AP52" s="90"/>
      <c r="AQ52" s="94" t="s">
        <v>57</v>
      </c>
      <c r="AR52" s="47"/>
      <c r="AS52" s="95" t="s">
        <v>58</v>
      </c>
      <c r="AT52" s="96" t="s">
        <v>59</v>
      </c>
      <c r="AU52" s="96" t="s">
        <v>60</v>
      </c>
      <c r="AV52" s="96" t="s">
        <v>61</v>
      </c>
      <c r="AW52" s="96" t="s">
        <v>62</v>
      </c>
      <c r="AX52" s="96" t="s">
        <v>63</v>
      </c>
      <c r="AY52" s="96" t="s">
        <v>64</v>
      </c>
      <c r="AZ52" s="96" t="s">
        <v>65</v>
      </c>
      <c r="BA52" s="96" t="s">
        <v>66</v>
      </c>
      <c r="BB52" s="96" t="s">
        <v>67</v>
      </c>
      <c r="BC52" s="96" t="s">
        <v>68</v>
      </c>
      <c r="BD52" s="97" t="s">
        <v>69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70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ROUND(AG55+AG63+AG64+AG71+AG82,2)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ROUND(AS55+AS63+AS64+AS71+AS82,2)</f>
        <v>0</v>
      </c>
      <c r="AT54" s="109">
        <f>ROUND(SUM(AV54:AW54),2)</f>
        <v>0</v>
      </c>
      <c r="AU54" s="110">
        <f>ROUND(AU55+AU63+AU64+AU71+AU82,5)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ROUND(AZ55+AZ63+AZ64+AZ71+AZ82,2)</f>
        <v>0</v>
      </c>
      <c r="BA54" s="109">
        <f>ROUND(BA55+BA63+BA64+BA71+BA82,2)</f>
        <v>0</v>
      </c>
      <c r="BB54" s="109">
        <f>ROUND(BB55+BB63+BB64+BB71+BB82,2)</f>
        <v>0</v>
      </c>
      <c r="BC54" s="109">
        <f>ROUND(BC55+BC63+BC64+BC71+BC82,2)</f>
        <v>0</v>
      </c>
      <c r="BD54" s="111">
        <f>ROUND(BD55+BD63+BD64+BD71+BD82,2)</f>
        <v>0</v>
      </c>
      <c r="BE54" s="6"/>
      <c r="BS54" s="112" t="s">
        <v>71</v>
      </c>
      <c r="BT54" s="112" t="s">
        <v>72</v>
      </c>
      <c r="BU54" s="113" t="s">
        <v>73</v>
      </c>
      <c r="BV54" s="112" t="s">
        <v>74</v>
      </c>
      <c r="BW54" s="112" t="s">
        <v>5</v>
      </c>
      <c r="BX54" s="112" t="s">
        <v>75</v>
      </c>
      <c r="CL54" s="112" t="s">
        <v>19</v>
      </c>
    </row>
    <row r="55" s="7" customFormat="1" ht="24.75" customHeight="1">
      <c r="A55" s="7"/>
      <c r="B55" s="114"/>
      <c r="C55" s="115"/>
      <c r="D55" s="116" t="s">
        <v>76</v>
      </c>
      <c r="E55" s="116"/>
      <c r="F55" s="116"/>
      <c r="G55" s="116"/>
      <c r="H55" s="116"/>
      <c r="I55" s="117"/>
      <c r="J55" s="116" t="s">
        <v>77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ROUND(SUM(AG56:AG62),2)</f>
        <v>0</v>
      </c>
      <c r="AH55" s="117"/>
      <c r="AI55" s="117"/>
      <c r="AJ55" s="117"/>
      <c r="AK55" s="117"/>
      <c r="AL55" s="117"/>
      <c r="AM55" s="117"/>
      <c r="AN55" s="119">
        <f>SUM(AG55,AT55)</f>
        <v>0</v>
      </c>
      <c r="AO55" s="117"/>
      <c r="AP55" s="117"/>
      <c r="AQ55" s="120" t="s">
        <v>78</v>
      </c>
      <c r="AR55" s="121"/>
      <c r="AS55" s="122">
        <f>ROUND(SUM(AS56:AS62),2)</f>
        <v>0</v>
      </c>
      <c r="AT55" s="123">
        <f>ROUND(SUM(AV55:AW55),2)</f>
        <v>0</v>
      </c>
      <c r="AU55" s="124">
        <f>ROUND(SUM(AU56:AU62),5)</f>
        <v>0</v>
      </c>
      <c r="AV55" s="123">
        <f>ROUND(AZ55*L29,2)</f>
        <v>0</v>
      </c>
      <c r="AW55" s="123">
        <f>ROUND(BA55*L30,2)</f>
        <v>0</v>
      </c>
      <c r="AX55" s="123">
        <f>ROUND(BB55*L29,2)</f>
        <v>0</v>
      </c>
      <c r="AY55" s="123">
        <f>ROUND(BC55*L30,2)</f>
        <v>0</v>
      </c>
      <c r="AZ55" s="123">
        <f>ROUND(SUM(AZ56:AZ62),2)</f>
        <v>0</v>
      </c>
      <c r="BA55" s="123">
        <f>ROUND(SUM(BA56:BA62),2)</f>
        <v>0</v>
      </c>
      <c r="BB55" s="123">
        <f>ROUND(SUM(BB56:BB62),2)</f>
        <v>0</v>
      </c>
      <c r="BC55" s="123">
        <f>ROUND(SUM(BC56:BC62),2)</f>
        <v>0</v>
      </c>
      <c r="BD55" s="125">
        <f>ROUND(SUM(BD56:BD62),2)</f>
        <v>0</v>
      </c>
      <c r="BE55" s="7"/>
      <c r="BS55" s="126" t="s">
        <v>71</v>
      </c>
      <c r="BT55" s="126" t="s">
        <v>79</v>
      </c>
      <c r="BU55" s="126" t="s">
        <v>73</v>
      </c>
      <c r="BV55" s="126" t="s">
        <v>74</v>
      </c>
      <c r="BW55" s="126" t="s">
        <v>80</v>
      </c>
      <c r="BX55" s="126" t="s">
        <v>5</v>
      </c>
      <c r="CL55" s="126" t="s">
        <v>19</v>
      </c>
      <c r="CM55" s="126" t="s">
        <v>81</v>
      </c>
    </row>
    <row r="56" s="4" customFormat="1" ht="23.25" customHeight="1">
      <c r="A56" s="127" t="s">
        <v>82</v>
      </c>
      <c r="B56" s="66"/>
      <c r="C56" s="128"/>
      <c r="D56" s="128"/>
      <c r="E56" s="129" t="s">
        <v>83</v>
      </c>
      <c r="F56" s="129"/>
      <c r="G56" s="129"/>
      <c r="H56" s="129"/>
      <c r="I56" s="129"/>
      <c r="J56" s="128"/>
      <c r="K56" s="129" t="s">
        <v>84</v>
      </c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30">
        <f>'2023-065-01-01 - SO-01 - ...'!J32</f>
        <v>0</v>
      </c>
      <c r="AH56" s="128"/>
      <c r="AI56" s="128"/>
      <c r="AJ56" s="128"/>
      <c r="AK56" s="128"/>
      <c r="AL56" s="128"/>
      <c r="AM56" s="128"/>
      <c r="AN56" s="130">
        <f>SUM(AG56,AT56)</f>
        <v>0</v>
      </c>
      <c r="AO56" s="128"/>
      <c r="AP56" s="128"/>
      <c r="AQ56" s="131" t="s">
        <v>85</v>
      </c>
      <c r="AR56" s="68"/>
      <c r="AS56" s="132">
        <v>0</v>
      </c>
      <c r="AT56" s="133">
        <f>ROUND(SUM(AV56:AW56),2)</f>
        <v>0</v>
      </c>
      <c r="AU56" s="134">
        <f>'2023-065-01-01 - SO-01 - ...'!P91</f>
        <v>0</v>
      </c>
      <c r="AV56" s="133">
        <f>'2023-065-01-01 - SO-01 - ...'!J35</f>
        <v>0</v>
      </c>
      <c r="AW56" s="133">
        <f>'2023-065-01-01 - SO-01 - ...'!J36</f>
        <v>0</v>
      </c>
      <c r="AX56" s="133">
        <f>'2023-065-01-01 - SO-01 - ...'!J37</f>
        <v>0</v>
      </c>
      <c r="AY56" s="133">
        <f>'2023-065-01-01 - SO-01 - ...'!J38</f>
        <v>0</v>
      </c>
      <c r="AZ56" s="133">
        <f>'2023-065-01-01 - SO-01 - ...'!F35</f>
        <v>0</v>
      </c>
      <c r="BA56" s="133">
        <f>'2023-065-01-01 - SO-01 - ...'!F36</f>
        <v>0</v>
      </c>
      <c r="BB56" s="133">
        <f>'2023-065-01-01 - SO-01 - ...'!F37</f>
        <v>0</v>
      </c>
      <c r="BC56" s="133">
        <f>'2023-065-01-01 - SO-01 - ...'!F38</f>
        <v>0</v>
      </c>
      <c r="BD56" s="135">
        <f>'2023-065-01-01 - SO-01 - ...'!F39</f>
        <v>0</v>
      </c>
      <c r="BE56" s="4"/>
      <c r="BT56" s="136" t="s">
        <v>81</v>
      </c>
      <c r="BV56" s="136" t="s">
        <v>74</v>
      </c>
      <c r="BW56" s="136" t="s">
        <v>86</v>
      </c>
      <c r="BX56" s="136" t="s">
        <v>80</v>
      </c>
      <c r="CL56" s="136" t="s">
        <v>19</v>
      </c>
    </row>
    <row r="57" s="4" customFormat="1" ht="23.25" customHeight="1">
      <c r="A57" s="127" t="s">
        <v>82</v>
      </c>
      <c r="B57" s="66"/>
      <c r="C57" s="128"/>
      <c r="D57" s="128"/>
      <c r="E57" s="129" t="s">
        <v>87</v>
      </c>
      <c r="F57" s="129"/>
      <c r="G57" s="129"/>
      <c r="H57" s="129"/>
      <c r="I57" s="129"/>
      <c r="J57" s="128"/>
      <c r="K57" s="129" t="s">
        <v>88</v>
      </c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30">
        <f>'2023-065-01-02 - SO-01 - ...'!J32</f>
        <v>0</v>
      </c>
      <c r="AH57" s="128"/>
      <c r="AI57" s="128"/>
      <c r="AJ57" s="128"/>
      <c r="AK57" s="128"/>
      <c r="AL57" s="128"/>
      <c r="AM57" s="128"/>
      <c r="AN57" s="130">
        <f>SUM(AG57,AT57)</f>
        <v>0</v>
      </c>
      <c r="AO57" s="128"/>
      <c r="AP57" s="128"/>
      <c r="AQ57" s="131" t="s">
        <v>85</v>
      </c>
      <c r="AR57" s="68"/>
      <c r="AS57" s="132">
        <v>0</v>
      </c>
      <c r="AT57" s="133">
        <f>ROUND(SUM(AV57:AW57),2)</f>
        <v>0</v>
      </c>
      <c r="AU57" s="134">
        <f>'2023-065-01-02 - SO-01 - ...'!P98</f>
        <v>0</v>
      </c>
      <c r="AV57" s="133">
        <f>'2023-065-01-02 - SO-01 - ...'!J35</f>
        <v>0</v>
      </c>
      <c r="AW57" s="133">
        <f>'2023-065-01-02 - SO-01 - ...'!J36</f>
        <v>0</v>
      </c>
      <c r="AX57" s="133">
        <f>'2023-065-01-02 - SO-01 - ...'!J37</f>
        <v>0</v>
      </c>
      <c r="AY57" s="133">
        <f>'2023-065-01-02 - SO-01 - ...'!J38</f>
        <v>0</v>
      </c>
      <c r="AZ57" s="133">
        <f>'2023-065-01-02 - SO-01 - ...'!F35</f>
        <v>0</v>
      </c>
      <c r="BA57" s="133">
        <f>'2023-065-01-02 - SO-01 - ...'!F36</f>
        <v>0</v>
      </c>
      <c r="BB57" s="133">
        <f>'2023-065-01-02 - SO-01 - ...'!F37</f>
        <v>0</v>
      </c>
      <c r="BC57" s="133">
        <f>'2023-065-01-02 - SO-01 - ...'!F38</f>
        <v>0</v>
      </c>
      <c r="BD57" s="135">
        <f>'2023-065-01-02 - SO-01 - ...'!F39</f>
        <v>0</v>
      </c>
      <c r="BE57" s="4"/>
      <c r="BT57" s="136" t="s">
        <v>81</v>
      </c>
      <c r="BV57" s="136" t="s">
        <v>74</v>
      </c>
      <c r="BW57" s="136" t="s">
        <v>89</v>
      </c>
      <c r="BX57" s="136" t="s">
        <v>80</v>
      </c>
      <c r="CL57" s="136" t="s">
        <v>19</v>
      </c>
    </row>
    <row r="58" s="4" customFormat="1" ht="23.25" customHeight="1">
      <c r="A58" s="127" t="s">
        <v>82</v>
      </c>
      <c r="B58" s="66"/>
      <c r="C58" s="128"/>
      <c r="D58" s="128"/>
      <c r="E58" s="129" t="s">
        <v>90</v>
      </c>
      <c r="F58" s="129"/>
      <c r="G58" s="129"/>
      <c r="H58" s="129"/>
      <c r="I58" s="129"/>
      <c r="J58" s="128"/>
      <c r="K58" s="129" t="s">
        <v>91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0">
        <f>'2023-065-01-03 - SO-01 - ...'!J32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85</v>
      </c>
      <c r="AR58" s="68"/>
      <c r="AS58" s="132">
        <v>0</v>
      </c>
      <c r="AT58" s="133">
        <f>ROUND(SUM(AV58:AW58),2)</f>
        <v>0</v>
      </c>
      <c r="AU58" s="134">
        <f>'2023-065-01-03 - SO-01 - ...'!P88</f>
        <v>0</v>
      </c>
      <c r="AV58" s="133">
        <f>'2023-065-01-03 - SO-01 - ...'!J35</f>
        <v>0</v>
      </c>
      <c r="AW58" s="133">
        <f>'2023-065-01-03 - SO-01 - ...'!J36</f>
        <v>0</v>
      </c>
      <c r="AX58" s="133">
        <f>'2023-065-01-03 - SO-01 - ...'!J37</f>
        <v>0</v>
      </c>
      <c r="AY58" s="133">
        <f>'2023-065-01-03 - SO-01 - ...'!J38</f>
        <v>0</v>
      </c>
      <c r="AZ58" s="133">
        <f>'2023-065-01-03 - SO-01 - ...'!F35</f>
        <v>0</v>
      </c>
      <c r="BA58" s="133">
        <f>'2023-065-01-03 - SO-01 - ...'!F36</f>
        <v>0</v>
      </c>
      <c r="BB58" s="133">
        <f>'2023-065-01-03 - SO-01 - ...'!F37</f>
        <v>0</v>
      </c>
      <c r="BC58" s="133">
        <f>'2023-065-01-03 - SO-01 - ...'!F38</f>
        <v>0</v>
      </c>
      <c r="BD58" s="135">
        <f>'2023-065-01-03 - SO-01 - ...'!F39</f>
        <v>0</v>
      </c>
      <c r="BE58" s="4"/>
      <c r="BT58" s="136" t="s">
        <v>81</v>
      </c>
      <c r="BV58" s="136" t="s">
        <v>74</v>
      </c>
      <c r="BW58" s="136" t="s">
        <v>92</v>
      </c>
      <c r="BX58" s="136" t="s">
        <v>80</v>
      </c>
      <c r="CL58" s="136" t="s">
        <v>19</v>
      </c>
    </row>
    <row r="59" s="4" customFormat="1" ht="23.25" customHeight="1">
      <c r="A59" s="127" t="s">
        <v>82</v>
      </c>
      <c r="B59" s="66"/>
      <c r="C59" s="128"/>
      <c r="D59" s="128"/>
      <c r="E59" s="129" t="s">
        <v>93</v>
      </c>
      <c r="F59" s="129"/>
      <c r="G59" s="129"/>
      <c r="H59" s="129"/>
      <c r="I59" s="129"/>
      <c r="J59" s="128"/>
      <c r="K59" s="129" t="s">
        <v>94</v>
      </c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30">
        <f>'2023-065-01-04 - SO-01 - ...'!J32</f>
        <v>0</v>
      </c>
      <c r="AH59" s="128"/>
      <c r="AI59" s="128"/>
      <c r="AJ59" s="128"/>
      <c r="AK59" s="128"/>
      <c r="AL59" s="128"/>
      <c r="AM59" s="128"/>
      <c r="AN59" s="130">
        <f>SUM(AG59,AT59)</f>
        <v>0</v>
      </c>
      <c r="AO59" s="128"/>
      <c r="AP59" s="128"/>
      <c r="AQ59" s="131" t="s">
        <v>85</v>
      </c>
      <c r="AR59" s="68"/>
      <c r="AS59" s="132">
        <v>0</v>
      </c>
      <c r="AT59" s="133">
        <f>ROUND(SUM(AV59:AW59),2)</f>
        <v>0</v>
      </c>
      <c r="AU59" s="134">
        <f>'2023-065-01-04 - SO-01 - ...'!P89</f>
        <v>0</v>
      </c>
      <c r="AV59" s="133">
        <f>'2023-065-01-04 - SO-01 - ...'!J35</f>
        <v>0</v>
      </c>
      <c r="AW59" s="133">
        <f>'2023-065-01-04 - SO-01 - ...'!J36</f>
        <v>0</v>
      </c>
      <c r="AX59" s="133">
        <f>'2023-065-01-04 - SO-01 - ...'!J37</f>
        <v>0</v>
      </c>
      <c r="AY59" s="133">
        <f>'2023-065-01-04 - SO-01 - ...'!J38</f>
        <v>0</v>
      </c>
      <c r="AZ59" s="133">
        <f>'2023-065-01-04 - SO-01 - ...'!F35</f>
        <v>0</v>
      </c>
      <c r="BA59" s="133">
        <f>'2023-065-01-04 - SO-01 - ...'!F36</f>
        <v>0</v>
      </c>
      <c r="BB59" s="133">
        <f>'2023-065-01-04 - SO-01 - ...'!F37</f>
        <v>0</v>
      </c>
      <c r="BC59" s="133">
        <f>'2023-065-01-04 - SO-01 - ...'!F38</f>
        <v>0</v>
      </c>
      <c r="BD59" s="135">
        <f>'2023-065-01-04 - SO-01 - ...'!F39</f>
        <v>0</v>
      </c>
      <c r="BE59" s="4"/>
      <c r="BT59" s="136" t="s">
        <v>81</v>
      </c>
      <c r="BV59" s="136" t="s">
        <v>74</v>
      </c>
      <c r="BW59" s="136" t="s">
        <v>95</v>
      </c>
      <c r="BX59" s="136" t="s">
        <v>80</v>
      </c>
      <c r="CL59" s="136" t="s">
        <v>19</v>
      </c>
    </row>
    <row r="60" s="4" customFormat="1" ht="23.25" customHeight="1">
      <c r="A60" s="127" t="s">
        <v>82</v>
      </c>
      <c r="B60" s="66"/>
      <c r="C60" s="128"/>
      <c r="D60" s="128"/>
      <c r="E60" s="129" t="s">
        <v>96</v>
      </c>
      <c r="F60" s="129"/>
      <c r="G60" s="129"/>
      <c r="H60" s="129"/>
      <c r="I60" s="129"/>
      <c r="J60" s="128"/>
      <c r="K60" s="129" t="s">
        <v>97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0">
        <f>'2023-065-01-05 - SO-01 - ...'!J32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85</v>
      </c>
      <c r="AR60" s="68"/>
      <c r="AS60" s="132">
        <v>0</v>
      </c>
      <c r="AT60" s="133">
        <f>ROUND(SUM(AV60:AW60),2)</f>
        <v>0</v>
      </c>
      <c r="AU60" s="134">
        <f>'2023-065-01-05 - SO-01 - ...'!P88</f>
        <v>0</v>
      </c>
      <c r="AV60" s="133">
        <f>'2023-065-01-05 - SO-01 - ...'!J35</f>
        <v>0</v>
      </c>
      <c r="AW60" s="133">
        <f>'2023-065-01-05 - SO-01 - ...'!J36</f>
        <v>0</v>
      </c>
      <c r="AX60" s="133">
        <f>'2023-065-01-05 - SO-01 - ...'!J37</f>
        <v>0</v>
      </c>
      <c r="AY60" s="133">
        <f>'2023-065-01-05 - SO-01 - ...'!J38</f>
        <v>0</v>
      </c>
      <c r="AZ60" s="133">
        <f>'2023-065-01-05 - SO-01 - ...'!F35</f>
        <v>0</v>
      </c>
      <c r="BA60" s="133">
        <f>'2023-065-01-05 - SO-01 - ...'!F36</f>
        <v>0</v>
      </c>
      <c r="BB60" s="133">
        <f>'2023-065-01-05 - SO-01 - ...'!F37</f>
        <v>0</v>
      </c>
      <c r="BC60" s="133">
        <f>'2023-065-01-05 - SO-01 - ...'!F38</f>
        <v>0</v>
      </c>
      <c r="BD60" s="135">
        <f>'2023-065-01-05 - SO-01 - ...'!F39</f>
        <v>0</v>
      </c>
      <c r="BE60" s="4"/>
      <c r="BT60" s="136" t="s">
        <v>81</v>
      </c>
      <c r="BV60" s="136" t="s">
        <v>74</v>
      </c>
      <c r="BW60" s="136" t="s">
        <v>98</v>
      </c>
      <c r="BX60" s="136" t="s">
        <v>80</v>
      </c>
      <c r="CL60" s="136" t="s">
        <v>19</v>
      </c>
    </row>
    <row r="61" s="4" customFormat="1" ht="23.25" customHeight="1">
      <c r="A61" s="127" t="s">
        <v>82</v>
      </c>
      <c r="B61" s="66"/>
      <c r="C61" s="128"/>
      <c r="D61" s="128"/>
      <c r="E61" s="129" t="s">
        <v>99</v>
      </c>
      <c r="F61" s="129"/>
      <c r="G61" s="129"/>
      <c r="H61" s="129"/>
      <c r="I61" s="129"/>
      <c r="J61" s="128"/>
      <c r="K61" s="129" t="s">
        <v>100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30">
        <f>'2023-065-01-06 - SO-01 - ...'!J32</f>
        <v>0</v>
      </c>
      <c r="AH61" s="128"/>
      <c r="AI61" s="128"/>
      <c r="AJ61" s="128"/>
      <c r="AK61" s="128"/>
      <c r="AL61" s="128"/>
      <c r="AM61" s="128"/>
      <c r="AN61" s="130">
        <f>SUM(AG61,AT61)</f>
        <v>0</v>
      </c>
      <c r="AO61" s="128"/>
      <c r="AP61" s="128"/>
      <c r="AQ61" s="131" t="s">
        <v>85</v>
      </c>
      <c r="AR61" s="68"/>
      <c r="AS61" s="132">
        <v>0</v>
      </c>
      <c r="AT61" s="133">
        <f>ROUND(SUM(AV61:AW61),2)</f>
        <v>0</v>
      </c>
      <c r="AU61" s="134">
        <f>'2023-065-01-06 - SO-01 - ...'!P92</f>
        <v>0</v>
      </c>
      <c r="AV61" s="133">
        <f>'2023-065-01-06 - SO-01 - ...'!J35</f>
        <v>0</v>
      </c>
      <c r="AW61" s="133">
        <f>'2023-065-01-06 - SO-01 - ...'!J36</f>
        <v>0</v>
      </c>
      <c r="AX61" s="133">
        <f>'2023-065-01-06 - SO-01 - ...'!J37</f>
        <v>0</v>
      </c>
      <c r="AY61" s="133">
        <f>'2023-065-01-06 - SO-01 - ...'!J38</f>
        <v>0</v>
      </c>
      <c r="AZ61" s="133">
        <f>'2023-065-01-06 - SO-01 - ...'!F35</f>
        <v>0</v>
      </c>
      <c r="BA61" s="133">
        <f>'2023-065-01-06 - SO-01 - ...'!F36</f>
        <v>0</v>
      </c>
      <c r="BB61" s="133">
        <f>'2023-065-01-06 - SO-01 - ...'!F37</f>
        <v>0</v>
      </c>
      <c r="BC61" s="133">
        <f>'2023-065-01-06 - SO-01 - ...'!F38</f>
        <v>0</v>
      </c>
      <c r="BD61" s="135">
        <f>'2023-065-01-06 - SO-01 - ...'!F39</f>
        <v>0</v>
      </c>
      <c r="BE61" s="4"/>
      <c r="BT61" s="136" t="s">
        <v>81</v>
      </c>
      <c r="BV61" s="136" t="s">
        <v>74</v>
      </c>
      <c r="BW61" s="136" t="s">
        <v>101</v>
      </c>
      <c r="BX61" s="136" t="s">
        <v>80</v>
      </c>
      <c r="CL61" s="136" t="s">
        <v>19</v>
      </c>
    </row>
    <row r="62" s="4" customFormat="1" ht="23.25" customHeight="1">
      <c r="A62" s="127" t="s">
        <v>82</v>
      </c>
      <c r="B62" s="66"/>
      <c r="C62" s="128"/>
      <c r="D62" s="128"/>
      <c r="E62" s="129" t="s">
        <v>102</v>
      </c>
      <c r="F62" s="129"/>
      <c r="G62" s="129"/>
      <c r="H62" s="129"/>
      <c r="I62" s="129"/>
      <c r="J62" s="128"/>
      <c r="K62" s="129" t="s">
        <v>103</v>
      </c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30">
        <f>'2023-065-01-09 - SO-01 - ...'!J32</f>
        <v>0</v>
      </c>
      <c r="AH62" s="128"/>
      <c r="AI62" s="128"/>
      <c r="AJ62" s="128"/>
      <c r="AK62" s="128"/>
      <c r="AL62" s="128"/>
      <c r="AM62" s="128"/>
      <c r="AN62" s="130">
        <f>SUM(AG62,AT62)</f>
        <v>0</v>
      </c>
      <c r="AO62" s="128"/>
      <c r="AP62" s="128"/>
      <c r="AQ62" s="131" t="s">
        <v>85</v>
      </c>
      <c r="AR62" s="68"/>
      <c r="AS62" s="132">
        <v>0</v>
      </c>
      <c r="AT62" s="133">
        <f>ROUND(SUM(AV62:AW62),2)</f>
        <v>0</v>
      </c>
      <c r="AU62" s="134">
        <f>'2023-065-01-09 - SO-01 - ...'!P92</f>
        <v>0</v>
      </c>
      <c r="AV62" s="133">
        <f>'2023-065-01-09 - SO-01 - ...'!J35</f>
        <v>0</v>
      </c>
      <c r="AW62" s="133">
        <f>'2023-065-01-09 - SO-01 - ...'!J36</f>
        <v>0</v>
      </c>
      <c r="AX62" s="133">
        <f>'2023-065-01-09 - SO-01 - ...'!J37</f>
        <v>0</v>
      </c>
      <c r="AY62" s="133">
        <f>'2023-065-01-09 - SO-01 - ...'!J38</f>
        <v>0</v>
      </c>
      <c r="AZ62" s="133">
        <f>'2023-065-01-09 - SO-01 - ...'!F35</f>
        <v>0</v>
      </c>
      <c r="BA62" s="133">
        <f>'2023-065-01-09 - SO-01 - ...'!F36</f>
        <v>0</v>
      </c>
      <c r="BB62" s="133">
        <f>'2023-065-01-09 - SO-01 - ...'!F37</f>
        <v>0</v>
      </c>
      <c r="BC62" s="133">
        <f>'2023-065-01-09 - SO-01 - ...'!F38</f>
        <v>0</v>
      </c>
      <c r="BD62" s="135">
        <f>'2023-065-01-09 - SO-01 - ...'!F39</f>
        <v>0</v>
      </c>
      <c r="BE62" s="4"/>
      <c r="BT62" s="136" t="s">
        <v>81</v>
      </c>
      <c r="BV62" s="136" t="s">
        <v>74</v>
      </c>
      <c r="BW62" s="136" t="s">
        <v>104</v>
      </c>
      <c r="BX62" s="136" t="s">
        <v>80</v>
      </c>
      <c r="CL62" s="136" t="s">
        <v>19</v>
      </c>
    </row>
    <row r="63" s="7" customFormat="1" ht="24.75" customHeight="1">
      <c r="A63" s="127" t="s">
        <v>82</v>
      </c>
      <c r="B63" s="114"/>
      <c r="C63" s="115"/>
      <c r="D63" s="116" t="s">
        <v>105</v>
      </c>
      <c r="E63" s="116"/>
      <c r="F63" s="116"/>
      <c r="G63" s="116"/>
      <c r="H63" s="116"/>
      <c r="I63" s="117"/>
      <c r="J63" s="116" t="s">
        <v>106</v>
      </c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9">
        <f>'2023-065-02 - SO-02 - Veř...'!J30</f>
        <v>0</v>
      </c>
      <c r="AH63" s="117"/>
      <c r="AI63" s="117"/>
      <c r="AJ63" s="117"/>
      <c r="AK63" s="117"/>
      <c r="AL63" s="117"/>
      <c r="AM63" s="117"/>
      <c r="AN63" s="119">
        <f>SUM(AG63,AT63)</f>
        <v>0</v>
      </c>
      <c r="AO63" s="117"/>
      <c r="AP63" s="117"/>
      <c r="AQ63" s="120" t="s">
        <v>78</v>
      </c>
      <c r="AR63" s="121"/>
      <c r="AS63" s="122">
        <v>0</v>
      </c>
      <c r="AT63" s="123">
        <f>ROUND(SUM(AV63:AW63),2)</f>
        <v>0</v>
      </c>
      <c r="AU63" s="124">
        <f>'2023-065-02 - SO-02 - Veř...'!P84</f>
        <v>0</v>
      </c>
      <c r="AV63" s="123">
        <f>'2023-065-02 - SO-02 - Veř...'!J33</f>
        <v>0</v>
      </c>
      <c r="AW63" s="123">
        <f>'2023-065-02 - SO-02 - Veř...'!J34</f>
        <v>0</v>
      </c>
      <c r="AX63" s="123">
        <f>'2023-065-02 - SO-02 - Veř...'!J35</f>
        <v>0</v>
      </c>
      <c r="AY63" s="123">
        <f>'2023-065-02 - SO-02 - Veř...'!J36</f>
        <v>0</v>
      </c>
      <c r="AZ63" s="123">
        <f>'2023-065-02 - SO-02 - Veř...'!F33</f>
        <v>0</v>
      </c>
      <c r="BA63" s="123">
        <f>'2023-065-02 - SO-02 - Veř...'!F34</f>
        <v>0</v>
      </c>
      <c r="BB63" s="123">
        <f>'2023-065-02 - SO-02 - Veř...'!F35</f>
        <v>0</v>
      </c>
      <c r="BC63" s="123">
        <f>'2023-065-02 - SO-02 - Veř...'!F36</f>
        <v>0</v>
      </c>
      <c r="BD63" s="125">
        <f>'2023-065-02 - SO-02 - Veř...'!F37</f>
        <v>0</v>
      </c>
      <c r="BE63" s="7"/>
      <c r="BT63" s="126" t="s">
        <v>79</v>
      </c>
      <c r="BV63" s="126" t="s">
        <v>74</v>
      </c>
      <c r="BW63" s="126" t="s">
        <v>107</v>
      </c>
      <c r="BX63" s="126" t="s">
        <v>5</v>
      </c>
      <c r="CL63" s="126" t="s">
        <v>19</v>
      </c>
      <c r="CM63" s="126" t="s">
        <v>81</v>
      </c>
    </row>
    <row r="64" s="7" customFormat="1" ht="24.75" customHeight="1">
      <c r="A64" s="7"/>
      <c r="B64" s="114"/>
      <c r="C64" s="115"/>
      <c r="D64" s="116" t="s">
        <v>108</v>
      </c>
      <c r="E64" s="116"/>
      <c r="F64" s="116"/>
      <c r="G64" s="116"/>
      <c r="H64" s="116"/>
      <c r="I64" s="117"/>
      <c r="J64" s="116" t="s">
        <v>109</v>
      </c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8">
        <f>ROUND(SUM(AG65:AG70),2)</f>
        <v>0</v>
      </c>
      <c r="AH64" s="117"/>
      <c r="AI64" s="117"/>
      <c r="AJ64" s="117"/>
      <c r="AK64" s="117"/>
      <c r="AL64" s="117"/>
      <c r="AM64" s="117"/>
      <c r="AN64" s="119">
        <f>SUM(AG64,AT64)</f>
        <v>0</v>
      </c>
      <c r="AO64" s="117"/>
      <c r="AP64" s="117"/>
      <c r="AQ64" s="120" t="s">
        <v>78</v>
      </c>
      <c r="AR64" s="121"/>
      <c r="AS64" s="122">
        <f>ROUND(SUM(AS65:AS70),2)</f>
        <v>0</v>
      </c>
      <c r="AT64" s="123">
        <f>ROUND(SUM(AV64:AW64),2)</f>
        <v>0</v>
      </c>
      <c r="AU64" s="124">
        <f>ROUND(SUM(AU65:AU70),5)</f>
        <v>0</v>
      </c>
      <c r="AV64" s="123">
        <f>ROUND(AZ64*L29,2)</f>
        <v>0</v>
      </c>
      <c r="AW64" s="123">
        <f>ROUND(BA64*L30,2)</f>
        <v>0</v>
      </c>
      <c r="AX64" s="123">
        <f>ROUND(BB64*L29,2)</f>
        <v>0</v>
      </c>
      <c r="AY64" s="123">
        <f>ROUND(BC64*L30,2)</f>
        <v>0</v>
      </c>
      <c r="AZ64" s="123">
        <f>ROUND(SUM(AZ65:AZ70),2)</f>
        <v>0</v>
      </c>
      <c r="BA64" s="123">
        <f>ROUND(SUM(BA65:BA70),2)</f>
        <v>0</v>
      </c>
      <c r="BB64" s="123">
        <f>ROUND(SUM(BB65:BB70),2)</f>
        <v>0</v>
      </c>
      <c r="BC64" s="123">
        <f>ROUND(SUM(BC65:BC70),2)</f>
        <v>0</v>
      </c>
      <c r="BD64" s="125">
        <f>ROUND(SUM(BD65:BD70),2)</f>
        <v>0</v>
      </c>
      <c r="BE64" s="7"/>
      <c r="BS64" s="126" t="s">
        <v>71</v>
      </c>
      <c r="BT64" s="126" t="s">
        <v>79</v>
      </c>
      <c r="BU64" s="126" t="s">
        <v>73</v>
      </c>
      <c r="BV64" s="126" t="s">
        <v>74</v>
      </c>
      <c r="BW64" s="126" t="s">
        <v>110</v>
      </c>
      <c r="BX64" s="126" t="s">
        <v>5</v>
      </c>
      <c r="CL64" s="126" t="s">
        <v>19</v>
      </c>
      <c r="CM64" s="126" t="s">
        <v>81</v>
      </c>
    </row>
    <row r="65" s="4" customFormat="1" ht="23.25" customHeight="1">
      <c r="A65" s="127" t="s">
        <v>82</v>
      </c>
      <c r="B65" s="66"/>
      <c r="C65" s="128"/>
      <c r="D65" s="128"/>
      <c r="E65" s="129" t="s">
        <v>111</v>
      </c>
      <c r="F65" s="129"/>
      <c r="G65" s="129"/>
      <c r="H65" s="129"/>
      <c r="I65" s="129"/>
      <c r="J65" s="128"/>
      <c r="K65" s="129" t="s">
        <v>112</v>
      </c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30">
        <f>'2023-065-03-01 - SO-03 - ...'!J32</f>
        <v>0</v>
      </c>
      <c r="AH65" s="128"/>
      <c r="AI65" s="128"/>
      <c r="AJ65" s="128"/>
      <c r="AK65" s="128"/>
      <c r="AL65" s="128"/>
      <c r="AM65" s="128"/>
      <c r="AN65" s="130">
        <f>SUM(AG65,AT65)</f>
        <v>0</v>
      </c>
      <c r="AO65" s="128"/>
      <c r="AP65" s="128"/>
      <c r="AQ65" s="131" t="s">
        <v>85</v>
      </c>
      <c r="AR65" s="68"/>
      <c r="AS65" s="132">
        <v>0</v>
      </c>
      <c r="AT65" s="133">
        <f>ROUND(SUM(AV65:AW65),2)</f>
        <v>0</v>
      </c>
      <c r="AU65" s="134">
        <f>'2023-065-03-01 - SO-03 - ...'!P91</f>
        <v>0</v>
      </c>
      <c r="AV65" s="133">
        <f>'2023-065-03-01 - SO-03 - ...'!J35</f>
        <v>0</v>
      </c>
      <c r="AW65" s="133">
        <f>'2023-065-03-01 - SO-03 - ...'!J36</f>
        <v>0</v>
      </c>
      <c r="AX65" s="133">
        <f>'2023-065-03-01 - SO-03 - ...'!J37</f>
        <v>0</v>
      </c>
      <c r="AY65" s="133">
        <f>'2023-065-03-01 - SO-03 - ...'!J38</f>
        <v>0</v>
      </c>
      <c r="AZ65" s="133">
        <f>'2023-065-03-01 - SO-03 - ...'!F35</f>
        <v>0</v>
      </c>
      <c r="BA65" s="133">
        <f>'2023-065-03-01 - SO-03 - ...'!F36</f>
        <v>0</v>
      </c>
      <c r="BB65" s="133">
        <f>'2023-065-03-01 - SO-03 - ...'!F37</f>
        <v>0</v>
      </c>
      <c r="BC65" s="133">
        <f>'2023-065-03-01 - SO-03 - ...'!F38</f>
        <v>0</v>
      </c>
      <c r="BD65" s="135">
        <f>'2023-065-03-01 - SO-03 - ...'!F39</f>
        <v>0</v>
      </c>
      <c r="BE65" s="4"/>
      <c r="BT65" s="136" t="s">
        <v>81</v>
      </c>
      <c r="BV65" s="136" t="s">
        <v>74</v>
      </c>
      <c r="BW65" s="136" t="s">
        <v>113</v>
      </c>
      <c r="BX65" s="136" t="s">
        <v>110</v>
      </c>
      <c r="CL65" s="136" t="s">
        <v>19</v>
      </c>
    </row>
    <row r="66" s="4" customFormat="1" ht="23.25" customHeight="1">
      <c r="A66" s="127" t="s">
        <v>82</v>
      </c>
      <c r="B66" s="66"/>
      <c r="C66" s="128"/>
      <c r="D66" s="128"/>
      <c r="E66" s="129" t="s">
        <v>114</v>
      </c>
      <c r="F66" s="129"/>
      <c r="G66" s="129"/>
      <c r="H66" s="129"/>
      <c r="I66" s="129"/>
      <c r="J66" s="128"/>
      <c r="K66" s="129" t="s">
        <v>115</v>
      </c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30">
        <f>'2023-065-03-02 - SO-03 - ...'!J32</f>
        <v>0</v>
      </c>
      <c r="AH66" s="128"/>
      <c r="AI66" s="128"/>
      <c r="AJ66" s="128"/>
      <c r="AK66" s="128"/>
      <c r="AL66" s="128"/>
      <c r="AM66" s="128"/>
      <c r="AN66" s="130">
        <f>SUM(AG66,AT66)</f>
        <v>0</v>
      </c>
      <c r="AO66" s="128"/>
      <c r="AP66" s="128"/>
      <c r="AQ66" s="131" t="s">
        <v>85</v>
      </c>
      <c r="AR66" s="68"/>
      <c r="AS66" s="132">
        <v>0</v>
      </c>
      <c r="AT66" s="133">
        <f>ROUND(SUM(AV66:AW66),2)</f>
        <v>0</v>
      </c>
      <c r="AU66" s="134">
        <f>'2023-065-03-02 - SO-03 - ...'!P95</f>
        <v>0</v>
      </c>
      <c r="AV66" s="133">
        <f>'2023-065-03-02 - SO-03 - ...'!J35</f>
        <v>0</v>
      </c>
      <c r="AW66" s="133">
        <f>'2023-065-03-02 - SO-03 - ...'!J36</f>
        <v>0</v>
      </c>
      <c r="AX66" s="133">
        <f>'2023-065-03-02 - SO-03 - ...'!J37</f>
        <v>0</v>
      </c>
      <c r="AY66" s="133">
        <f>'2023-065-03-02 - SO-03 - ...'!J38</f>
        <v>0</v>
      </c>
      <c r="AZ66" s="133">
        <f>'2023-065-03-02 - SO-03 - ...'!F35</f>
        <v>0</v>
      </c>
      <c r="BA66" s="133">
        <f>'2023-065-03-02 - SO-03 - ...'!F36</f>
        <v>0</v>
      </c>
      <c r="BB66" s="133">
        <f>'2023-065-03-02 - SO-03 - ...'!F37</f>
        <v>0</v>
      </c>
      <c r="BC66" s="133">
        <f>'2023-065-03-02 - SO-03 - ...'!F38</f>
        <v>0</v>
      </c>
      <c r="BD66" s="135">
        <f>'2023-065-03-02 - SO-03 - ...'!F39</f>
        <v>0</v>
      </c>
      <c r="BE66" s="4"/>
      <c r="BT66" s="136" t="s">
        <v>81</v>
      </c>
      <c r="BV66" s="136" t="s">
        <v>74</v>
      </c>
      <c r="BW66" s="136" t="s">
        <v>116</v>
      </c>
      <c r="BX66" s="136" t="s">
        <v>110</v>
      </c>
      <c r="CL66" s="136" t="s">
        <v>19</v>
      </c>
    </row>
    <row r="67" s="4" customFormat="1" ht="23.25" customHeight="1">
      <c r="A67" s="127" t="s">
        <v>82</v>
      </c>
      <c r="B67" s="66"/>
      <c r="C67" s="128"/>
      <c r="D67" s="128"/>
      <c r="E67" s="129" t="s">
        <v>117</v>
      </c>
      <c r="F67" s="129"/>
      <c r="G67" s="129"/>
      <c r="H67" s="129"/>
      <c r="I67" s="129"/>
      <c r="J67" s="128"/>
      <c r="K67" s="129" t="s">
        <v>118</v>
      </c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30">
        <f>'2023-065-03-03 - SO-03 - ...'!J32</f>
        <v>0</v>
      </c>
      <c r="AH67" s="128"/>
      <c r="AI67" s="128"/>
      <c r="AJ67" s="128"/>
      <c r="AK67" s="128"/>
      <c r="AL67" s="128"/>
      <c r="AM67" s="128"/>
      <c r="AN67" s="130">
        <f>SUM(AG67,AT67)</f>
        <v>0</v>
      </c>
      <c r="AO67" s="128"/>
      <c r="AP67" s="128"/>
      <c r="AQ67" s="131" t="s">
        <v>85</v>
      </c>
      <c r="AR67" s="68"/>
      <c r="AS67" s="132">
        <v>0</v>
      </c>
      <c r="AT67" s="133">
        <f>ROUND(SUM(AV67:AW67),2)</f>
        <v>0</v>
      </c>
      <c r="AU67" s="134">
        <f>'2023-065-03-03 - SO-03 - ...'!P87</f>
        <v>0</v>
      </c>
      <c r="AV67" s="133">
        <f>'2023-065-03-03 - SO-03 - ...'!J35</f>
        <v>0</v>
      </c>
      <c r="AW67" s="133">
        <f>'2023-065-03-03 - SO-03 - ...'!J36</f>
        <v>0</v>
      </c>
      <c r="AX67" s="133">
        <f>'2023-065-03-03 - SO-03 - ...'!J37</f>
        <v>0</v>
      </c>
      <c r="AY67" s="133">
        <f>'2023-065-03-03 - SO-03 - ...'!J38</f>
        <v>0</v>
      </c>
      <c r="AZ67" s="133">
        <f>'2023-065-03-03 - SO-03 - ...'!F35</f>
        <v>0</v>
      </c>
      <c r="BA67" s="133">
        <f>'2023-065-03-03 - SO-03 - ...'!F36</f>
        <v>0</v>
      </c>
      <c r="BB67" s="133">
        <f>'2023-065-03-03 - SO-03 - ...'!F37</f>
        <v>0</v>
      </c>
      <c r="BC67" s="133">
        <f>'2023-065-03-03 - SO-03 - ...'!F38</f>
        <v>0</v>
      </c>
      <c r="BD67" s="135">
        <f>'2023-065-03-03 - SO-03 - ...'!F39</f>
        <v>0</v>
      </c>
      <c r="BE67" s="4"/>
      <c r="BT67" s="136" t="s">
        <v>81</v>
      </c>
      <c r="BV67" s="136" t="s">
        <v>74</v>
      </c>
      <c r="BW67" s="136" t="s">
        <v>119</v>
      </c>
      <c r="BX67" s="136" t="s">
        <v>110</v>
      </c>
      <c r="CL67" s="136" t="s">
        <v>19</v>
      </c>
    </row>
    <row r="68" s="4" customFormat="1" ht="23.25" customHeight="1">
      <c r="A68" s="127" t="s">
        <v>82</v>
      </c>
      <c r="B68" s="66"/>
      <c r="C68" s="128"/>
      <c r="D68" s="128"/>
      <c r="E68" s="129" t="s">
        <v>120</v>
      </c>
      <c r="F68" s="129"/>
      <c r="G68" s="129"/>
      <c r="H68" s="129"/>
      <c r="I68" s="129"/>
      <c r="J68" s="128"/>
      <c r="K68" s="129" t="s">
        <v>121</v>
      </c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30">
        <f>'2023-065-03-04 - SO-03 - ...'!J32</f>
        <v>0</v>
      </c>
      <c r="AH68" s="128"/>
      <c r="AI68" s="128"/>
      <c r="AJ68" s="128"/>
      <c r="AK68" s="128"/>
      <c r="AL68" s="128"/>
      <c r="AM68" s="128"/>
      <c r="AN68" s="130">
        <f>SUM(AG68,AT68)</f>
        <v>0</v>
      </c>
      <c r="AO68" s="128"/>
      <c r="AP68" s="128"/>
      <c r="AQ68" s="131" t="s">
        <v>85</v>
      </c>
      <c r="AR68" s="68"/>
      <c r="AS68" s="132">
        <v>0</v>
      </c>
      <c r="AT68" s="133">
        <f>ROUND(SUM(AV68:AW68),2)</f>
        <v>0</v>
      </c>
      <c r="AU68" s="134">
        <f>'2023-065-03-04 - SO-03 - ...'!P92</f>
        <v>0</v>
      </c>
      <c r="AV68" s="133">
        <f>'2023-065-03-04 - SO-03 - ...'!J35</f>
        <v>0</v>
      </c>
      <c r="AW68" s="133">
        <f>'2023-065-03-04 - SO-03 - ...'!J36</f>
        <v>0</v>
      </c>
      <c r="AX68" s="133">
        <f>'2023-065-03-04 - SO-03 - ...'!J37</f>
        <v>0</v>
      </c>
      <c r="AY68" s="133">
        <f>'2023-065-03-04 - SO-03 - ...'!J38</f>
        <v>0</v>
      </c>
      <c r="AZ68" s="133">
        <f>'2023-065-03-04 - SO-03 - ...'!F35</f>
        <v>0</v>
      </c>
      <c r="BA68" s="133">
        <f>'2023-065-03-04 - SO-03 - ...'!F36</f>
        <v>0</v>
      </c>
      <c r="BB68" s="133">
        <f>'2023-065-03-04 - SO-03 - ...'!F37</f>
        <v>0</v>
      </c>
      <c r="BC68" s="133">
        <f>'2023-065-03-04 - SO-03 - ...'!F38</f>
        <v>0</v>
      </c>
      <c r="BD68" s="135">
        <f>'2023-065-03-04 - SO-03 - ...'!F39</f>
        <v>0</v>
      </c>
      <c r="BE68" s="4"/>
      <c r="BT68" s="136" t="s">
        <v>81</v>
      </c>
      <c r="BV68" s="136" t="s">
        <v>74</v>
      </c>
      <c r="BW68" s="136" t="s">
        <v>122</v>
      </c>
      <c r="BX68" s="136" t="s">
        <v>110</v>
      </c>
      <c r="CL68" s="136" t="s">
        <v>19</v>
      </c>
    </row>
    <row r="69" s="4" customFormat="1" ht="23.25" customHeight="1">
      <c r="A69" s="127" t="s">
        <v>82</v>
      </c>
      <c r="B69" s="66"/>
      <c r="C69" s="128"/>
      <c r="D69" s="128"/>
      <c r="E69" s="129" t="s">
        <v>123</v>
      </c>
      <c r="F69" s="129"/>
      <c r="G69" s="129"/>
      <c r="H69" s="129"/>
      <c r="I69" s="129"/>
      <c r="J69" s="128"/>
      <c r="K69" s="129" t="s">
        <v>124</v>
      </c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30">
        <f>'2023-065-03-05 - SO-03 - ...'!J32</f>
        <v>0</v>
      </c>
      <c r="AH69" s="128"/>
      <c r="AI69" s="128"/>
      <c r="AJ69" s="128"/>
      <c r="AK69" s="128"/>
      <c r="AL69" s="128"/>
      <c r="AM69" s="128"/>
      <c r="AN69" s="130">
        <f>SUM(AG69,AT69)</f>
        <v>0</v>
      </c>
      <c r="AO69" s="128"/>
      <c r="AP69" s="128"/>
      <c r="AQ69" s="131" t="s">
        <v>85</v>
      </c>
      <c r="AR69" s="68"/>
      <c r="AS69" s="132">
        <v>0</v>
      </c>
      <c r="AT69" s="133">
        <f>ROUND(SUM(AV69:AW69),2)</f>
        <v>0</v>
      </c>
      <c r="AU69" s="134">
        <f>'2023-065-03-05 - SO-03 - ...'!P91</f>
        <v>0</v>
      </c>
      <c r="AV69" s="133">
        <f>'2023-065-03-05 - SO-03 - ...'!J35</f>
        <v>0</v>
      </c>
      <c r="AW69" s="133">
        <f>'2023-065-03-05 - SO-03 - ...'!J36</f>
        <v>0</v>
      </c>
      <c r="AX69" s="133">
        <f>'2023-065-03-05 - SO-03 - ...'!J37</f>
        <v>0</v>
      </c>
      <c r="AY69" s="133">
        <f>'2023-065-03-05 - SO-03 - ...'!J38</f>
        <v>0</v>
      </c>
      <c r="AZ69" s="133">
        <f>'2023-065-03-05 - SO-03 - ...'!F35</f>
        <v>0</v>
      </c>
      <c r="BA69" s="133">
        <f>'2023-065-03-05 - SO-03 - ...'!F36</f>
        <v>0</v>
      </c>
      <c r="BB69" s="133">
        <f>'2023-065-03-05 - SO-03 - ...'!F37</f>
        <v>0</v>
      </c>
      <c r="BC69" s="133">
        <f>'2023-065-03-05 - SO-03 - ...'!F38</f>
        <v>0</v>
      </c>
      <c r="BD69" s="135">
        <f>'2023-065-03-05 - SO-03 - ...'!F39</f>
        <v>0</v>
      </c>
      <c r="BE69" s="4"/>
      <c r="BT69" s="136" t="s">
        <v>81</v>
      </c>
      <c r="BV69" s="136" t="s">
        <v>74</v>
      </c>
      <c r="BW69" s="136" t="s">
        <v>125</v>
      </c>
      <c r="BX69" s="136" t="s">
        <v>110</v>
      </c>
      <c r="CL69" s="136" t="s">
        <v>19</v>
      </c>
    </row>
    <row r="70" s="4" customFormat="1" ht="23.25" customHeight="1">
      <c r="A70" s="127" t="s">
        <v>82</v>
      </c>
      <c r="B70" s="66"/>
      <c r="C70" s="128"/>
      <c r="D70" s="128"/>
      <c r="E70" s="129" t="s">
        <v>126</v>
      </c>
      <c r="F70" s="129"/>
      <c r="G70" s="129"/>
      <c r="H70" s="129"/>
      <c r="I70" s="129"/>
      <c r="J70" s="128"/>
      <c r="K70" s="129" t="s">
        <v>127</v>
      </c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30">
        <f>'2023-065-03-06 - SO-03 - ...'!J32</f>
        <v>0</v>
      </c>
      <c r="AH70" s="128"/>
      <c r="AI70" s="128"/>
      <c r="AJ70" s="128"/>
      <c r="AK70" s="128"/>
      <c r="AL70" s="128"/>
      <c r="AM70" s="128"/>
      <c r="AN70" s="130">
        <f>SUM(AG70,AT70)</f>
        <v>0</v>
      </c>
      <c r="AO70" s="128"/>
      <c r="AP70" s="128"/>
      <c r="AQ70" s="131" t="s">
        <v>85</v>
      </c>
      <c r="AR70" s="68"/>
      <c r="AS70" s="132">
        <v>0</v>
      </c>
      <c r="AT70" s="133">
        <f>ROUND(SUM(AV70:AW70),2)</f>
        <v>0</v>
      </c>
      <c r="AU70" s="134">
        <f>'2023-065-03-06 - SO-03 - ...'!P88</f>
        <v>0</v>
      </c>
      <c r="AV70" s="133">
        <f>'2023-065-03-06 - SO-03 - ...'!J35</f>
        <v>0</v>
      </c>
      <c r="AW70" s="133">
        <f>'2023-065-03-06 - SO-03 - ...'!J36</f>
        <v>0</v>
      </c>
      <c r="AX70" s="133">
        <f>'2023-065-03-06 - SO-03 - ...'!J37</f>
        <v>0</v>
      </c>
      <c r="AY70" s="133">
        <f>'2023-065-03-06 - SO-03 - ...'!J38</f>
        <v>0</v>
      </c>
      <c r="AZ70" s="133">
        <f>'2023-065-03-06 - SO-03 - ...'!F35</f>
        <v>0</v>
      </c>
      <c r="BA70" s="133">
        <f>'2023-065-03-06 - SO-03 - ...'!F36</f>
        <v>0</v>
      </c>
      <c r="BB70" s="133">
        <f>'2023-065-03-06 - SO-03 - ...'!F37</f>
        <v>0</v>
      </c>
      <c r="BC70" s="133">
        <f>'2023-065-03-06 - SO-03 - ...'!F38</f>
        <v>0</v>
      </c>
      <c r="BD70" s="135">
        <f>'2023-065-03-06 - SO-03 - ...'!F39</f>
        <v>0</v>
      </c>
      <c r="BE70" s="4"/>
      <c r="BT70" s="136" t="s">
        <v>81</v>
      </c>
      <c r="BV70" s="136" t="s">
        <v>74</v>
      </c>
      <c r="BW70" s="136" t="s">
        <v>128</v>
      </c>
      <c r="BX70" s="136" t="s">
        <v>110</v>
      </c>
      <c r="CL70" s="136" t="s">
        <v>19</v>
      </c>
    </row>
    <row r="71" s="7" customFormat="1" ht="24.75" customHeight="1">
      <c r="A71" s="7"/>
      <c r="B71" s="114"/>
      <c r="C71" s="115"/>
      <c r="D71" s="116" t="s">
        <v>129</v>
      </c>
      <c r="E71" s="116"/>
      <c r="F71" s="116"/>
      <c r="G71" s="116"/>
      <c r="H71" s="116"/>
      <c r="I71" s="117"/>
      <c r="J71" s="116" t="s">
        <v>130</v>
      </c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  <c r="AE71" s="116"/>
      <c r="AF71" s="116"/>
      <c r="AG71" s="118">
        <f>ROUND(SUM(AG72:AG81),2)</f>
        <v>0</v>
      </c>
      <c r="AH71" s="117"/>
      <c r="AI71" s="117"/>
      <c r="AJ71" s="117"/>
      <c r="AK71" s="117"/>
      <c r="AL71" s="117"/>
      <c r="AM71" s="117"/>
      <c r="AN71" s="119">
        <f>SUM(AG71,AT71)</f>
        <v>0</v>
      </c>
      <c r="AO71" s="117"/>
      <c r="AP71" s="117"/>
      <c r="AQ71" s="120" t="s">
        <v>78</v>
      </c>
      <c r="AR71" s="121"/>
      <c r="AS71" s="122">
        <f>ROUND(SUM(AS72:AS81),2)</f>
        <v>0</v>
      </c>
      <c r="AT71" s="123">
        <f>ROUND(SUM(AV71:AW71),2)</f>
        <v>0</v>
      </c>
      <c r="AU71" s="124">
        <f>ROUND(SUM(AU72:AU81),5)</f>
        <v>0</v>
      </c>
      <c r="AV71" s="123">
        <f>ROUND(AZ71*L29,2)</f>
        <v>0</v>
      </c>
      <c r="AW71" s="123">
        <f>ROUND(BA71*L30,2)</f>
        <v>0</v>
      </c>
      <c r="AX71" s="123">
        <f>ROUND(BB71*L29,2)</f>
        <v>0</v>
      </c>
      <c r="AY71" s="123">
        <f>ROUND(BC71*L30,2)</f>
        <v>0</v>
      </c>
      <c r="AZ71" s="123">
        <f>ROUND(SUM(AZ72:AZ81),2)</f>
        <v>0</v>
      </c>
      <c r="BA71" s="123">
        <f>ROUND(SUM(BA72:BA81),2)</f>
        <v>0</v>
      </c>
      <c r="BB71" s="123">
        <f>ROUND(SUM(BB72:BB81),2)</f>
        <v>0</v>
      </c>
      <c r="BC71" s="123">
        <f>ROUND(SUM(BC72:BC81),2)</f>
        <v>0</v>
      </c>
      <c r="BD71" s="125">
        <f>ROUND(SUM(BD72:BD81),2)</f>
        <v>0</v>
      </c>
      <c r="BE71" s="7"/>
      <c r="BS71" s="126" t="s">
        <v>71</v>
      </c>
      <c r="BT71" s="126" t="s">
        <v>79</v>
      </c>
      <c r="BU71" s="126" t="s">
        <v>73</v>
      </c>
      <c r="BV71" s="126" t="s">
        <v>74</v>
      </c>
      <c r="BW71" s="126" t="s">
        <v>131</v>
      </c>
      <c r="BX71" s="126" t="s">
        <v>5</v>
      </c>
      <c r="CL71" s="126" t="s">
        <v>19</v>
      </c>
      <c r="CM71" s="126" t="s">
        <v>81</v>
      </c>
    </row>
    <row r="72" s="4" customFormat="1" ht="23.25" customHeight="1">
      <c r="A72" s="127" t="s">
        <v>82</v>
      </c>
      <c r="B72" s="66"/>
      <c r="C72" s="128"/>
      <c r="D72" s="128"/>
      <c r="E72" s="129" t="s">
        <v>132</v>
      </c>
      <c r="F72" s="129"/>
      <c r="G72" s="129"/>
      <c r="H72" s="129"/>
      <c r="I72" s="129"/>
      <c r="J72" s="128"/>
      <c r="K72" s="129" t="s">
        <v>133</v>
      </c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30">
        <f>'2023-065-04-01 - SO-04 - ...'!J32</f>
        <v>0</v>
      </c>
      <c r="AH72" s="128"/>
      <c r="AI72" s="128"/>
      <c r="AJ72" s="128"/>
      <c r="AK72" s="128"/>
      <c r="AL72" s="128"/>
      <c r="AM72" s="128"/>
      <c r="AN72" s="130">
        <f>SUM(AG72,AT72)</f>
        <v>0</v>
      </c>
      <c r="AO72" s="128"/>
      <c r="AP72" s="128"/>
      <c r="AQ72" s="131" t="s">
        <v>85</v>
      </c>
      <c r="AR72" s="68"/>
      <c r="AS72" s="132">
        <v>0</v>
      </c>
      <c r="AT72" s="133">
        <f>ROUND(SUM(AV72:AW72),2)</f>
        <v>0</v>
      </c>
      <c r="AU72" s="134">
        <f>'2023-065-04-01 - SO-04 - ...'!P90</f>
        <v>0</v>
      </c>
      <c r="AV72" s="133">
        <f>'2023-065-04-01 - SO-04 - ...'!J35</f>
        <v>0</v>
      </c>
      <c r="AW72" s="133">
        <f>'2023-065-04-01 - SO-04 - ...'!J36</f>
        <v>0</v>
      </c>
      <c r="AX72" s="133">
        <f>'2023-065-04-01 - SO-04 - ...'!J37</f>
        <v>0</v>
      </c>
      <c r="AY72" s="133">
        <f>'2023-065-04-01 - SO-04 - ...'!J38</f>
        <v>0</v>
      </c>
      <c r="AZ72" s="133">
        <f>'2023-065-04-01 - SO-04 - ...'!F35</f>
        <v>0</v>
      </c>
      <c r="BA72" s="133">
        <f>'2023-065-04-01 - SO-04 - ...'!F36</f>
        <v>0</v>
      </c>
      <c r="BB72" s="133">
        <f>'2023-065-04-01 - SO-04 - ...'!F37</f>
        <v>0</v>
      </c>
      <c r="BC72" s="133">
        <f>'2023-065-04-01 - SO-04 - ...'!F38</f>
        <v>0</v>
      </c>
      <c r="BD72" s="135">
        <f>'2023-065-04-01 - SO-04 - ...'!F39</f>
        <v>0</v>
      </c>
      <c r="BE72" s="4"/>
      <c r="BT72" s="136" t="s">
        <v>81</v>
      </c>
      <c r="BV72" s="136" t="s">
        <v>74</v>
      </c>
      <c r="BW72" s="136" t="s">
        <v>134</v>
      </c>
      <c r="BX72" s="136" t="s">
        <v>131</v>
      </c>
      <c r="CL72" s="136" t="s">
        <v>19</v>
      </c>
    </row>
    <row r="73" s="4" customFormat="1" ht="23.25" customHeight="1">
      <c r="A73" s="127" t="s">
        <v>82</v>
      </c>
      <c r="B73" s="66"/>
      <c r="C73" s="128"/>
      <c r="D73" s="128"/>
      <c r="E73" s="129" t="s">
        <v>135</v>
      </c>
      <c r="F73" s="129"/>
      <c r="G73" s="129"/>
      <c r="H73" s="129"/>
      <c r="I73" s="129"/>
      <c r="J73" s="128"/>
      <c r="K73" s="129" t="s">
        <v>136</v>
      </c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30">
        <f>'2023-065-04-02 - SO-04 - ...'!J32</f>
        <v>0</v>
      </c>
      <c r="AH73" s="128"/>
      <c r="AI73" s="128"/>
      <c r="AJ73" s="128"/>
      <c r="AK73" s="128"/>
      <c r="AL73" s="128"/>
      <c r="AM73" s="128"/>
      <c r="AN73" s="130">
        <f>SUM(AG73,AT73)</f>
        <v>0</v>
      </c>
      <c r="AO73" s="128"/>
      <c r="AP73" s="128"/>
      <c r="AQ73" s="131" t="s">
        <v>85</v>
      </c>
      <c r="AR73" s="68"/>
      <c r="AS73" s="132">
        <v>0</v>
      </c>
      <c r="AT73" s="133">
        <f>ROUND(SUM(AV73:AW73),2)</f>
        <v>0</v>
      </c>
      <c r="AU73" s="134">
        <f>'2023-065-04-02 - SO-04 - ...'!P88</f>
        <v>0</v>
      </c>
      <c r="AV73" s="133">
        <f>'2023-065-04-02 - SO-04 - ...'!J35</f>
        <v>0</v>
      </c>
      <c r="AW73" s="133">
        <f>'2023-065-04-02 - SO-04 - ...'!J36</f>
        <v>0</v>
      </c>
      <c r="AX73" s="133">
        <f>'2023-065-04-02 - SO-04 - ...'!J37</f>
        <v>0</v>
      </c>
      <c r="AY73" s="133">
        <f>'2023-065-04-02 - SO-04 - ...'!J38</f>
        <v>0</v>
      </c>
      <c r="AZ73" s="133">
        <f>'2023-065-04-02 - SO-04 - ...'!F35</f>
        <v>0</v>
      </c>
      <c r="BA73" s="133">
        <f>'2023-065-04-02 - SO-04 - ...'!F36</f>
        <v>0</v>
      </c>
      <c r="BB73" s="133">
        <f>'2023-065-04-02 - SO-04 - ...'!F37</f>
        <v>0</v>
      </c>
      <c r="BC73" s="133">
        <f>'2023-065-04-02 - SO-04 - ...'!F38</f>
        <v>0</v>
      </c>
      <c r="BD73" s="135">
        <f>'2023-065-04-02 - SO-04 - ...'!F39</f>
        <v>0</v>
      </c>
      <c r="BE73" s="4"/>
      <c r="BT73" s="136" t="s">
        <v>81</v>
      </c>
      <c r="BV73" s="136" t="s">
        <v>74</v>
      </c>
      <c r="BW73" s="136" t="s">
        <v>137</v>
      </c>
      <c r="BX73" s="136" t="s">
        <v>131</v>
      </c>
      <c r="CL73" s="136" t="s">
        <v>19</v>
      </c>
    </row>
    <row r="74" s="4" customFormat="1" ht="23.25" customHeight="1">
      <c r="A74" s="127" t="s">
        <v>82</v>
      </c>
      <c r="B74" s="66"/>
      <c r="C74" s="128"/>
      <c r="D74" s="128"/>
      <c r="E74" s="129" t="s">
        <v>138</v>
      </c>
      <c r="F74" s="129"/>
      <c r="G74" s="129"/>
      <c r="H74" s="129"/>
      <c r="I74" s="129"/>
      <c r="J74" s="128"/>
      <c r="K74" s="129" t="s">
        <v>139</v>
      </c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30">
        <f>'2023-065-04-03 - SO-04 - ...'!J32</f>
        <v>0</v>
      </c>
      <c r="AH74" s="128"/>
      <c r="AI74" s="128"/>
      <c r="AJ74" s="128"/>
      <c r="AK74" s="128"/>
      <c r="AL74" s="128"/>
      <c r="AM74" s="128"/>
      <c r="AN74" s="130">
        <f>SUM(AG74,AT74)</f>
        <v>0</v>
      </c>
      <c r="AO74" s="128"/>
      <c r="AP74" s="128"/>
      <c r="AQ74" s="131" t="s">
        <v>85</v>
      </c>
      <c r="AR74" s="68"/>
      <c r="AS74" s="132">
        <v>0</v>
      </c>
      <c r="AT74" s="133">
        <f>ROUND(SUM(AV74:AW74),2)</f>
        <v>0</v>
      </c>
      <c r="AU74" s="134">
        <f>'2023-065-04-03 - SO-04 - ...'!P96</f>
        <v>0</v>
      </c>
      <c r="AV74" s="133">
        <f>'2023-065-04-03 - SO-04 - ...'!J35</f>
        <v>0</v>
      </c>
      <c r="AW74" s="133">
        <f>'2023-065-04-03 - SO-04 - ...'!J36</f>
        <v>0</v>
      </c>
      <c r="AX74" s="133">
        <f>'2023-065-04-03 - SO-04 - ...'!J37</f>
        <v>0</v>
      </c>
      <c r="AY74" s="133">
        <f>'2023-065-04-03 - SO-04 - ...'!J38</f>
        <v>0</v>
      </c>
      <c r="AZ74" s="133">
        <f>'2023-065-04-03 - SO-04 - ...'!F35</f>
        <v>0</v>
      </c>
      <c r="BA74" s="133">
        <f>'2023-065-04-03 - SO-04 - ...'!F36</f>
        <v>0</v>
      </c>
      <c r="BB74" s="133">
        <f>'2023-065-04-03 - SO-04 - ...'!F37</f>
        <v>0</v>
      </c>
      <c r="BC74" s="133">
        <f>'2023-065-04-03 - SO-04 - ...'!F38</f>
        <v>0</v>
      </c>
      <c r="BD74" s="135">
        <f>'2023-065-04-03 - SO-04 - ...'!F39</f>
        <v>0</v>
      </c>
      <c r="BE74" s="4"/>
      <c r="BT74" s="136" t="s">
        <v>81</v>
      </c>
      <c r="BV74" s="136" t="s">
        <v>74</v>
      </c>
      <c r="BW74" s="136" t="s">
        <v>140</v>
      </c>
      <c r="BX74" s="136" t="s">
        <v>131</v>
      </c>
      <c r="CL74" s="136" t="s">
        <v>19</v>
      </c>
    </row>
    <row r="75" s="4" customFormat="1" ht="23.25" customHeight="1">
      <c r="A75" s="127" t="s">
        <v>82</v>
      </c>
      <c r="B75" s="66"/>
      <c r="C75" s="128"/>
      <c r="D75" s="128"/>
      <c r="E75" s="129" t="s">
        <v>141</v>
      </c>
      <c r="F75" s="129"/>
      <c r="G75" s="129"/>
      <c r="H75" s="129"/>
      <c r="I75" s="129"/>
      <c r="J75" s="128"/>
      <c r="K75" s="129" t="s">
        <v>142</v>
      </c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  <c r="W75" s="129"/>
      <c r="X75" s="129"/>
      <c r="Y75" s="129"/>
      <c r="Z75" s="129"/>
      <c r="AA75" s="129"/>
      <c r="AB75" s="129"/>
      <c r="AC75" s="129"/>
      <c r="AD75" s="129"/>
      <c r="AE75" s="129"/>
      <c r="AF75" s="129"/>
      <c r="AG75" s="130">
        <f>'2023-065-04-04 - SO-04 - ...'!J32</f>
        <v>0</v>
      </c>
      <c r="AH75" s="128"/>
      <c r="AI75" s="128"/>
      <c r="AJ75" s="128"/>
      <c r="AK75" s="128"/>
      <c r="AL75" s="128"/>
      <c r="AM75" s="128"/>
      <c r="AN75" s="130">
        <f>SUM(AG75,AT75)</f>
        <v>0</v>
      </c>
      <c r="AO75" s="128"/>
      <c r="AP75" s="128"/>
      <c r="AQ75" s="131" t="s">
        <v>85</v>
      </c>
      <c r="AR75" s="68"/>
      <c r="AS75" s="132">
        <v>0</v>
      </c>
      <c r="AT75" s="133">
        <f>ROUND(SUM(AV75:AW75),2)</f>
        <v>0</v>
      </c>
      <c r="AU75" s="134">
        <f>'2023-065-04-04 - SO-04 - ...'!P96</f>
        <v>0</v>
      </c>
      <c r="AV75" s="133">
        <f>'2023-065-04-04 - SO-04 - ...'!J35</f>
        <v>0</v>
      </c>
      <c r="AW75" s="133">
        <f>'2023-065-04-04 - SO-04 - ...'!J36</f>
        <v>0</v>
      </c>
      <c r="AX75" s="133">
        <f>'2023-065-04-04 - SO-04 - ...'!J37</f>
        <v>0</v>
      </c>
      <c r="AY75" s="133">
        <f>'2023-065-04-04 - SO-04 - ...'!J38</f>
        <v>0</v>
      </c>
      <c r="AZ75" s="133">
        <f>'2023-065-04-04 - SO-04 - ...'!F35</f>
        <v>0</v>
      </c>
      <c r="BA75" s="133">
        <f>'2023-065-04-04 - SO-04 - ...'!F36</f>
        <v>0</v>
      </c>
      <c r="BB75" s="133">
        <f>'2023-065-04-04 - SO-04 - ...'!F37</f>
        <v>0</v>
      </c>
      <c r="BC75" s="133">
        <f>'2023-065-04-04 - SO-04 - ...'!F38</f>
        <v>0</v>
      </c>
      <c r="BD75" s="135">
        <f>'2023-065-04-04 - SO-04 - ...'!F39</f>
        <v>0</v>
      </c>
      <c r="BE75" s="4"/>
      <c r="BT75" s="136" t="s">
        <v>81</v>
      </c>
      <c r="BV75" s="136" t="s">
        <v>74</v>
      </c>
      <c r="BW75" s="136" t="s">
        <v>143</v>
      </c>
      <c r="BX75" s="136" t="s">
        <v>131</v>
      </c>
      <c r="CL75" s="136" t="s">
        <v>19</v>
      </c>
    </row>
    <row r="76" s="4" customFormat="1" ht="23.25" customHeight="1">
      <c r="A76" s="127" t="s">
        <v>82</v>
      </c>
      <c r="B76" s="66"/>
      <c r="C76" s="128"/>
      <c r="D76" s="128"/>
      <c r="E76" s="129" t="s">
        <v>144</v>
      </c>
      <c r="F76" s="129"/>
      <c r="G76" s="129"/>
      <c r="H76" s="129"/>
      <c r="I76" s="129"/>
      <c r="J76" s="128"/>
      <c r="K76" s="129" t="s">
        <v>145</v>
      </c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  <c r="W76" s="129"/>
      <c r="X76" s="129"/>
      <c r="Y76" s="129"/>
      <c r="Z76" s="129"/>
      <c r="AA76" s="129"/>
      <c r="AB76" s="129"/>
      <c r="AC76" s="129"/>
      <c r="AD76" s="129"/>
      <c r="AE76" s="129"/>
      <c r="AF76" s="129"/>
      <c r="AG76" s="130">
        <f>'2023-065-04-05 - SO-04 - ...'!J32</f>
        <v>0</v>
      </c>
      <c r="AH76" s="128"/>
      <c r="AI76" s="128"/>
      <c r="AJ76" s="128"/>
      <c r="AK76" s="128"/>
      <c r="AL76" s="128"/>
      <c r="AM76" s="128"/>
      <c r="AN76" s="130">
        <f>SUM(AG76,AT76)</f>
        <v>0</v>
      </c>
      <c r="AO76" s="128"/>
      <c r="AP76" s="128"/>
      <c r="AQ76" s="131" t="s">
        <v>85</v>
      </c>
      <c r="AR76" s="68"/>
      <c r="AS76" s="132">
        <v>0</v>
      </c>
      <c r="AT76" s="133">
        <f>ROUND(SUM(AV76:AW76),2)</f>
        <v>0</v>
      </c>
      <c r="AU76" s="134">
        <f>'2023-065-04-05 - SO-04 - ...'!P90</f>
        <v>0</v>
      </c>
      <c r="AV76" s="133">
        <f>'2023-065-04-05 - SO-04 - ...'!J35</f>
        <v>0</v>
      </c>
      <c r="AW76" s="133">
        <f>'2023-065-04-05 - SO-04 - ...'!J36</f>
        <v>0</v>
      </c>
      <c r="AX76" s="133">
        <f>'2023-065-04-05 - SO-04 - ...'!J37</f>
        <v>0</v>
      </c>
      <c r="AY76" s="133">
        <f>'2023-065-04-05 - SO-04 - ...'!J38</f>
        <v>0</v>
      </c>
      <c r="AZ76" s="133">
        <f>'2023-065-04-05 - SO-04 - ...'!F35</f>
        <v>0</v>
      </c>
      <c r="BA76" s="133">
        <f>'2023-065-04-05 - SO-04 - ...'!F36</f>
        <v>0</v>
      </c>
      <c r="BB76" s="133">
        <f>'2023-065-04-05 - SO-04 - ...'!F37</f>
        <v>0</v>
      </c>
      <c r="BC76" s="133">
        <f>'2023-065-04-05 - SO-04 - ...'!F38</f>
        <v>0</v>
      </c>
      <c r="BD76" s="135">
        <f>'2023-065-04-05 - SO-04 - ...'!F39</f>
        <v>0</v>
      </c>
      <c r="BE76" s="4"/>
      <c r="BT76" s="136" t="s">
        <v>81</v>
      </c>
      <c r="BV76" s="136" t="s">
        <v>74</v>
      </c>
      <c r="BW76" s="136" t="s">
        <v>146</v>
      </c>
      <c r="BX76" s="136" t="s">
        <v>131</v>
      </c>
      <c r="CL76" s="136" t="s">
        <v>19</v>
      </c>
    </row>
    <row r="77" s="4" customFormat="1" ht="23.25" customHeight="1">
      <c r="A77" s="127" t="s">
        <v>82</v>
      </c>
      <c r="B77" s="66"/>
      <c r="C77" s="128"/>
      <c r="D77" s="128"/>
      <c r="E77" s="129" t="s">
        <v>147</v>
      </c>
      <c r="F77" s="129"/>
      <c r="G77" s="129"/>
      <c r="H77" s="129"/>
      <c r="I77" s="129"/>
      <c r="J77" s="128"/>
      <c r="K77" s="129" t="s">
        <v>148</v>
      </c>
      <c r="L77" s="129"/>
      <c r="M77" s="129"/>
      <c r="N77" s="129"/>
      <c r="O77" s="129"/>
      <c r="P77" s="129"/>
      <c r="Q77" s="129"/>
      <c r="R77" s="129"/>
      <c r="S77" s="129"/>
      <c r="T77" s="129"/>
      <c r="U77" s="129"/>
      <c r="V77" s="129"/>
      <c r="W77" s="129"/>
      <c r="X77" s="129"/>
      <c r="Y77" s="129"/>
      <c r="Z77" s="129"/>
      <c r="AA77" s="129"/>
      <c r="AB77" s="129"/>
      <c r="AC77" s="129"/>
      <c r="AD77" s="129"/>
      <c r="AE77" s="129"/>
      <c r="AF77" s="129"/>
      <c r="AG77" s="130">
        <f>'2023-065-04-06 - SO-04 - ...'!J32</f>
        <v>0</v>
      </c>
      <c r="AH77" s="128"/>
      <c r="AI77" s="128"/>
      <c r="AJ77" s="128"/>
      <c r="AK77" s="128"/>
      <c r="AL77" s="128"/>
      <c r="AM77" s="128"/>
      <c r="AN77" s="130">
        <f>SUM(AG77,AT77)</f>
        <v>0</v>
      </c>
      <c r="AO77" s="128"/>
      <c r="AP77" s="128"/>
      <c r="AQ77" s="131" t="s">
        <v>85</v>
      </c>
      <c r="AR77" s="68"/>
      <c r="AS77" s="132">
        <v>0</v>
      </c>
      <c r="AT77" s="133">
        <f>ROUND(SUM(AV77:AW77),2)</f>
        <v>0</v>
      </c>
      <c r="AU77" s="134">
        <f>'2023-065-04-06 - SO-04 - ...'!P88</f>
        <v>0</v>
      </c>
      <c r="AV77" s="133">
        <f>'2023-065-04-06 - SO-04 - ...'!J35</f>
        <v>0</v>
      </c>
      <c r="AW77" s="133">
        <f>'2023-065-04-06 - SO-04 - ...'!J36</f>
        <v>0</v>
      </c>
      <c r="AX77" s="133">
        <f>'2023-065-04-06 - SO-04 - ...'!J37</f>
        <v>0</v>
      </c>
      <c r="AY77" s="133">
        <f>'2023-065-04-06 - SO-04 - ...'!J38</f>
        <v>0</v>
      </c>
      <c r="AZ77" s="133">
        <f>'2023-065-04-06 - SO-04 - ...'!F35</f>
        <v>0</v>
      </c>
      <c r="BA77" s="133">
        <f>'2023-065-04-06 - SO-04 - ...'!F36</f>
        <v>0</v>
      </c>
      <c r="BB77" s="133">
        <f>'2023-065-04-06 - SO-04 - ...'!F37</f>
        <v>0</v>
      </c>
      <c r="BC77" s="133">
        <f>'2023-065-04-06 - SO-04 - ...'!F38</f>
        <v>0</v>
      </c>
      <c r="BD77" s="135">
        <f>'2023-065-04-06 - SO-04 - ...'!F39</f>
        <v>0</v>
      </c>
      <c r="BE77" s="4"/>
      <c r="BT77" s="136" t="s">
        <v>81</v>
      </c>
      <c r="BV77" s="136" t="s">
        <v>74</v>
      </c>
      <c r="BW77" s="136" t="s">
        <v>149</v>
      </c>
      <c r="BX77" s="136" t="s">
        <v>131</v>
      </c>
      <c r="CL77" s="136" t="s">
        <v>19</v>
      </c>
    </row>
    <row r="78" s="4" customFormat="1" ht="23.25" customHeight="1">
      <c r="A78" s="127" t="s">
        <v>82</v>
      </c>
      <c r="B78" s="66"/>
      <c r="C78" s="128"/>
      <c r="D78" s="128"/>
      <c r="E78" s="129" t="s">
        <v>150</v>
      </c>
      <c r="F78" s="129"/>
      <c r="G78" s="129"/>
      <c r="H78" s="129"/>
      <c r="I78" s="129"/>
      <c r="J78" s="128"/>
      <c r="K78" s="129" t="s">
        <v>151</v>
      </c>
      <c r="L78" s="129"/>
      <c r="M78" s="129"/>
      <c r="N78" s="129"/>
      <c r="O78" s="129"/>
      <c r="P78" s="129"/>
      <c r="Q78" s="129"/>
      <c r="R78" s="129"/>
      <c r="S78" s="129"/>
      <c r="T78" s="129"/>
      <c r="U78" s="129"/>
      <c r="V78" s="129"/>
      <c r="W78" s="129"/>
      <c r="X78" s="129"/>
      <c r="Y78" s="129"/>
      <c r="Z78" s="129"/>
      <c r="AA78" s="129"/>
      <c r="AB78" s="129"/>
      <c r="AC78" s="129"/>
      <c r="AD78" s="129"/>
      <c r="AE78" s="129"/>
      <c r="AF78" s="129"/>
      <c r="AG78" s="130">
        <f>'2023-065-04-07 - SO-04 - ...'!J32</f>
        <v>0</v>
      </c>
      <c r="AH78" s="128"/>
      <c r="AI78" s="128"/>
      <c r="AJ78" s="128"/>
      <c r="AK78" s="128"/>
      <c r="AL78" s="128"/>
      <c r="AM78" s="128"/>
      <c r="AN78" s="130">
        <f>SUM(AG78,AT78)</f>
        <v>0</v>
      </c>
      <c r="AO78" s="128"/>
      <c r="AP78" s="128"/>
      <c r="AQ78" s="131" t="s">
        <v>85</v>
      </c>
      <c r="AR78" s="68"/>
      <c r="AS78" s="132">
        <v>0</v>
      </c>
      <c r="AT78" s="133">
        <f>ROUND(SUM(AV78:AW78),2)</f>
        <v>0</v>
      </c>
      <c r="AU78" s="134">
        <f>'2023-065-04-07 - SO-04 - ...'!P89</f>
        <v>0</v>
      </c>
      <c r="AV78" s="133">
        <f>'2023-065-04-07 - SO-04 - ...'!J35</f>
        <v>0</v>
      </c>
      <c r="AW78" s="133">
        <f>'2023-065-04-07 - SO-04 - ...'!J36</f>
        <v>0</v>
      </c>
      <c r="AX78" s="133">
        <f>'2023-065-04-07 - SO-04 - ...'!J37</f>
        <v>0</v>
      </c>
      <c r="AY78" s="133">
        <f>'2023-065-04-07 - SO-04 - ...'!J38</f>
        <v>0</v>
      </c>
      <c r="AZ78" s="133">
        <f>'2023-065-04-07 - SO-04 - ...'!F35</f>
        <v>0</v>
      </c>
      <c r="BA78" s="133">
        <f>'2023-065-04-07 - SO-04 - ...'!F36</f>
        <v>0</v>
      </c>
      <c r="BB78" s="133">
        <f>'2023-065-04-07 - SO-04 - ...'!F37</f>
        <v>0</v>
      </c>
      <c r="BC78" s="133">
        <f>'2023-065-04-07 - SO-04 - ...'!F38</f>
        <v>0</v>
      </c>
      <c r="BD78" s="135">
        <f>'2023-065-04-07 - SO-04 - ...'!F39</f>
        <v>0</v>
      </c>
      <c r="BE78" s="4"/>
      <c r="BT78" s="136" t="s">
        <v>81</v>
      </c>
      <c r="BV78" s="136" t="s">
        <v>74</v>
      </c>
      <c r="BW78" s="136" t="s">
        <v>152</v>
      </c>
      <c r="BX78" s="136" t="s">
        <v>131</v>
      </c>
      <c r="CL78" s="136" t="s">
        <v>19</v>
      </c>
    </row>
    <row r="79" s="4" customFormat="1" ht="23.25" customHeight="1">
      <c r="A79" s="127" t="s">
        <v>82</v>
      </c>
      <c r="B79" s="66"/>
      <c r="C79" s="128"/>
      <c r="D79" s="128"/>
      <c r="E79" s="129" t="s">
        <v>153</v>
      </c>
      <c r="F79" s="129"/>
      <c r="G79" s="129"/>
      <c r="H79" s="129"/>
      <c r="I79" s="129"/>
      <c r="J79" s="128"/>
      <c r="K79" s="129" t="s">
        <v>154</v>
      </c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  <c r="W79" s="129"/>
      <c r="X79" s="129"/>
      <c r="Y79" s="129"/>
      <c r="Z79" s="129"/>
      <c r="AA79" s="129"/>
      <c r="AB79" s="129"/>
      <c r="AC79" s="129"/>
      <c r="AD79" s="129"/>
      <c r="AE79" s="129"/>
      <c r="AF79" s="129"/>
      <c r="AG79" s="130">
        <f>'2023-065-04-08 - SO-04 - ...'!J32</f>
        <v>0</v>
      </c>
      <c r="AH79" s="128"/>
      <c r="AI79" s="128"/>
      <c r="AJ79" s="128"/>
      <c r="AK79" s="128"/>
      <c r="AL79" s="128"/>
      <c r="AM79" s="128"/>
      <c r="AN79" s="130">
        <f>SUM(AG79,AT79)</f>
        <v>0</v>
      </c>
      <c r="AO79" s="128"/>
      <c r="AP79" s="128"/>
      <c r="AQ79" s="131" t="s">
        <v>85</v>
      </c>
      <c r="AR79" s="68"/>
      <c r="AS79" s="132">
        <v>0</v>
      </c>
      <c r="AT79" s="133">
        <f>ROUND(SUM(AV79:AW79),2)</f>
        <v>0</v>
      </c>
      <c r="AU79" s="134">
        <f>'2023-065-04-08 - SO-04 - ...'!P88</f>
        <v>0</v>
      </c>
      <c r="AV79" s="133">
        <f>'2023-065-04-08 - SO-04 - ...'!J35</f>
        <v>0</v>
      </c>
      <c r="AW79" s="133">
        <f>'2023-065-04-08 - SO-04 - ...'!J36</f>
        <v>0</v>
      </c>
      <c r="AX79" s="133">
        <f>'2023-065-04-08 - SO-04 - ...'!J37</f>
        <v>0</v>
      </c>
      <c r="AY79" s="133">
        <f>'2023-065-04-08 - SO-04 - ...'!J38</f>
        <v>0</v>
      </c>
      <c r="AZ79" s="133">
        <f>'2023-065-04-08 - SO-04 - ...'!F35</f>
        <v>0</v>
      </c>
      <c r="BA79" s="133">
        <f>'2023-065-04-08 - SO-04 - ...'!F36</f>
        <v>0</v>
      </c>
      <c r="BB79" s="133">
        <f>'2023-065-04-08 - SO-04 - ...'!F37</f>
        <v>0</v>
      </c>
      <c r="BC79" s="133">
        <f>'2023-065-04-08 - SO-04 - ...'!F38</f>
        <v>0</v>
      </c>
      <c r="BD79" s="135">
        <f>'2023-065-04-08 - SO-04 - ...'!F39</f>
        <v>0</v>
      </c>
      <c r="BE79" s="4"/>
      <c r="BT79" s="136" t="s">
        <v>81</v>
      </c>
      <c r="BV79" s="136" t="s">
        <v>74</v>
      </c>
      <c r="BW79" s="136" t="s">
        <v>155</v>
      </c>
      <c r="BX79" s="136" t="s">
        <v>131</v>
      </c>
      <c r="CL79" s="136" t="s">
        <v>19</v>
      </c>
    </row>
    <row r="80" s="4" customFormat="1" ht="23.25" customHeight="1">
      <c r="A80" s="127" t="s">
        <v>82</v>
      </c>
      <c r="B80" s="66"/>
      <c r="C80" s="128"/>
      <c r="D80" s="128"/>
      <c r="E80" s="129" t="s">
        <v>156</v>
      </c>
      <c r="F80" s="129"/>
      <c r="G80" s="129"/>
      <c r="H80" s="129"/>
      <c r="I80" s="129"/>
      <c r="J80" s="128"/>
      <c r="K80" s="129" t="s">
        <v>157</v>
      </c>
      <c r="L80" s="129"/>
      <c r="M80" s="129"/>
      <c r="N80" s="129"/>
      <c r="O80" s="129"/>
      <c r="P80" s="129"/>
      <c r="Q80" s="129"/>
      <c r="R80" s="129"/>
      <c r="S80" s="129"/>
      <c r="T80" s="129"/>
      <c r="U80" s="129"/>
      <c r="V80" s="129"/>
      <c r="W80" s="129"/>
      <c r="X80" s="129"/>
      <c r="Y80" s="129"/>
      <c r="Z80" s="129"/>
      <c r="AA80" s="129"/>
      <c r="AB80" s="129"/>
      <c r="AC80" s="129"/>
      <c r="AD80" s="129"/>
      <c r="AE80" s="129"/>
      <c r="AF80" s="129"/>
      <c r="AG80" s="130">
        <f>'2023-065-04-09 - SO-04 - ...'!J32</f>
        <v>0</v>
      </c>
      <c r="AH80" s="128"/>
      <c r="AI80" s="128"/>
      <c r="AJ80" s="128"/>
      <c r="AK80" s="128"/>
      <c r="AL80" s="128"/>
      <c r="AM80" s="128"/>
      <c r="AN80" s="130">
        <f>SUM(AG80,AT80)</f>
        <v>0</v>
      </c>
      <c r="AO80" s="128"/>
      <c r="AP80" s="128"/>
      <c r="AQ80" s="131" t="s">
        <v>85</v>
      </c>
      <c r="AR80" s="68"/>
      <c r="AS80" s="132">
        <v>0</v>
      </c>
      <c r="AT80" s="133">
        <f>ROUND(SUM(AV80:AW80),2)</f>
        <v>0</v>
      </c>
      <c r="AU80" s="134">
        <f>'2023-065-04-09 - SO-04 - ...'!P88</f>
        <v>0</v>
      </c>
      <c r="AV80" s="133">
        <f>'2023-065-04-09 - SO-04 - ...'!J35</f>
        <v>0</v>
      </c>
      <c r="AW80" s="133">
        <f>'2023-065-04-09 - SO-04 - ...'!J36</f>
        <v>0</v>
      </c>
      <c r="AX80" s="133">
        <f>'2023-065-04-09 - SO-04 - ...'!J37</f>
        <v>0</v>
      </c>
      <c r="AY80" s="133">
        <f>'2023-065-04-09 - SO-04 - ...'!J38</f>
        <v>0</v>
      </c>
      <c r="AZ80" s="133">
        <f>'2023-065-04-09 - SO-04 - ...'!F35</f>
        <v>0</v>
      </c>
      <c r="BA80" s="133">
        <f>'2023-065-04-09 - SO-04 - ...'!F36</f>
        <v>0</v>
      </c>
      <c r="BB80" s="133">
        <f>'2023-065-04-09 - SO-04 - ...'!F37</f>
        <v>0</v>
      </c>
      <c r="BC80" s="133">
        <f>'2023-065-04-09 - SO-04 - ...'!F38</f>
        <v>0</v>
      </c>
      <c r="BD80" s="135">
        <f>'2023-065-04-09 - SO-04 - ...'!F39</f>
        <v>0</v>
      </c>
      <c r="BE80" s="4"/>
      <c r="BT80" s="136" t="s">
        <v>81</v>
      </c>
      <c r="BV80" s="136" t="s">
        <v>74</v>
      </c>
      <c r="BW80" s="136" t="s">
        <v>158</v>
      </c>
      <c r="BX80" s="136" t="s">
        <v>131</v>
      </c>
      <c r="CL80" s="136" t="s">
        <v>19</v>
      </c>
    </row>
    <row r="81" s="4" customFormat="1" ht="23.25" customHeight="1">
      <c r="A81" s="127" t="s">
        <v>82</v>
      </c>
      <c r="B81" s="66"/>
      <c r="C81" s="128"/>
      <c r="D81" s="128"/>
      <c r="E81" s="129" t="s">
        <v>159</v>
      </c>
      <c r="F81" s="129"/>
      <c r="G81" s="129"/>
      <c r="H81" s="129"/>
      <c r="I81" s="129"/>
      <c r="J81" s="128"/>
      <c r="K81" s="129" t="s">
        <v>160</v>
      </c>
      <c r="L81" s="129"/>
      <c r="M81" s="129"/>
      <c r="N81" s="129"/>
      <c r="O81" s="129"/>
      <c r="P81" s="129"/>
      <c r="Q81" s="129"/>
      <c r="R81" s="129"/>
      <c r="S81" s="129"/>
      <c r="T81" s="129"/>
      <c r="U81" s="129"/>
      <c r="V81" s="129"/>
      <c r="W81" s="129"/>
      <c r="X81" s="129"/>
      <c r="Y81" s="129"/>
      <c r="Z81" s="129"/>
      <c r="AA81" s="129"/>
      <c r="AB81" s="129"/>
      <c r="AC81" s="129"/>
      <c r="AD81" s="129"/>
      <c r="AE81" s="129"/>
      <c r="AF81" s="129"/>
      <c r="AG81" s="130">
        <f>'2023-065-04-10 - SO-04 - ...'!J32</f>
        <v>0</v>
      </c>
      <c r="AH81" s="128"/>
      <c r="AI81" s="128"/>
      <c r="AJ81" s="128"/>
      <c r="AK81" s="128"/>
      <c r="AL81" s="128"/>
      <c r="AM81" s="128"/>
      <c r="AN81" s="130">
        <f>SUM(AG81,AT81)</f>
        <v>0</v>
      </c>
      <c r="AO81" s="128"/>
      <c r="AP81" s="128"/>
      <c r="AQ81" s="131" t="s">
        <v>85</v>
      </c>
      <c r="AR81" s="68"/>
      <c r="AS81" s="132">
        <v>0</v>
      </c>
      <c r="AT81" s="133">
        <f>ROUND(SUM(AV81:AW81),2)</f>
        <v>0</v>
      </c>
      <c r="AU81" s="134">
        <f>'2023-065-04-10 - SO-04 - ...'!P88</f>
        <v>0</v>
      </c>
      <c r="AV81" s="133">
        <f>'2023-065-04-10 - SO-04 - ...'!J35</f>
        <v>0</v>
      </c>
      <c r="AW81" s="133">
        <f>'2023-065-04-10 - SO-04 - ...'!J36</f>
        <v>0</v>
      </c>
      <c r="AX81" s="133">
        <f>'2023-065-04-10 - SO-04 - ...'!J37</f>
        <v>0</v>
      </c>
      <c r="AY81" s="133">
        <f>'2023-065-04-10 - SO-04 - ...'!J38</f>
        <v>0</v>
      </c>
      <c r="AZ81" s="133">
        <f>'2023-065-04-10 - SO-04 - ...'!F35</f>
        <v>0</v>
      </c>
      <c r="BA81" s="133">
        <f>'2023-065-04-10 - SO-04 - ...'!F36</f>
        <v>0</v>
      </c>
      <c r="BB81" s="133">
        <f>'2023-065-04-10 - SO-04 - ...'!F37</f>
        <v>0</v>
      </c>
      <c r="BC81" s="133">
        <f>'2023-065-04-10 - SO-04 - ...'!F38</f>
        <v>0</v>
      </c>
      <c r="BD81" s="135">
        <f>'2023-065-04-10 - SO-04 - ...'!F39</f>
        <v>0</v>
      </c>
      <c r="BE81" s="4"/>
      <c r="BT81" s="136" t="s">
        <v>81</v>
      </c>
      <c r="BV81" s="136" t="s">
        <v>74</v>
      </c>
      <c r="BW81" s="136" t="s">
        <v>161</v>
      </c>
      <c r="BX81" s="136" t="s">
        <v>131</v>
      </c>
      <c r="CL81" s="136" t="s">
        <v>19</v>
      </c>
    </row>
    <row r="82" s="7" customFormat="1" ht="24.75" customHeight="1">
      <c r="A82" s="127" t="s">
        <v>82</v>
      </c>
      <c r="B82" s="114"/>
      <c r="C82" s="115"/>
      <c r="D82" s="116" t="s">
        <v>162</v>
      </c>
      <c r="E82" s="116"/>
      <c r="F82" s="116"/>
      <c r="G82" s="116"/>
      <c r="H82" s="116"/>
      <c r="I82" s="117"/>
      <c r="J82" s="116" t="s">
        <v>163</v>
      </c>
      <c r="K82" s="116"/>
      <c r="L82" s="116"/>
      <c r="M82" s="116"/>
      <c r="N82" s="116"/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  <c r="Z82" s="116"/>
      <c r="AA82" s="116"/>
      <c r="AB82" s="116"/>
      <c r="AC82" s="116"/>
      <c r="AD82" s="116"/>
      <c r="AE82" s="116"/>
      <c r="AF82" s="116"/>
      <c r="AG82" s="119">
        <f>'2023-065-05 - VRN - vedle...'!J30</f>
        <v>0</v>
      </c>
      <c r="AH82" s="117"/>
      <c r="AI82" s="117"/>
      <c r="AJ82" s="117"/>
      <c r="AK82" s="117"/>
      <c r="AL82" s="117"/>
      <c r="AM82" s="117"/>
      <c r="AN82" s="119">
        <f>SUM(AG82,AT82)</f>
        <v>0</v>
      </c>
      <c r="AO82" s="117"/>
      <c r="AP82" s="117"/>
      <c r="AQ82" s="120" t="s">
        <v>78</v>
      </c>
      <c r="AR82" s="121"/>
      <c r="AS82" s="137">
        <v>0</v>
      </c>
      <c r="AT82" s="138">
        <f>ROUND(SUM(AV82:AW82),2)</f>
        <v>0</v>
      </c>
      <c r="AU82" s="139">
        <f>'2023-065-05 - VRN - vedle...'!P84</f>
        <v>0</v>
      </c>
      <c r="AV82" s="138">
        <f>'2023-065-05 - VRN - vedle...'!J33</f>
        <v>0</v>
      </c>
      <c r="AW82" s="138">
        <f>'2023-065-05 - VRN - vedle...'!J34</f>
        <v>0</v>
      </c>
      <c r="AX82" s="138">
        <f>'2023-065-05 - VRN - vedle...'!J35</f>
        <v>0</v>
      </c>
      <c r="AY82" s="138">
        <f>'2023-065-05 - VRN - vedle...'!J36</f>
        <v>0</v>
      </c>
      <c r="AZ82" s="138">
        <f>'2023-065-05 - VRN - vedle...'!F33</f>
        <v>0</v>
      </c>
      <c r="BA82" s="138">
        <f>'2023-065-05 - VRN - vedle...'!F34</f>
        <v>0</v>
      </c>
      <c r="BB82" s="138">
        <f>'2023-065-05 - VRN - vedle...'!F35</f>
        <v>0</v>
      </c>
      <c r="BC82" s="138">
        <f>'2023-065-05 - VRN - vedle...'!F36</f>
        <v>0</v>
      </c>
      <c r="BD82" s="140">
        <f>'2023-065-05 - VRN - vedle...'!F37</f>
        <v>0</v>
      </c>
      <c r="BE82" s="7"/>
      <c r="BT82" s="126" t="s">
        <v>79</v>
      </c>
      <c r="BV82" s="126" t="s">
        <v>74</v>
      </c>
      <c r="BW82" s="126" t="s">
        <v>164</v>
      </c>
      <c r="BX82" s="126" t="s">
        <v>5</v>
      </c>
      <c r="CL82" s="126" t="s">
        <v>19</v>
      </c>
      <c r="CM82" s="126" t="s">
        <v>81</v>
      </c>
    </row>
    <row r="83" s="2" customFormat="1" ht="30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7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</row>
    <row r="84" s="2" customFormat="1" ht="6.96" customHeight="1">
      <c r="A84" s="41"/>
      <c r="B84" s="62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63"/>
      <c r="AO84" s="63"/>
      <c r="AP84" s="63"/>
      <c r="AQ84" s="63"/>
      <c r="AR84" s="47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</row>
  </sheetData>
  <sheetProtection sheet="1" formatColumns="0" formatRows="0" objects="1" scenarios="1" spinCount="100000" saltValue="ojxR12Ky2OUxB4t2zhhV9NI3t5kGRn9vWg1pbOULK843Tkco8qtWEg8nGIzOf2Gna2Gb+XG5Pj7jA8avX6yMsw==" hashValue="KKqwPtHJOMWt6TSbVKQWfrtsfcxyJFnGyfhMW6uL9+S8hDfbU99KabtHny2+J6anrUUqTl5p4s6/vr91PGjmyg==" algorithmName="SHA-512" password="CC35"/>
  <mergeCells count="150">
    <mergeCell ref="D64:H64"/>
    <mergeCell ref="J64:AF64"/>
    <mergeCell ref="K65:AF65"/>
    <mergeCell ref="E65:I65"/>
    <mergeCell ref="E66:I66"/>
    <mergeCell ref="K66:AF66"/>
    <mergeCell ref="E67:I67"/>
    <mergeCell ref="K67:AF67"/>
    <mergeCell ref="E68:I68"/>
    <mergeCell ref="K68:AF68"/>
    <mergeCell ref="E69:I69"/>
    <mergeCell ref="K69:AF69"/>
    <mergeCell ref="K70:AF70"/>
    <mergeCell ref="E70:I70"/>
    <mergeCell ref="D71:H71"/>
    <mergeCell ref="J71:AF71"/>
    <mergeCell ref="K72:AF72"/>
    <mergeCell ref="E72:I72"/>
    <mergeCell ref="E73:I73"/>
    <mergeCell ref="K73:AF73"/>
    <mergeCell ref="K74:AF74"/>
    <mergeCell ref="E74:I74"/>
    <mergeCell ref="K75:AF75"/>
    <mergeCell ref="E75:I75"/>
    <mergeCell ref="K76:AF76"/>
    <mergeCell ref="E76:I76"/>
    <mergeCell ref="K77:AF77"/>
    <mergeCell ref="E77:I77"/>
    <mergeCell ref="E78:I78"/>
    <mergeCell ref="K78:AF78"/>
    <mergeCell ref="E79:I79"/>
    <mergeCell ref="K79:AF79"/>
    <mergeCell ref="E80:I80"/>
    <mergeCell ref="K80:AF80"/>
    <mergeCell ref="E81:I81"/>
    <mergeCell ref="K81:AF81"/>
    <mergeCell ref="D82:H82"/>
    <mergeCell ref="J82:AF82"/>
    <mergeCell ref="AG61:AM61"/>
    <mergeCell ref="AN61:AP61"/>
    <mergeCell ref="AN62:AP62"/>
    <mergeCell ref="AG62:AM62"/>
    <mergeCell ref="AN63:AP63"/>
    <mergeCell ref="AG63:AM63"/>
    <mergeCell ref="AG64:AM64"/>
    <mergeCell ref="AN64:AP64"/>
    <mergeCell ref="AN65:AP65"/>
    <mergeCell ref="AG65:AM65"/>
    <mergeCell ref="AG66:AM66"/>
    <mergeCell ref="AN66:AP66"/>
    <mergeCell ref="AN67:AP67"/>
    <mergeCell ref="AG67:AM67"/>
    <mergeCell ref="AN68:AP68"/>
    <mergeCell ref="AG68:AM68"/>
    <mergeCell ref="AG69:AM69"/>
    <mergeCell ref="AN69:AP69"/>
    <mergeCell ref="AN70:AP70"/>
    <mergeCell ref="AG70:AM70"/>
    <mergeCell ref="AN71:AP71"/>
    <mergeCell ref="AG71:AM71"/>
    <mergeCell ref="AN72:AP72"/>
    <mergeCell ref="AG72:AM72"/>
    <mergeCell ref="AG73:AM73"/>
    <mergeCell ref="AN73:AP73"/>
    <mergeCell ref="AN74:AP74"/>
    <mergeCell ref="AG74:AM74"/>
    <mergeCell ref="AG75:AM75"/>
    <mergeCell ref="AN75:AP75"/>
    <mergeCell ref="AN76:AP76"/>
    <mergeCell ref="AG76:AM76"/>
    <mergeCell ref="AN77:AP77"/>
    <mergeCell ref="AG77:AM77"/>
    <mergeCell ref="AN78:AP78"/>
    <mergeCell ref="AG78:AM78"/>
    <mergeCell ref="AN79:AP79"/>
    <mergeCell ref="AG79:AM79"/>
    <mergeCell ref="AN80:AP80"/>
    <mergeCell ref="AG80:AM80"/>
    <mergeCell ref="AN81:AP81"/>
    <mergeCell ref="AG81:AM81"/>
    <mergeCell ref="AN82:AP82"/>
    <mergeCell ref="AG82:AM82"/>
    <mergeCell ref="L45:AO45"/>
    <mergeCell ref="I52:AF52"/>
    <mergeCell ref="C52:G52"/>
    <mergeCell ref="D55:H55"/>
    <mergeCell ref="J55:AF55"/>
    <mergeCell ref="E56:I56"/>
    <mergeCell ref="K56:AF56"/>
    <mergeCell ref="E57:I57"/>
    <mergeCell ref="K57:AF57"/>
    <mergeCell ref="K58:AF58"/>
    <mergeCell ref="E58:I58"/>
    <mergeCell ref="E59:I59"/>
    <mergeCell ref="K59:AF59"/>
    <mergeCell ref="E60:I60"/>
    <mergeCell ref="K60:AF60"/>
    <mergeCell ref="E61:I61"/>
    <mergeCell ref="K61:AF61"/>
    <mergeCell ref="K62:AF62"/>
    <mergeCell ref="E62:I62"/>
    <mergeCell ref="D63:H63"/>
    <mergeCell ref="J63:AF63"/>
    <mergeCell ref="AM47:AN47"/>
    <mergeCell ref="AM49:AP49"/>
    <mergeCell ref="AS49:AT51"/>
    <mergeCell ref="AM50:AP50"/>
    <mergeCell ref="AN52:AP52"/>
    <mergeCell ref="AG52:AM52"/>
    <mergeCell ref="AN55:AP55"/>
    <mergeCell ref="AG55:AM55"/>
    <mergeCell ref="AN56:AP56"/>
    <mergeCell ref="AG56:AM56"/>
    <mergeCell ref="AG57:AM57"/>
    <mergeCell ref="AN57:AP57"/>
    <mergeCell ref="AG58:AM58"/>
    <mergeCell ref="AN58:AP58"/>
    <mergeCell ref="AN59:AP59"/>
    <mergeCell ref="AG59:AM59"/>
    <mergeCell ref="AG60:AM60"/>
    <mergeCell ref="AN60:AP60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2023-065-01-01 - SO-01 - ...'!C2" display="/"/>
    <hyperlink ref="A57" location="'2023-065-01-02 - SO-01 - ...'!C2" display="/"/>
    <hyperlink ref="A58" location="'2023-065-01-03 - SO-01 - ...'!C2" display="/"/>
    <hyperlink ref="A59" location="'2023-065-01-04 - SO-01 - ...'!C2" display="/"/>
    <hyperlink ref="A60" location="'2023-065-01-05 - SO-01 - ...'!C2" display="/"/>
    <hyperlink ref="A61" location="'2023-065-01-06 - SO-01 - ...'!C2" display="/"/>
    <hyperlink ref="A62" location="'2023-065-01-09 - SO-01 - ...'!C2" display="/"/>
    <hyperlink ref="A63" location="'2023-065-02 - SO-02 - Veř...'!C2" display="/"/>
    <hyperlink ref="A65" location="'2023-065-03-01 - SO-03 - ...'!C2" display="/"/>
    <hyperlink ref="A66" location="'2023-065-03-02 - SO-03 - ...'!C2" display="/"/>
    <hyperlink ref="A67" location="'2023-065-03-03 - SO-03 - ...'!C2" display="/"/>
    <hyperlink ref="A68" location="'2023-065-03-04 - SO-03 - ...'!C2" display="/"/>
    <hyperlink ref="A69" location="'2023-065-03-05 - SO-03 - ...'!C2" display="/"/>
    <hyperlink ref="A70" location="'2023-065-03-06 - SO-03 - ...'!C2" display="/"/>
    <hyperlink ref="A72" location="'2023-065-04-01 - SO-04 - ...'!C2" display="/"/>
    <hyperlink ref="A73" location="'2023-065-04-02 - SO-04 - ...'!C2" display="/"/>
    <hyperlink ref="A74" location="'2023-065-04-03 - SO-04 - ...'!C2" display="/"/>
    <hyperlink ref="A75" location="'2023-065-04-04 - SO-04 - ...'!C2" display="/"/>
    <hyperlink ref="A76" location="'2023-065-04-05 - SO-04 - ...'!C2" display="/"/>
    <hyperlink ref="A77" location="'2023-065-04-06 - SO-04 - ...'!C2" display="/"/>
    <hyperlink ref="A78" location="'2023-065-04-07 - SO-04 - ...'!C2" display="/"/>
    <hyperlink ref="A79" location="'2023-065-04-08 - SO-04 - ...'!C2" display="/"/>
    <hyperlink ref="A80" location="'2023-065-04-09 - SO-04 - ...'!C2" display="/"/>
    <hyperlink ref="A81" location="'2023-065-04-10 - SO-04 - ...'!C2" display="/"/>
    <hyperlink ref="A82" location="'2023-065-05 - VRN - vedle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113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1357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1358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ROUND(J91,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ROUND((SUM(BE91:BE197)),  2)</f>
        <v>0</v>
      </c>
      <c r="G35" s="41"/>
      <c r="H35" s="41"/>
      <c r="I35" s="160">
        <v>0.20999999999999999</v>
      </c>
      <c r="J35" s="159">
        <f>ROUND(((SUM(BE91:BE197))*I35),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ROUND((SUM(BF91:BF197)),  2)</f>
        <v>0</v>
      </c>
      <c r="G36" s="41"/>
      <c r="H36" s="41"/>
      <c r="I36" s="160">
        <v>0.14999999999999999</v>
      </c>
      <c r="J36" s="159">
        <f>ROUND(((SUM(BF91:BF197))*I36),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ROUND((SUM(BG91:BG197)),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ROUND((SUM(BH91:BH197)),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ROUND((SUM(BI91:BI197)),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1357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2023-065-03-01 - SO-03 - Náves - bourací práce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J91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J92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897</v>
      </c>
      <c r="E65" s="185"/>
      <c r="F65" s="185"/>
      <c r="G65" s="185"/>
      <c r="H65" s="185"/>
      <c r="I65" s="185"/>
      <c r="J65" s="186">
        <f>J93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180</v>
      </c>
      <c r="E66" s="185"/>
      <c r="F66" s="185"/>
      <c r="G66" s="185"/>
      <c r="H66" s="185"/>
      <c r="I66" s="185"/>
      <c r="J66" s="186">
        <f>J136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7"/>
      <c r="C67" s="178"/>
      <c r="D67" s="179" t="s">
        <v>1135</v>
      </c>
      <c r="E67" s="180"/>
      <c r="F67" s="180"/>
      <c r="G67" s="180"/>
      <c r="H67" s="180"/>
      <c r="I67" s="180"/>
      <c r="J67" s="181">
        <f>J165</f>
        <v>0</v>
      </c>
      <c r="K67" s="178"/>
      <c r="L67" s="18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3"/>
      <c r="C68" s="128"/>
      <c r="D68" s="184" t="s">
        <v>1359</v>
      </c>
      <c r="E68" s="185"/>
      <c r="F68" s="185"/>
      <c r="G68" s="185"/>
      <c r="H68" s="185"/>
      <c r="I68" s="185"/>
      <c r="J68" s="186">
        <f>J166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1360</v>
      </c>
      <c r="E69" s="185"/>
      <c r="F69" s="185"/>
      <c r="G69" s="185"/>
      <c r="H69" s="185"/>
      <c r="I69" s="185"/>
      <c r="J69" s="186">
        <f>J173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6" t="s">
        <v>181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</v>
      </c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2" t="str">
        <f>E7</f>
        <v>Vědomice - Úprava ulice Na Zavadilce</v>
      </c>
      <c r="F79" s="35"/>
      <c r="G79" s="35"/>
      <c r="H79" s="35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4"/>
      <c r="C80" s="35" t="s">
        <v>166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2" customFormat="1" ht="16.5" customHeight="1">
      <c r="A81" s="41"/>
      <c r="B81" s="42"/>
      <c r="C81" s="43"/>
      <c r="D81" s="43"/>
      <c r="E81" s="172" t="s">
        <v>1357</v>
      </c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168</v>
      </c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72" t="str">
        <f>E11</f>
        <v>2023-065-03-01 - SO-03 - Náves - bourací práce</v>
      </c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21</v>
      </c>
      <c r="D85" s="43"/>
      <c r="E85" s="43"/>
      <c r="F85" s="30" t="str">
        <f>F14</f>
        <v xml:space="preserve">k.ú. Vědomice </v>
      </c>
      <c r="G85" s="43"/>
      <c r="H85" s="43"/>
      <c r="I85" s="35" t="s">
        <v>23</v>
      </c>
      <c r="J85" s="75" t="str">
        <f>IF(J14="","",J14)</f>
        <v>6. 11. 2023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40.05" customHeight="1">
      <c r="A87" s="41"/>
      <c r="B87" s="42"/>
      <c r="C87" s="35" t="s">
        <v>25</v>
      </c>
      <c r="D87" s="43"/>
      <c r="E87" s="43"/>
      <c r="F87" s="30" t="str">
        <f>E17</f>
        <v>Obec Vědomice, Na Průhonu 270, Roudnice nad Labem</v>
      </c>
      <c r="G87" s="43"/>
      <c r="H87" s="43"/>
      <c r="I87" s="35" t="s">
        <v>31</v>
      </c>
      <c r="J87" s="39" t="str">
        <f>E23</f>
        <v>Ing. arch. Pavel Šulc Ph.D.Krásného 351/8, Praha 6</v>
      </c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29</v>
      </c>
      <c r="D88" s="43"/>
      <c r="E88" s="43"/>
      <c r="F88" s="30" t="str">
        <f>IF(E20="","",E20)</f>
        <v>Vyplň údaj</v>
      </c>
      <c r="G88" s="43"/>
      <c r="H88" s="43"/>
      <c r="I88" s="35" t="s">
        <v>34</v>
      </c>
      <c r="J88" s="39" t="str">
        <f>E26</f>
        <v>Ing. Dana Mlejnková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0.32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11" customFormat="1" ht="29.28" customHeight="1">
      <c r="A90" s="188"/>
      <c r="B90" s="189"/>
      <c r="C90" s="190" t="s">
        <v>182</v>
      </c>
      <c r="D90" s="191" t="s">
        <v>57</v>
      </c>
      <c r="E90" s="191" t="s">
        <v>53</v>
      </c>
      <c r="F90" s="191" t="s">
        <v>54</v>
      </c>
      <c r="G90" s="191" t="s">
        <v>183</v>
      </c>
      <c r="H90" s="191" t="s">
        <v>184</v>
      </c>
      <c r="I90" s="191" t="s">
        <v>185</v>
      </c>
      <c r="J90" s="191" t="s">
        <v>173</v>
      </c>
      <c r="K90" s="192" t="s">
        <v>186</v>
      </c>
      <c r="L90" s="193"/>
      <c r="M90" s="95" t="s">
        <v>19</v>
      </c>
      <c r="N90" s="96" t="s">
        <v>42</v>
      </c>
      <c r="O90" s="96" t="s">
        <v>187</v>
      </c>
      <c r="P90" s="96" t="s">
        <v>188</v>
      </c>
      <c r="Q90" s="96" t="s">
        <v>189</v>
      </c>
      <c r="R90" s="96" t="s">
        <v>190</v>
      </c>
      <c r="S90" s="96" t="s">
        <v>191</v>
      </c>
      <c r="T90" s="97" t="s">
        <v>192</v>
      </c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</row>
    <row r="91" s="2" customFormat="1" ht="22.8" customHeight="1">
      <c r="A91" s="41"/>
      <c r="B91" s="42"/>
      <c r="C91" s="102" t="s">
        <v>193</v>
      </c>
      <c r="D91" s="43"/>
      <c r="E91" s="43"/>
      <c r="F91" s="43"/>
      <c r="G91" s="43"/>
      <c r="H91" s="43"/>
      <c r="I91" s="43"/>
      <c r="J91" s="194">
        <f>BK91</f>
        <v>0</v>
      </c>
      <c r="K91" s="43"/>
      <c r="L91" s="47"/>
      <c r="M91" s="98"/>
      <c r="N91" s="195"/>
      <c r="O91" s="99"/>
      <c r="P91" s="196">
        <f>P92+P165</f>
        <v>0</v>
      </c>
      <c r="Q91" s="99"/>
      <c r="R91" s="196">
        <f>R92+R165</f>
        <v>0</v>
      </c>
      <c r="S91" s="99"/>
      <c r="T91" s="197">
        <f>T92+T165</f>
        <v>7.6880000000000006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71</v>
      </c>
      <c r="AU91" s="20" t="s">
        <v>174</v>
      </c>
      <c r="BK91" s="198">
        <f>BK92+BK165</f>
        <v>0</v>
      </c>
    </row>
    <row r="92" s="12" customFormat="1" ht="25.92" customHeight="1">
      <c r="A92" s="12"/>
      <c r="B92" s="199"/>
      <c r="C92" s="200"/>
      <c r="D92" s="201" t="s">
        <v>71</v>
      </c>
      <c r="E92" s="202" t="s">
        <v>194</v>
      </c>
      <c r="F92" s="202" t="s">
        <v>195</v>
      </c>
      <c r="G92" s="200"/>
      <c r="H92" s="200"/>
      <c r="I92" s="203"/>
      <c r="J92" s="204">
        <f>BK92</f>
        <v>0</v>
      </c>
      <c r="K92" s="200"/>
      <c r="L92" s="205"/>
      <c r="M92" s="206"/>
      <c r="N92" s="207"/>
      <c r="O92" s="207"/>
      <c r="P92" s="208">
        <f>P93+P136</f>
        <v>0</v>
      </c>
      <c r="Q92" s="207"/>
      <c r="R92" s="208">
        <f>R93+R136</f>
        <v>0</v>
      </c>
      <c r="S92" s="207"/>
      <c r="T92" s="209">
        <f>T93+T136</f>
        <v>4.742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0" t="s">
        <v>79</v>
      </c>
      <c r="AT92" s="211" t="s">
        <v>71</v>
      </c>
      <c r="AU92" s="211" t="s">
        <v>72</v>
      </c>
      <c r="AY92" s="210" t="s">
        <v>196</v>
      </c>
      <c r="BK92" s="212">
        <f>BK93+BK136</f>
        <v>0</v>
      </c>
    </row>
    <row r="93" s="12" customFormat="1" ht="22.8" customHeight="1">
      <c r="A93" s="12"/>
      <c r="B93" s="199"/>
      <c r="C93" s="200"/>
      <c r="D93" s="201" t="s">
        <v>71</v>
      </c>
      <c r="E93" s="213" t="s">
        <v>985</v>
      </c>
      <c r="F93" s="213" t="s">
        <v>986</v>
      </c>
      <c r="G93" s="200"/>
      <c r="H93" s="200"/>
      <c r="I93" s="203"/>
      <c r="J93" s="214">
        <f>BK93</f>
        <v>0</v>
      </c>
      <c r="K93" s="200"/>
      <c r="L93" s="205"/>
      <c r="M93" s="206"/>
      <c r="N93" s="207"/>
      <c r="O93" s="207"/>
      <c r="P93" s="208">
        <f>SUM(P94:P135)</f>
        <v>0</v>
      </c>
      <c r="Q93" s="207"/>
      <c r="R93" s="208">
        <f>SUM(R94:R135)</f>
        <v>0</v>
      </c>
      <c r="S93" s="207"/>
      <c r="T93" s="209">
        <f>SUM(T94:T135)</f>
        <v>4.742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79</v>
      </c>
      <c r="AT93" s="211" t="s">
        <v>71</v>
      </c>
      <c r="AU93" s="211" t="s">
        <v>79</v>
      </c>
      <c r="AY93" s="210" t="s">
        <v>196</v>
      </c>
      <c r="BK93" s="212">
        <f>SUM(BK94:BK135)</f>
        <v>0</v>
      </c>
    </row>
    <row r="94" s="2" customFormat="1" ht="16.5" customHeight="1">
      <c r="A94" s="41"/>
      <c r="B94" s="42"/>
      <c r="C94" s="215" t="s">
        <v>79</v>
      </c>
      <c r="D94" s="215" t="s">
        <v>199</v>
      </c>
      <c r="E94" s="216" t="s">
        <v>1361</v>
      </c>
      <c r="F94" s="217" t="s">
        <v>1362</v>
      </c>
      <c r="G94" s="218" t="s">
        <v>264</v>
      </c>
      <c r="H94" s="219">
        <v>1.792</v>
      </c>
      <c r="I94" s="220"/>
      <c r="J94" s="221">
        <f>ROUND(I94*H94,2)</f>
        <v>0</v>
      </c>
      <c r="K94" s="217" t="s">
        <v>203</v>
      </c>
      <c r="L94" s="47"/>
      <c r="M94" s="222" t="s">
        <v>19</v>
      </c>
      <c r="N94" s="223" t="s">
        <v>43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2</v>
      </c>
      <c r="T94" s="225">
        <f>S94*H94</f>
        <v>3.5840000000000001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204</v>
      </c>
      <c r="AT94" s="226" t="s">
        <v>199</v>
      </c>
      <c r="AU94" s="226" t="s">
        <v>81</v>
      </c>
      <c r="AY94" s="20" t="s">
        <v>196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79</v>
      </c>
      <c r="BK94" s="227">
        <f>ROUND(I94*H94,2)</f>
        <v>0</v>
      </c>
      <c r="BL94" s="20" t="s">
        <v>204</v>
      </c>
      <c r="BM94" s="226" t="s">
        <v>1363</v>
      </c>
    </row>
    <row r="95" s="2" customFormat="1">
      <c r="A95" s="41"/>
      <c r="B95" s="42"/>
      <c r="C95" s="43"/>
      <c r="D95" s="228" t="s">
        <v>206</v>
      </c>
      <c r="E95" s="43"/>
      <c r="F95" s="229" t="s">
        <v>1364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206</v>
      </c>
      <c r="AU95" s="20" t="s">
        <v>81</v>
      </c>
    </row>
    <row r="96" s="13" customFormat="1">
      <c r="A96" s="13"/>
      <c r="B96" s="233"/>
      <c r="C96" s="234"/>
      <c r="D96" s="235" t="s">
        <v>208</v>
      </c>
      <c r="E96" s="236" t="s">
        <v>19</v>
      </c>
      <c r="F96" s="237" t="s">
        <v>401</v>
      </c>
      <c r="G96" s="234"/>
      <c r="H96" s="236" t="s">
        <v>19</v>
      </c>
      <c r="I96" s="238"/>
      <c r="J96" s="234"/>
      <c r="K96" s="234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208</v>
      </c>
      <c r="AU96" s="243" t="s">
        <v>81</v>
      </c>
      <c r="AV96" s="13" t="s">
        <v>79</v>
      </c>
      <c r="AW96" s="13" t="s">
        <v>33</v>
      </c>
      <c r="AX96" s="13" t="s">
        <v>72</v>
      </c>
      <c r="AY96" s="243" t="s">
        <v>196</v>
      </c>
    </row>
    <row r="97" s="13" customFormat="1">
      <c r="A97" s="13"/>
      <c r="B97" s="233"/>
      <c r="C97" s="234"/>
      <c r="D97" s="235" t="s">
        <v>208</v>
      </c>
      <c r="E97" s="236" t="s">
        <v>19</v>
      </c>
      <c r="F97" s="237" t="s">
        <v>1365</v>
      </c>
      <c r="G97" s="234"/>
      <c r="H97" s="236" t="s">
        <v>19</v>
      </c>
      <c r="I97" s="238"/>
      <c r="J97" s="234"/>
      <c r="K97" s="234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208</v>
      </c>
      <c r="AU97" s="243" t="s">
        <v>81</v>
      </c>
      <c r="AV97" s="13" t="s">
        <v>79</v>
      </c>
      <c r="AW97" s="13" t="s">
        <v>33</v>
      </c>
      <c r="AX97" s="13" t="s">
        <v>72</v>
      </c>
      <c r="AY97" s="243" t="s">
        <v>196</v>
      </c>
    </row>
    <row r="98" s="13" customFormat="1">
      <c r="A98" s="13"/>
      <c r="B98" s="233"/>
      <c r="C98" s="234"/>
      <c r="D98" s="235" t="s">
        <v>208</v>
      </c>
      <c r="E98" s="236" t="s">
        <v>19</v>
      </c>
      <c r="F98" s="237" t="s">
        <v>1366</v>
      </c>
      <c r="G98" s="234"/>
      <c r="H98" s="236" t="s">
        <v>19</v>
      </c>
      <c r="I98" s="238"/>
      <c r="J98" s="234"/>
      <c r="K98" s="234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208</v>
      </c>
      <c r="AU98" s="243" t="s">
        <v>81</v>
      </c>
      <c r="AV98" s="13" t="s">
        <v>79</v>
      </c>
      <c r="AW98" s="13" t="s">
        <v>33</v>
      </c>
      <c r="AX98" s="13" t="s">
        <v>72</v>
      </c>
      <c r="AY98" s="243" t="s">
        <v>196</v>
      </c>
    </row>
    <row r="99" s="14" customFormat="1">
      <c r="A99" s="14"/>
      <c r="B99" s="244"/>
      <c r="C99" s="245"/>
      <c r="D99" s="235" t="s">
        <v>208</v>
      </c>
      <c r="E99" s="246" t="s">
        <v>19</v>
      </c>
      <c r="F99" s="247" t="s">
        <v>1367</v>
      </c>
      <c r="G99" s="245"/>
      <c r="H99" s="248">
        <v>0.51200000000000001</v>
      </c>
      <c r="I99" s="249"/>
      <c r="J99" s="245"/>
      <c r="K99" s="245"/>
      <c r="L99" s="250"/>
      <c r="M99" s="251"/>
      <c r="N99" s="252"/>
      <c r="O99" s="252"/>
      <c r="P99" s="252"/>
      <c r="Q99" s="252"/>
      <c r="R99" s="252"/>
      <c r="S99" s="252"/>
      <c r="T99" s="253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4" t="s">
        <v>208</v>
      </c>
      <c r="AU99" s="254" t="s">
        <v>81</v>
      </c>
      <c r="AV99" s="14" t="s">
        <v>81</v>
      </c>
      <c r="AW99" s="14" t="s">
        <v>33</v>
      </c>
      <c r="AX99" s="14" t="s">
        <v>72</v>
      </c>
      <c r="AY99" s="254" t="s">
        <v>196</v>
      </c>
    </row>
    <row r="100" s="13" customFormat="1">
      <c r="A100" s="13"/>
      <c r="B100" s="233"/>
      <c r="C100" s="234"/>
      <c r="D100" s="235" t="s">
        <v>208</v>
      </c>
      <c r="E100" s="236" t="s">
        <v>19</v>
      </c>
      <c r="F100" s="237" t="s">
        <v>401</v>
      </c>
      <c r="G100" s="234"/>
      <c r="H100" s="236" t="s">
        <v>19</v>
      </c>
      <c r="I100" s="238"/>
      <c r="J100" s="234"/>
      <c r="K100" s="234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208</v>
      </c>
      <c r="AU100" s="243" t="s">
        <v>81</v>
      </c>
      <c r="AV100" s="13" t="s">
        <v>79</v>
      </c>
      <c r="AW100" s="13" t="s">
        <v>33</v>
      </c>
      <c r="AX100" s="13" t="s">
        <v>72</v>
      </c>
      <c r="AY100" s="243" t="s">
        <v>196</v>
      </c>
    </row>
    <row r="101" s="13" customFormat="1">
      <c r="A101" s="13"/>
      <c r="B101" s="233"/>
      <c r="C101" s="234"/>
      <c r="D101" s="235" t="s">
        <v>208</v>
      </c>
      <c r="E101" s="236" t="s">
        <v>19</v>
      </c>
      <c r="F101" s="237" t="s">
        <v>1368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208</v>
      </c>
      <c r="AU101" s="243" t="s">
        <v>81</v>
      </c>
      <c r="AV101" s="13" t="s">
        <v>79</v>
      </c>
      <c r="AW101" s="13" t="s">
        <v>33</v>
      </c>
      <c r="AX101" s="13" t="s">
        <v>72</v>
      </c>
      <c r="AY101" s="243" t="s">
        <v>196</v>
      </c>
    </row>
    <row r="102" s="13" customFormat="1">
      <c r="A102" s="13"/>
      <c r="B102" s="233"/>
      <c r="C102" s="234"/>
      <c r="D102" s="235" t="s">
        <v>208</v>
      </c>
      <c r="E102" s="236" t="s">
        <v>19</v>
      </c>
      <c r="F102" s="237" t="s">
        <v>1369</v>
      </c>
      <c r="G102" s="234"/>
      <c r="H102" s="236" t="s">
        <v>19</v>
      </c>
      <c r="I102" s="238"/>
      <c r="J102" s="234"/>
      <c r="K102" s="234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208</v>
      </c>
      <c r="AU102" s="243" t="s">
        <v>81</v>
      </c>
      <c r="AV102" s="13" t="s">
        <v>79</v>
      </c>
      <c r="AW102" s="13" t="s">
        <v>33</v>
      </c>
      <c r="AX102" s="13" t="s">
        <v>72</v>
      </c>
      <c r="AY102" s="243" t="s">
        <v>196</v>
      </c>
    </row>
    <row r="103" s="14" customFormat="1">
      <c r="A103" s="14"/>
      <c r="B103" s="244"/>
      <c r="C103" s="245"/>
      <c r="D103" s="235" t="s">
        <v>208</v>
      </c>
      <c r="E103" s="246" t="s">
        <v>19</v>
      </c>
      <c r="F103" s="247" t="s">
        <v>1370</v>
      </c>
      <c r="G103" s="245"/>
      <c r="H103" s="248">
        <v>0.64000000000000001</v>
      </c>
      <c r="I103" s="249"/>
      <c r="J103" s="245"/>
      <c r="K103" s="245"/>
      <c r="L103" s="250"/>
      <c r="M103" s="251"/>
      <c r="N103" s="252"/>
      <c r="O103" s="252"/>
      <c r="P103" s="252"/>
      <c r="Q103" s="252"/>
      <c r="R103" s="252"/>
      <c r="S103" s="252"/>
      <c r="T103" s="25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4" t="s">
        <v>208</v>
      </c>
      <c r="AU103" s="254" t="s">
        <v>81</v>
      </c>
      <c r="AV103" s="14" t="s">
        <v>81</v>
      </c>
      <c r="AW103" s="14" t="s">
        <v>33</v>
      </c>
      <c r="AX103" s="14" t="s">
        <v>72</v>
      </c>
      <c r="AY103" s="254" t="s">
        <v>196</v>
      </c>
    </row>
    <row r="104" s="13" customFormat="1">
      <c r="A104" s="13"/>
      <c r="B104" s="233"/>
      <c r="C104" s="234"/>
      <c r="D104" s="235" t="s">
        <v>208</v>
      </c>
      <c r="E104" s="236" t="s">
        <v>19</v>
      </c>
      <c r="F104" s="237" t="s">
        <v>401</v>
      </c>
      <c r="G104" s="234"/>
      <c r="H104" s="236" t="s">
        <v>19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208</v>
      </c>
      <c r="AU104" s="243" t="s">
        <v>81</v>
      </c>
      <c r="AV104" s="13" t="s">
        <v>79</v>
      </c>
      <c r="AW104" s="13" t="s">
        <v>33</v>
      </c>
      <c r="AX104" s="13" t="s">
        <v>72</v>
      </c>
      <c r="AY104" s="243" t="s">
        <v>196</v>
      </c>
    </row>
    <row r="105" s="13" customFormat="1">
      <c r="A105" s="13"/>
      <c r="B105" s="233"/>
      <c r="C105" s="234"/>
      <c r="D105" s="235" t="s">
        <v>208</v>
      </c>
      <c r="E105" s="236" t="s">
        <v>19</v>
      </c>
      <c r="F105" s="237" t="s">
        <v>1371</v>
      </c>
      <c r="G105" s="234"/>
      <c r="H105" s="236" t="s">
        <v>19</v>
      </c>
      <c r="I105" s="238"/>
      <c r="J105" s="234"/>
      <c r="K105" s="234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208</v>
      </c>
      <c r="AU105" s="243" t="s">
        <v>81</v>
      </c>
      <c r="AV105" s="13" t="s">
        <v>79</v>
      </c>
      <c r="AW105" s="13" t="s">
        <v>33</v>
      </c>
      <c r="AX105" s="13" t="s">
        <v>72</v>
      </c>
      <c r="AY105" s="243" t="s">
        <v>196</v>
      </c>
    </row>
    <row r="106" s="13" customFormat="1">
      <c r="A106" s="13"/>
      <c r="B106" s="233"/>
      <c r="C106" s="234"/>
      <c r="D106" s="235" t="s">
        <v>208</v>
      </c>
      <c r="E106" s="236" t="s">
        <v>19</v>
      </c>
      <c r="F106" s="237" t="s">
        <v>1369</v>
      </c>
      <c r="G106" s="234"/>
      <c r="H106" s="236" t="s">
        <v>19</v>
      </c>
      <c r="I106" s="238"/>
      <c r="J106" s="234"/>
      <c r="K106" s="234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208</v>
      </c>
      <c r="AU106" s="243" t="s">
        <v>81</v>
      </c>
      <c r="AV106" s="13" t="s">
        <v>79</v>
      </c>
      <c r="AW106" s="13" t="s">
        <v>33</v>
      </c>
      <c r="AX106" s="13" t="s">
        <v>72</v>
      </c>
      <c r="AY106" s="243" t="s">
        <v>196</v>
      </c>
    </row>
    <row r="107" s="14" customFormat="1">
      <c r="A107" s="14"/>
      <c r="B107" s="244"/>
      <c r="C107" s="245"/>
      <c r="D107" s="235" t="s">
        <v>208</v>
      </c>
      <c r="E107" s="246" t="s">
        <v>19</v>
      </c>
      <c r="F107" s="247" t="s">
        <v>1370</v>
      </c>
      <c r="G107" s="245"/>
      <c r="H107" s="248">
        <v>0.64000000000000001</v>
      </c>
      <c r="I107" s="249"/>
      <c r="J107" s="245"/>
      <c r="K107" s="245"/>
      <c r="L107" s="250"/>
      <c r="M107" s="251"/>
      <c r="N107" s="252"/>
      <c r="O107" s="252"/>
      <c r="P107" s="252"/>
      <c r="Q107" s="252"/>
      <c r="R107" s="252"/>
      <c r="S107" s="252"/>
      <c r="T107" s="253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4" t="s">
        <v>208</v>
      </c>
      <c r="AU107" s="254" t="s">
        <v>81</v>
      </c>
      <c r="AV107" s="14" t="s">
        <v>81</v>
      </c>
      <c r="AW107" s="14" t="s">
        <v>33</v>
      </c>
      <c r="AX107" s="14" t="s">
        <v>72</v>
      </c>
      <c r="AY107" s="254" t="s">
        <v>196</v>
      </c>
    </row>
    <row r="108" s="15" customFormat="1">
      <c r="A108" s="15"/>
      <c r="B108" s="255"/>
      <c r="C108" s="256"/>
      <c r="D108" s="235" t="s">
        <v>208</v>
      </c>
      <c r="E108" s="257" t="s">
        <v>19</v>
      </c>
      <c r="F108" s="258" t="s">
        <v>219</v>
      </c>
      <c r="G108" s="256"/>
      <c r="H108" s="259">
        <v>1.792</v>
      </c>
      <c r="I108" s="260"/>
      <c r="J108" s="256"/>
      <c r="K108" s="256"/>
      <c r="L108" s="261"/>
      <c r="M108" s="262"/>
      <c r="N108" s="263"/>
      <c r="O108" s="263"/>
      <c r="P108" s="263"/>
      <c r="Q108" s="263"/>
      <c r="R108" s="263"/>
      <c r="S108" s="263"/>
      <c r="T108" s="264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5" t="s">
        <v>208</v>
      </c>
      <c r="AU108" s="265" t="s">
        <v>81</v>
      </c>
      <c r="AV108" s="15" t="s">
        <v>204</v>
      </c>
      <c r="AW108" s="15" t="s">
        <v>33</v>
      </c>
      <c r="AX108" s="15" t="s">
        <v>79</v>
      </c>
      <c r="AY108" s="265" t="s">
        <v>196</v>
      </c>
    </row>
    <row r="109" s="2" customFormat="1" ht="16.5" customHeight="1">
      <c r="A109" s="41"/>
      <c r="B109" s="42"/>
      <c r="C109" s="215" t="s">
        <v>81</v>
      </c>
      <c r="D109" s="215" t="s">
        <v>199</v>
      </c>
      <c r="E109" s="216" t="s">
        <v>1372</v>
      </c>
      <c r="F109" s="217" t="s">
        <v>1373</v>
      </c>
      <c r="G109" s="218" t="s">
        <v>943</v>
      </c>
      <c r="H109" s="219">
        <v>2</v>
      </c>
      <c r="I109" s="220"/>
      <c r="J109" s="221">
        <f>ROUND(I109*H109,2)</f>
        <v>0</v>
      </c>
      <c r="K109" s="217" t="s">
        <v>203</v>
      </c>
      <c r="L109" s="47"/>
      <c r="M109" s="222" t="s">
        <v>19</v>
      </c>
      <c r="N109" s="223" t="s">
        <v>43</v>
      </c>
      <c r="O109" s="87"/>
      <c r="P109" s="224">
        <f>O109*H109</f>
        <v>0</v>
      </c>
      <c r="Q109" s="224">
        <v>0</v>
      </c>
      <c r="R109" s="224">
        <f>Q109*H109</f>
        <v>0</v>
      </c>
      <c r="S109" s="224">
        <v>0.48199999999999998</v>
      </c>
      <c r="T109" s="225">
        <f>S109*H109</f>
        <v>0.96399999999999997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204</v>
      </c>
      <c r="AT109" s="226" t="s">
        <v>199</v>
      </c>
      <c r="AU109" s="226" t="s">
        <v>81</v>
      </c>
      <c r="AY109" s="20" t="s">
        <v>196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79</v>
      </c>
      <c r="BK109" s="227">
        <f>ROUND(I109*H109,2)</f>
        <v>0</v>
      </c>
      <c r="BL109" s="20" t="s">
        <v>204</v>
      </c>
      <c r="BM109" s="226" t="s">
        <v>1374</v>
      </c>
    </row>
    <row r="110" s="2" customFormat="1">
      <c r="A110" s="41"/>
      <c r="B110" s="42"/>
      <c r="C110" s="43"/>
      <c r="D110" s="228" t="s">
        <v>206</v>
      </c>
      <c r="E110" s="43"/>
      <c r="F110" s="229" t="s">
        <v>1375</v>
      </c>
      <c r="G110" s="43"/>
      <c r="H110" s="43"/>
      <c r="I110" s="230"/>
      <c r="J110" s="43"/>
      <c r="K110" s="43"/>
      <c r="L110" s="47"/>
      <c r="M110" s="231"/>
      <c r="N110" s="232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206</v>
      </c>
      <c r="AU110" s="20" t="s">
        <v>81</v>
      </c>
    </row>
    <row r="111" s="13" customFormat="1">
      <c r="A111" s="13"/>
      <c r="B111" s="233"/>
      <c r="C111" s="234"/>
      <c r="D111" s="235" t="s">
        <v>208</v>
      </c>
      <c r="E111" s="236" t="s">
        <v>19</v>
      </c>
      <c r="F111" s="237" t="s">
        <v>401</v>
      </c>
      <c r="G111" s="234"/>
      <c r="H111" s="236" t="s">
        <v>19</v>
      </c>
      <c r="I111" s="238"/>
      <c r="J111" s="234"/>
      <c r="K111" s="234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208</v>
      </c>
      <c r="AU111" s="243" t="s">
        <v>81</v>
      </c>
      <c r="AV111" s="13" t="s">
        <v>79</v>
      </c>
      <c r="AW111" s="13" t="s">
        <v>33</v>
      </c>
      <c r="AX111" s="13" t="s">
        <v>72</v>
      </c>
      <c r="AY111" s="243" t="s">
        <v>196</v>
      </c>
    </row>
    <row r="112" s="13" customFormat="1">
      <c r="A112" s="13"/>
      <c r="B112" s="233"/>
      <c r="C112" s="234"/>
      <c r="D112" s="235" t="s">
        <v>208</v>
      </c>
      <c r="E112" s="236" t="s">
        <v>19</v>
      </c>
      <c r="F112" s="237" t="s">
        <v>1376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208</v>
      </c>
      <c r="AU112" s="243" t="s">
        <v>81</v>
      </c>
      <c r="AV112" s="13" t="s">
        <v>79</v>
      </c>
      <c r="AW112" s="13" t="s">
        <v>33</v>
      </c>
      <c r="AX112" s="13" t="s">
        <v>72</v>
      </c>
      <c r="AY112" s="243" t="s">
        <v>196</v>
      </c>
    </row>
    <row r="113" s="13" customFormat="1">
      <c r="A113" s="13"/>
      <c r="B113" s="233"/>
      <c r="C113" s="234"/>
      <c r="D113" s="235" t="s">
        <v>208</v>
      </c>
      <c r="E113" s="236" t="s">
        <v>19</v>
      </c>
      <c r="F113" s="237" t="s">
        <v>1377</v>
      </c>
      <c r="G113" s="234"/>
      <c r="H113" s="236" t="s">
        <v>19</v>
      </c>
      <c r="I113" s="238"/>
      <c r="J113" s="234"/>
      <c r="K113" s="234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208</v>
      </c>
      <c r="AU113" s="243" t="s">
        <v>81</v>
      </c>
      <c r="AV113" s="13" t="s">
        <v>79</v>
      </c>
      <c r="AW113" s="13" t="s">
        <v>33</v>
      </c>
      <c r="AX113" s="13" t="s">
        <v>72</v>
      </c>
      <c r="AY113" s="243" t="s">
        <v>196</v>
      </c>
    </row>
    <row r="114" s="14" customFormat="1">
      <c r="A114" s="14"/>
      <c r="B114" s="244"/>
      <c r="C114" s="245"/>
      <c r="D114" s="235" t="s">
        <v>208</v>
      </c>
      <c r="E114" s="246" t="s">
        <v>19</v>
      </c>
      <c r="F114" s="247" t="s">
        <v>81</v>
      </c>
      <c r="G114" s="245"/>
      <c r="H114" s="248">
        <v>2</v>
      </c>
      <c r="I114" s="249"/>
      <c r="J114" s="245"/>
      <c r="K114" s="245"/>
      <c r="L114" s="250"/>
      <c r="M114" s="251"/>
      <c r="N114" s="252"/>
      <c r="O114" s="252"/>
      <c r="P114" s="252"/>
      <c r="Q114" s="252"/>
      <c r="R114" s="252"/>
      <c r="S114" s="252"/>
      <c r="T114" s="253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4" t="s">
        <v>208</v>
      </c>
      <c r="AU114" s="254" t="s">
        <v>81</v>
      </c>
      <c r="AV114" s="14" t="s">
        <v>81</v>
      </c>
      <c r="AW114" s="14" t="s">
        <v>33</v>
      </c>
      <c r="AX114" s="14" t="s">
        <v>72</v>
      </c>
      <c r="AY114" s="254" t="s">
        <v>196</v>
      </c>
    </row>
    <row r="115" s="15" customFormat="1">
      <c r="A115" s="15"/>
      <c r="B115" s="255"/>
      <c r="C115" s="256"/>
      <c r="D115" s="235" t="s">
        <v>208</v>
      </c>
      <c r="E115" s="257" t="s">
        <v>19</v>
      </c>
      <c r="F115" s="258" t="s">
        <v>219</v>
      </c>
      <c r="G115" s="256"/>
      <c r="H115" s="259">
        <v>2</v>
      </c>
      <c r="I115" s="260"/>
      <c r="J115" s="256"/>
      <c r="K115" s="256"/>
      <c r="L115" s="261"/>
      <c r="M115" s="262"/>
      <c r="N115" s="263"/>
      <c r="O115" s="263"/>
      <c r="P115" s="263"/>
      <c r="Q115" s="263"/>
      <c r="R115" s="263"/>
      <c r="S115" s="263"/>
      <c r="T115" s="264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5" t="s">
        <v>208</v>
      </c>
      <c r="AU115" s="265" t="s">
        <v>81</v>
      </c>
      <c r="AV115" s="15" t="s">
        <v>204</v>
      </c>
      <c r="AW115" s="15" t="s">
        <v>33</v>
      </c>
      <c r="AX115" s="15" t="s">
        <v>79</v>
      </c>
      <c r="AY115" s="265" t="s">
        <v>196</v>
      </c>
    </row>
    <row r="116" s="2" customFormat="1" ht="16.5" customHeight="1">
      <c r="A116" s="41"/>
      <c r="B116" s="42"/>
      <c r="C116" s="215" t="s">
        <v>226</v>
      </c>
      <c r="D116" s="215" t="s">
        <v>199</v>
      </c>
      <c r="E116" s="216" t="s">
        <v>1378</v>
      </c>
      <c r="F116" s="217" t="s">
        <v>1379</v>
      </c>
      <c r="G116" s="218" t="s">
        <v>943</v>
      </c>
      <c r="H116" s="219">
        <v>1</v>
      </c>
      <c r="I116" s="220"/>
      <c r="J116" s="221">
        <f>ROUND(I116*H116,2)</f>
        <v>0</v>
      </c>
      <c r="K116" s="217" t="s">
        <v>203</v>
      </c>
      <c r="L116" s="47"/>
      <c r="M116" s="222" t="s">
        <v>19</v>
      </c>
      <c r="N116" s="223" t="s">
        <v>43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0.086999999999999994</v>
      </c>
      <c r="T116" s="225">
        <f>S116*H116</f>
        <v>0.086999999999999994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204</v>
      </c>
      <c r="AT116" s="226" t="s">
        <v>199</v>
      </c>
      <c r="AU116" s="226" t="s">
        <v>81</v>
      </c>
      <c r="AY116" s="20" t="s">
        <v>196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204</v>
      </c>
      <c r="BM116" s="226" t="s">
        <v>1380</v>
      </c>
    </row>
    <row r="117" s="2" customFormat="1">
      <c r="A117" s="41"/>
      <c r="B117" s="42"/>
      <c r="C117" s="43"/>
      <c r="D117" s="228" t="s">
        <v>206</v>
      </c>
      <c r="E117" s="43"/>
      <c r="F117" s="229" t="s">
        <v>1381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206</v>
      </c>
      <c r="AU117" s="20" t="s">
        <v>81</v>
      </c>
    </row>
    <row r="118" s="13" customFormat="1">
      <c r="A118" s="13"/>
      <c r="B118" s="233"/>
      <c r="C118" s="234"/>
      <c r="D118" s="235" t="s">
        <v>208</v>
      </c>
      <c r="E118" s="236" t="s">
        <v>19</v>
      </c>
      <c r="F118" s="237" t="s">
        <v>401</v>
      </c>
      <c r="G118" s="234"/>
      <c r="H118" s="236" t="s">
        <v>19</v>
      </c>
      <c r="I118" s="238"/>
      <c r="J118" s="234"/>
      <c r="K118" s="234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208</v>
      </c>
      <c r="AU118" s="243" t="s">
        <v>81</v>
      </c>
      <c r="AV118" s="13" t="s">
        <v>79</v>
      </c>
      <c r="AW118" s="13" t="s">
        <v>33</v>
      </c>
      <c r="AX118" s="13" t="s">
        <v>72</v>
      </c>
      <c r="AY118" s="243" t="s">
        <v>196</v>
      </c>
    </row>
    <row r="119" s="13" customFormat="1">
      <c r="A119" s="13"/>
      <c r="B119" s="233"/>
      <c r="C119" s="234"/>
      <c r="D119" s="235" t="s">
        <v>208</v>
      </c>
      <c r="E119" s="236" t="s">
        <v>19</v>
      </c>
      <c r="F119" s="237" t="s">
        <v>1382</v>
      </c>
      <c r="G119" s="234"/>
      <c r="H119" s="236" t="s">
        <v>19</v>
      </c>
      <c r="I119" s="238"/>
      <c r="J119" s="234"/>
      <c r="K119" s="234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208</v>
      </c>
      <c r="AU119" s="243" t="s">
        <v>81</v>
      </c>
      <c r="AV119" s="13" t="s">
        <v>79</v>
      </c>
      <c r="AW119" s="13" t="s">
        <v>33</v>
      </c>
      <c r="AX119" s="13" t="s">
        <v>72</v>
      </c>
      <c r="AY119" s="243" t="s">
        <v>196</v>
      </c>
    </row>
    <row r="120" s="13" customFormat="1">
      <c r="A120" s="13"/>
      <c r="B120" s="233"/>
      <c r="C120" s="234"/>
      <c r="D120" s="235" t="s">
        <v>208</v>
      </c>
      <c r="E120" s="236" t="s">
        <v>19</v>
      </c>
      <c r="F120" s="237" t="s">
        <v>1383</v>
      </c>
      <c r="G120" s="234"/>
      <c r="H120" s="236" t="s">
        <v>19</v>
      </c>
      <c r="I120" s="238"/>
      <c r="J120" s="234"/>
      <c r="K120" s="234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208</v>
      </c>
      <c r="AU120" s="243" t="s">
        <v>81</v>
      </c>
      <c r="AV120" s="13" t="s">
        <v>79</v>
      </c>
      <c r="AW120" s="13" t="s">
        <v>33</v>
      </c>
      <c r="AX120" s="13" t="s">
        <v>72</v>
      </c>
      <c r="AY120" s="243" t="s">
        <v>196</v>
      </c>
    </row>
    <row r="121" s="14" customFormat="1">
      <c r="A121" s="14"/>
      <c r="B121" s="244"/>
      <c r="C121" s="245"/>
      <c r="D121" s="235" t="s">
        <v>208</v>
      </c>
      <c r="E121" s="246" t="s">
        <v>19</v>
      </c>
      <c r="F121" s="247" t="s">
        <v>79</v>
      </c>
      <c r="G121" s="245"/>
      <c r="H121" s="248">
        <v>1</v>
      </c>
      <c r="I121" s="249"/>
      <c r="J121" s="245"/>
      <c r="K121" s="245"/>
      <c r="L121" s="250"/>
      <c r="M121" s="251"/>
      <c r="N121" s="252"/>
      <c r="O121" s="252"/>
      <c r="P121" s="252"/>
      <c r="Q121" s="252"/>
      <c r="R121" s="252"/>
      <c r="S121" s="252"/>
      <c r="T121" s="253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4" t="s">
        <v>208</v>
      </c>
      <c r="AU121" s="254" t="s">
        <v>81</v>
      </c>
      <c r="AV121" s="14" t="s">
        <v>81</v>
      </c>
      <c r="AW121" s="14" t="s">
        <v>33</v>
      </c>
      <c r="AX121" s="14" t="s">
        <v>72</v>
      </c>
      <c r="AY121" s="254" t="s">
        <v>196</v>
      </c>
    </row>
    <row r="122" s="15" customFormat="1">
      <c r="A122" s="15"/>
      <c r="B122" s="255"/>
      <c r="C122" s="256"/>
      <c r="D122" s="235" t="s">
        <v>208</v>
      </c>
      <c r="E122" s="257" t="s">
        <v>19</v>
      </c>
      <c r="F122" s="258" t="s">
        <v>219</v>
      </c>
      <c r="G122" s="256"/>
      <c r="H122" s="259">
        <v>1</v>
      </c>
      <c r="I122" s="260"/>
      <c r="J122" s="256"/>
      <c r="K122" s="256"/>
      <c r="L122" s="261"/>
      <c r="M122" s="262"/>
      <c r="N122" s="263"/>
      <c r="O122" s="263"/>
      <c r="P122" s="263"/>
      <c r="Q122" s="263"/>
      <c r="R122" s="263"/>
      <c r="S122" s="263"/>
      <c r="T122" s="264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5" t="s">
        <v>208</v>
      </c>
      <c r="AU122" s="265" t="s">
        <v>81</v>
      </c>
      <c r="AV122" s="15" t="s">
        <v>204</v>
      </c>
      <c r="AW122" s="15" t="s">
        <v>33</v>
      </c>
      <c r="AX122" s="15" t="s">
        <v>79</v>
      </c>
      <c r="AY122" s="265" t="s">
        <v>196</v>
      </c>
    </row>
    <row r="123" s="2" customFormat="1" ht="16.5" customHeight="1">
      <c r="A123" s="41"/>
      <c r="B123" s="42"/>
      <c r="C123" s="215" t="s">
        <v>204</v>
      </c>
      <c r="D123" s="215" t="s">
        <v>199</v>
      </c>
      <c r="E123" s="216" t="s">
        <v>1384</v>
      </c>
      <c r="F123" s="217" t="s">
        <v>1385</v>
      </c>
      <c r="G123" s="218" t="s">
        <v>943</v>
      </c>
      <c r="H123" s="219">
        <v>1</v>
      </c>
      <c r="I123" s="220"/>
      <c r="J123" s="221">
        <f>ROUND(I123*H123,2)</f>
        <v>0</v>
      </c>
      <c r="K123" s="217" t="s">
        <v>19</v>
      </c>
      <c r="L123" s="47"/>
      <c r="M123" s="222" t="s">
        <v>19</v>
      </c>
      <c r="N123" s="223" t="s">
        <v>43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0.025000000000000001</v>
      </c>
      <c r="T123" s="225">
        <f>S123*H123</f>
        <v>0.025000000000000001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204</v>
      </c>
      <c r="AT123" s="226" t="s">
        <v>199</v>
      </c>
      <c r="AU123" s="226" t="s">
        <v>81</v>
      </c>
      <c r="AY123" s="20" t="s">
        <v>196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79</v>
      </c>
      <c r="BK123" s="227">
        <f>ROUND(I123*H123,2)</f>
        <v>0</v>
      </c>
      <c r="BL123" s="20" t="s">
        <v>204</v>
      </c>
      <c r="BM123" s="226" t="s">
        <v>1386</v>
      </c>
    </row>
    <row r="124" s="13" customFormat="1">
      <c r="A124" s="13"/>
      <c r="B124" s="233"/>
      <c r="C124" s="234"/>
      <c r="D124" s="235" t="s">
        <v>208</v>
      </c>
      <c r="E124" s="236" t="s">
        <v>19</v>
      </c>
      <c r="F124" s="237" t="s">
        <v>401</v>
      </c>
      <c r="G124" s="234"/>
      <c r="H124" s="236" t="s">
        <v>19</v>
      </c>
      <c r="I124" s="238"/>
      <c r="J124" s="234"/>
      <c r="K124" s="234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208</v>
      </c>
      <c r="AU124" s="243" t="s">
        <v>81</v>
      </c>
      <c r="AV124" s="13" t="s">
        <v>79</v>
      </c>
      <c r="AW124" s="13" t="s">
        <v>33</v>
      </c>
      <c r="AX124" s="13" t="s">
        <v>72</v>
      </c>
      <c r="AY124" s="243" t="s">
        <v>196</v>
      </c>
    </row>
    <row r="125" s="13" customFormat="1">
      <c r="A125" s="13"/>
      <c r="B125" s="233"/>
      <c r="C125" s="234"/>
      <c r="D125" s="235" t="s">
        <v>208</v>
      </c>
      <c r="E125" s="236" t="s">
        <v>19</v>
      </c>
      <c r="F125" s="237" t="s">
        <v>1387</v>
      </c>
      <c r="G125" s="234"/>
      <c r="H125" s="236" t="s">
        <v>19</v>
      </c>
      <c r="I125" s="238"/>
      <c r="J125" s="234"/>
      <c r="K125" s="234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208</v>
      </c>
      <c r="AU125" s="243" t="s">
        <v>81</v>
      </c>
      <c r="AV125" s="13" t="s">
        <v>79</v>
      </c>
      <c r="AW125" s="13" t="s">
        <v>33</v>
      </c>
      <c r="AX125" s="13" t="s">
        <v>72</v>
      </c>
      <c r="AY125" s="243" t="s">
        <v>196</v>
      </c>
    </row>
    <row r="126" s="13" customFormat="1">
      <c r="A126" s="13"/>
      <c r="B126" s="233"/>
      <c r="C126" s="234"/>
      <c r="D126" s="235" t="s">
        <v>208</v>
      </c>
      <c r="E126" s="236" t="s">
        <v>19</v>
      </c>
      <c r="F126" s="237" t="s">
        <v>1388</v>
      </c>
      <c r="G126" s="234"/>
      <c r="H126" s="236" t="s">
        <v>19</v>
      </c>
      <c r="I126" s="238"/>
      <c r="J126" s="234"/>
      <c r="K126" s="234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208</v>
      </c>
      <c r="AU126" s="243" t="s">
        <v>81</v>
      </c>
      <c r="AV126" s="13" t="s">
        <v>79</v>
      </c>
      <c r="AW126" s="13" t="s">
        <v>33</v>
      </c>
      <c r="AX126" s="13" t="s">
        <v>72</v>
      </c>
      <c r="AY126" s="243" t="s">
        <v>196</v>
      </c>
    </row>
    <row r="127" s="14" customFormat="1">
      <c r="A127" s="14"/>
      <c r="B127" s="244"/>
      <c r="C127" s="245"/>
      <c r="D127" s="235" t="s">
        <v>208</v>
      </c>
      <c r="E127" s="246" t="s">
        <v>19</v>
      </c>
      <c r="F127" s="247" t="s">
        <v>79</v>
      </c>
      <c r="G127" s="245"/>
      <c r="H127" s="248">
        <v>1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4" t="s">
        <v>208</v>
      </c>
      <c r="AU127" s="254" t="s">
        <v>81</v>
      </c>
      <c r="AV127" s="14" t="s">
        <v>81</v>
      </c>
      <c r="AW127" s="14" t="s">
        <v>33</v>
      </c>
      <c r="AX127" s="14" t="s">
        <v>72</v>
      </c>
      <c r="AY127" s="254" t="s">
        <v>196</v>
      </c>
    </row>
    <row r="128" s="15" customFormat="1">
      <c r="A128" s="15"/>
      <c r="B128" s="255"/>
      <c r="C128" s="256"/>
      <c r="D128" s="235" t="s">
        <v>208</v>
      </c>
      <c r="E128" s="257" t="s">
        <v>19</v>
      </c>
      <c r="F128" s="258" t="s">
        <v>219</v>
      </c>
      <c r="G128" s="256"/>
      <c r="H128" s="259">
        <v>1</v>
      </c>
      <c r="I128" s="260"/>
      <c r="J128" s="256"/>
      <c r="K128" s="256"/>
      <c r="L128" s="261"/>
      <c r="M128" s="262"/>
      <c r="N128" s="263"/>
      <c r="O128" s="263"/>
      <c r="P128" s="263"/>
      <c r="Q128" s="263"/>
      <c r="R128" s="263"/>
      <c r="S128" s="263"/>
      <c r="T128" s="264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65" t="s">
        <v>208</v>
      </c>
      <c r="AU128" s="265" t="s">
        <v>81</v>
      </c>
      <c r="AV128" s="15" t="s">
        <v>204</v>
      </c>
      <c r="AW128" s="15" t="s">
        <v>33</v>
      </c>
      <c r="AX128" s="15" t="s">
        <v>79</v>
      </c>
      <c r="AY128" s="265" t="s">
        <v>196</v>
      </c>
    </row>
    <row r="129" s="2" customFormat="1" ht="33" customHeight="1">
      <c r="A129" s="41"/>
      <c r="B129" s="42"/>
      <c r="C129" s="215" t="s">
        <v>241</v>
      </c>
      <c r="D129" s="215" t="s">
        <v>199</v>
      </c>
      <c r="E129" s="216" t="s">
        <v>987</v>
      </c>
      <c r="F129" s="217" t="s">
        <v>988</v>
      </c>
      <c r="G129" s="218" t="s">
        <v>943</v>
      </c>
      <c r="H129" s="219">
        <v>1</v>
      </c>
      <c r="I129" s="220"/>
      <c r="J129" s="221">
        <f>ROUND(I129*H129,2)</f>
        <v>0</v>
      </c>
      <c r="K129" s="217" t="s">
        <v>203</v>
      </c>
      <c r="L129" s="47"/>
      <c r="M129" s="222" t="s">
        <v>19</v>
      </c>
      <c r="N129" s="223" t="s">
        <v>43</v>
      </c>
      <c r="O129" s="87"/>
      <c r="P129" s="224">
        <f>O129*H129</f>
        <v>0</v>
      </c>
      <c r="Q129" s="224">
        <v>0</v>
      </c>
      <c r="R129" s="224">
        <f>Q129*H129</f>
        <v>0</v>
      </c>
      <c r="S129" s="224">
        <v>0.082000000000000003</v>
      </c>
      <c r="T129" s="225">
        <f>S129*H129</f>
        <v>0.082000000000000003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6" t="s">
        <v>204</v>
      </c>
      <c r="AT129" s="226" t="s">
        <v>199</v>
      </c>
      <c r="AU129" s="226" t="s">
        <v>81</v>
      </c>
      <c r="AY129" s="20" t="s">
        <v>196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20" t="s">
        <v>79</v>
      </c>
      <c r="BK129" s="227">
        <f>ROUND(I129*H129,2)</f>
        <v>0</v>
      </c>
      <c r="BL129" s="20" t="s">
        <v>204</v>
      </c>
      <c r="BM129" s="226" t="s">
        <v>1389</v>
      </c>
    </row>
    <row r="130" s="2" customFormat="1">
      <c r="A130" s="41"/>
      <c r="B130" s="42"/>
      <c r="C130" s="43"/>
      <c r="D130" s="228" t="s">
        <v>206</v>
      </c>
      <c r="E130" s="43"/>
      <c r="F130" s="229" t="s">
        <v>1390</v>
      </c>
      <c r="G130" s="43"/>
      <c r="H130" s="43"/>
      <c r="I130" s="230"/>
      <c r="J130" s="43"/>
      <c r="K130" s="43"/>
      <c r="L130" s="47"/>
      <c r="M130" s="231"/>
      <c r="N130" s="232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206</v>
      </c>
      <c r="AU130" s="20" t="s">
        <v>81</v>
      </c>
    </row>
    <row r="131" s="13" customFormat="1">
      <c r="A131" s="13"/>
      <c r="B131" s="233"/>
      <c r="C131" s="234"/>
      <c r="D131" s="235" t="s">
        <v>208</v>
      </c>
      <c r="E131" s="236" t="s">
        <v>19</v>
      </c>
      <c r="F131" s="237" t="s">
        <v>401</v>
      </c>
      <c r="G131" s="234"/>
      <c r="H131" s="236" t="s">
        <v>19</v>
      </c>
      <c r="I131" s="238"/>
      <c r="J131" s="234"/>
      <c r="K131" s="234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208</v>
      </c>
      <c r="AU131" s="243" t="s">
        <v>81</v>
      </c>
      <c r="AV131" s="13" t="s">
        <v>79</v>
      </c>
      <c r="AW131" s="13" t="s">
        <v>33</v>
      </c>
      <c r="AX131" s="13" t="s">
        <v>72</v>
      </c>
      <c r="AY131" s="243" t="s">
        <v>196</v>
      </c>
    </row>
    <row r="132" s="13" customFormat="1">
      <c r="A132" s="13"/>
      <c r="B132" s="233"/>
      <c r="C132" s="234"/>
      <c r="D132" s="235" t="s">
        <v>208</v>
      </c>
      <c r="E132" s="236" t="s">
        <v>19</v>
      </c>
      <c r="F132" s="237" t="s">
        <v>1391</v>
      </c>
      <c r="G132" s="234"/>
      <c r="H132" s="236" t="s">
        <v>19</v>
      </c>
      <c r="I132" s="238"/>
      <c r="J132" s="234"/>
      <c r="K132" s="234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208</v>
      </c>
      <c r="AU132" s="243" t="s">
        <v>81</v>
      </c>
      <c r="AV132" s="13" t="s">
        <v>79</v>
      </c>
      <c r="AW132" s="13" t="s">
        <v>33</v>
      </c>
      <c r="AX132" s="13" t="s">
        <v>72</v>
      </c>
      <c r="AY132" s="243" t="s">
        <v>196</v>
      </c>
    </row>
    <row r="133" s="13" customFormat="1">
      <c r="A133" s="13"/>
      <c r="B133" s="233"/>
      <c r="C133" s="234"/>
      <c r="D133" s="235" t="s">
        <v>208</v>
      </c>
      <c r="E133" s="236" t="s">
        <v>19</v>
      </c>
      <c r="F133" s="237" t="s">
        <v>1392</v>
      </c>
      <c r="G133" s="234"/>
      <c r="H133" s="236" t="s">
        <v>19</v>
      </c>
      <c r="I133" s="238"/>
      <c r="J133" s="234"/>
      <c r="K133" s="234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208</v>
      </c>
      <c r="AU133" s="243" t="s">
        <v>81</v>
      </c>
      <c r="AV133" s="13" t="s">
        <v>79</v>
      </c>
      <c r="AW133" s="13" t="s">
        <v>33</v>
      </c>
      <c r="AX133" s="13" t="s">
        <v>72</v>
      </c>
      <c r="AY133" s="243" t="s">
        <v>196</v>
      </c>
    </row>
    <row r="134" s="14" customFormat="1">
      <c r="A134" s="14"/>
      <c r="B134" s="244"/>
      <c r="C134" s="245"/>
      <c r="D134" s="235" t="s">
        <v>208</v>
      </c>
      <c r="E134" s="246" t="s">
        <v>19</v>
      </c>
      <c r="F134" s="247" t="s">
        <v>79</v>
      </c>
      <c r="G134" s="245"/>
      <c r="H134" s="248">
        <v>1</v>
      </c>
      <c r="I134" s="249"/>
      <c r="J134" s="245"/>
      <c r="K134" s="245"/>
      <c r="L134" s="250"/>
      <c r="M134" s="251"/>
      <c r="N134" s="252"/>
      <c r="O134" s="252"/>
      <c r="P134" s="252"/>
      <c r="Q134" s="252"/>
      <c r="R134" s="252"/>
      <c r="S134" s="252"/>
      <c r="T134" s="253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4" t="s">
        <v>208</v>
      </c>
      <c r="AU134" s="254" t="s">
        <v>81</v>
      </c>
      <c r="AV134" s="14" t="s">
        <v>81</v>
      </c>
      <c r="AW134" s="14" t="s">
        <v>33</v>
      </c>
      <c r="AX134" s="14" t="s">
        <v>72</v>
      </c>
      <c r="AY134" s="254" t="s">
        <v>196</v>
      </c>
    </row>
    <row r="135" s="15" customFormat="1">
      <c r="A135" s="15"/>
      <c r="B135" s="255"/>
      <c r="C135" s="256"/>
      <c r="D135" s="235" t="s">
        <v>208</v>
      </c>
      <c r="E135" s="257" t="s">
        <v>19</v>
      </c>
      <c r="F135" s="258" t="s">
        <v>219</v>
      </c>
      <c r="G135" s="256"/>
      <c r="H135" s="259">
        <v>1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5" t="s">
        <v>208</v>
      </c>
      <c r="AU135" s="265" t="s">
        <v>81</v>
      </c>
      <c r="AV135" s="15" t="s">
        <v>204</v>
      </c>
      <c r="AW135" s="15" t="s">
        <v>33</v>
      </c>
      <c r="AX135" s="15" t="s">
        <v>79</v>
      </c>
      <c r="AY135" s="265" t="s">
        <v>196</v>
      </c>
    </row>
    <row r="136" s="12" customFormat="1" ht="22.8" customHeight="1">
      <c r="A136" s="12"/>
      <c r="B136" s="199"/>
      <c r="C136" s="200"/>
      <c r="D136" s="201" t="s">
        <v>71</v>
      </c>
      <c r="E136" s="213" t="s">
        <v>321</v>
      </c>
      <c r="F136" s="213" t="s">
        <v>322</v>
      </c>
      <c r="G136" s="200"/>
      <c r="H136" s="200"/>
      <c r="I136" s="203"/>
      <c r="J136" s="214">
        <f>BK136</f>
        <v>0</v>
      </c>
      <c r="K136" s="200"/>
      <c r="L136" s="205"/>
      <c r="M136" s="206"/>
      <c r="N136" s="207"/>
      <c r="O136" s="207"/>
      <c r="P136" s="208">
        <f>SUM(P137:P164)</f>
        <v>0</v>
      </c>
      <c r="Q136" s="207"/>
      <c r="R136" s="208">
        <f>SUM(R137:R164)</f>
        <v>0</v>
      </c>
      <c r="S136" s="207"/>
      <c r="T136" s="209">
        <f>SUM(T137:T164)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0" t="s">
        <v>79</v>
      </c>
      <c r="AT136" s="211" t="s">
        <v>71</v>
      </c>
      <c r="AU136" s="211" t="s">
        <v>79</v>
      </c>
      <c r="AY136" s="210" t="s">
        <v>196</v>
      </c>
      <c r="BK136" s="212">
        <f>SUM(BK137:BK164)</f>
        <v>0</v>
      </c>
    </row>
    <row r="137" s="2" customFormat="1" ht="21.75" customHeight="1">
      <c r="A137" s="41"/>
      <c r="B137" s="42"/>
      <c r="C137" s="215" t="s">
        <v>261</v>
      </c>
      <c r="D137" s="215" t="s">
        <v>199</v>
      </c>
      <c r="E137" s="216" t="s">
        <v>1393</v>
      </c>
      <c r="F137" s="217" t="s">
        <v>1394</v>
      </c>
      <c r="G137" s="218" t="s">
        <v>317</v>
      </c>
      <c r="H137" s="219">
        <v>7.6879999999999997</v>
      </c>
      <c r="I137" s="220"/>
      <c r="J137" s="221">
        <f>ROUND(I137*H137,2)</f>
        <v>0</v>
      </c>
      <c r="K137" s="217" t="s">
        <v>203</v>
      </c>
      <c r="L137" s="47"/>
      <c r="M137" s="222" t="s">
        <v>19</v>
      </c>
      <c r="N137" s="223" t="s">
        <v>43</v>
      </c>
      <c r="O137" s="87"/>
      <c r="P137" s="224">
        <f>O137*H137</f>
        <v>0</v>
      </c>
      <c r="Q137" s="224">
        <v>0</v>
      </c>
      <c r="R137" s="224">
        <f>Q137*H137</f>
        <v>0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204</v>
      </c>
      <c r="AT137" s="226" t="s">
        <v>199</v>
      </c>
      <c r="AU137" s="226" t="s">
        <v>81</v>
      </c>
      <c r="AY137" s="20" t="s">
        <v>196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79</v>
      </c>
      <c r="BK137" s="227">
        <f>ROUND(I137*H137,2)</f>
        <v>0</v>
      </c>
      <c r="BL137" s="20" t="s">
        <v>204</v>
      </c>
      <c r="BM137" s="226" t="s">
        <v>1395</v>
      </c>
    </row>
    <row r="138" s="2" customFormat="1">
      <c r="A138" s="41"/>
      <c r="B138" s="42"/>
      <c r="C138" s="43"/>
      <c r="D138" s="228" t="s">
        <v>206</v>
      </c>
      <c r="E138" s="43"/>
      <c r="F138" s="229" t="s">
        <v>1396</v>
      </c>
      <c r="G138" s="43"/>
      <c r="H138" s="43"/>
      <c r="I138" s="230"/>
      <c r="J138" s="43"/>
      <c r="K138" s="43"/>
      <c r="L138" s="47"/>
      <c r="M138" s="231"/>
      <c r="N138" s="232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206</v>
      </c>
      <c r="AU138" s="20" t="s">
        <v>81</v>
      </c>
    </row>
    <row r="139" s="2" customFormat="1" ht="24.15" customHeight="1">
      <c r="A139" s="41"/>
      <c r="B139" s="42"/>
      <c r="C139" s="215" t="s">
        <v>278</v>
      </c>
      <c r="D139" s="215" t="s">
        <v>199</v>
      </c>
      <c r="E139" s="216" t="s">
        <v>1397</v>
      </c>
      <c r="F139" s="217" t="s">
        <v>1398</v>
      </c>
      <c r="G139" s="218" t="s">
        <v>317</v>
      </c>
      <c r="H139" s="219">
        <v>207.57599999999999</v>
      </c>
      <c r="I139" s="220"/>
      <c r="J139" s="221">
        <f>ROUND(I139*H139,2)</f>
        <v>0</v>
      </c>
      <c r="K139" s="217" t="s">
        <v>203</v>
      </c>
      <c r="L139" s="47"/>
      <c r="M139" s="222" t="s">
        <v>19</v>
      </c>
      <c r="N139" s="223" t="s">
        <v>43</v>
      </c>
      <c r="O139" s="87"/>
      <c r="P139" s="224">
        <f>O139*H139</f>
        <v>0</v>
      </c>
      <c r="Q139" s="224">
        <v>0</v>
      </c>
      <c r="R139" s="224">
        <f>Q139*H139</f>
        <v>0</v>
      </c>
      <c r="S139" s="224">
        <v>0</v>
      </c>
      <c r="T139" s="225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6" t="s">
        <v>204</v>
      </c>
      <c r="AT139" s="226" t="s">
        <v>199</v>
      </c>
      <c r="AU139" s="226" t="s">
        <v>81</v>
      </c>
      <c r="AY139" s="20" t="s">
        <v>196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20" t="s">
        <v>79</v>
      </c>
      <c r="BK139" s="227">
        <f>ROUND(I139*H139,2)</f>
        <v>0</v>
      </c>
      <c r="BL139" s="20" t="s">
        <v>204</v>
      </c>
      <c r="BM139" s="226" t="s">
        <v>1399</v>
      </c>
    </row>
    <row r="140" s="2" customFormat="1">
      <c r="A140" s="41"/>
      <c r="B140" s="42"/>
      <c r="C140" s="43"/>
      <c r="D140" s="228" t="s">
        <v>206</v>
      </c>
      <c r="E140" s="43"/>
      <c r="F140" s="229" t="s">
        <v>1400</v>
      </c>
      <c r="G140" s="43"/>
      <c r="H140" s="43"/>
      <c r="I140" s="230"/>
      <c r="J140" s="43"/>
      <c r="K140" s="43"/>
      <c r="L140" s="47"/>
      <c r="M140" s="231"/>
      <c r="N140" s="232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206</v>
      </c>
      <c r="AU140" s="20" t="s">
        <v>81</v>
      </c>
    </row>
    <row r="141" s="13" customFormat="1">
      <c r="A141" s="13"/>
      <c r="B141" s="233"/>
      <c r="C141" s="234"/>
      <c r="D141" s="235" t="s">
        <v>208</v>
      </c>
      <c r="E141" s="236" t="s">
        <v>19</v>
      </c>
      <c r="F141" s="237" t="s">
        <v>1401</v>
      </c>
      <c r="G141" s="234"/>
      <c r="H141" s="236" t="s">
        <v>19</v>
      </c>
      <c r="I141" s="238"/>
      <c r="J141" s="234"/>
      <c r="K141" s="234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208</v>
      </c>
      <c r="AU141" s="243" t="s">
        <v>81</v>
      </c>
      <c r="AV141" s="13" t="s">
        <v>79</v>
      </c>
      <c r="AW141" s="13" t="s">
        <v>33</v>
      </c>
      <c r="AX141" s="13" t="s">
        <v>72</v>
      </c>
      <c r="AY141" s="243" t="s">
        <v>196</v>
      </c>
    </row>
    <row r="142" s="14" customFormat="1">
      <c r="A142" s="14"/>
      <c r="B142" s="244"/>
      <c r="C142" s="245"/>
      <c r="D142" s="235" t="s">
        <v>208</v>
      </c>
      <c r="E142" s="246" t="s">
        <v>19</v>
      </c>
      <c r="F142" s="247" t="s">
        <v>1402</v>
      </c>
      <c r="G142" s="245"/>
      <c r="H142" s="248">
        <v>3.5840000000000001</v>
      </c>
      <c r="I142" s="249"/>
      <c r="J142" s="245"/>
      <c r="K142" s="245"/>
      <c r="L142" s="250"/>
      <c r="M142" s="251"/>
      <c r="N142" s="252"/>
      <c r="O142" s="252"/>
      <c r="P142" s="252"/>
      <c r="Q142" s="252"/>
      <c r="R142" s="252"/>
      <c r="S142" s="252"/>
      <c r="T142" s="25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4" t="s">
        <v>208</v>
      </c>
      <c r="AU142" s="254" t="s">
        <v>81</v>
      </c>
      <c r="AV142" s="14" t="s">
        <v>81</v>
      </c>
      <c r="AW142" s="14" t="s">
        <v>33</v>
      </c>
      <c r="AX142" s="14" t="s">
        <v>72</v>
      </c>
      <c r="AY142" s="254" t="s">
        <v>196</v>
      </c>
    </row>
    <row r="143" s="13" customFormat="1">
      <c r="A143" s="13"/>
      <c r="B143" s="233"/>
      <c r="C143" s="234"/>
      <c r="D143" s="235" t="s">
        <v>208</v>
      </c>
      <c r="E143" s="236" t="s">
        <v>19</v>
      </c>
      <c r="F143" s="237" t="s">
        <v>1403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208</v>
      </c>
      <c r="AU143" s="243" t="s">
        <v>81</v>
      </c>
      <c r="AV143" s="13" t="s">
        <v>79</v>
      </c>
      <c r="AW143" s="13" t="s">
        <v>33</v>
      </c>
      <c r="AX143" s="13" t="s">
        <v>72</v>
      </c>
      <c r="AY143" s="243" t="s">
        <v>196</v>
      </c>
    </row>
    <row r="144" s="14" customFormat="1">
      <c r="A144" s="14"/>
      <c r="B144" s="244"/>
      <c r="C144" s="245"/>
      <c r="D144" s="235" t="s">
        <v>208</v>
      </c>
      <c r="E144" s="246" t="s">
        <v>19</v>
      </c>
      <c r="F144" s="247" t="s">
        <v>1404</v>
      </c>
      <c r="G144" s="245"/>
      <c r="H144" s="248">
        <v>4.1040000000000001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4" t="s">
        <v>208</v>
      </c>
      <c r="AU144" s="254" t="s">
        <v>81</v>
      </c>
      <c r="AV144" s="14" t="s">
        <v>81</v>
      </c>
      <c r="AW144" s="14" t="s">
        <v>33</v>
      </c>
      <c r="AX144" s="14" t="s">
        <v>72</v>
      </c>
      <c r="AY144" s="254" t="s">
        <v>196</v>
      </c>
    </row>
    <row r="145" s="15" customFormat="1">
      <c r="A145" s="15"/>
      <c r="B145" s="255"/>
      <c r="C145" s="256"/>
      <c r="D145" s="235" t="s">
        <v>208</v>
      </c>
      <c r="E145" s="257" t="s">
        <v>19</v>
      </c>
      <c r="F145" s="258" t="s">
        <v>219</v>
      </c>
      <c r="G145" s="256"/>
      <c r="H145" s="259">
        <v>7.6880000000000006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5" t="s">
        <v>208</v>
      </c>
      <c r="AU145" s="265" t="s">
        <v>81</v>
      </c>
      <c r="AV145" s="15" t="s">
        <v>204</v>
      </c>
      <c r="AW145" s="15" t="s">
        <v>33</v>
      </c>
      <c r="AX145" s="15" t="s">
        <v>79</v>
      </c>
      <c r="AY145" s="265" t="s">
        <v>196</v>
      </c>
    </row>
    <row r="146" s="14" customFormat="1">
      <c r="A146" s="14"/>
      <c r="B146" s="244"/>
      <c r="C146" s="245"/>
      <c r="D146" s="235" t="s">
        <v>208</v>
      </c>
      <c r="E146" s="245"/>
      <c r="F146" s="247" t="s">
        <v>1405</v>
      </c>
      <c r="G146" s="245"/>
      <c r="H146" s="248">
        <v>207.57599999999999</v>
      </c>
      <c r="I146" s="249"/>
      <c r="J146" s="245"/>
      <c r="K146" s="245"/>
      <c r="L146" s="250"/>
      <c r="M146" s="251"/>
      <c r="N146" s="252"/>
      <c r="O146" s="252"/>
      <c r="P146" s="252"/>
      <c r="Q146" s="252"/>
      <c r="R146" s="252"/>
      <c r="S146" s="252"/>
      <c r="T146" s="253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4" t="s">
        <v>208</v>
      </c>
      <c r="AU146" s="254" t="s">
        <v>81</v>
      </c>
      <c r="AV146" s="14" t="s">
        <v>81</v>
      </c>
      <c r="AW146" s="14" t="s">
        <v>4</v>
      </c>
      <c r="AX146" s="14" t="s">
        <v>79</v>
      </c>
      <c r="AY146" s="254" t="s">
        <v>196</v>
      </c>
    </row>
    <row r="147" s="2" customFormat="1" ht="24.15" customHeight="1">
      <c r="A147" s="41"/>
      <c r="B147" s="42"/>
      <c r="C147" s="215" t="s">
        <v>284</v>
      </c>
      <c r="D147" s="215" t="s">
        <v>199</v>
      </c>
      <c r="E147" s="216" t="s">
        <v>1406</v>
      </c>
      <c r="F147" s="217" t="s">
        <v>1407</v>
      </c>
      <c r="G147" s="218" t="s">
        <v>317</v>
      </c>
      <c r="H147" s="219">
        <v>7.6879999999999997</v>
      </c>
      <c r="I147" s="220"/>
      <c r="J147" s="221">
        <f>ROUND(I147*H147,2)</f>
        <v>0</v>
      </c>
      <c r="K147" s="217" t="s">
        <v>203</v>
      </c>
      <c r="L147" s="47"/>
      <c r="M147" s="222" t="s">
        <v>19</v>
      </c>
      <c r="N147" s="223" t="s">
        <v>43</v>
      </c>
      <c r="O147" s="87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204</v>
      </c>
      <c r="AT147" s="226" t="s">
        <v>199</v>
      </c>
      <c r="AU147" s="226" t="s">
        <v>81</v>
      </c>
      <c r="AY147" s="20" t="s">
        <v>196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79</v>
      </c>
      <c r="BK147" s="227">
        <f>ROUND(I147*H147,2)</f>
        <v>0</v>
      </c>
      <c r="BL147" s="20" t="s">
        <v>204</v>
      </c>
      <c r="BM147" s="226" t="s">
        <v>1408</v>
      </c>
    </row>
    <row r="148" s="2" customFormat="1">
      <c r="A148" s="41"/>
      <c r="B148" s="42"/>
      <c r="C148" s="43"/>
      <c r="D148" s="228" t="s">
        <v>206</v>
      </c>
      <c r="E148" s="43"/>
      <c r="F148" s="229" t="s">
        <v>1409</v>
      </c>
      <c r="G148" s="43"/>
      <c r="H148" s="43"/>
      <c r="I148" s="230"/>
      <c r="J148" s="43"/>
      <c r="K148" s="43"/>
      <c r="L148" s="47"/>
      <c r="M148" s="231"/>
      <c r="N148" s="232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206</v>
      </c>
      <c r="AU148" s="20" t="s">
        <v>81</v>
      </c>
    </row>
    <row r="149" s="2" customFormat="1" ht="24.15" customHeight="1">
      <c r="A149" s="41"/>
      <c r="B149" s="42"/>
      <c r="C149" s="215" t="s">
        <v>294</v>
      </c>
      <c r="D149" s="215" t="s">
        <v>199</v>
      </c>
      <c r="E149" s="216" t="s">
        <v>1410</v>
      </c>
      <c r="F149" s="217" t="s">
        <v>338</v>
      </c>
      <c r="G149" s="218" t="s">
        <v>317</v>
      </c>
      <c r="H149" s="219">
        <v>1.075</v>
      </c>
      <c r="I149" s="220"/>
      <c r="J149" s="221">
        <f>ROUND(I149*H149,2)</f>
        <v>0</v>
      </c>
      <c r="K149" s="217" t="s">
        <v>203</v>
      </c>
      <c r="L149" s="47"/>
      <c r="M149" s="222" t="s">
        <v>19</v>
      </c>
      <c r="N149" s="223" t="s">
        <v>43</v>
      </c>
      <c r="O149" s="87"/>
      <c r="P149" s="224">
        <f>O149*H149</f>
        <v>0</v>
      </c>
      <c r="Q149" s="224">
        <v>0</v>
      </c>
      <c r="R149" s="224">
        <f>Q149*H149</f>
        <v>0</v>
      </c>
      <c r="S149" s="224">
        <v>0</v>
      </c>
      <c r="T149" s="225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6" t="s">
        <v>204</v>
      </c>
      <c r="AT149" s="226" t="s">
        <v>199</v>
      </c>
      <c r="AU149" s="226" t="s">
        <v>81</v>
      </c>
      <c r="AY149" s="20" t="s">
        <v>196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20" t="s">
        <v>79</v>
      </c>
      <c r="BK149" s="227">
        <f>ROUND(I149*H149,2)</f>
        <v>0</v>
      </c>
      <c r="BL149" s="20" t="s">
        <v>204</v>
      </c>
      <c r="BM149" s="226" t="s">
        <v>1411</v>
      </c>
    </row>
    <row r="150" s="2" customFormat="1">
      <c r="A150" s="41"/>
      <c r="B150" s="42"/>
      <c r="C150" s="43"/>
      <c r="D150" s="228" t="s">
        <v>206</v>
      </c>
      <c r="E150" s="43"/>
      <c r="F150" s="229" t="s">
        <v>1412</v>
      </c>
      <c r="G150" s="43"/>
      <c r="H150" s="43"/>
      <c r="I150" s="230"/>
      <c r="J150" s="43"/>
      <c r="K150" s="43"/>
      <c r="L150" s="47"/>
      <c r="M150" s="231"/>
      <c r="N150" s="232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206</v>
      </c>
      <c r="AU150" s="20" t="s">
        <v>81</v>
      </c>
    </row>
    <row r="151" s="13" customFormat="1">
      <c r="A151" s="13"/>
      <c r="B151" s="233"/>
      <c r="C151" s="234"/>
      <c r="D151" s="235" t="s">
        <v>208</v>
      </c>
      <c r="E151" s="236" t="s">
        <v>19</v>
      </c>
      <c r="F151" s="237" t="s">
        <v>1401</v>
      </c>
      <c r="G151" s="234"/>
      <c r="H151" s="236" t="s">
        <v>19</v>
      </c>
      <c r="I151" s="238"/>
      <c r="J151" s="234"/>
      <c r="K151" s="234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208</v>
      </c>
      <c r="AU151" s="243" t="s">
        <v>81</v>
      </c>
      <c r="AV151" s="13" t="s">
        <v>79</v>
      </c>
      <c r="AW151" s="13" t="s">
        <v>33</v>
      </c>
      <c r="AX151" s="13" t="s">
        <v>72</v>
      </c>
      <c r="AY151" s="243" t="s">
        <v>196</v>
      </c>
    </row>
    <row r="152" s="14" customFormat="1">
      <c r="A152" s="14"/>
      <c r="B152" s="244"/>
      <c r="C152" s="245"/>
      <c r="D152" s="235" t="s">
        <v>208</v>
      </c>
      <c r="E152" s="246" t="s">
        <v>19</v>
      </c>
      <c r="F152" s="247" t="s">
        <v>1413</v>
      </c>
      <c r="G152" s="245"/>
      <c r="H152" s="248">
        <v>1.075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208</v>
      </c>
      <c r="AU152" s="254" t="s">
        <v>81</v>
      </c>
      <c r="AV152" s="14" t="s">
        <v>81</v>
      </c>
      <c r="AW152" s="14" t="s">
        <v>33</v>
      </c>
      <c r="AX152" s="14" t="s">
        <v>72</v>
      </c>
      <c r="AY152" s="254" t="s">
        <v>196</v>
      </c>
    </row>
    <row r="153" s="15" customFormat="1">
      <c r="A153" s="15"/>
      <c r="B153" s="255"/>
      <c r="C153" s="256"/>
      <c r="D153" s="235" t="s">
        <v>208</v>
      </c>
      <c r="E153" s="257" t="s">
        <v>19</v>
      </c>
      <c r="F153" s="258" t="s">
        <v>219</v>
      </c>
      <c r="G153" s="256"/>
      <c r="H153" s="259">
        <v>1.075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5" t="s">
        <v>208</v>
      </c>
      <c r="AU153" s="265" t="s">
        <v>81</v>
      </c>
      <c r="AV153" s="15" t="s">
        <v>204</v>
      </c>
      <c r="AW153" s="15" t="s">
        <v>33</v>
      </c>
      <c r="AX153" s="15" t="s">
        <v>79</v>
      </c>
      <c r="AY153" s="265" t="s">
        <v>196</v>
      </c>
    </row>
    <row r="154" s="2" customFormat="1" ht="24.15" customHeight="1">
      <c r="A154" s="41"/>
      <c r="B154" s="42"/>
      <c r="C154" s="215" t="s">
        <v>299</v>
      </c>
      <c r="D154" s="215" t="s">
        <v>199</v>
      </c>
      <c r="E154" s="216" t="s">
        <v>1414</v>
      </c>
      <c r="F154" s="217" t="s">
        <v>363</v>
      </c>
      <c r="G154" s="218" t="s">
        <v>317</v>
      </c>
      <c r="H154" s="219">
        <v>2.5089999999999999</v>
      </c>
      <c r="I154" s="220"/>
      <c r="J154" s="221">
        <f>ROUND(I154*H154,2)</f>
        <v>0</v>
      </c>
      <c r="K154" s="217" t="s">
        <v>1415</v>
      </c>
      <c r="L154" s="47"/>
      <c r="M154" s="222" t="s">
        <v>19</v>
      </c>
      <c r="N154" s="223" t="s">
        <v>43</v>
      </c>
      <c r="O154" s="87"/>
      <c r="P154" s="224">
        <f>O154*H154</f>
        <v>0</v>
      </c>
      <c r="Q154" s="224">
        <v>0</v>
      </c>
      <c r="R154" s="224">
        <f>Q154*H154</f>
        <v>0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204</v>
      </c>
      <c r="AT154" s="226" t="s">
        <v>199</v>
      </c>
      <c r="AU154" s="226" t="s">
        <v>81</v>
      </c>
      <c r="AY154" s="20" t="s">
        <v>196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79</v>
      </c>
      <c r="BK154" s="227">
        <f>ROUND(I154*H154,2)</f>
        <v>0</v>
      </c>
      <c r="BL154" s="20" t="s">
        <v>204</v>
      </c>
      <c r="BM154" s="226" t="s">
        <v>1416</v>
      </c>
    </row>
    <row r="155" s="2" customFormat="1">
      <c r="A155" s="41"/>
      <c r="B155" s="42"/>
      <c r="C155" s="43"/>
      <c r="D155" s="228" t="s">
        <v>206</v>
      </c>
      <c r="E155" s="43"/>
      <c r="F155" s="229" t="s">
        <v>1417</v>
      </c>
      <c r="G155" s="43"/>
      <c r="H155" s="43"/>
      <c r="I155" s="230"/>
      <c r="J155" s="43"/>
      <c r="K155" s="43"/>
      <c r="L155" s="47"/>
      <c r="M155" s="231"/>
      <c r="N155" s="232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206</v>
      </c>
      <c r="AU155" s="20" t="s">
        <v>81</v>
      </c>
    </row>
    <row r="156" s="13" customFormat="1">
      <c r="A156" s="13"/>
      <c r="B156" s="233"/>
      <c r="C156" s="234"/>
      <c r="D156" s="235" t="s">
        <v>208</v>
      </c>
      <c r="E156" s="236" t="s">
        <v>19</v>
      </c>
      <c r="F156" s="237" t="s">
        <v>1401</v>
      </c>
      <c r="G156" s="234"/>
      <c r="H156" s="236" t="s">
        <v>19</v>
      </c>
      <c r="I156" s="238"/>
      <c r="J156" s="234"/>
      <c r="K156" s="234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208</v>
      </c>
      <c r="AU156" s="243" t="s">
        <v>81</v>
      </c>
      <c r="AV156" s="13" t="s">
        <v>79</v>
      </c>
      <c r="AW156" s="13" t="s">
        <v>33</v>
      </c>
      <c r="AX156" s="13" t="s">
        <v>72</v>
      </c>
      <c r="AY156" s="243" t="s">
        <v>196</v>
      </c>
    </row>
    <row r="157" s="14" customFormat="1">
      <c r="A157" s="14"/>
      <c r="B157" s="244"/>
      <c r="C157" s="245"/>
      <c r="D157" s="235" t="s">
        <v>208</v>
      </c>
      <c r="E157" s="246" t="s">
        <v>19</v>
      </c>
      <c r="F157" s="247" t="s">
        <v>1418</v>
      </c>
      <c r="G157" s="245"/>
      <c r="H157" s="248">
        <v>2.5089999999999999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4" t="s">
        <v>208</v>
      </c>
      <c r="AU157" s="254" t="s">
        <v>81</v>
      </c>
      <c r="AV157" s="14" t="s">
        <v>81</v>
      </c>
      <c r="AW157" s="14" t="s">
        <v>33</v>
      </c>
      <c r="AX157" s="14" t="s">
        <v>72</v>
      </c>
      <c r="AY157" s="254" t="s">
        <v>196</v>
      </c>
    </row>
    <row r="158" s="15" customFormat="1">
      <c r="A158" s="15"/>
      <c r="B158" s="255"/>
      <c r="C158" s="256"/>
      <c r="D158" s="235" t="s">
        <v>208</v>
      </c>
      <c r="E158" s="257" t="s">
        <v>19</v>
      </c>
      <c r="F158" s="258" t="s">
        <v>219</v>
      </c>
      <c r="G158" s="256"/>
      <c r="H158" s="259">
        <v>2.5089999999999999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5" t="s">
        <v>208</v>
      </c>
      <c r="AU158" s="265" t="s">
        <v>81</v>
      </c>
      <c r="AV158" s="15" t="s">
        <v>204</v>
      </c>
      <c r="AW158" s="15" t="s">
        <v>33</v>
      </c>
      <c r="AX158" s="15" t="s">
        <v>79</v>
      </c>
      <c r="AY158" s="265" t="s">
        <v>196</v>
      </c>
    </row>
    <row r="159" s="2" customFormat="1" ht="24.15" customHeight="1">
      <c r="A159" s="41"/>
      <c r="B159" s="42"/>
      <c r="C159" s="215" t="s">
        <v>197</v>
      </c>
      <c r="D159" s="215" t="s">
        <v>199</v>
      </c>
      <c r="E159" s="216" t="s">
        <v>1005</v>
      </c>
      <c r="F159" s="217" t="s">
        <v>1006</v>
      </c>
      <c r="G159" s="218" t="s">
        <v>317</v>
      </c>
      <c r="H159" s="219">
        <v>4.1040000000000001</v>
      </c>
      <c r="I159" s="220"/>
      <c r="J159" s="221">
        <f>ROUND(I159*H159,2)</f>
        <v>0</v>
      </c>
      <c r="K159" s="217" t="s">
        <v>203</v>
      </c>
      <c r="L159" s="47"/>
      <c r="M159" s="222" t="s">
        <v>19</v>
      </c>
      <c r="N159" s="223" t="s">
        <v>43</v>
      </c>
      <c r="O159" s="87"/>
      <c r="P159" s="224">
        <f>O159*H159</f>
        <v>0</v>
      </c>
      <c r="Q159" s="224">
        <v>0</v>
      </c>
      <c r="R159" s="224">
        <f>Q159*H159</f>
        <v>0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204</v>
      </c>
      <c r="AT159" s="226" t="s">
        <v>199</v>
      </c>
      <c r="AU159" s="226" t="s">
        <v>81</v>
      </c>
      <c r="AY159" s="20" t="s">
        <v>196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79</v>
      </c>
      <c r="BK159" s="227">
        <f>ROUND(I159*H159,2)</f>
        <v>0</v>
      </c>
      <c r="BL159" s="20" t="s">
        <v>204</v>
      </c>
      <c r="BM159" s="226" t="s">
        <v>1419</v>
      </c>
    </row>
    <row r="160" s="2" customFormat="1">
      <c r="A160" s="41"/>
      <c r="B160" s="42"/>
      <c r="C160" s="43"/>
      <c r="D160" s="228" t="s">
        <v>206</v>
      </c>
      <c r="E160" s="43"/>
      <c r="F160" s="229" t="s">
        <v>1420</v>
      </c>
      <c r="G160" s="43"/>
      <c r="H160" s="43"/>
      <c r="I160" s="230"/>
      <c r="J160" s="43"/>
      <c r="K160" s="43"/>
      <c r="L160" s="47"/>
      <c r="M160" s="231"/>
      <c r="N160" s="232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206</v>
      </c>
      <c r="AU160" s="20" t="s">
        <v>81</v>
      </c>
    </row>
    <row r="161" s="14" customFormat="1">
      <c r="A161" s="14"/>
      <c r="B161" s="244"/>
      <c r="C161" s="245"/>
      <c r="D161" s="235" t="s">
        <v>208</v>
      </c>
      <c r="E161" s="246" t="s">
        <v>19</v>
      </c>
      <c r="F161" s="247" t="s">
        <v>1421</v>
      </c>
      <c r="G161" s="245"/>
      <c r="H161" s="248">
        <v>7.6879999999999997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4" t="s">
        <v>208</v>
      </c>
      <c r="AU161" s="254" t="s">
        <v>81</v>
      </c>
      <c r="AV161" s="14" t="s">
        <v>81</v>
      </c>
      <c r="AW161" s="14" t="s">
        <v>33</v>
      </c>
      <c r="AX161" s="14" t="s">
        <v>72</v>
      </c>
      <c r="AY161" s="254" t="s">
        <v>196</v>
      </c>
    </row>
    <row r="162" s="13" customFormat="1">
      <c r="A162" s="13"/>
      <c r="B162" s="233"/>
      <c r="C162" s="234"/>
      <c r="D162" s="235" t="s">
        <v>208</v>
      </c>
      <c r="E162" s="236" t="s">
        <v>19</v>
      </c>
      <c r="F162" s="237" t="s">
        <v>1422</v>
      </c>
      <c r="G162" s="234"/>
      <c r="H162" s="236" t="s">
        <v>19</v>
      </c>
      <c r="I162" s="238"/>
      <c r="J162" s="234"/>
      <c r="K162" s="234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208</v>
      </c>
      <c r="AU162" s="243" t="s">
        <v>81</v>
      </c>
      <c r="AV162" s="13" t="s">
        <v>79</v>
      </c>
      <c r="AW162" s="13" t="s">
        <v>33</v>
      </c>
      <c r="AX162" s="13" t="s">
        <v>72</v>
      </c>
      <c r="AY162" s="243" t="s">
        <v>196</v>
      </c>
    </row>
    <row r="163" s="14" customFormat="1">
      <c r="A163" s="14"/>
      <c r="B163" s="244"/>
      <c r="C163" s="245"/>
      <c r="D163" s="235" t="s">
        <v>208</v>
      </c>
      <c r="E163" s="246" t="s">
        <v>19</v>
      </c>
      <c r="F163" s="247" t="s">
        <v>1423</v>
      </c>
      <c r="G163" s="245"/>
      <c r="H163" s="248">
        <v>-3.5840000000000001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4" t="s">
        <v>208</v>
      </c>
      <c r="AU163" s="254" t="s">
        <v>81</v>
      </c>
      <c r="AV163" s="14" t="s">
        <v>81</v>
      </c>
      <c r="AW163" s="14" t="s">
        <v>33</v>
      </c>
      <c r="AX163" s="14" t="s">
        <v>72</v>
      </c>
      <c r="AY163" s="254" t="s">
        <v>196</v>
      </c>
    </row>
    <row r="164" s="15" customFormat="1">
      <c r="A164" s="15"/>
      <c r="B164" s="255"/>
      <c r="C164" s="256"/>
      <c r="D164" s="235" t="s">
        <v>208</v>
      </c>
      <c r="E164" s="257" t="s">
        <v>19</v>
      </c>
      <c r="F164" s="258" t="s">
        <v>219</v>
      </c>
      <c r="G164" s="256"/>
      <c r="H164" s="259">
        <v>4.1040000000000001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5" t="s">
        <v>208</v>
      </c>
      <c r="AU164" s="265" t="s">
        <v>81</v>
      </c>
      <c r="AV164" s="15" t="s">
        <v>204</v>
      </c>
      <c r="AW164" s="15" t="s">
        <v>33</v>
      </c>
      <c r="AX164" s="15" t="s">
        <v>79</v>
      </c>
      <c r="AY164" s="265" t="s">
        <v>196</v>
      </c>
    </row>
    <row r="165" s="12" customFormat="1" ht="25.92" customHeight="1">
      <c r="A165" s="12"/>
      <c r="B165" s="199"/>
      <c r="C165" s="200"/>
      <c r="D165" s="201" t="s">
        <v>71</v>
      </c>
      <c r="E165" s="202" t="s">
        <v>1140</v>
      </c>
      <c r="F165" s="202" t="s">
        <v>1141</v>
      </c>
      <c r="G165" s="200"/>
      <c r="H165" s="200"/>
      <c r="I165" s="203"/>
      <c r="J165" s="204">
        <f>BK165</f>
        <v>0</v>
      </c>
      <c r="K165" s="200"/>
      <c r="L165" s="205"/>
      <c r="M165" s="206"/>
      <c r="N165" s="207"/>
      <c r="O165" s="207"/>
      <c r="P165" s="208">
        <f>P166+P173</f>
        <v>0</v>
      </c>
      <c r="Q165" s="207"/>
      <c r="R165" s="208">
        <f>R166+R173</f>
        <v>0</v>
      </c>
      <c r="S165" s="207"/>
      <c r="T165" s="209">
        <f>T166+T173</f>
        <v>2.9460000000000002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0" t="s">
        <v>81</v>
      </c>
      <c r="AT165" s="211" t="s">
        <v>71</v>
      </c>
      <c r="AU165" s="211" t="s">
        <v>72</v>
      </c>
      <c r="AY165" s="210" t="s">
        <v>196</v>
      </c>
      <c r="BK165" s="212">
        <f>BK166+BK173</f>
        <v>0</v>
      </c>
    </row>
    <row r="166" s="12" customFormat="1" ht="22.8" customHeight="1">
      <c r="A166" s="12"/>
      <c r="B166" s="199"/>
      <c r="C166" s="200"/>
      <c r="D166" s="201" t="s">
        <v>71</v>
      </c>
      <c r="E166" s="213" t="s">
        <v>1142</v>
      </c>
      <c r="F166" s="213" t="s">
        <v>1424</v>
      </c>
      <c r="G166" s="200"/>
      <c r="H166" s="200"/>
      <c r="I166" s="203"/>
      <c r="J166" s="214">
        <f>BK166</f>
        <v>0</v>
      </c>
      <c r="K166" s="200"/>
      <c r="L166" s="205"/>
      <c r="M166" s="206"/>
      <c r="N166" s="207"/>
      <c r="O166" s="207"/>
      <c r="P166" s="208">
        <f>SUM(P167:P172)</f>
        <v>0</v>
      </c>
      <c r="Q166" s="207"/>
      <c r="R166" s="208">
        <f>SUM(R167:R172)</f>
        <v>0</v>
      </c>
      <c r="S166" s="207"/>
      <c r="T166" s="209">
        <f>SUM(T167:T172)</f>
        <v>0.11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10" t="s">
        <v>81</v>
      </c>
      <c r="AT166" s="211" t="s">
        <v>71</v>
      </c>
      <c r="AU166" s="211" t="s">
        <v>79</v>
      </c>
      <c r="AY166" s="210" t="s">
        <v>196</v>
      </c>
      <c r="BK166" s="212">
        <f>SUM(BK167:BK172)</f>
        <v>0</v>
      </c>
    </row>
    <row r="167" s="2" customFormat="1" ht="16.5" customHeight="1">
      <c r="A167" s="41"/>
      <c r="B167" s="42"/>
      <c r="C167" s="215" t="s">
        <v>259</v>
      </c>
      <c r="D167" s="215" t="s">
        <v>199</v>
      </c>
      <c r="E167" s="216" t="s">
        <v>1425</v>
      </c>
      <c r="F167" s="217" t="s">
        <v>1426</v>
      </c>
      <c r="G167" s="218" t="s">
        <v>943</v>
      </c>
      <c r="H167" s="219">
        <v>1</v>
      </c>
      <c r="I167" s="220"/>
      <c r="J167" s="221">
        <f>ROUND(I167*H167,2)</f>
        <v>0</v>
      </c>
      <c r="K167" s="217" t="s">
        <v>19</v>
      </c>
      <c r="L167" s="47"/>
      <c r="M167" s="222" t="s">
        <v>19</v>
      </c>
      <c r="N167" s="223" t="s">
        <v>43</v>
      </c>
      <c r="O167" s="87"/>
      <c r="P167" s="224">
        <f>O167*H167</f>
        <v>0</v>
      </c>
      <c r="Q167" s="224">
        <v>0</v>
      </c>
      <c r="R167" s="224">
        <f>Q167*H167</f>
        <v>0</v>
      </c>
      <c r="S167" s="224">
        <v>0.11</v>
      </c>
      <c r="T167" s="225">
        <f>S167*H167</f>
        <v>0.11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6" t="s">
        <v>292</v>
      </c>
      <c r="AT167" s="226" t="s">
        <v>199</v>
      </c>
      <c r="AU167" s="226" t="s">
        <v>81</v>
      </c>
      <c r="AY167" s="20" t="s">
        <v>196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20" t="s">
        <v>79</v>
      </c>
      <c r="BK167" s="227">
        <f>ROUND(I167*H167,2)</f>
        <v>0</v>
      </c>
      <c r="BL167" s="20" t="s">
        <v>292</v>
      </c>
      <c r="BM167" s="226" t="s">
        <v>1427</v>
      </c>
    </row>
    <row r="168" s="13" customFormat="1">
      <c r="A168" s="13"/>
      <c r="B168" s="233"/>
      <c r="C168" s="234"/>
      <c r="D168" s="235" t="s">
        <v>208</v>
      </c>
      <c r="E168" s="236" t="s">
        <v>19</v>
      </c>
      <c r="F168" s="237" t="s">
        <v>401</v>
      </c>
      <c r="G168" s="234"/>
      <c r="H168" s="236" t="s">
        <v>19</v>
      </c>
      <c r="I168" s="238"/>
      <c r="J168" s="234"/>
      <c r="K168" s="234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208</v>
      </c>
      <c r="AU168" s="243" t="s">
        <v>81</v>
      </c>
      <c r="AV168" s="13" t="s">
        <v>79</v>
      </c>
      <c r="AW168" s="13" t="s">
        <v>33</v>
      </c>
      <c r="AX168" s="13" t="s">
        <v>72</v>
      </c>
      <c r="AY168" s="243" t="s">
        <v>196</v>
      </c>
    </row>
    <row r="169" s="13" customFormat="1">
      <c r="A169" s="13"/>
      <c r="B169" s="233"/>
      <c r="C169" s="234"/>
      <c r="D169" s="235" t="s">
        <v>208</v>
      </c>
      <c r="E169" s="236" t="s">
        <v>19</v>
      </c>
      <c r="F169" s="237" t="s">
        <v>1428</v>
      </c>
      <c r="G169" s="234"/>
      <c r="H169" s="236" t="s">
        <v>19</v>
      </c>
      <c r="I169" s="238"/>
      <c r="J169" s="234"/>
      <c r="K169" s="234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208</v>
      </c>
      <c r="AU169" s="243" t="s">
        <v>81</v>
      </c>
      <c r="AV169" s="13" t="s">
        <v>79</v>
      </c>
      <c r="AW169" s="13" t="s">
        <v>33</v>
      </c>
      <c r="AX169" s="13" t="s">
        <v>72</v>
      </c>
      <c r="AY169" s="243" t="s">
        <v>196</v>
      </c>
    </row>
    <row r="170" s="13" customFormat="1">
      <c r="A170" s="13"/>
      <c r="B170" s="233"/>
      <c r="C170" s="234"/>
      <c r="D170" s="235" t="s">
        <v>208</v>
      </c>
      <c r="E170" s="236" t="s">
        <v>19</v>
      </c>
      <c r="F170" s="237" t="s">
        <v>1429</v>
      </c>
      <c r="G170" s="234"/>
      <c r="H170" s="236" t="s">
        <v>19</v>
      </c>
      <c r="I170" s="238"/>
      <c r="J170" s="234"/>
      <c r="K170" s="234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208</v>
      </c>
      <c r="AU170" s="243" t="s">
        <v>81</v>
      </c>
      <c r="AV170" s="13" t="s">
        <v>79</v>
      </c>
      <c r="AW170" s="13" t="s">
        <v>33</v>
      </c>
      <c r="AX170" s="13" t="s">
        <v>72</v>
      </c>
      <c r="AY170" s="243" t="s">
        <v>196</v>
      </c>
    </row>
    <row r="171" s="14" customFormat="1">
      <c r="A171" s="14"/>
      <c r="B171" s="244"/>
      <c r="C171" s="245"/>
      <c r="D171" s="235" t="s">
        <v>208</v>
      </c>
      <c r="E171" s="246" t="s">
        <v>19</v>
      </c>
      <c r="F171" s="247" t="s">
        <v>79</v>
      </c>
      <c r="G171" s="245"/>
      <c r="H171" s="248">
        <v>1</v>
      </c>
      <c r="I171" s="249"/>
      <c r="J171" s="245"/>
      <c r="K171" s="245"/>
      <c r="L171" s="250"/>
      <c r="M171" s="251"/>
      <c r="N171" s="252"/>
      <c r="O171" s="252"/>
      <c r="P171" s="252"/>
      <c r="Q171" s="252"/>
      <c r="R171" s="252"/>
      <c r="S171" s="252"/>
      <c r="T171" s="25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4" t="s">
        <v>208</v>
      </c>
      <c r="AU171" s="254" t="s">
        <v>81</v>
      </c>
      <c r="AV171" s="14" t="s">
        <v>81</v>
      </c>
      <c r="AW171" s="14" t="s">
        <v>33</v>
      </c>
      <c r="AX171" s="14" t="s">
        <v>72</v>
      </c>
      <c r="AY171" s="254" t="s">
        <v>196</v>
      </c>
    </row>
    <row r="172" s="15" customFormat="1">
      <c r="A172" s="15"/>
      <c r="B172" s="255"/>
      <c r="C172" s="256"/>
      <c r="D172" s="235" t="s">
        <v>208</v>
      </c>
      <c r="E172" s="257" t="s">
        <v>19</v>
      </c>
      <c r="F172" s="258" t="s">
        <v>219</v>
      </c>
      <c r="G172" s="256"/>
      <c r="H172" s="259">
        <v>1</v>
      </c>
      <c r="I172" s="260"/>
      <c r="J172" s="256"/>
      <c r="K172" s="256"/>
      <c r="L172" s="261"/>
      <c r="M172" s="262"/>
      <c r="N172" s="263"/>
      <c r="O172" s="263"/>
      <c r="P172" s="263"/>
      <c r="Q172" s="263"/>
      <c r="R172" s="263"/>
      <c r="S172" s="263"/>
      <c r="T172" s="264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5" t="s">
        <v>208</v>
      </c>
      <c r="AU172" s="265" t="s">
        <v>81</v>
      </c>
      <c r="AV172" s="15" t="s">
        <v>204</v>
      </c>
      <c r="AW172" s="15" t="s">
        <v>33</v>
      </c>
      <c r="AX172" s="15" t="s">
        <v>79</v>
      </c>
      <c r="AY172" s="265" t="s">
        <v>196</v>
      </c>
    </row>
    <row r="173" s="12" customFormat="1" ht="22.8" customHeight="1">
      <c r="A173" s="12"/>
      <c r="B173" s="199"/>
      <c r="C173" s="200"/>
      <c r="D173" s="201" t="s">
        <v>71</v>
      </c>
      <c r="E173" s="213" t="s">
        <v>1430</v>
      </c>
      <c r="F173" s="213" t="s">
        <v>1431</v>
      </c>
      <c r="G173" s="200"/>
      <c r="H173" s="200"/>
      <c r="I173" s="203"/>
      <c r="J173" s="214">
        <f>BK173</f>
        <v>0</v>
      </c>
      <c r="K173" s="200"/>
      <c r="L173" s="205"/>
      <c r="M173" s="206"/>
      <c r="N173" s="207"/>
      <c r="O173" s="207"/>
      <c r="P173" s="208">
        <f>SUM(P174:P197)</f>
        <v>0</v>
      </c>
      <c r="Q173" s="207"/>
      <c r="R173" s="208">
        <f>SUM(R174:R197)</f>
        <v>0</v>
      </c>
      <c r="S173" s="207"/>
      <c r="T173" s="209">
        <f>SUM(T174:T197)</f>
        <v>2.8360000000000003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10" t="s">
        <v>81</v>
      </c>
      <c r="AT173" s="211" t="s">
        <v>71</v>
      </c>
      <c r="AU173" s="211" t="s">
        <v>79</v>
      </c>
      <c r="AY173" s="210" t="s">
        <v>196</v>
      </c>
      <c r="BK173" s="212">
        <f>SUM(BK174:BK197)</f>
        <v>0</v>
      </c>
    </row>
    <row r="174" s="2" customFormat="1" ht="21.75" customHeight="1">
      <c r="A174" s="41"/>
      <c r="B174" s="42"/>
      <c r="C174" s="215" t="s">
        <v>314</v>
      </c>
      <c r="D174" s="215" t="s">
        <v>199</v>
      </c>
      <c r="E174" s="216" t="s">
        <v>1432</v>
      </c>
      <c r="F174" s="217" t="s">
        <v>1433</v>
      </c>
      <c r="G174" s="218" t="s">
        <v>1060</v>
      </c>
      <c r="H174" s="219">
        <v>160</v>
      </c>
      <c r="I174" s="220"/>
      <c r="J174" s="221">
        <f>ROUND(I174*H174,2)</f>
        <v>0</v>
      </c>
      <c r="K174" s="217" t="s">
        <v>203</v>
      </c>
      <c r="L174" s="47"/>
      <c r="M174" s="222" t="s">
        <v>19</v>
      </c>
      <c r="N174" s="223" t="s">
        <v>43</v>
      </c>
      <c r="O174" s="87"/>
      <c r="P174" s="224">
        <f>O174*H174</f>
        <v>0</v>
      </c>
      <c r="Q174" s="224">
        <v>0</v>
      </c>
      <c r="R174" s="224">
        <f>Q174*H174</f>
        <v>0</v>
      </c>
      <c r="S174" s="224">
        <v>0.001</v>
      </c>
      <c r="T174" s="225">
        <f>S174*H174</f>
        <v>0.16</v>
      </c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R174" s="226" t="s">
        <v>292</v>
      </c>
      <c r="AT174" s="226" t="s">
        <v>199</v>
      </c>
      <c r="AU174" s="226" t="s">
        <v>81</v>
      </c>
      <c r="AY174" s="20" t="s">
        <v>196</v>
      </c>
      <c r="BE174" s="227">
        <f>IF(N174="základní",J174,0)</f>
        <v>0</v>
      </c>
      <c r="BF174" s="227">
        <f>IF(N174="snížená",J174,0)</f>
        <v>0</v>
      </c>
      <c r="BG174" s="227">
        <f>IF(N174="zákl. přenesená",J174,0)</f>
        <v>0</v>
      </c>
      <c r="BH174" s="227">
        <f>IF(N174="sníž. přenesená",J174,0)</f>
        <v>0</v>
      </c>
      <c r="BI174" s="227">
        <f>IF(N174="nulová",J174,0)</f>
        <v>0</v>
      </c>
      <c r="BJ174" s="20" t="s">
        <v>79</v>
      </c>
      <c r="BK174" s="227">
        <f>ROUND(I174*H174,2)</f>
        <v>0</v>
      </c>
      <c r="BL174" s="20" t="s">
        <v>292</v>
      </c>
      <c r="BM174" s="226" t="s">
        <v>1434</v>
      </c>
    </row>
    <row r="175" s="2" customFormat="1">
      <c r="A175" s="41"/>
      <c r="B175" s="42"/>
      <c r="C175" s="43"/>
      <c r="D175" s="228" t="s">
        <v>206</v>
      </c>
      <c r="E175" s="43"/>
      <c r="F175" s="229" t="s">
        <v>1435</v>
      </c>
      <c r="G175" s="43"/>
      <c r="H175" s="43"/>
      <c r="I175" s="230"/>
      <c r="J175" s="43"/>
      <c r="K175" s="43"/>
      <c r="L175" s="47"/>
      <c r="M175" s="231"/>
      <c r="N175" s="232"/>
      <c r="O175" s="87"/>
      <c r="P175" s="87"/>
      <c r="Q175" s="87"/>
      <c r="R175" s="87"/>
      <c r="S175" s="87"/>
      <c r="T175" s="88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T175" s="20" t="s">
        <v>206</v>
      </c>
      <c r="AU175" s="20" t="s">
        <v>81</v>
      </c>
    </row>
    <row r="176" s="13" customFormat="1">
      <c r="A176" s="13"/>
      <c r="B176" s="233"/>
      <c r="C176" s="234"/>
      <c r="D176" s="235" t="s">
        <v>208</v>
      </c>
      <c r="E176" s="236" t="s">
        <v>19</v>
      </c>
      <c r="F176" s="237" t="s">
        <v>401</v>
      </c>
      <c r="G176" s="234"/>
      <c r="H176" s="236" t="s">
        <v>19</v>
      </c>
      <c r="I176" s="238"/>
      <c r="J176" s="234"/>
      <c r="K176" s="234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208</v>
      </c>
      <c r="AU176" s="243" t="s">
        <v>81</v>
      </c>
      <c r="AV176" s="13" t="s">
        <v>79</v>
      </c>
      <c r="AW176" s="13" t="s">
        <v>33</v>
      </c>
      <c r="AX176" s="13" t="s">
        <v>72</v>
      </c>
      <c r="AY176" s="243" t="s">
        <v>196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1436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3" customFormat="1">
      <c r="A178" s="13"/>
      <c r="B178" s="233"/>
      <c r="C178" s="234"/>
      <c r="D178" s="235" t="s">
        <v>208</v>
      </c>
      <c r="E178" s="236" t="s">
        <v>19</v>
      </c>
      <c r="F178" s="237" t="s">
        <v>1437</v>
      </c>
      <c r="G178" s="234"/>
      <c r="H178" s="236" t="s">
        <v>19</v>
      </c>
      <c r="I178" s="238"/>
      <c r="J178" s="234"/>
      <c r="K178" s="234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208</v>
      </c>
      <c r="AU178" s="243" t="s">
        <v>81</v>
      </c>
      <c r="AV178" s="13" t="s">
        <v>79</v>
      </c>
      <c r="AW178" s="13" t="s">
        <v>33</v>
      </c>
      <c r="AX178" s="13" t="s">
        <v>72</v>
      </c>
      <c r="AY178" s="243" t="s">
        <v>196</v>
      </c>
    </row>
    <row r="179" s="13" customFormat="1">
      <c r="A179" s="13"/>
      <c r="B179" s="233"/>
      <c r="C179" s="234"/>
      <c r="D179" s="235" t="s">
        <v>208</v>
      </c>
      <c r="E179" s="236" t="s">
        <v>19</v>
      </c>
      <c r="F179" s="237" t="s">
        <v>1438</v>
      </c>
      <c r="G179" s="234"/>
      <c r="H179" s="236" t="s">
        <v>19</v>
      </c>
      <c r="I179" s="238"/>
      <c r="J179" s="234"/>
      <c r="K179" s="234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208</v>
      </c>
      <c r="AU179" s="243" t="s">
        <v>81</v>
      </c>
      <c r="AV179" s="13" t="s">
        <v>79</v>
      </c>
      <c r="AW179" s="13" t="s">
        <v>33</v>
      </c>
      <c r="AX179" s="13" t="s">
        <v>72</v>
      </c>
      <c r="AY179" s="243" t="s">
        <v>196</v>
      </c>
    </row>
    <row r="180" s="13" customFormat="1">
      <c r="A180" s="13"/>
      <c r="B180" s="233"/>
      <c r="C180" s="234"/>
      <c r="D180" s="235" t="s">
        <v>208</v>
      </c>
      <c r="E180" s="236" t="s">
        <v>19</v>
      </c>
      <c r="F180" s="237" t="s">
        <v>1439</v>
      </c>
      <c r="G180" s="234"/>
      <c r="H180" s="236" t="s">
        <v>19</v>
      </c>
      <c r="I180" s="238"/>
      <c r="J180" s="234"/>
      <c r="K180" s="234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208</v>
      </c>
      <c r="AU180" s="243" t="s">
        <v>81</v>
      </c>
      <c r="AV180" s="13" t="s">
        <v>79</v>
      </c>
      <c r="AW180" s="13" t="s">
        <v>33</v>
      </c>
      <c r="AX180" s="13" t="s">
        <v>72</v>
      </c>
      <c r="AY180" s="243" t="s">
        <v>196</v>
      </c>
    </row>
    <row r="181" s="14" customFormat="1">
      <c r="A181" s="14"/>
      <c r="B181" s="244"/>
      <c r="C181" s="245"/>
      <c r="D181" s="235" t="s">
        <v>208</v>
      </c>
      <c r="E181" s="246" t="s">
        <v>19</v>
      </c>
      <c r="F181" s="247" t="s">
        <v>1440</v>
      </c>
      <c r="G181" s="245"/>
      <c r="H181" s="248">
        <v>100</v>
      </c>
      <c r="I181" s="249"/>
      <c r="J181" s="245"/>
      <c r="K181" s="245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208</v>
      </c>
      <c r="AU181" s="254" t="s">
        <v>81</v>
      </c>
      <c r="AV181" s="14" t="s">
        <v>81</v>
      </c>
      <c r="AW181" s="14" t="s">
        <v>33</v>
      </c>
      <c r="AX181" s="14" t="s">
        <v>72</v>
      </c>
      <c r="AY181" s="254" t="s">
        <v>196</v>
      </c>
    </row>
    <row r="182" s="14" customFormat="1">
      <c r="A182" s="14"/>
      <c r="B182" s="244"/>
      <c r="C182" s="245"/>
      <c r="D182" s="235" t="s">
        <v>208</v>
      </c>
      <c r="E182" s="246" t="s">
        <v>19</v>
      </c>
      <c r="F182" s="247" t="s">
        <v>647</v>
      </c>
      <c r="G182" s="245"/>
      <c r="H182" s="248">
        <v>60</v>
      </c>
      <c r="I182" s="249"/>
      <c r="J182" s="245"/>
      <c r="K182" s="245"/>
      <c r="L182" s="250"/>
      <c r="M182" s="251"/>
      <c r="N182" s="252"/>
      <c r="O182" s="252"/>
      <c r="P182" s="252"/>
      <c r="Q182" s="252"/>
      <c r="R182" s="252"/>
      <c r="S182" s="252"/>
      <c r="T182" s="25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4" t="s">
        <v>208</v>
      </c>
      <c r="AU182" s="254" t="s">
        <v>81</v>
      </c>
      <c r="AV182" s="14" t="s">
        <v>81</v>
      </c>
      <c r="AW182" s="14" t="s">
        <v>33</v>
      </c>
      <c r="AX182" s="14" t="s">
        <v>72</v>
      </c>
      <c r="AY182" s="254" t="s">
        <v>196</v>
      </c>
    </row>
    <row r="183" s="15" customFormat="1">
      <c r="A183" s="15"/>
      <c r="B183" s="255"/>
      <c r="C183" s="256"/>
      <c r="D183" s="235" t="s">
        <v>208</v>
      </c>
      <c r="E183" s="257" t="s">
        <v>19</v>
      </c>
      <c r="F183" s="258" t="s">
        <v>219</v>
      </c>
      <c r="G183" s="256"/>
      <c r="H183" s="259">
        <v>160</v>
      </c>
      <c r="I183" s="260"/>
      <c r="J183" s="256"/>
      <c r="K183" s="256"/>
      <c r="L183" s="261"/>
      <c r="M183" s="262"/>
      <c r="N183" s="263"/>
      <c r="O183" s="263"/>
      <c r="P183" s="263"/>
      <c r="Q183" s="263"/>
      <c r="R183" s="263"/>
      <c r="S183" s="263"/>
      <c r="T183" s="264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5" t="s">
        <v>208</v>
      </c>
      <c r="AU183" s="265" t="s">
        <v>81</v>
      </c>
      <c r="AV183" s="15" t="s">
        <v>204</v>
      </c>
      <c r="AW183" s="15" t="s">
        <v>33</v>
      </c>
      <c r="AX183" s="15" t="s">
        <v>79</v>
      </c>
      <c r="AY183" s="265" t="s">
        <v>196</v>
      </c>
    </row>
    <row r="184" s="2" customFormat="1" ht="21.75" customHeight="1">
      <c r="A184" s="41"/>
      <c r="B184" s="42"/>
      <c r="C184" s="215" t="s">
        <v>323</v>
      </c>
      <c r="D184" s="215" t="s">
        <v>199</v>
      </c>
      <c r="E184" s="216" t="s">
        <v>1441</v>
      </c>
      <c r="F184" s="217" t="s">
        <v>1442</v>
      </c>
      <c r="G184" s="218" t="s">
        <v>1060</v>
      </c>
      <c r="H184" s="219">
        <v>2676</v>
      </c>
      <c r="I184" s="220"/>
      <c r="J184" s="221">
        <f>ROUND(I184*H184,2)</f>
        <v>0</v>
      </c>
      <c r="K184" s="217" t="s">
        <v>203</v>
      </c>
      <c r="L184" s="47"/>
      <c r="M184" s="222" t="s">
        <v>19</v>
      </c>
      <c r="N184" s="223" t="s">
        <v>43</v>
      </c>
      <c r="O184" s="87"/>
      <c r="P184" s="224">
        <f>O184*H184</f>
        <v>0</v>
      </c>
      <c r="Q184" s="224">
        <v>0</v>
      </c>
      <c r="R184" s="224">
        <f>Q184*H184</f>
        <v>0</v>
      </c>
      <c r="S184" s="224">
        <v>0.001</v>
      </c>
      <c r="T184" s="225">
        <f>S184*H184</f>
        <v>2.6760000000000002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6" t="s">
        <v>292</v>
      </c>
      <c r="AT184" s="226" t="s">
        <v>199</v>
      </c>
      <c r="AU184" s="226" t="s">
        <v>81</v>
      </c>
      <c r="AY184" s="20" t="s">
        <v>196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20" t="s">
        <v>79</v>
      </c>
      <c r="BK184" s="227">
        <f>ROUND(I184*H184,2)</f>
        <v>0</v>
      </c>
      <c r="BL184" s="20" t="s">
        <v>292</v>
      </c>
      <c r="BM184" s="226" t="s">
        <v>1443</v>
      </c>
    </row>
    <row r="185" s="2" customFormat="1">
      <c r="A185" s="41"/>
      <c r="B185" s="42"/>
      <c r="C185" s="43"/>
      <c r="D185" s="228" t="s">
        <v>206</v>
      </c>
      <c r="E185" s="43"/>
      <c r="F185" s="229" t="s">
        <v>1444</v>
      </c>
      <c r="G185" s="43"/>
      <c r="H185" s="43"/>
      <c r="I185" s="230"/>
      <c r="J185" s="43"/>
      <c r="K185" s="43"/>
      <c r="L185" s="47"/>
      <c r="M185" s="231"/>
      <c r="N185" s="232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206</v>
      </c>
      <c r="AU185" s="20" t="s">
        <v>81</v>
      </c>
    </row>
    <row r="186" s="13" customFormat="1">
      <c r="A186" s="13"/>
      <c r="B186" s="233"/>
      <c r="C186" s="234"/>
      <c r="D186" s="235" t="s">
        <v>208</v>
      </c>
      <c r="E186" s="236" t="s">
        <v>19</v>
      </c>
      <c r="F186" s="237" t="s">
        <v>1439</v>
      </c>
      <c r="G186" s="234"/>
      <c r="H186" s="236" t="s">
        <v>19</v>
      </c>
      <c r="I186" s="238"/>
      <c r="J186" s="234"/>
      <c r="K186" s="234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208</v>
      </c>
      <c r="AU186" s="243" t="s">
        <v>81</v>
      </c>
      <c r="AV186" s="13" t="s">
        <v>79</v>
      </c>
      <c r="AW186" s="13" t="s">
        <v>33</v>
      </c>
      <c r="AX186" s="13" t="s">
        <v>72</v>
      </c>
      <c r="AY186" s="243" t="s">
        <v>196</v>
      </c>
    </row>
    <row r="187" s="13" customFormat="1">
      <c r="A187" s="13"/>
      <c r="B187" s="233"/>
      <c r="C187" s="234"/>
      <c r="D187" s="235" t="s">
        <v>208</v>
      </c>
      <c r="E187" s="236" t="s">
        <v>19</v>
      </c>
      <c r="F187" s="237" t="s">
        <v>401</v>
      </c>
      <c r="G187" s="234"/>
      <c r="H187" s="236" t="s">
        <v>19</v>
      </c>
      <c r="I187" s="238"/>
      <c r="J187" s="234"/>
      <c r="K187" s="234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208</v>
      </c>
      <c r="AU187" s="243" t="s">
        <v>81</v>
      </c>
      <c r="AV187" s="13" t="s">
        <v>79</v>
      </c>
      <c r="AW187" s="13" t="s">
        <v>33</v>
      </c>
      <c r="AX187" s="13" t="s">
        <v>72</v>
      </c>
      <c r="AY187" s="243" t="s">
        <v>196</v>
      </c>
    </row>
    <row r="188" s="13" customFormat="1">
      <c r="A188" s="13"/>
      <c r="B188" s="233"/>
      <c r="C188" s="234"/>
      <c r="D188" s="235" t="s">
        <v>208</v>
      </c>
      <c r="E188" s="236" t="s">
        <v>19</v>
      </c>
      <c r="F188" s="237" t="s">
        <v>1365</v>
      </c>
      <c r="G188" s="234"/>
      <c r="H188" s="236" t="s">
        <v>19</v>
      </c>
      <c r="I188" s="238"/>
      <c r="J188" s="234"/>
      <c r="K188" s="234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208</v>
      </c>
      <c r="AU188" s="243" t="s">
        <v>81</v>
      </c>
      <c r="AV188" s="13" t="s">
        <v>79</v>
      </c>
      <c r="AW188" s="13" t="s">
        <v>33</v>
      </c>
      <c r="AX188" s="13" t="s">
        <v>72</v>
      </c>
      <c r="AY188" s="243" t="s">
        <v>196</v>
      </c>
    </row>
    <row r="189" s="13" customFormat="1">
      <c r="A189" s="13"/>
      <c r="B189" s="233"/>
      <c r="C189" s="234"/>
      <c r="D189" s="235" t="s">
        <v>208</v>
      </c>
      <c r="E189" s="236" t="s">
        <v>19</v>
      </c>
      <c r="F189" s="237" t="s">
        <v>1445</v>
      </c>
      <c r="G189" s="234"/>
      <c r="H189" s="236" t="s">
        <v>19</v>
      </c>
      <c r="I189" s="238"/>
      <c r="J189" s="234"/>
      <c r="K189" s="234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208</v>
      </c>
      <c r="AU189" s="243" t="s">
        <v>81</v>
      </c>
      <c r="AV189" s="13" t="s">
        <v>79</v>
      </c>
      <c r="AW189" s="13" t="s">
        <v>33</v>
      </c>
      <c r="AX189" s="13" t="s">
        <v>72</v>
      </c>
      <c r="AY189" s="243" t="s">
        <v>196</v>
      </c>
    </row>
    <row r="190" s="14" customFormat="1">
      <c r="A190" s="14"/>
      <c r="B190" s="244"/>
      <c r="C190" s="245"/>
      <c r="D190" s="235" t="s">
        <v>208</v>
      </c>
      <c r="E190" s="246" t="s">
        <v>19</v>
      </c>
      <c r="F190" s="247" t="s">
        <v>1446</v>
      </c>
      <c r="G190" s="245"/>
      <c r="H190" s="248">
        <v>1164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4" t="s">
        <v>208</v>
      </c>
      <c r="AU190" s="254" t="s">
        <v>81</v>
      </c>
      <c r="AV190" s="14" t="s">
        <v>81</v>
      </c>
      <c r="AW190" s="14" t="s">
        <v>33</v>
      </c>
      <c r="AX190" s="14" t="s">
        <v>72</v>
      </c>
      <c r="AY190" s="254" t="s">
        <v>196</v>
      </c>
    </row>
    <row r="191" s="16" customFormat="1">
      <c r="A191" s="16"/>
      <c r="B191" s="266"/>
      <c r="C191" s="267"/>
      <c r="D191" s="235" t="s">
        <v>208</v>
      </c>
      <c r="E191" s="268" t="s">
        <v>19</v>
      </c>
      <c r="F191" s="269" t="s">
        <v>269</v>
      </c>
      <c r="G191" s="267"/>
      <c r="H191" s="270">
        <v>1164</v>
      </c>
      <c r="I191" s="271"/>
      <c r="J191" s="267"/>
      <c r="K191" s="267"/>
      <c r="L191" s="272"/>
      <c r="M191" s="273"/>
      <c r="N191" s="274"/>
      <c r="O191" s="274"/>
      <c r="P191" s="274"/>
      <c r="Q191" s="274"/>
      <c r="R191" s="274"/>
      <c r="S191" s="274"/>
      <c r="T191" s="275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T191" s="276" t="s">
        <v>208</v>
      </c>
      <c r="AU191" s="276" t="s">
        <v>81</v>
      </c>
      <c r="AV191" s="16" t="s">
        <v>226</v>
      </c>
      <c r="AW191" s="16" t="s">
        <v>33</v>
      </c>
      <c r="AX191" s="16" t="s">
        <v>72</v>
      </c>
      <c r="AY191" s="276" t="s">
        <v>196</v>
      </c>
    </row>
    <row r="192" s="13" customFormat="1">
      <c r="A192" s="13"/>
      <c r="B192" s="233"/>
      <c r="C192" s="234"/>
      <c r="D192" s="235" t="s">
        <v>208</v>
      </c>
      <c r="E192" s="236" t="s">
        <v>19</v>
      </c>
      <c r="F192" s="237" t="s">
        <v>401</v>
      </c>
      <c r="G192" s="234"/>
      <c r="H192" s="236" t="s">
        <v>19</v>
      </c>
      <c r="I192" s="238"/>
      <c r="J192" s="234"/>
      <c r="K192" s="234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208</v>
      </c>
      <c r="AU192" s="243" t="s">
        <v>81</v>
      </c>
      <c r="AV192" s="13" t="s">
        <v>79</v>
      </c>
      <c r="AW192" s="13" t="s">
        <v>33</v>
      </c>
      <c r="AX192" s="13" t="s">
        <v>72</v>
      </c>
      <c r="AY192" s="243" t="s">
        <v>196</v>
      </c>
    </row>
    <row r="193" s="13" customFormat="1">
      <c r="A193" s="13"/>
      <c r="B193" s="233"/>
      <c r="C193" s="234"/>
      <c r="D193" s="235" t="s">
        <v>208</v>
      </c>
      <c r="E193" s="236" t="s">
        <v>19</v>
      </c>
      <c r="F193" s="237" t="s">
        <v>1447</v>
      </c>
      <c r="G193" s="234"/>
      <c r="H193" s="236" t="s">
        <v>19</v>
      </c>
      <c r="I193" s="238"/>
      <c r="J193" s="234"/>
      <c r="K193" s="234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208</v>
      </c>
      <c r="AU193" s="243" t="s">
        <v>81</v>
      </c>
      <c r="AV193" s="13" t="s">
        <v>79</v>
      </c>
      <c r="AW193" s="13" t="s">
        <v>33</v>
      </c>
      <c r="AX193" s="13" t="s">
        <v>72</v>
      </c>
      <c r="AY193" s="243" t="s">
        <v>196</v>
      </c>
    </row>
    <row r="194" s="13" customFormat="1">
      <c r="A194" s="13"/>
      <c r="B194" s="233"/>
      <c r="C194" s="234"/>
      <c r="D194" s="235" t="s">
        <v>208</v>
      </c>
      <c r="E194" s="236" t="s">
        <v>19</v>
      </c>
      <c r="F194" s="237" t="s">
        <v>1448</v>
      </c>
      <c r="G194" s="234"/>
      <c r="H194" s="236" t="s">
        <v>19</v>
      </c>
      <c r="I194" s="238"/>
      <c r="J194" s="234"/>
      <c r="K194" s="234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208</v>
      </c>
      <c r="AU194" s="243" t="s">
        <v>81</v>
      </c>
      <c r="AV194" s="13" t="s">
        <v>79</v>
      </c>
      <c r="AW194" s="13" t="s">
        <v>33</v>
      </c>
      <c r="AX194" s="13" t="s">
        <v>72</v>
      </c>
      <c r="AY194" s="243" t="s">
        <v>196</v>
      </c>
    </row>
    <row r="195" s="14" customFormat="1">
      <c r="A195" s="14"/>
      <c r="B195" s="244"/>
      <c r="C195" s="245"/>
      <c r="D195" s="235" t="s">
        <v>208</v>
      </c>
      <c r="E195" s="246" t="s">
        <v>19</v>
      </c>
      <c r="F195" s="247" t="s">
        <v>1449</v>
      </c>
      <c r="G195" s="245"/>
      <c r="H195" s="248">
        <v>1512</v>
      </c>
      <c r="I195" s="249"/>
      <c r="J195" s="245"/>
      <c r="K195" s="245"/>
      <c r="L195" s="250"/>
      <c r="M195" s="251"/>
      <c r="N195" s="252"/>
      <c r="O195" s="252"/>
      <c r="P195" s="252"/>
      <c r="Q195" s="252"/>
      <c r="R195" s="252"/>
      <c r="S195" s="252"/>
      <c r="T195" s="253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4" t="s">
        <v>208</v>
      </c>
      <c r="AU195" s="254" t="s">
        <v>81</v>
      </c>
      <c r="AV195" s="14" t="s">
        <v>81</v>
      </c>
      <c r="AW195" s="14" t="s">
        <v>33</v>
      </c>
      <c r="AX195" s="14" t="s">
        <v>72</v>
      </c>
      <c r="AY195" s="254" t="s">
        <v>196</v>
      </c>
    </row>
    <row r="196" s="16" customFormat="1">
      <c r="A196" s="16"/>
      <c r="B196" s="266"/>
      <c r="C196" s="267"/>
      <c r="D196" s="235" t="s">
        <v>208</v>
      </c>
      <c r="E196" s="268" t="s">
        <v>19</v>
      </c>
      <c r="F196" s="269" t="s">
        <v>269</v>
      </c>
      <c r="G196" s="267"/>
      <c r="H196" s="270">
        <v>1512</v>
      </c>
      <c r="I196" s="271"/>
      <c r="J196" s="267"/>
      <c r="K196" s="267"/>
      <c r="L196" s="272"/>
      <c r="M196" s="273"/>
      <c r="N196" s="274"/>
      <c r="O196" s="274"/>
      <c r="P196" s="274"/>
      <c r="Q196" s="274"/>
      <c r="R196" s="274"/>
      <c r="S196" s="274"/>
      <c r="T196" s="275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276" t="s">
        <v>208</v>
      </c>
      <c r="AU196" s="276" t="s">
        <v>81</v>
      </c>
      <c r="AV196" s="16" t="s">
        <v>226</v>
      </c>
      <c r="AW196" s="16" t="s">
        <v>33</v>
      </c>
      <c r="AX196" s="16" t="s">
        <v>72</v>
      </c>
      <c r="AY196" s="276" t="s">
        <v>196</v>
      </c>
    </row>
    <row r="197" s="15" customFormat="1">
      <c r="A197" s="15"/>
      <c r="B197" s="255"/>
      <c r="C197" s="256"/>
      <c r="D197" s="235" t="s">
        <v>208</v>
      </c>
      <c r="E197" s="257" t="s">
        <v>19</v>
      </c>
      <c r="F197" s="258" t="s">
        <v>219</v>
      </c>
      <c r="G197" s="256"/>
      <c r="H197" s="259">
        <v>2676</v>
      </c>
      <c r="I197" s="260"/>
      <c r="J197" s="256"/>
      <c r="K197" s="256"/>
      <c r="L197" s="261"/>
      <c r="M197" s="277"/>
      <c r="N197" s="278"/>
      <c r="O197" s="278"/>
      <c r="P197" s="278"/>
      <c r="Q197" s="278"/>
      <c r="R197" s="278"/>
      <c r="S197" s="278"/>
      <c r="T197" s="279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5" t="s">
        <v>208</v>
      </c>
      <c r="AU197" s="265" t="s">
        <v>81</v>
      </c>
      <c r="AV197" s="15" t="s">
        <v>204</v>
      </c>
      <c r="AW197" s="15" t="s">
        <v>33</v>
      </c>
      <c r="AX197" s="15" t="s">
        <v>79</v>
      </c>
      <c r="AY197" s="265" t="s">
        <v>196</v>
      </c>
    </row>
    <row r="198" s="2" customFormat="1" ht="6.96" customHeight="1">
      <c r="A198" s="41"/>
      <c r="B198" s="62"/>
      <c r="C198" s="63"/>
      <c r="D198" s="63"/>
      <c r="E198" s="63"/>
      <c r="F198" s="63"/>
      <c r="G198" s="63"/>
      <c r="H198" s="63"/>
      <c r="I198" s="63"/>
      <c r="J198" s="63"/>
      <c r="K198" s="63"/>
      <c r="L198" s="47"/>
      <c r="M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</row>
  </sheetData>
  <sheetProtection sheet="1" autoFilter="0" formatColumns="0" formatRows="0" objects="1" scenarios="1" spinCount="100000" saltValue="5CuNUEFp01rrfmzixzHvQ6d478yxDgVKl390p48vhv7Ho+LT7LuyD0FgCpkkrmqDKel4ZK3iCweUUvG1/Td2uQ==" hashValue="FsPpcefPO6Cv1d7CIcKH8qPbrFZFZDZoO3mrKlkezMbJ9mnDkBX/4WKcOhtSnYnOfyqsaI+a6RKr3WA2ZgA5og==" algorithmName="SHA-512" password="CC35"/>
  <autoFilter ref="C90:K19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3_02/961044111"/>
    <hyperlink ref="F110" r:id="rId2" display="https://podminky.urs.cz/item/CS_URS_2023_02/966001211"/>
    <hyperlink ref="F117" r:id="rId3" display="https://podminky.urs.cz/item/CS_URS_2023_02/966001311"/>
    <hyperlink ref="F130" r:id="rId4" display="https://podminky.urs.cz/item/CS_URS_2023_02/966006132"/>
    <hyperlink ref="F138" r:id="rId5" display="https://podminky.urs.cz/item/CS_URS_2023_02/997231111"/>
    <hyperlink ref="F140" r:id="rId6" display="https://podminky.urs.cz/item/CS_URS_2023_02/997231119"/>
    <hyperlink ref="F148" r:id="rId7" display="https://podminky.urs.cz/item/CS_URS_2023_02/997231511"/>
    <hyperlink ref="F150" r:id="rId8" display="https://podminky.urs.cz/item/CS_URS_2023_02/997013601"/>
    <hyperlink ref="F155" r:id="rId9" display="https://podminky.urs.cz/item/CS_URS_2022_01/997013861"/>
    <hyperlink ref="F160" r:id="rId10" display="https://podminky.urs.cz/item/CS_URS_2023_02/997013631"/>
    <hyperlink ref="F175" r:id="rId11" display="https://podminky.urs.cz/item/CS_URS_2023_02/767996802"/>
    <hyperlink ref="F185" r:id="rId12" display="https://podminky.urs.cz/item/CS_URS_2023_02/76799680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116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1357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1450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ROUND(J95,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ROUND((SUM(BE95:BE771)),  2)</f>
        <v>0</v>
      </c>
      <c r="G35" s="41"/>
      <c r="H35" s="41"/>
      <c r="I35" s="160">
        <v>0.20999999999999999</v>
      </c>
      <c r="J35" s="159">
        <f>ROUND(((SUM(BE95:BE771))*I35),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ROUND((SUM(BF95:BF771)),  2)</f>
        <v>0</v>
      </c>
      <c r="G36" s="41"/>
      <c r="H36" s="41"/>
      <c r="I36" s="160">
        <v>0.14999999999999999</v>
      </c>
      <c r="J36" s="159">
        <f>ROUND(((SUM(BF95:BF771))*I36),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ROUND((SUM(BG95:BG771)),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ROUND((SUM(BH95:BH771)),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ROUND((SUM(BI95:BI771)),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1357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2023-065-03-02 - SO-03 - Náves - stavební práce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J95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800</v>
      </c>
      <c r="E64" s="180"/>
      <c r="F64" s="180"/>
      <c r="G64" s="180"/>
      <c r="H64" s="180"/>
      <c r="I64" s="180"/>
      <c r="J64" s="181">
        <f>J96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1451</v>
      </c>
      <c r="E65" s="185"/>
      <c r="F65" s="185"/>
      <c r="G65" s="185"/>
      <c r="H65" s="185"/>
      <c r="I65" s="185"/>
      <c r="J65" s="186">
        <f>J97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1452</v>
      </c>
      <c r="E66" s="185"/>
      <c r="F66" s="185"/>
      <c r="G66" s="185"/>
      <c r="H66" s="185"/>
      <c r="I66" s="185"/>
      <c r="J66" s="186">
        <f>J174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1453</v>
      </c>
      <c r="E67" s="185"/>
      <c r="F67" s="185"/>
      <c r="G67" s="185"/>
      <c r="H67" s="185"/>
      <c r="I67" s="185"/>
      <c r="J67" s="186">
        <f>J251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1454</v>
      </c>
      <c r="E68" s="185"/>
      <c r="F68" s="185"/>
      <c r="G68" s="185"/>
      <c r="H68" s="185"/>
      <c r="I68" s="185"/>
      <c r="J68" s="186">
        <f>J328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1455</v>
      </c>
      <c r="E69" s="185"/>
      <c r="F69" s="185"/>
      <c r="G69" s="185"/>
      <c r="H69" s="185"/>
      <c r="I69" s="185"/>
      <c r="J69" s="186">
        <f>J405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1456</v>
      </c>
      <c r="E70" s="185"/>
      <c r="F70" s="185"/>
      <c r="G70" s="185"/>
      <c r="H70" s="185"/>
      <c r="I70" s="185"/>
      <c r="J70" s="186">
        <f>J476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1457</v>
      </c>
      <c r="E71" s="185"/>
      <c r="F71" s="185"/>
      <c r="G71" s="185"/>
      <c r="H71" s="185"/>
      <c r="I71" s="185"/>
      <c r="J71" s="186">
        <f>J553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8"/>
      <c r="D72" s="184" t="s">
        <v>1458</v>
      </c>
      <c r="E72" s="185"/>
      <c r="F72" s="185"/>
      <c r="G72" s="185"/>
      <c r="H72" s="185"/>
      <c r="I72" s="185"/>
      <c r="J72" s="186">
        <f>J630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3"/>
      <c r="C73" s="128"/>
      <c r="D73" s="184" t="s">
        <v>1459</v>
      </c>
      <c r="E73" s="185"/>
      <c r="F73" s="185"/>
      <c r="G73" s="185"/>
      <c r="H73" s="185"/>
      <c r="I73" s="185"/>
      <c r="J73" s="186">
        <f>J701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62"/>
      <c r="C75" s="63"/>
      <c r="D75" s="63"/>
      <c r="E75" s="63"/>
      <c r="F75" s="63"/>
      <c r="G75" s="63"/>
      <c r="H75" s="63"/>
      <c r="I75" s="63"/>
      <c r="J75" s="63"/>
      <c r="K75" s="6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9" s="2" customFormat="1" ht="6.96" customHeight="1">
      <c r="A79" s="41"/>
      <c r="B79" s="64"/>
      <c r="C79" s="65"/>
      <c r="D79" s="65"/>
      <c r="E79" s="65"/>
      <c r="F79" s="65"/>
      <c r="G79" s="65"/>
      <c r="H79" s="65"/>
      <c r="I79" s="65"/>
      <c r="J79" s="65"/>
      <c r="K79" s="65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24.96" customHeight="1">
      <c r="A80" s="41"/>
      <c r="B80" s="42"/>
      <c r="C80" s="26" t="s">
        <v>181</v>
      </c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</v>
      </c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172" t="str">
        <f>E7</f>
        <v>Vědomice - Úprava ulice Na Zavadilce</v>
      </c>
      <c r="F83" s="35"/>
      <c r="G83" s="35"/>
      <c r="H83" s="35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1" customFormat="1" ht="12" customHeight="1">
      <c r="B84" s="24"/>
      <c r="C84" s="35" t="s">
        <v>166</v>
      </c>
      <c r="D84" s="25"/>
      <c r="E84" s="25"/>
      <c r="F84" s="25"/>
      <c r="G84" s="25"/>
      <c r="H84" s="25"/>
      <c r="I84" s="25"/>
      <c r="J84" s="25"/>
      <c r="K84" s="25"/>
      <c r="L84" s="23"/>
    </row>
    <row r="85" s="2" customFormat="1" ht="16.5" customHeight="1">
      <c r="A85" s="41"/>
      <c r="B85" s="42"/>
      <c r="C85" s="43"/>
      <c r="D85" s="43"/>
      <c r="E85" s="172" t="s">
        <v>1357</v>
      </c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168</v>
      </c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72" t="str">
        <f>E11</f>
        <v>2023-065-03-02 - SO-03 - Náves - stavební práce</v>
      </c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6.96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21</v>
      </c>
      <c r="D89" s="43"/>
      <c r="E89" s="43"/>
      <c r="F89" s="30" t="str">
        <f>F14</f>
        <v xml:space="preserve">k.ú. Vědomice </v>
      </c>
      <c r="G89" s="43"/>
      <c r="H89" s="43"/>
      <c r="I89" s="35" t="s">
        <v>23</v>
      </c>
      <c r="J89" s="75" t="str">
        <f>IF(J14="","",J14)</f>
        <v>6. 11. 2023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40.05" customHeight="1">
      <c r="A91" s="41"/>
      <c r="B91" s="42"/>
      <c r="C91" s="35" t="s">
        <v>25</v>
      </c>
      <c r="D91" s="43"/>
      <c r="E91" s="43"/>
      <c r="F91" s="30" t="str">
        <f>E17</f>
        <v>Obec Vědomice, Na Průhonu 270, Roudnice nad Labem</v>
      </c>
      <c r="G91" s="43"/>
      <c r="H91" s="43"/>
      <c r="I91" s="35" t="s">
        <v>31</v>
      </c>
      <c r="J91" s="39" t="str">
        <f>E23</f>
        <v>Ing. arch. Pavel Šulc Ph.D.Krásného 351/8, Praha 6</v>
      </c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5.15" customHeight="1">
      <c r="A92" s="41"/>
      <c r="B92" s="42"/>
      <c r="C92" s="35" t="s">
        <v>29</v>
      </c>
      <c r="D92" s="43"/>
      <c r="E92" s="43"/>
      <c r="F92" s="30" t="str">
        <f>IF(E20="","",E20)</f>
        <v>Vyplň údaj</v>
      </c>
      <c r="G92" s="43"/>
      <c r="H92" s="43"/>
      <c r="I92" s="35" t="s">
        <v>34</v>
      </c>
      <c r="J92" s="39" t="str">
        <f>E26</f>
        <v>Ing. Dana Mlejnková</v>
      </c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0.32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11" customFormat="1" ht="29.28" customHeight="1">
      <c r="A94" s="188"/>
      <c r="B94" s="189"/>
      <c r="C94" s="190" t="s">
        <v>182</v>
      </c>
      <c r="D94" s="191" t="s">
        <v>57</v>
      </c>
      <c r="E94" s="191" t="s">
        <v>53</v>
      </c>
      <c r="F94" s="191" t="s">
        <v>54</v>
      </c>
      <c r="G94" s="191" t="s">
        <v>183</v>
      </c>
      <c r="H94" s="191" t="s">
        <v>184</v>
      </c>
      <c r="I94" s="191" t="s">
        <v>185</v>
      </c>
      <c r="J94" s="191" t="s">
        <v>173</v>
      </c>
      <c r="K94" s="192" t="s">
        <v>186</v>
      </c>
      <c r="L94" s="193"/>
      <c r="M94" s="95" t="s">
        <v>19</v>
      </c>
      <c r="N94" s="96" t="s">
        <v>42</v>
      </c>
      <c r="O94" s="96" t="s">
        <v>187</v>
      </c>
      <c r="P94" s="96" t="s">
        <v>188</v>
      </c>
      <c r="Q94" s="96" t="s">
        <v>189</v>
      </c>
      <c r="R94" s="96" t="s">
        <v>190</v>
      </c>
      <c r="S94" s="96" t="s">
        <v>191</v>
      </c>
      <c r="T94" s="97" t="s">
        <v>192</v>
      </c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</row>
    <row r="95" s="2" customFormat="1" ht="22.8" customHeight="1">
      <c r="A95" s="41"/>
      <c r="B95" s="42"/>
      <c r="C95" s="102" t="s">
        <v>193</v>
      </c>
      <c r="D95" s="43"/>
      <c r="E95" s="43"/>
      <c r="F95" s="43"/>
      <c r="G95" s="43"/>
      <c r="H95" s="43"/>
      <c r="I95" s="43"/>
      <c r="J95" s="194">
        <f>BK95</f>
        <v>0</v>
      </c>
      <c r="K95" s="43"/>
      <c r="L95" s="47"/>
      <c r="M95" s="98"/>
      <c r="N95" s="195"/>
      <c r="O95" s="99"/>
      <c r="P95" s="196">
        <f>P96</f>
        <v>0</v>
      </c>
      <c r="Q95" s="99"/>
      <c r="R95" s="196">
        <f>R96</f>
        <v>30.170882202095999</v>
      </c>
      <c r="S95" s="99"/>
      <c r="T95" s="197">
        <f>T96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71</v>
      </c>
      <c r="AU95" s="20" t="s">
        <v>174</v>
      </c>
      <c r="BK95" s="198">
        <f>BK96</f>
        <v>0</v>
      </c>
    </row>
    <row r="96" s="12" customFormat="1" ht="25.92" customHeight="1">
      <c r="A96" s="12"/>
      <c r="B96" s="199"/>
      <c r="C96" s="200"/>
      <c r="D96" s="201" t="s">
        <v>71</v>
      </c>
      <c r="E96" s="202" t="s">
        <v>194</v>
      </c>
      <c r="F96" s="202" t="s">
        <v>802</v>
      </c>
      <c r="G96" s="200"/>
      <c r="H96" s="200"/>
      <c r="I96" s="203"/>
      <c r="J96" s="204">
        <f>BK96</f>
        <v>0</v>
      </c>
      <c r="K96" s="200"/>
      <c r="L96" s="205"/>
      <c r="M96" s="206"/>
      <c r="N96" s="207"/>
      <c r="O96" s="207"/>
      <c r="P96" s="208">
        <f>P97+P174+P251+P328+P405+P476+P553+P630+P701</f>
        <v>0</v>
      </c>
      <c r="Q96" s="207"/>
      <c r="R96" s="208">
        <f>R97+R174+R251+R328+R405+R476+R553+R630+R701</f>
        <v>30.170882202095999</v>
      </c>
      <c r="S96" s="207"/>
      <c r="T96" s="209">
        <f>T97+T174+T251+T328+T405+T476+T553+T630+T701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0" t="s">
        <v>79</v>
      </c>
      <c r="AT96" s="211" t="s">
        <v>71</v>
      </c>
      <c r="AU96" s="211" t="s">
        <v>72</v>
      </c>
      <c r="AY96" s="210" t="s">
        <v>196</v>
      </c>
      <c r="BK96" s="212">
        <f>BK97+BK174+BK251+BK328+BK405+BK476+BK553+BK630+BK701</f>
        <v>0</v>
      </c>
    </row>
    <row r="97" s="12" customFormat="1" ht="22.8" customHeight="1">
      <c r="A97" s="12"/>
      <c r="B97" s="199"/>
      <c r="C97" s="200"/>
      <c r="D97" s="201" t="s">
        <v>71</v>
      </c>
      <c r="E97" s="213" t="s">
        <v>1460</v>
      </c>
      <c r="F97" s="213" t="s">
        <v>1461</v>
      </c>
      <c r="G97" s="200"/>
      <c r="H97" s="200"/>
      <c r="I97" s="203"/>
      <c r="J97" s="214">
        <f>BK97</f>
        <v>0</v>
      </c>
      <c r="K97" s="200"/>
      <c r="L97" s="205"/>
      <c r="M97" s="206"/>
      <c r="N97" s="207"/>
      <c r="O97" s="207"/>
      <c r="P97" s="208">
        <f>SUM(P98:P173)</f>
        <v>0</v>
      </c>
      <c r="Q97" s="207"/>
      <c r="R97" s="208">
        <f>SUM(R98:R173)</f>
        <v>1.2639130003520001</v>
      </c>
      <c r="S97" s="207"/>
      <c r="T97" s="209">
        <f>SUM(T98:T173)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0" t="s">
        <v>79</v>
      </c>
      <c r="AT97" s="211" t="s">
        <v>71</v>
      </c>
      <c r="AU97" s="211" t="s">
        <v>79</v>
      </c>
      <c r="AY97" s="210" t="s">
        <v>196</v>
      </c>
      <c r="BK97" s="212">
        <f>SUM(BK98:BK173)</f>
        <v>0</v>
      </c>
    </row>
    <row r="98" s="2" customFormat="1" ht="24.15" customHeight="1">
      <c r="A98" s="41"/>
      <c r="B98" s="42"/>
      <c r="C98" s="215" t="s">
        <v>79</v>
      </c>
      <c r="D98" s="215" t="s">
        <v>199</v>
      </c>
      <c r="E98" s="216" t="s">
        <v>1462</v>
      </c>
      <c r="F98" s="217" t="s">
        <v>1463</v>
      </c>
      <c r="G98" s="218" t="s">
        <v>264</v>
      </c>
      <c r="H98" s="219">
        <v>0.56000000000000005</v>
      </c>
      <c r="I98" s="220"/>
      <c r="J98" s="221">
        <f>ROUND(I98*H98,2)</f>
        <v>0</v>
      </c>
      <c r="K98" s="217" t="s">
        <v>203</v>
      </c>
      <c r="L98" s="47"/>
      <c r="M98" s="222" t="s">
        <v>19</v>
      </c>
      <c r="N98" s="223" t="s">
        <v>43</v>
      </c>
      <c r="O98" s="87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204</v>
      </c>
      <c r="AT98" s="226" t="s">
        <v>199</v>
      </c>
      <c r="AU98" s="226" t="s">
        <v>81</v>
      </c>
      <c r="AY98" s="20" t="s">
        <v>196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79</v>
      </c>
      <c r="BK98" s="227">
        <f>ROUND(I98*H98,2)</f>
        <v>0</v>
      </c>
      <c r="BL98" s="20" t="s">
        <v>204</v>
      </c>
      <c r="BM98" s="226" t="s">
        <v>1464</v>
      </c>
    </row>
    <row r="99" s="2" customFormat="1">
      <c r="A99" s="41"/>
      <c r="B99" s="42"/>
      <c r="C99" s="43"/>
      <c r="D99" s="228" t="s">
        <v>206</v>
      </c>
      <c r="E99" s="43"/>
      <c r="F99" s="229" t="s">
        <v>1465</v>
      </c>
      <c r="G99" s="43"/>
      <c r="H99" s="43"/>
      <c r="I99" s="230"/>
      <c r="J99" s="43"/>
      <c r="K99" s="43"/>
      <c r="L99" s="47"/>
      <c r="M99" s="231"/>
      <c r="N99" s="232"/>
      <c r="O99" s="87"/>
      <c r="P99" s="87"/>
      <c r="Q99" s="87"/>
      <c r="R99" s="87"/>
      <c r="S99" s="87"/>
      <c r="T99" s="88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206</v>
      </c>
      <c r="AU99" s="20" t="s">
        <v>81</v>
      </c>
    </row>
    <row r="100" s="13" customFormat="1">
      <c r="A100" s="13"/>
      <c r="B100" s="233"/>
      <c r="C100" s="234"/>
      <c r="D100" s="235" t="s">
        <v>208</v>
      </c>
      <c r="E100" s="236" t="s">
        <v>19</v>
      </c>
      <c r="F100" s="237" t="s">
        <v>1466</v>
      </c>
      <c r="G100" s="234"/>
      <c r="H100" s="236" t="s">
        <v>19</v>
      </c>
      <c r="I100" s="238"/>
      <c r="J100" s="234"/>
      <c r="K100" s="234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208</v>
      </c>
      <c r="AU100" s="243" t="s">
        <v>81</v>
      </c>
      <c r="AV100" s="13" t="s">
        <v>79</v>
      </c>
      <c r="AW100" s="13" t="s">
        <v>33</v>
      </c>
      <c r="AX100" s="13" t="s">
        <v>72</v>
      </c>
      <c r="AY100" s="243" t="s">
        <v>196</v>
      </c>
    </row>
    <row r="101" s="13" customFormat="1">
      <c r="A101" s="13"/>
      <c r="B101" s="233"/>
      <c r="C101" s="234"/>
      <c r="D101" s="235" t="s">
        <v>208</v>
      </c>
      <c r="E101" s="236" t="s">
        <v>19</v>
      </c>
      <c r="F101" s="237" t="s">
        <v>1467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208</v>
      </c>
      <c r="AU101" s="243" t="s">
        <v>81</v>
      </c>
      <c r="AV101" s="13" t="s">
        <v>79</v>
      </c>
      <c r="AW101" s="13" t="s">
        <v>33</v>
      </c>
      <c r="AX101" s="13" t="s">
        <v>72</v>
      </c>
      <c r="AY101" s="243" t="s">
        <v>196</v>
      </c>
    </row>
    <row r="102" s="14" customFormat="1">
      <c r="A102" s="14"/>
      <c r="B102" s="244"/>
      <c r="C102" s="245"/>
      <c r="D102" s="235" t="s">
        <v>208</v>
      </c>
      <c r="E102" s="246" t="s">
        <v>19</v>
      </c>
      <c r="F102" s="247" t="s">
        <v>1468</v>
      </c>
      <c r="G102" s="245"/>
      <c r="H102" s="248">
        <v>0.56000000000000005</v>
      </c>
      <c r="I102" s="249"/>
      <c r="J102" s="245"/>
      <c r="K102" s="245"/>
      <c r="L102" s="250"/>
      <c r="M102" s="251"/>
      <c r="N102" s="252"/>
      <c r="O102" s="252"/>
      <c r="P102" s="252"/>
      <c r="Q102" s="252"/>
      <c r="R102" s="252"/>
      <c r="S102" s="252"/>
      <c r="T102" s="253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4" t="s">
        <v>208</v>
      </c>
      <c r="AU102" s="254" t="s">
        <v>81</v>
      </c>
      <c r="AV102" s="14" t="s">
        <v>81</v>
      </c>
      <c r="AW102" s="14" t="s">
        <v>33</v>
      </c>
      <c r="AX102" s="14" t="s">
        <v>72</v>
      </c>
      <c r="AY102" s="254" t="s">
        <v>196</v>
      </c>
    </row>
    <row r="103" s="15" customFormat="1">
      <c r="A103" s="15"/>
      <c r="B103" s="255"/>
      <c r="C103" s="256"/>
      <c r="D103" s="235" t="s">
        <v>208</v>
      </c>
      <c r="E103" s="257" t="s">
        <v>19</v>
      </c>
      <c r="F103" s="258" t="s">
        <v>219</v>
      </c>
      <c r="G103" s="256"/>
      <c r="H103" s="259">
        <v>0.56000000000000005</v>
      </c>
      <c r="I103" s="260"/>
      <c r="J103" s="256"/>
      <c r="K103" s="256"/>
      <c r="L103" s="261"/>
      <c r="M103" s="262"/>
      <c r="N103" s="263"/>
      <c r="O103" s="263"/>
      <c r="P103" s="263"/>
      <c r="Q103" s="263"/>
      <c r="R103" s="263"/>
      <c r="S103" s="263"/>
      <c r="T103" s="264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65" t="s">
        <v>208</v>
      </c>
      <c r="AU103" s="265" t="s">
        <v>81</v>
      </c>
      <c r="AV103" s="15" t="s">
        <v>204</v>
      </c>
      <c r="AW103" s="15" t="s">
        <v>33</v>
      </c>
      <c r="AX103" s="15" t="s">
        <v>79</v>
      </c>
      <c r="AY103" s="265" t="s">
        <v>196</v>
      </c>
    </row>
    <row r="104" s="2" customFormat="1" ht="24.15" customHeight="1">
      <c r="A104" s="41"/>
      <c r="B104" s="42"/>
      <c r="C104" s="215" t="s">
        <v>81</v>
      </c>
      <c r="D104" s="215" t="s">
        <v>199</v>
      </c>
      <c r="E104" s="216" t="s">
        <v>1469</v>
      </c>
      <c r="F104" s="217" t="s">
        <v>1470</v>
      </c>
      <c r="G104" s="218" t="s">
        <v>264</v>
      </c>
      <c r="H104" s="219">
        <v>0.56000000000000005</v>
      </c>
      <c r="I104" s="220"/>
      <c r="J104" s="221">
        <f>ROUND(I104*H104,2)</f>
        <v>0</v>
      </c>
      <c r="K104" s="217" t="s">
        <v>203</v>
      </c>
      <c r="L104" s="47"/>
      <c r="M104" s="222" t="s">
        <v>19</v>
      </c>
      <c r="N104" s="223" t="s">
        <v>43</v>
      </c>
      <c r="O104" s="87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204</v>
      </c>
      <c r="AT104" s="226" t="s">
        <v>199</v>
      </c>
      <c r="AU104" s="226" t="s">
        <v>81</v>
      </c>
      <c r="AY104" s="20" t="s">
        <v>196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79</v>
      </c>
      <c r="BK104" s="227">
        <f>ROUND(I104*H104,2)</f>
        <v>0</v>
      </c>
      <c r="BL104" s="20" t="s">
        <v>204</v>
      </c>
      <c r="BM104" s="226" t="s">
        <v>1471</v>
      </c>
    </row>
    <row r="105" s="2" customFormat="1">
      <c r="A105" s="41"/>
      <c r="B105" s="42"/>
      <c r="C105" s="43"/>
      <c r="D105" s="228" t="s">
        <v>206</v>
      </c>
      <c r="E105" s="43"/>
      <c r="F105" s="229" t="s">
        <v>1472</v>
      </c>
      <c r="G105" s="43"/>
      <c r="H105" s="43"/>
      <c r="I105" s="230"/>
      <c r="J105" s="43"/>
      <c r="K105" s="43"/>
      <c r="L105" s="47"/>
      <c r="M105" s="231"/>
      <c r="N105" s="232"/>
      <c r="O105" s="87"/>
      <c r="P105" s="87"/>
      <c r="Q105" s="87"/>
      <c r="R105" s="87"/>
      <c r="S105" s="87"/>
      <c r="T105" s="88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T105" s="20" t="s">
        <v>206</v>
      </c>
      <c r="AU105" s="20" t="s">
        <v>81</v>
      </c>
    </row>
    <row r="106" s="13" customFormat="1">
      <c r="A106" s="13"/>
      <c r="B106" s="233"/>
      <c r="C106" s="234"/>
      <c r="D106" s="235" t="s">
        <v>208</v>
      </c>
      <c r="E106" s="236" t="s">
        <v>19</v>
      </c>
      <c r="F106" s="237" t="s">
        <v>1466</v>
      </c>
      <c r="G106" s="234"/>
      <c r="H106" s="236" t="s">
        <v>19</v>
      </c>
      <c r="I106" s="238"/>
      <c r="J106" s="234"/>
      <c r="K106" s="234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208</v>
      </c>
      <c r="AU106" s="243" t="s">
        <v>81</v>
      </c>
      <c r="AV106" s="13" t="s">
        <v>79</v>
      </c>
      <c r="AW106" s="13" t="s">
        <v>33</v>
      </c>
      <c r="AX106" s="13" t="s">
        <v>72</v>
      </c>
      <c r="AY106" s="243" t="s">
        <v>196</v>
      </c>
    </row>
    <row r="107" s="13" customFormat="1">
      <c r="A107" s="13"/>
      <c r="B107" s="233"/>
      <c r="C107" s="234"/>
      <c r="D107" s="235" t="s">
        <v>208</v>
      </c>
      <c r="E107" s="236" t="s">
        <v>19</v>
      </c>
      <c r="F107" s="237" t="s">
        <v>1467</v>
      </c>
      <c r="G107" s="234"/>
      <c r="H107" s="236" t="s">
        <v>19</v>
      </c>
      <c r="I107" s="238"/>
      <c r="J107" s="234"/>
      <c r="K107" s="234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208</v>
      </c>
      <c r="AU107" s="243" t="s">
        <v>81</v>
      </c>
      <c r="AV107" s="13" t="s">
        <v>79</v>
      </c>
      <c r="AW107" s="13" t="s">
        <v>33</v>
      </c>
      <c r="AX107" s="13" t="s">
        <v>72</v>
      </c>
      <c r="AY107" s="243" t="s">
        <v>196</v>
      </c>
    </row>
    <row r="108" s="14" customFormat="1">
      <c r="A108" s="14"/>
      <c r="B108" s="244"/>
      <c r="C108" s="245"/>
      <c r="D108" s="235" t="s">
        <v>208</v>
      </c>
      <c r="E108" s="246" t="s">
        <v>19</v>
      </c>
      <c r="F108" s="247" t="s">
        <v>1468</v>
      </c>
      <c r="G108" s="245"/>
      <c r="H108" s="248">
        <v>0.56000000000000005</v>
      </c>
      <c r="I108" s="249"/>
      <c r="J108" s="245"/>
      <c r="K108" s="245"/>
      <c r="L108" s="250"/>
      <c r="M108" s="251"/>
      <c r="N108" s="252"/>
      <c r="O108" s="252"/>
      <c r="P108" s="252"/>
      <c r="Q108" s="252"/>
      <c r="R108" s="252"/>
      <c r="S108" s="252"/>
      <c r="T108" s="253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4" t="s">
        <v>208</v>
      </c>
      <c r="AU108" s="254" t="s">
        <v>81</v>
      </c>
      <c r="AV108" s="14" t="s">
        <v>81</v>
      </c>
      <c r="AW108" s="14" t="s">
        <v>33</v>
      </c>
      <c r="AX108" s="14" t="s">
        <v>72</v>
      </c>
      <c r="AY108" s="254" t="s">
        <v>196</v>
      </c>
    </row>
    <row r="109" s="15" customFormat="1">
      <c r="A109" s="15"/>
      <c r="B109" s="255"/>
      <c r="C109" s="256"/>
      <c r="D109" s="235" t="s">
        <v>208</v>
      </c>
      <c r="E109" s="257" t="s">
        <v>19</v>
      </c>
      <c r="F109" s="258" t="s">
        <v>219</v>
      </c>
      <c r="G109" s="256"/>
      <c r="H109" s="259">
        <v>0.56000000000000005</v>
      </c>
      <c r="I109" s="260"/>
      <c r="J109" s="256"/>
      <c r="K109" s="256"/>
      <c r="L109" s="261"/>
      <c r="M109" s="262"/>
      <c r="N109" s="263"/>
      <c r="O109" s="263"/>
      <c r="P109" s="263"/>
      <c r="Q109" s="263"/>
      <c r="R109" s="263"/>
      <c r="S109" s="263"/>
      <c r="T109" s="264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65" t="s">
        <v>208</v>
      </c>
      <c r="AU109" s="265" t="s">
        <v>81</v>
      </c>
      <c r="AV109" s="15" t="s">
        <v>204</v>
      </c>
      <c r="AW109" s="15" t="s">
        <v>33</v>
      </c>
      <c r="AX109" s="15" t="s">
        <v>79</v>
      </c>
      <c r="AY109" s="265" t="s">
        <v>196</v>
      </c>
    </row>
    <row r="110" s="2" customFormat="1" ht="33" customHeight="1">
      <c r="A110" s="41"/>
      <c r="B110" s="42"/>
      <c r="C110" s="215" t="s">
        <v>226</v>
      </c>
      <c r="D110" s="215" t="s">
        <v>199</v>
      </c>
      <c r="E110" s="216" t="s">
        <v>1473</v>
      </c>
      <c r="F110" s="217" t="s">
        <v>1474</v>
      </c>
      <c r="G110" s="218" t="s">
        <v>264</v>
      </c>
      <c r="H110" s="219">
        <v>0.56000000000000005</v>
      </c>
      <c r="I110" s="220"/>
      <c r="J110" s="221">
        <f>ROUND(I110*H110,2)</f>
        <v>0</v>
      </c>
      <c r="K110" s="217" t="s">
        <v>203</v>
      </c>
      <c r="L110" s="47"/>
      <c r="M110" s="222" t="s">
        <v>19</v>
      </c>
      <c r="N110" s="223" t="s">
        <v>43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204</v>
      </c>
      <c r="AT110" s="226" t="s">
        <v>199</v>
      </c>
      <c r="AU110" s="226" t="s">
        <v>81</v>
      </c>
      <c r="AY110" s="20" t="s">
        <v>196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79</v>
      </c>
      <c r="BK110" s="227">
        <f>ROUND(I110*H110,2)</f>
        <v>0</v>
      </c>
      <c r="BL110" s="20" t="s">
        <v>204</v>
      </c>
      <c r="BM110" s="226" t="s">
        <v>1475</v>
      </c>
    </row>
    <row r="111" s="2" customFormat="1">
      <c r="A111" s="41"/>
      <c r="B111" s="42"/>
      <c r="C111" s="43"/>
      <c r="D111" s="228" t="s">
        <v>206</v>
      </c>
      <c r="E111" s="43"/>
      <c r="F111" s="229" t="s">
        <v>1476</v>
      </c>
      <c r="G111" s="43"/>
      <c r="H111" s="43"/>
      <c r="I111" s="230"/>
      <c r="J111" s="43"/>
      <c r="K111" s="43"/>
      <c r="L111" s="47"/>
      <c r="M111" s="231"/>
      <c r="N111" s="232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206</v>
      </c>
      <c r="AU111" s="20" t="s">
        <v>81</v>
      </c>
    </row>
    <row r="112" s="13" customFormat="1">
      <c r="A112" s="13"/>
      <c r="B112" s="233"/>
      <c r="C112" s="234"/>
      <c r="D112" s="235" t="s">
        <v>208</v>
      </c>
      <c r="E112" s="236" t="s">
        <v>19</v>
      </c>
      <c r="F112" s="237" t="s">
        <v>1466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208</v>
      </c>
      <c r="AU112" s="243" t="s">
        <v>81</v>
      </c>
      <c r="AV112" s="13" t="s">
        <v>79</v>
      </c>
      <c r="AW112" s="13" t="s">
        <v>33</v>
      </c>
      <c r="AX112" s="13" t="s">
        <v>72</v>
      </c>
      <c r="AY112" s="243" t="s">
        <v>196</v>
      </c>
    </row>
    <row r="113" s="13" customFormat="1">
      <c r="A113" s="13"/>
      <c r="B113" s="233"/>
      <c r="C113" s="234"/>
      <c r="D113" s="235" t="s">
        <v>208</v>
      </c>
      <c r="E113" s="236" t="s">
        <v>19</v>
      </c>
      <c r="F113" s="237" t="s">
        <v>1467</v>
      </c>
      <c r="G113" s="234"/>
      <c r="H113" s="236" t="s">
        <v>19</v>
      </c>
      <c r="I113" s="238"/>
      <c r="J113" s="234"/>
      <c r="K113" s="234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208</v>
      </c>
      <c r="AU113" s="243" t="s">
        <v>81</v>
      </c>
      <c r="AV113" s="13" t="s">
        <v>79</v>
      </c>
      <c r="AW113" s="13" t="s">
        <v>33</v>
      </c>
      <c r="AX113" s="13" t="s">
        <v>72</v>
      </c>
      <c r="AY113" s="243" t="s">
        <v>196</v>
      </c>
    </row>
    <row r="114" s="14" customFormat="1">
      <c r="A114" s="14"/>
      <c r="B114" s="244"/>
      <c r="C114" s="245"/>
      <c r="D114" s="235" t="s">
        <v>208</v>
      </c>
      <c r="E114" s="246" t="s">
        <v>19</v>
      </c>
      <c r="F114" s="247" t="s">
        <v>1468</v>
      </c>
      <c r="G114" s="245"/>
      <c r="H114" s="248">
        <v>0.56000000000000005</v>
      </c>
      <c r="I114" s="249"/>
      <c r="J114" s="245"/>
      <c r="K114" s="245"/>
      <c r="L114" s="250"/>
      <c r="M114" s="251"/>
      <c r="N114" s="252"/>
      <c r="O114" s="252"/>
      <c r="P114" s="252"/>
      <c r="Q114" s="252"/>
      <c r="R114" s="252"/>
      <c r="S114" s="252"/>
      <c r="T114" s="253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4" t="s">
        <v>208</v>
      </c>
      <c r="AU114" s="254" t="s">
        <v>81</v>
      </c>
      <c r="AV114" s="14" t="s">
        <v>81</v>
      </c>
      <c r="AW114" s="14" t="s">
        <v>33</v>
      </c>
      <c r="AX114" s="14" t="s">
        <v>72</v>
      </c>
      <c r="AY114" s="254" t="s">
        <v>196</v>
      </c>
    </row>
    <row r="115" s="15" customFormat="1">
      <c r="A115" s="15"/>
      <c r="B115" s="255"/>
      <c r="C115" s="256"/>
      <c r="D115" s="235" t="s">
        <v>208</v>
      </c>
      <c r="E115" s="257" t="s">
        <v>19</v>
      </c>
      <c r="F115" s="258" t="s">
        <v>219</v>
      </c>
      <c r="G115" s="256"/>
      <c r="H115" s="259">
        <v>0.56000000000000005</v>
      </c>
      <c r="I115" s="260"/>
      <c r="J115" s="256"/>
      <c r="K115" s="256"/>
      <c r="L115" s="261"/>
      <c r="M115" s="262"/>
      <c r="N115" s="263"/>
      <c r="O115" s="263"/>
      <c r="P115" s="263"/>
      <c r="Q115" s="263"/>
      <c r="R115" s="263"/>
      <c r="S115" s="263"/>
      <c r="T115" s="264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5" t="s">
        <v>208</v>
      </c>
      <c r="AU115" s="265" t="s">
        <v>81</v>
      </c>
      <c r="AV115" s="15" t="s">
        <v>204</v>
      </c>
      <c r="AW115" s="15" t="s">
        <v>33</v>
      </c>
      <c r="AX115" s="15" t="s">
        <v>79</v>
      </c>
      <c r="AY115" s="265" t="s">
        <v>196</v>
      </c>
    </row>
    <row r="116" s="2" customFormat="1" ht="37.8" customHeight="1">
      <c r="A116" s="41"/>
      <c r="B116" s="42"/>
      <c r="C116" s="215" t="s">
        <v>204</v>
      </c>
      <c r="D116" s="215" t="s">
        <v>199</v>
      </c>
      <c r="E116" s="216" t="s">
        <v>295</v>
      </c>
      <c r="F116" s="217" t="s">
        <v>296</v>
      </c>
      <c r="G116" s="218" t="s">
        <v>264</v>
      </c>
      <c r="H116" s="219">
        <v>0.56000000000000005</v>
      </c>
      <c r="I116" s="220"/>
      <c r="J116" s="221">
        <f>ROUND(I116*H116,2)</f>
        <v>0</v>
      </c>
      <c r="K116" s="217" t="s">
        <v>203</v>
      </c>
      <c r="L116" s="47"/>
      <c r="M116" s="222" t="s">
        <v>19</v>
      </c>
      <c r="N116" s="223" t="s">
        <v>43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204</v>
      </c>
      <c r="AT116" s="226" t="s">
        <v>199</v>
      </c>
      <c r="AU116" s="226" t="s">
        <v>81</v>
      </c>
      <c r="AY116" s="20" t="s">
        <v>196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204</v>
      </c>
      <c r="BM116" s="226" t="s">
        <v>1477</v>
      </c>
    </row>
    <row r="117" s="2" customFormat="1">
      <c r="A117" s="41"/>
      <c r="B117" s="42"/>
      <c r="C117" s="43"/>
      <c r="D117" s="228" t="s">
        <v>206</v>
      </c>
      <c r="E117" s="43"/>
      <c r="F117" s="229" t="s">
        <v>298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206</v>
      </c>
      <c r="AU117" s="20" t="s">
        <v>81</v>
      </c>
    </row>
    <row r="118" s="13" customFormat="1">
      <c r="A118" s="13"/>
      <c r="B118" s="233"/>
      <c r="C118" s="234"/>
      <c r="D118" s="235" t="s">
        <v>208</v>
      </c>
      <c r="E118" s="236" t="s">
        <v>19</v>
      </c>
      <c r="F118" s="237" t="s">
        <v>1466</v>
      </c>
      <c r="G118" s="234"/>
      <c r="H118" s="236" t="s">
        <v>19</v>
      </c>
      <c r="I118" s="238"/>
      <c r="J118" s="234"/>
      <c r="K118" s="234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208</v>
      </c>
      <c r="AU118" s="243" t="s">
        <v>81</v>
      </c>
      <c r="AV118" s="13" t="s">
        <v>79</v>
      </c>
      <c r="AW118" s="13" t="s">
        <v>33</v>
      </c>
      <c r="AX118" s="13" t="s">
        <v>72</v>
      </c>
      <c r="AY118" s="243" t="s">
        <v>196</v>
      </c>
    </row>
    <row r="119" s="13" customFormat="1">
      <c r="A119" s="13"/>
      <c r="B119" s="233"/>
      <c r="C119" s="234"/>
      <c r="D119" s="235" t="s">
        <v>208</v>
      </c>
      <c r="E119" s="236" t="s">
        <v>19</v>
      </c>
      <c r="F119" s="237" t="s">
        <v>1467</v>
      </c>
      <c r="G119" s="234"/>
      <c r="H119" s="236" t="s">
        <v>19</v>
      </c>
      <c r="I119" s="238"/>
      <c r="J119" s="234"/>
      <c r="K119" s="234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208</v>
      </c>
      <c r="AU119" s="243" t="s">
        <v>81</v>
      </c>
      <c r="AV119" s="13" t="s">
        <v>79</v>
      </c>
      <c r="AW119" s="13" t="s">
        <v>33</v>
      </c>
      <c r="AX119" s="13" t="s">
        <v>72</v>
      </c>
      <c r="AY119" s="243" t="s">
        <v>196</v>
      </c>
    </row>
    <row r="120" s="14" customFormat="1">
      <c r="A120" s="14"/>
      <c r="B120" s="244"/>
      <c r="C120" s="245"/>
      <c r="D120" s="235" t="s">
        <v>208</v>
      </c>
      <c r="E120" s="246" t="s">
        <v>19</v>
      </c>
      <c r="F120" s="247" t="s">
        <v>1468</v>
      </c>
      <c r="G120" s="245"/>
      <c r="H120" s="248">
        <v>0.56000000000000005</v>
      </c>
      <c r="I120" s="249"/>
      <c r="J120" s="245"/>
      <c r="K120" s="245"/>
      <c r="L120" s="250"/>
      <c r="M120" s="251"/>
      <c r="N120" s="252"/>
      <c r="O120" s="252"/>
      <c r="P120" s="252"/>
      <c r="Q120" s="252"/>
      <c r="R120" s="252"/>
      <c r="S120" s="252"/>
      <c r="T120" s="25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4" t="s">
        <v>208</v>
      </c>
      <c r="AU120" s="254" t="s">
        <v>81</v>
      </c>
      <c r="AV120" s="14" t="s">
        <v>81</v>
      </c>
      <c r="AW120" s="14" t="s">
        <v>33</v>
      </c>
      <c r="AX120" s="14" t="s">
        <v>72</v>
      </c>
      <c r="AY120" s="254" t="s">
        <v>196</v>
      </c>
    </row>
    <row r="121" s="15" customFormat="1">
      <c r="A121" s="15"/>
      <c r="B121" s="255"/>
      <c r="C121" s="256"/>
      <c r="D121" s="235" t="s">
        <v>208</v>
      </c>
      <c r="E121" s="257" t="s">
        <v>19</v>
      </c>
      <c r="F121" s="258" t="s">
        <v>219</v>
      </c>
      <c r="G121" s="256"/>
      <c r="H121" s="259">
        <v>0.56000000000000005</v>
      </c>
      <c r="I121" s="260"/>
      <c r="J121" s="256"/>
      <c r="K121" s="256"/>
      <c r="L121" s="261"/>
      <c r="M121" s="262"/>
      <c r="N121" s="263"/>
      <c r="O121" s="263"/>
      <c r="P121" s="263"/>
      <c r="Q121" s="263"/>
      <c r="R121" s="263"/>
      <c r="S121" s="263"/>
      <c r="T121" s="264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5" t="s">
        <v>208</v>
      </c>
      <c r="AU121" s="265" t="s">
        <v>81</v>
      </c>
      <c r="AV121" s="15" t="s">
        <v>204</v>
      </c>
      <c r="AW121" s="15" t="s">
        <v>33</v>
      </c>
      <c r="AX121" s="15" t="s">
        <v>79</v>
      </c>
      <c r="AY121" s="265" t="s">
        <v>196</v>
      </c>
    </row>
    <row r="122" s="2" customFormat="1" ht="37.8" customHeight="1">
      <c r="A122" s="41"/>
      <c r="B122" s="42"/>
      <c r="C122" s="215" t="s">
        <v>241</v>
      </c>
      <c r="D122" s="215" t="s">
        <v>199</v>
      </c>
      <c r="E122" s="216" t="s">
        <v>300</v>
      </c>
      <c r="F122" s="217" t="s">
        <v>301</v>
      </c>
      <c r="G122" s="218" t="s">
        <v>264</v>
      </c>
      <c r="H122" s="219">
        <v>0.56000000000000005</v>
      </c>
      <c r="I122" s="220"/>
      <c r="J122" s="221">
        <f>ROUND(I122*H122,2)</f>
        <v>0</v>
      </c>
      <c r="K122" s="217" t="s">
        <v>203</v>
      </c>
      <c r="L122" s="47"/>
      <c r="M122" s="222" t="s">
        <v>19</v>
      </c>
      <c r="N122" s="223" t="s">
        <v>43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204</v>
      </c>
      <c r="AT122" s="226" t="s">
        <v>199</v>
      </c>
      <c r="AU122" s="226" t="s">
        <v>81</v>
      </c>
      <c r="AY122" s="20" t="s">
        <v>196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79</v>
      </c>
      <c r="BK122" s="227">
        <f>ROUND(I122*H122,2)</f>
        <v>0</v>
      </c>
      <c r="BL122" s="20" t="s">
        <v>204</v>
      </c>
      <c r="BM122" s="226" t="s">
        <v>1478</v>
      </c>
    </row>
    <row r="123" s="2" customFormat="1">
      <c r="A123" s="41"/>
      <c r="B123" s="42"/>
      <c r="C123" s="43"/>
      <c r="D123" s="228" t="s">
        <v>206</v>
      </c>
      <c r="E123" s="43"/>
      <c r="F123" s="229" t="s">
        <v>303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206</v>
      </c>
      <c r="AU123" s="20" t="s">
        <v>81</v>
      </c>
    </row>
    <row r="124" s="13" customFormat="1">
      <c r="A124" s="13"/>
      <c r="B124" s="233"/>
      <c r="C124" s="234"/>
      <c r="D124" s="235" t="s">
        <v>208</v>
      </c>
      <c r="E124" s="236" t="s">
        <v>19</v>
      </c>
      <c r="F124" s="237" t="s">
        <v>1466</v>
      </c>
      <c r="G124" s="234"/>
      <c r="H124" s="236" t="s">
        <v>19</v>
      </c>
      <c r="I124" s="238"/>
      <c r="J124" s="234"/>
      <c r="K124" s="234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208</v>
      </c>
      <c r="AU124" s="243" t="s">
        <v>81</v>
      </c>
      <c r="AV124" s="13" t="s">
        <v>79</v>
      </c>
      <c r="AW124" s="13" t="s">
        <v>33</v>
      </c>
      <c r="AX124" s="13" t="s">
        <v>72</v>
      </c>
      <c r="AY124" s="243" t="s">
        <v>196</v>
      </c>
    </row>
    <row r="125" s="13" customFormat="1">
      <c r="A125" s="13"/>
      <c r="B125" s="233"/>
      <c r="C125" s="234"/>
      <c r="D125" s="235" t="s">
        <v>208</v>
      </c>
      <c r="E125" s="236" t="s">
        <v>19</v>
      </c>
      <c r="F125" s="237" t="s">
        <v>1467</v>
      </c>
      <c r="G125" s="234"/>
      <c r="H125" s="236" t="s">
        <v>19</v>
      </c>
      <c r="I125" s="238"/>
      <c r="J125" s="234"/>
      <c r="K125" s="234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208</v>
      </c>
      <c r="AU125" s="243" t="s">
        <v>81</v>
      </c>
      <c r="AV125" s="13" t="s">
        <v>79</v>
      </c>
      <c r="AW125" s="13" t="s">
        <v>33</v>
      </c>
      <c r="AX125" s="13" t="s">
        <v>72</v>
      </c>
      <c r="AY125" s="243" t="s">
        <v>196</v>
      </c>
    </row>
    <row r="126" s="14" customFormat="1">
      <c r="A126" s="14"/>
      <c r="B126" s="244"/>
      <c r="C126" s="245"/>
      <c r="D126" s="235" t="s">
        <v>208</v>
      </c>
      <c r="E126" s="246" t="s">
        <v>19</v>
      </c>
      <c r="F126" s="247" t="s">
        <v>1468</v>
      </c>
      <c r="G126" s="245"/>
      <c r="H126" s="248">
        <v>0.56000000000000005</v>
      </c>
      <c r="I126" s="249"/>
      <c r="J126" s="245"/>
      <c r="K126" s="245"/>
      <c r="L126" s="250"/>
      <c r="M126" s="251"/>
      <c r="N126" s="252"/>
      <c r="O126" s="252"/>
      <c r="P126" s="252"/>
      <c r="Q126" s="252"/>
      <c r="R126" s="252"/>
      <c r="S126" s="252"/>
      <c r="T126" s="253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4" t="s">
        <v>208</v>
      </c>
      <c r="AU126" s="254" t="s">
        <v>81</v>
      </c>
      <c r="AV126" s="14" t="s">
        <v>81</v>
      </c>
      <c r="AW126" s="14" t="s">
        <v>33</v>
      </c>
      <c r="AX126" s="14" t="s">
        <v>72</v>
      </c>
      <c r="AY126" s="254" t="s">
        <v>196</v>
      </c>
    </row>
    <row r="127" s="15" customFormat="1">
      <c r="A127" s="15"/>
      <c r="B127" s="255"/>
      <c r="C127" s="256"/>
      <c r="D127" s="235" t="s">
        <v>208</v>
      </c>
      <c r="E127" s="257" t="s">
        <v>19</v>
      </c>
      <c r="F127" s="258" t="s">
        <v>219</v>
      </c>
      <c r="G127" s="256"/>
      <c r="H127" s="259">
        <v>0.56000000000000005</v>
      </c>
      <c r="I127" s="260"/>
      <c r="J127" s="256"/>
      <c r="K127" s="256"/>
      <c r="L127" s="261"/>
      <c r="M127" s="262"/>
      <c r="N127" s="263"/>
      <c r="O127" s="263"/>
      <c r="P127" s="263"/>
      <c r="Q127" s="263"/>
      <c r="R127" s="263"/>
      <c r="S127" s="263"/>
      <c r="T127" s="264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5" t="s">
        <v>208</v>
      </c>
      <c r="AU127" s="265" t="s">
        <v>81</v>
      </c>
      <c r="AV127" s="15" t="s">
        <v>204</v>
      </c>
      <c r="AW127" s="15" t="s">
        <v>33</v>
      </c>
      <c r="AX127" s="15" t="s">
        <v>79</v>
      </c>
      <c r="AY127" s="265" t="s">
        <v>196</v>
      </c>
    </row>
    <row r="128" s="2" customFormat="1" ht="24.15" customHeight="1">
      <c r="A128" s="41"/>
      <c r="B128" s="42"/>
      <c r="C128" s="215" t="s">
        <v>261</v>
      </c>
      <c r="D128" s="215" t="s">
        <v>199</v>
      </c>
      <c r="E128" s="216" t="s">
        <v>1479</v>
      </c>
      <c r="F128" s="217" t="s">
        <v>311</v>
      </c>
      <c r="G128" s="218" t="s">
        <v>264</v>
      </c>
      <c r="H128" s="219">
        <v>0.89600000000000002</v>
      </c>
      <c r="I128" s="220"/>
      <c r="J128" s="221">
        <f>ROUND(I128*H128,2)</f>
        <v>0</v>
      </c>
      <c r="K128" s="217" t="s">
        <v>203</v>
      </c>
      <c r="L128" s="47"/>
      <c r="M128" s="222" t="s">
        <v>19</v>
      </c>
      <c r="N128" s="223" t="s">
        <v>43</v>
      </c>
      <c r="O128" s="87"/>
      <c r="P128" s="224">
        <f>O128*H128</f>
        <v>0</v>
      </c>
      <c r="Q128" s="224">
        <v>0</v>
      </c>
      <c r="R128" s="224">
        <f>Q128*H128</f>
        <v>0</v>
      </c>
      <c r="S128" s="224">
        <v>0</v>
      </c>
      <c r="T128" s="22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6" t="s">
        <v>204</v>
      </c>
      <c r="AT128" s="226" t="s">
        <v>199</v>
      </c>
      <c r="AU128" s="226" t="s">
        <v>81</v>
      </c>
      <c r="AY128" s="20" t="s">
        <v>196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20" t="s">
        <v>79</v>
      </c>
      <c r="BK128" s="227">
        <f>ROUND(I128*H128,2)</f>
        <v>0</v>
      </c>
      <c r="BL128" s="20" t="s">
        <v>204</v>
      </c>
      <c r="BM128" s="226" t="s">
        <v>1480</v>
      </c>
    </row>
    <row r="129" s="2" customFormat="1">
      <c r="A129" s="41"/>
      <c r="B129" s="42"/>
      <c r="C129" s="43"/>
      <c r="D129" s="228" t="s">
        <v>206</v>
      </c>
      <c r="E129" s="43"/>
      <c r="F129" s="229" t="s">
        <v>1481</v>
      </c>
      <c r="G129" s="43"/>
      <c r="H129" s="43"/>
      <c r="I129" s="230"/>
      <c r="J129" s="43"/>
      <c r="K129" s="43"/>
      <c r="L129" s="47"/>
      <c r="M129" s="231"/>
      <c r="N129" s="232"/>
      <c r="O129" s="87"/>
      <c r="P129" s="87"/>
      <c r="Q129" s="87"/>
      <c r="R129" s="87"/>
      <c r="S129" s="87"/>
      <c r="T129" s="88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T129" s="20" t="s">
        <v>206</v>
      </c>
      <c r="AU129" s="20" t="s">
        <v>81</v>
      </c>
    </row>
    <row r="130" s="13" customFormat="1">
      <c r="A130" s="13"/>
      <c r="B130" s="233"/>
      <c r="C130" s="234"/>
      <c r="D130" s="235" t="s">
        <v>208</v>
      </c>
      <c r="E130" s="236" t="s">
        <v>19</v>
      </c>
      <c r="F130" s="237" t="s">
        <v>1466</v>
      </c>
      <c r="G130" s="234"/>
      <c r="H130" s="236" t="s">
        <v>19</v>
      </c>
      <c r="I130" s="238"/>
      <c r="J130" s="234"/>
      <c r="K130" s="234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208</v>
      </c>
      <c r="AU130" s="243" t="s">
        <v>81</v>
      </c>
      <c r="AV130" s="13" t="s">
        <v>79</v>
      </c>
      <c r="AW130" s="13" t="s">
        <v>33</v>
      </c>
      <c r="AX130" s="13" t="s">
        <v>72</v>
      </c>
      <c r="AY130" s="243" t="s">
        <v>196</v>
      </c>
    </row>
    <row r="131" s="13" customFormat="1">
      <c r="A131" s="13"/>
      <c r="B131" s="233"/>
      <c r="C131" s="234"/>
      <c r="D131" s="235" t="s">
        <v>208</v>
      </c>
      <c r="E131" s="236" t="s">
        <v>19</v>
      </c>
      <c r="F131" s="237" t="s">
        <v>1467</v>
      </c>
      <c r="G131" s="234"/>
      <c r="H131" s="236" t="s">
        <v>19</v>
      </c>
      <c r="I131" s="238"/>
      <c r="J131" s="234"/>
      <c r="K131" s="234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208</v>
      </c>
      <c r="AU131" s="243" t="s">
        <v>81</v>
      </c>
      <c r="AV131" s="13" t="s">
        <v>79</v>
      </c>
      <c r="AW131" s="13" t="s">
        <v>33</v>
      </c>
      <c r="AX131" s="13" t="s">
        <v>72</v>
      </c>
      <c r="AY131" s="243" t="s">
        <v>196</v>
      </c>
    </row>
    <row r="132" s="14" customFormat="1">
      <c r="A132" s="14"/>
      <c r="B132" s="244"/>
      <c r="C132" s="245"/>
      <c r="D132" s="235" t="s">
        <v>208</v>
      </c>
      <c r="E132" s="246" t="s">
        <v>19</v>
      </c>
      <c r="F132" s="247" t="s">
        <v>1482</v>
      </c>
      <c r="G132" s="245"/>
      <c r="H132" s="248">
        <v>0.89600000000000002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4" t="s">
        <v>208</v>
      </c>
      <c r="AU132" s="254" t="s">
        <v>81</v>
      </c>
      <c r="AV132" s="14" t="s">
        <v>81</v>
      </c>
      <c r="AW132" s="14" t="s">
        <v>33</v>
      </c>
      <c r="AX132" s="14" t="s">
        <v>72</v>
      </c>
      <c r="AY132" s="254" t="s">
        <v>196</v>
      </c>
    </row>
    <row r="133" s="15" customFormat="1">
      <c r="A133" s="15"/>
      <c r="B133" s="255"/>
      <c r="C133" s="256"/>
      <c r="D133" s="235" t="s">
        <v>208</v>
      </c>
      <c r="E133" s="257" t="s">
        <v>19</v>
      </c>
      <c r="F133" s="258" t="s">
        <v>219</v>
      </c>
      <c r="G133" s="256"/>
      <c r="H133" s="259">
        <v>0.89600000000000002</v>
      </c>
      <c r="I133" s="260"/>
      <c r="J133" s="256"/>
      <c r="K133" s="256"/>
      <c r="L133" s="261"/>
      <c r="M133" s="262"/>
      <c r="N133" s="263"/>
      <c r="O133" s="263"/>
      <c r="P133" s="263"/>
      <c r="Q133" s="263"/>
      <c r="R133" s="263"/>
      <c r="S133" s="263"/>
      <c r="T133" s="264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5" t="s">
        <v>208</v>
      </c>
      <c r="AU133" s="265" t="s">
        <v>81</v>
      </c>
      <c r="AV133" s="15" t="s">
        <v>204</v>
      </c>
      <c r="AW133" s="15" t="s">
        <v>33</v>
      </c>
      <c r="AX133" s="15" t="s">
        <v>79</v>
      </c>
      <c r="AY133" s="265" t="s">
        <v>196</v>
      </c>
    </row>
    <row r="134" s="2" customFormat="1" ht="24.15" customHeight="1">
      <c r="A134" s="41"/>
      <c r="B134" s="42"/>
      <c r="C134" s="215" t="s">
        <v>278</v>
      </c>
      <c r="D134" s="215" t="s">
        <v>199</v>
      </c>
      <c r="E134" s="216" t="s">
        <v>1031</v>
      </c>
      <c r="F134" s="217" t="s">
        <v>369</v>
      </c>
      <c r="G134" s="218" t="s">
        <v>317</v>
      </c>
      <c r="H134" s="219">
        <v>0.56000000000000005</v>
      </c>
      <c r="I134" s="220"/>
      <c r="J134" s="221">
        <f>ROUND(I134*H134,2)</f>
        <v>0</v>
      </c>
      <c r="K134" s="217" t="s">
        <v>203</v>
      </c>
      <c r="L134" s="47"/>
      <c r="M134" s="222" t="s">
        <v>19</v>
      </c>
      <c r="N134" s="223" t="s">
        <v>43</v>
      </c>
      <c r="O134" s="87"/>
      <c r="P134" s="224">
        <f>O134*H134</f>
        <v>0</v>
      </c>
      <c r="Q134" s="224">
        <v>0</v>
      </c>
      <c r="R134" s="224">
        <f>Q134*H134</f>
        <v>0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204</v>
      </c>
      <c r="AT134" s="226" t="s">
        <v>199</v>
      </c>
      <c r="AU134" s="226" t="s">
        <v>81</v>
      </c>
      <c r="AY134" s="20" t="s">
        <v>196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79</v>
      </c>
      <c r="BK134" s="227">
        <f>ROUND(I134*H134,2)</f>
        <v>0</v>
      </c>
      <c r="BL134" s="20" t="s">
        <v>204</v>
      </c>
      <c r="BM134" s="226" t="s">
        <v>1483</v>
      </c>
    </row>
    <row r="135" s="2" customFormat="1">
      <c r="A135" s="41"/>
      <c r="B135" s="42"/>
      <c r="C135" s="43"/>
      <c r="D135" s="228" t="s">
        <v>206</v>
      </c>
      <c r="E135" s="43"/>
      <c r="F135" s="229" t="s">
        <v>1033</v>
      </c>
      <c r="G135" s="43"/>
      <c r="H135" s="43"/>
      <c r="I135" s="230"/>
      <c r="J135" s="43"/>
      <c r="K135" s="43"/>
      <c r="L135" s="47"/>
      <c r="M135" s="231"/>
      <c r="N135" s="232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206</v>
      </c>
      <c r="AU135" s="20" t="s">
        <v>81</v>
      </c>
    </row>
    <row r="136" s="13" customFormat="1">
      <c r="A136" s="13"/>
      <c r="B136" s="233"/>
      <c r="C136" s="234"/>
      <c r="D136" s="235" t="s">
        <v>208</v>
      </c>
      <c r="E136" s="236" t="s">
        <v>19</v>
      </c>
      <c r="F136" s="237" t="s">
        <v>1466</v>
      </c>
      <c r="G136" s="234"/>
      <c r="H136" s="236" t="s">
        <v>19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208</v>
      </c>
      <c r="AU136" s="243" t="s">
        <v>81</v>
      </c>
      <c r="AV136" s="13" t="s">
        <v>79</v>
      </c>
      <c r="AW136" s="13" t="s">
        <v>33</v>
      </c>
      <c r="AX136" s="13" t="s">
        <v>72</v>
      </c>
      <c r="AY136" s="243" t="s">
        <v>196</v>
      </c>
    </row>
    <row r="137" s="13" customFormat="1">
      <c r="A137" s="13"/>
      <c r="B137" s="233"/>
      <c r="C137" s="234"/>
      <c r="D137" s="235" t="s">
        <v>208</v>
      </c>
      <c r="E137" s="236" t="s">
        <v>19</v>
      </c>
      <c r="F137" s="237" t="s">
        <v>1467</v>
      </c>
      <c r="G137" s="234"/>
      <c r="H137" s="236" t="s">
        <v>19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208</v>
      </c>
      <c r="AU137" s="243" t="s">
        <v>81</v>
      </c>
      <c r="AV137" s="13" t="s">
        <v>79</v>
      </c>
      <c r="AW137" s="13" t="s">
        <v>33</v>
      </c>
      <c r="AX137" s="13" t="s">
        <v>72</v>
      </c>
      <c r="AY137" s="243" t="s">
        <v>196</v>
      </c>
    </row>
    <row r="138" s="14" customFormat="1">
      <c r="A138" s="14"/>
      <c r="B138" s="244"/>
      <c r="C138" s="245"/>
      <c r="D138" s="235" t="s">
        <v>208</v>
      </c>
      <c r="E138" s="246" t="s">
        <v>19</v>
      </c>
      <c r="F138" s="247" t="s">
        <v>1468</v>
      </c>
      <c r="G138" s="245"/>
      <c r="H138" s="248">
        <v>0.56000000000000005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208</v>
      </c>
      <c r="AU138" s="254" t="s">
        <v>81</v>
      </c>
      <c r="AV138" s="14" t="s">
        <v>81</v>
      </c>
      <c r="AW138" s="14" t="s">
        <v>33</v>
      </c>
      <c r="AX138" s="14" t="s">
        <v>72</v>
      </c>
      <c r="AY138" s="254" t="s">
        <v>196</v>
      </c>
    </row>
    <row r="139" s="15" customFormat="1">
      <c r="A139" s="15"/>
      <c r="B139" s="255"/>
      <c r="C139" s="256"/>
      <c r="D139" s="235" t="s">
        <v>208</v>
      </c>
      <c r="E139" s="257" t="s">
        <v>19</v>
      </c>
      <c r="F139" s="258" t="s">
        <v>219</v>
      </c>
      <c r="G139" s="256"/>
      <c r="H139" s="259">
        <v>0.56000000000000005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5" t="s">
        <v>208</v>
      </c>
      <c r="AU139" s="265" t="s">
        <v>81</v>
      </c>
      <c r="AV139" s="15" t="s">
        <v>204</v>
      </c>
      <c r="AW139" s="15" t="s">
        <v>33</v>
      </c>
      <c r="AX139" s="15" t="s">
        <v>79</v>
      </c>
      <c r="AY139" s="265" t="s">
        <v>196</v>
      </c>
    </row>
    <row r="140" s="2" customFormat="1" ht="24.15" customHeight="1">
      <c r="A140" s="41"/>
      <c r="B140" s="42"/>
      <c r="C140" s="215" t="s">
        <v>284</v>
      </c>
      <c r="D140" s="215" t="s">
        <v>199</v>
      </c>
      <c r="E140" s="216" t="s">
        <v>389</v>
      </c>
      <c r="F140" s="217" t="s">
        <v>390</v>
      </c>
      <c r="G140" s="218" t="s">
        <v>202</v>
      </c>
      <c r="H140" s="219">
        <v>1.75</v>
      </c>
      <c r="I140" s="220"/>
      <c r="J140" s="221">
        <f>ROUND(I140*H140,2)</f>
        <v>0</v>
      </c>
      <c r="K140" s="217" t="s">
        <v>203</v>
      </c>
      <c r="L140" s="47"/>
      <c r="M140" s="222" t="s">
        <v>19</v>
      </c>
      <c r="N140" s="223" t="s">
        <v>43</v>
      </c>
      <c r="O140" s="87"/>
      <c r="P140" s="224">
        <f>O140*H140</f>
        <v>0</v>
      </c>
      <c r="Q140" s="224">
        <v>0</v>
      </c>
      <c r="R140" s="224">
        <f>Q140*H140</f>
        <v>0</v>
      </c>
      <c r="S140" s="224">
        <v>0</v>
      </c>
      <c r="T140" s="225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6" t="s">
        <v>204</v>
      </c>
      <c r="AT140" s="226" t="s">
        <v>199</v>
      </c>
      <c r="AU140" s="226" t="s">
        <v>81</v>
      </c>
      <c r="AY140" s="20" t="s">
        <v>196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20" t="s">
        <v>79</v>
      </c>
      <c r="BK140" s="227">
        <f>ROUND(I140*H140,2)</f>
        <v>0</v>
      </c>
      <c r="BL140" s="20" t="s">
        <v>204</v>
      </c>
      <c r="BM140" s="226" t="s">
        <v>1484</v>
      </c>
    </row>
    <row r="141" s="2" customFormat="1">
      <c r="A141" s="41"/>
      <c r="B141" s="42"/>
      <c r="C141" s="43"/>
      <c r="D141" s="228" t="s">
        <v>206</v>
      </c>
      <c r="E141" s="43"/>
      <c r="F141" s="229" t="s">
        <v>392</v>
      </c>
      <c r="G141" s="43"/>
      <c r="H141" s="43"/>
      <c r="I141" s="230"/>
      <c r="J141" s="43"/>
      <c r="K141" s="43"/>
      <c r="L141" s="47"/>
      <c r="M141" s="231"/>
      <c r="N141" s="232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206</v>
      </c>
      <c r="AU141" s="20" t="s">
        <v>81</v>
      </c>
    </row>
    <row r="142" s="13" customFormat="1">
      <c r="A142" s="13"/>
      <c r="B142" s="233"/>
      <c r="C142" s="234"/>
      <c r="D142" s="235" t="s">
        <v>208</v>
      </c>
      <c r="E142" s="236" t="s">
        <v>19</v>
      </c>
      <c r="F142" s="237" t="s">
        <v>1466</v>
      </c>
      <c r="G142" s="234"/>
      <c r="H142" s="236" t="s">
        <v>19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208</v>
      </c>
      <c r="AU142" s="243" t="s">
        <v>81</v>
      </c>
      <c r="AV142" s="13" t="s">
        <v>79</v>
      </c>
      <c r="AW142" s="13" t="s">
        <v>33</v>
      </c>
      <c r="AX142" s="13" t="s">
        <v>72</v>
      </c>
      <c r="AY142" s="243" t="s">
        <v>196</v>
      </c>
    </row>
    <row r="143" s="13" customFormat="1">
      <c r="A143" s="13"/>
      <c r="B143" s="233"/>
      <c r="C143" s="234"/>
      <c r="D143" s="235" t="s">
        <v>208</v>
      </c>
      <c r="E143" s="236" t="s">
        <v>19</v>
      </c>
      <c r="F143" s="237" t="s">
        <v>1485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208</v>
      </c>
      <c r="AU143" s="243" t="s">
        <v>81</v>
      </c>
      <c r="AV143" s="13" t="s">
        <v>79</v>
      </c>
      <c r="AW143" s="13" t="s">
        <v>33</v>
      </c>
      <c r="AX143" s="13" t="s">
        <v>72</v>
      </c>
      <c r="AY143" s="243" t="s">
        <v>196</v>
      </c>
    </row>
    <row r="144" s="14" customFormat="1">
      <c r="A144" s="14"/>
      <c r="B144" s="244"/>
      <c r="C144" s="245"/>
      <c r="D144" s="235" t="s">
        <v>208</v>
      </c>
      <c r="E144" s="246" t="s">
        <v>19</v>
      </c>
      <c r="F144" s="247" t="s">
        <v>1486</v>
      </c>
      <c r="G144" s="245"/>
      <c r="H144" s="248">
        <v>1.75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4" t="s">
        <v>208</v>
      </c>
      <c r="AU144" s="254" t="s">
        <v>81</v>
      </c>
      <c r="AV144" s="14" t="s">
        <v>81</v>
      </c>
      <c r="AW144" s="14" t="s">
        <v>33</v>
      </c>
      <c r="AX144" s="14" t="s">
        <v>72</v>
      </c>
      <c r="AY144" s="254" t="s">
        <v>196</v>
      </c>
    </row>
    <row r="145" s="15" customFormat="1">
      <c r="A145" s="15"/>
      <c r="B145" s="255"/>
      <c r="C145" s="256"/>
      <c r="D145" s="235" t="s">
        <v>208</v>
      </c>
      <c r="E145" s="257" t="s">
        <v>19</v>
      </c>
      <c r="F145" s="258" t="s">
        <v>219</v>
      </c>
      <c r="G145" s="256"/>
      <c r="H145" s="259">
        <v>1.75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5" t="s">
        <v>208</v>
      </c>
      <c r="AU145" s="265" t="s">
        <v>81</v>
      </c>
      <c r="AV145" s="15" t="s">
        <v>204</v>
      </c>
      <c r="AW145" s="15" t="s">
        <v>33</v>
      </c>
      <c r="AX145" s="15" t="s">
        <v>79</v>
      </c>
      <c r="AY145" s="265" t="s">
        <v>196</v>
      </c>
    </row>
    <row r="146" s="2" customFormat="1" ht="16.5" customHeight="1">
      <c r="A146" s="41"/>
      <c r="B146" s="42"/>
      <c r="C146" s="215" t="s">
        <v>294</v>
      </c>
      <c r="D146" s="215" t="s">
        <v>199</v>
      </c>
      <c r="E146" s="216" t="s">
        <v>1487</v>
      </c>
      <c r="F146" s="217" t="s">
        <v>1488</v>
      </c>
      <c r="G146" s="218" t="s">
        <v>264</v>
      </c>
      <c r="H146" s="219">
        <v>0.123</v>
      </c>
      <c r="I146" s="220"/>
      <c r="J146" s="221">
        <f>ROUND(I146*H146,2)</f>
        <v>0</v>
      </c>
      <c r="K146" s="217" t="s">
        <v>203</v>
      </c>
      <c r="L146" s="47"/>
      <c r="M146" s="222" t="s">
        <v>19</v>
      </c>
      <c r="N146" s="223" t="s">
        <v>43</v>
      </c>
      <c r="O146" s="87"/>
      <c r="P146" s="224">
        <f>O146*H146</f>
        <v>0</v>
      </c>
      <c r="Q146" s="224">
        <v>1.98</v>
      </c>
      <c r="R146" s="224">
        <f>Q146*H146</f>
        <v>0.24354000000000001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204</v>
      </c>
      <c r="AT146" s="226" t="s">
        <v>199</v>
      </c>
      <c r="AU146" s="226" t="s">
        <v>81</v>
      </c>
      <c r="AY146" s="20" t="s">
        <v>196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79</v>
      </c>
      <c r="BK146" s="227">
        <f>ROUND(I146*H146,2)</f>
        <v>0</v>
      </c>
      <c r="BL146" s="20" t="s">
        <v>204</v>
      </c>
      <c r="BM146" s="226" t="s">
        <v>1489</v>
      </c>
    </row>
    <row r="147" s="2" customFormat="1">
      <c r="A147" s="41"/>
      <c r="B147" s="42"/>
      <c r="C147" s="43"/>
      <c r="D147" s="228" t="s">
        <v>206</v>
      </c>
      <c r="E147" s="43"/>
      <c r="F147" s="229" t="s">
        <v>1490</v>
      </c>
      <c r="G147" s="43"/>
      <c r="H147" s="43"/>
      <c r="I147" s="230"/>
      <c r="J147" s="43"/>
      <c r="K147" s="43"/>
      <c r="L147" s="47"/>
      <c r="M147" s="231"/>
      <c r="N147" s="232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206</v>
      </c>
      <c r="AU147" s="20" t="s">
        <v>81</v>
      </c>
    </row>
    <row r="148" s="13" customFormat="1">
      <c r="A148" s="13"/>
      <c r="B148" s="233"/>
      <c r="C148" s="234"/>
      <c r="D148" s="235" t="s">
        <v>208</v>
      </c>
      <c r="E148" s="236" t="s">
        <v>19</v>
      </c>
      <c r="F148" s="237" t="s">
        <v>1466</v>
      </c>
      <c r="G148" s="234"/>
      <c r="H148" s="236" t="s">
        <v>19</v>
      </c>
      <c r="I148" s="238"/>
      <c r="J148" s="234"/>
      <c r="K148" s="234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208</v>
      </c>
      <c r="AU148" s="243" t="s">
        <v>81</v>
      </c>
      <c r="AV148" s="13" t="s">
        <v>79</v>
      </c>
      <c r="AW148" s="13" t="s">
        <v>33</v>
      </c>
      <c r="AX148" s="13" t="s">
        <v>72</v>
      </c>
      <c r="AY148" s="243" t="s">
        <v>196</v>
      </c>
    </row>
    <row r="149" s="13" customFormat="1">
      <c r="A149" s="13"/>
      <c r="B149" s="233"/>
      <c r="C149" s="234"/>
      <c r="D149" s="235" t="s">
        <v>208</v>
      </c>
      <c r="E149" s="236" t="s">
        <v>19</v>
      </c>
      <c r="F149" s="237" t="s">
        <v>1491</v>
      </c>
      <c r="G149" s="234"/>
      <c r="H149" s="236" t="s">
        <v>19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208</v>
      </c>
      <c r="AU149" s="243" t="s">
        <v>81</v>
      </c>
      <c r="AV149" s="13" t="s">
        <v>79</v>
      </c>
      <c r="AW149" s="13" t="s">
        <v>33</v>
      </c>
      <c r="AX149" s="13" t="s">
        <v>72</v>
      </c>
      <c r="AY149" s="243" t="s">
        <v>196</v>
      </c>
    </row>
    <row r="150" s="14" customFormat="1">
      <c r="A150" s="14"/>
      <c r="B150" s="244"/>
      <c r="C150" s="245"/>
      <c r="D150" s="235" t="s">
        <v>208</v>
      </c>
      <c r="E150" s="246" t="s">
        <v>19</v>
      </c>
      <c r="F150" s="247" t="s">
        <v>1492</v>
      </c>
      <c r="G150" s="245"/>
      <c r="H150" s="248">
        <v>0.123</v>
      </c>
      <c r="I150" s="249"/>
      <c r="J150" s="245"/>
      <c r="K150" s="245"/>
      <c r="L150" s="250"/>
      <c r="M150" s="251"/>
      <c r="N150" s="252"/>
      <c r="O150" s="252"/>
      <c r="P150" s="252"/>
      <c r="Q150" s="252"/>
      <c r="R150" s="252"/>
      <c r="S150" s="252"/>
      <c r="T150" s="253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4" t="s">
        <v>208</v>
      </c>
      <c r="AU150" s="254" t="s">
        <v>81</v>
      </c>
      <c r="AV150" s="14" t="s">
        <v>81</v>
      </c>
      <c r="AW150" s="14" t="s">
        <v>33</v>
      </c>
      <c r="AX150" s="14" t="s">
        <v>72</v>
      </c>
      <c r="AY150" s="254" t="s">
        <v>196</v>
      </c>
    </row>
    <row r="151" s="15" customFormat="1">
      <c r="A151" s="15"/>
      <c r="B151" s="255"/>
      <c r="C151" s="256"/>
      <c r="D151" s="235" t="s">
        <v>208</v>
      </c>
      <c r="E151" s="257" t="s">
        <v>19</v>
      </c>
      <c r="F151" s="258" t="s">
        <v>219</v>
      </c>
      <c r="G151" s="256"/>
      <c r="H151" s="259">
        <v>0.123</v>
      </c>
      <c r="I151" s="260"/>
      <c r="J151" s="256"/>
      <c r="K151" s="256"/>
      <c r="L151" s="261"/>
      <c r="M151" s="262"/>
      <c r="N151" s="263"/>
      <c r="O151" s="263"/>
      <c r="P151" s="263"/>
      <c r="Q151" s="263"/>
      <c r="R151" s="263"/>
      <c r="S151" s="263"/>
      <c r="T151" s="264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5" t="s">
        <v>208</v>
      </c>
      <c r="AU151" s="265" t="s">
        <v>81</v>
      </c>
      <c r="AV151" s="15" t="s">
        <v>204</v>
      </c>
      <c r="AW151" s="15" t="s">
        <v>33</v>
      </c>
      <c r="AX151" s="15" t="s">
        <v>79</v>
      </c>
      <c r="AY151" s="265" t="s">
        <v>196</v>
      </c>
    </row>
    <row r="152" s="2" customFormat="1" ht="16.5" customHeight="1">
      <c r="A152" s="41"/>
      <c r="B152" s="42"/>
      <c r="C152" s="215" t="s">
        <v>299</v>
      </c>
      <c r="D152" s="215" t="s">
        <v>199</v>
      </c>
      <c r="E152" s="216" t="s">
        <v>1493</v>
      </c>
      <c r="F152" s="217" t="s">
        <v>1494</v>
      </c>
      <c r="G152" s="218" t="s">
        <v>264</v>
      </c>
      <c r="H152" s="219">
        <v>0.438</v>
      </c>
      <c r="I152" s="220"/>
      <c r="J152" s="221">
        <f>ROUND(I152*H152,2)</f>
        <v>0</v>
      </c>
      <c r="K152" s="217" t="s">
        <v>203</v>
      </c>
      <c r="L152" s="47"/>
      <c r="M152" s="222" t="s">
        <v>19</v>
      </c>
      <c r="N152" s="223" t="s">
        <v>43</v>
      </c>
      <c r="O152" s="87"/>
      <c r="P152" s="224">
        <f>O152*H152</f>
        <v>0</v>
      </c>
      <c r="Q152" s="224">
        <v>2.3010222040000001</v>
      </c>
      <c r="R152" s="224">
        <f>Q152*H152</f>
        <v>1.007847725352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204</v>
      </c>
      <c r="AT152" s="226" t="s">
        <v>199</v>
      </c>
      <c r="AU152" s="226" t="s">
        <v>81</v>
      </c>
      <c r="AY152" s="20" t="s">
        <v>196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79</v>
      </c>
      <c r="BK152" s="227">
        <f>ROUND(I152*H152,2)</f>
        <v>0</v>
      </c>
      <c r="BL152" s="20" t="s">
        <v>204</v>
      </c>
      <c r="BM152" s="226" t="s">
        <v>1495</v>
      </c>
    </row>
    <row r="153" s="2" customFormat="1">
      <c r="A153" s="41"/>
      <c r="B153" s="42"/>
      <c r="C153" s="43"/>
      <c r="D153" s="228" t="s">
        <v>206</v>
      </c>
      <c r="E153" s="43"/>
      <c r="F153" s="229" t="s">
        <v>1496</v>
      </c>
      <c r="G153" s="43"/>
      <c r="H153" s="43"/>
      <c r="I153" s="230"/>
      <c r="J153" s="43"/>
      <c r="K153" s="43"/>
      <c r="L153" s="47"/>
      <c r="M153" s="231"/>
      <c r="N153" s="232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206</v>
      </c>
      <c r="AU153" s="20" t="s">
        <v>81</v>
      </c>
    </row>
    <row r="154" s="13" customFormat="1">
      <c r="A154" s="13"/>
      <c r="B154" s="233"/>
      <c r="C154" s="234"/>
      <c r="D154" s="235" t="s">
        <v>208</v>
      </c>
      <c r="E154" s="236" t="s">
        <v>19</v>
      </c>
      <c r="F154" s="237" t="s">
        <v>1466</v>
      </c>
      <c r="G154" s="234"/>
      <c r="H154" s="236" t="s">
        <v>19</v>
      </c>
      <c r="I154" s="238"/>
      <c r="J154" s="234"/>
      <c r="K154" s="234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208</v>
      </c>
      <c r="AU154" s="243" t="s">
        <v>81</v>
      </c>
      <c r="AV154" s="13" t="s">
        <v>79</v>
      </c>
      <c r="AW154" s="13" t="s">
        <v>33</v>
      </c>
      <c r="AX154" s="13" t="s">
        <v>72</v>
      </c>
      <c r="AY154" s="243" t="s">
        <v>196</v>
      </c>
    </row>
    <row r="155" s="13" customFormat="1">
      <c r="A155" s="13"/>
      <c r="B155" s="233"/>
      <c r="C155" s="234"/>
      <c r="D155" s="235" t="s">
        <v>208</v>
      </c>
      <c r="E155" s="236" t="s">
        <v>19</v>
      </c>
      <c r="F155" s="237" t="s">
        <v>1497</v>
      </c>
      <c r="G155" s="234"/>
      <c r="H155" s="236" t="s">
        <v>19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208</v>
      </c>
      <c r="AU155" s="243" t="s">
        <v>81</v>
      </c>
      <c r="AV155" s="13" t="s">
        <v>79</v>
      </c>
      <c r="AW155" s="13" t="s">
        <v>33</v>
      </c>
      <c r="AX155" s="13" t="s">
        <v>72</v>
      </c>
      <c r="AY155" s="243" t="s">
        <v>196</v>
      </c>
    </row>
    <row r="156" s="14" customFormat="1">
      <c r="A156" s="14"/>
      <c r="B156" s="244"/>
      <c r="C156" s="245"/>
      <c r="D156" s="235" t="s">
        <v>208</v>
      </c>
      <c r="E156" s="246" t="s">
        <v>19</v>
      </c>
      <c r="F156" s="247" t="s">
        <v>1498</v>
      </c>
      <c r="G156" s="245"/>
      <c r="H156" s="248">
        <v>0.438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4" t="s">
        <v>208</v>
      </c>
      <c r="AU156" s="254" t="s">
        <v>81</v>
      </c>
      <c r="AV156" s="14" t="s">
        <v>81</v>
      </c>
      <c r="AW156" s="14" t="s">
        <v>33</v>
      </c>
      <c r="AX156" s="14" t="s">
        <v>72</v>
      </c>
      <c r="AY156" s="254" t="s">
        <v>196</v>
      </c>
    </row>
    <row r="157" s="15" customFormat="1">
      <c r="A157" s="15"/>
      <c r="B157" s="255"/>
      <c r="C157" s="256"/>
      <c r="D157" s="235" t="s">
        <v>208</v>
      </c>
      <c r="E157" s="257" t="s">
        <v>19</v>
      </c>
      <c r="F157" s="258" t="s">
        <v>219</v>
      </c>
      <c r="G157" s="256"/>
      <c r="H157" s="259">
        <v>0.438</v>
      </c>
      <c r="I157" s="260"/>
      <c r="J157" s="256"/>
      <c r="K157" s="256"/>
      <c r="L157" s="261"/>
      <c r="M157" s="262"/>
      <c r="N157" s="263"/>
      <c r="O157" s="263"/>
      <c r="P157" s="263"/>
      <c r="Q157" s="263"/>
      <c r="R157" s="263"/>
      <c r="S157" s="263"/>
      <c r="T157" s="264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5" t="s">
        <v>208</v>
      </c>
      <c r="AU157" s="265" t="s">
        <v>81</v>
      </c>
      <c r="AV157" s="15" t="s">
        <v>204</v>
      </c>
      <c r="AW157" s="15" t="s">
        <v>33</v>
      </c>
      <c r="AX157" s="15" t="s">
        <v>79</v>
      </c>
      <c r="AY157" s="265" t="s">
        <v>196</v>
      </c>
    </row>
    <row r="158" s="2" customFormat="1" ht="16.5" customHeight="1">
      <c r="A158" s="41"/>
      <c r="B158" s="42"/>
      <c r="C158" s="215" t="s">
        <v>197</v>
      </c>
      <c r="D158" s="215" t="s">
        <v>199</v>
      </c>
      <c r="E158" s="216" t="s">
        <v>1499</v>
      </c>
      <c r="F158" s="217" t="s">
        <v>1500</v>
      </c>
      <c r="G158" s="218" t="s">
        <v>202</v>
      </c>
      <c r="H158" s="219">
        <v>4.75</v>
      </c>
      <c r="I158" s="220"/>
      <c r="J158" s="221">
        <f>ROUND(I158*H158,2)</f>
        <v>0</v>
      </c>
      <c r="K158" s="217" t="s">
        <v>203</v>
      </c>
      <c r="L158" s="47"/>
      <c r="M158" s="222" t="s">
        <v>19</v>
      </c>
      <c r="N158" s="223" t="s">
        <v>43</v>
      </c>
      <c r="O158" s="87"/>
      <c r="P158" s="224">
        <f>O158*H158</f>
        <v>0</v>
      </c>
      <c r="Q158" s="224">
        <v>0.0026369000000000002</v>
      </c>
      <c r="R158" s="224">
        <f>Q158*H158</f>
        <v>0.012525275000000001</v>
      </c>
      <c r="S158" s="224">
        <v>0</v>
      </c>
      <c r="T158" s="225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6" t="s">
        <v>204</v>
      </c>
      <c r="AT158" s="226" t="s">
        <v>199</v>
      </c>
      <c r="AU158" s="226" t="s">
        <v>81</v>
      </c>
      <c r="AY158" s="20" t="s">
        <v>196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20" t="s">
        <v>79</v>
      </c>
      <c r="BK158" s="227">
        <f>ROUND(I158*H158,2)</f>
        <v>0</v>
      </c>
      <c r="BL158" s="20" t="s">
        <v>204</v>
      </c>
      <c r="BM158" s="226" t="s">
        <v>1501</v>
      </c>
    </row>
    <row r="159" s="2" customFormat="1">
      <c r="A159" s="41"/>
      <c r="B159" s="42"/>
      <c r="C159" s="43"/>
      <c r="D159" s="228" t="s">
        <v>206</v>
      </c>
      <c r="E159" s="43"/>
      <c r="F159" s="229" t="s">
        <v>1502</v>
      </c>
      <c r="G159" s="43"/>
      <c r="H159" s="43"/>
      <c r="I159" s="230"/>
      <c r="J159" s="43"/>
      <c r="K159" s="43"/>
      <c r="L159" s="47"/>
      <c r="M159" s="231"/>
      <c r="N159" s="232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206</v>
      </c>
      <c r="AU159" s="20" t="s">
        <v>81</v>
      </c>
    </row>
    <row r="160" s="13" customFormat="1">
      <c r="A160" s="13"/>
      <c r="B160" s="233"/>
      <c r="C160" s="234"/>
      <c r="D160" s="235" t="s">
        <v>208</v>
      </c>
      <c r="E160" s="236" t="s">
        <v>19</v>
      </c>
      <c r="F160" s="237" t="s">
        <v>1466</v>
      </c>
      <c r="G160" s="234"/>
      <c r="H160" s="236" t="s">
        <v>19</v>
      </c>
      <c r="I160" s="238"/>
      <c r="J160" s="234"/>
      <c r="K160" s="234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208</v>
      </c>
      <c r="AU160" s="243" t="s">
        <v>81</v>
      </c>
      <c r="AV160" s="13" t="s">
        <v>79</v>
      </c>
      <c r="AW160" s="13" t="s">
        <v>33</v>
      </c>
      <c r="AX160" s="13" t="s">
        <v>72</v>
      </c>
      <c r="AY160" s="243" t="s">
        <v>196</v>
      </c>
    </row>
    <row r="161" s="13" customFormat="1">
      <c r="A161" s="13"/>
      <c r="B161" s="233"/>
      <c r="C161" s="234"/>
      <c r="D161" s="235" t="s">
        <v>208</v>
      </c>
      <c r="E161" s="236" t="s">
        <v>19</v>
      </c>
      <c r="F161" s="237" t="s">
        <v>1503</v>
      </c>
      <c r="G161" s="234"/>
      <c r="H161" s="236" t="s">
        <v>19</v>
      </c>
      <c r="I161" s="238"/>
      <c r="J161" s="234"/>
      <c r="K161" s="234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208</v>
      </c>
      <c r="AU161" s="243" t="s">
        <v>81</v>
      </c>
      <c r="AV161" s="13" t="s">
        <v>79</v>
      </c>
      <c r="AW161" s="13" t="s">
        <v>33</v>
      </c>
      <c r="AX161" s="13" t="s">
        <v>72</v>
      </c>
      <c r="AY161" s="243" t="s">
        <v>196</v>
      </c>
    </row>
    <row r="162" s="14" customFormat="1">
      <c r="A162" s="14"/>
      <c r="B162" s="244"/>
      <c r="C162" s="245"/>
      <c r="D162" s="235" t="s">
        <v>208</v>
      </c>
      <c r="E162" s="246" t="s">
        <v>19</v>
      </c>
      <c r="F162" s="247" t="s">
        <v>1504</v>
      </c>
      <c r="G162" s="245"/>
      <c r="H162" s="248">
        <v>4.75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208</v>
      </c>
      <c r="AU162" s="254" t="s">
        <v>81</v>
      </c>
      <c r="AV162" s="14" t="s">
        <v>81</v>
      </c>
      <c r="AW162" s="14" t="s">
        <v>33</v>
      </c>
      <c r="AX162" s="14" t="s">
        <v>72</v>
      </c>
      <c r="AY162" s="254" t="s">
        <v>196</v>
      </c>
    </row>
    <row r="163" s="15" customFormat="1">
      <c r="A163" s="15"/>
      <c r="B163" s="255"/>
      <c r="C163" s="256"/>
      <c r="D163" s="235" t="s">
        <v>208</v>
      </c>
      <c r="E163" s="257" t="s">
        <v>19</v>
      </c>
      <c r="F163" s="258" t="s">
        <v>219</v>
      </c>
      <c r="G163" s="256"/>
      <c r="H163" s="259">
        <v>4.75</v>
      </c>
      <c r="I163" s="260"/>
      <c r="J163" s="256"/>
      <c r="K163" s="256"/>
      <c r="L163" s="261"/>
      <c r="M163" s="262"/>
      <c r="N163" s="263"/>
      <c r="O163" s="263"/>
      <c r="P163" s="263"/>
      <c r="Q163" s="263"/>
      <c r="R163" s="263"/>
      <c r="S163" s="263"/>
      <c r="T163" s="264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5" t="s">
        <v>208</v>
      </c>
      <c r="AU163" s="265" t="s">
        <v>81</v>
      </c>
      <c r="AV163" s="15" t="s">
        <v>204</v>
      </c>
      <c r="AW163" s="15" t="s">
        <v>33</v>
      </c>
      <c r="AX163" s="15" t="s">
        <v>79</v>
      </c>
      <c r="AY163" s="265" t="s">
        <v>196</v>
      </c>
    </row>
    <row r="164" s="2" customFormat="1" ht="16.5" customHeight="1">
      <c r="A164" s="41"/>
      <c r="B164" s="42"/>
      <c r="C164" s="215" t="s">
        <v>259</v>
      </c>
      <c r="D164" s="215" t="s">
        <v>199</v>
      </c>
      <c r="E164" s="216" t="s">
        <v>1505</v>
      </c>
      <c r="F164" s="217" t="s">
        <v>1506</v>
      </c>
      <c r="G164" s="218" t="s">
        <v>202</v>
      </c>
      <c r="H164" s="219">
        <v>4.75</v>
      </c>
      <c r="I164" s="220"/>
      <c r="J164" s="221">
        <f>ROUND(I164*H164,2)</f>
        <v>0</v>
      </c>
      <c r="K164" s="217" t="s">
        <v>203</v>
      </c>
      <c r="L164" s="47"/>
      <c r="M164" s="222" t="s">
        <v>19</v>
      </c>
      <c r="N164" s="223" t="s">
        <v>43</v>
      </c>
      <c r="O164" s="87"/>
      <c r="P164" s="224">
        <f>O164*H164</f>
        <v>0</v>
      </c>
      <c r="Q164" s="224">
        <v>0</v>
      </c>
      <c r="R164" s="224">
        <f>Q164*H164</f>
        <v>0</v>
      </c>
      <c r="S164" s="224">
        <v>0</v>
      </c>
      <c r="T164" s="225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6" t="s">
        <v>204</v>
      </c>
      <c r="AT164" s="226" t="s">
        <v>199</v>
      </c>
      <c r="AU164" s="226" t="s">
        <v>81</v>
      </c>
      <c r="AY164" s="20" t="s">
        <v>196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20" t="s">
        <v>79</v>
      </c>
      <c r="BK164" s="227">
        <f>ROUND(I164*H164,2)</f>
        <v>0</v>
      </c>
      <c r="BL164" s="20" t="s">
        <v>204</v>
      </c>
      <c r="BM164" s="226" t="s">
        <v>1507</v>
      </c>
    </row>
    <row r="165" s="2" customFormat="1">
      <c r="A165" s="41"/>
      <c r="B165" s="42"/>
      <c r="C165" s="43"/>
      <c r="D165" s="228" t="s">
        <v>206</v>
      </c>
      <c r="E165" s="43"/>
      <c r="F165" s="229" t="s">
        <v>1508</v>
      </c>
      <c r="G165" s="43"/>
      <c r="H165" s="43"/>
      <c r="I165" s="230"/>
      <c r="J165" s="43"/>
      <c r="K165" s="43"/>
      <c r="L165" s="47"/>
      <c r="M165" s="231"/>
      <c r="N165" s="232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206</v>
      </c>
      <c r="AU165" s="20" t="s">
        <v>81</v>
      </c>
    </row>
    <row r="166" s="13" customFormat="1">
      <c r="A166" s="13"/>
      <c r="B166" s="233"/>
      <c r="C166" s="234"/>
      <c r="D166" s="235" t="s">
        <v>208</v>
      </c>
      <c r="E166" s="236" t="s">
        <v>19</v>
      </c>
      <c r="F166" s="237" t="s">
        <v>1466</v>
      </c>
      <c r="G166" s="234"/>
      <c r="H166" s="236" t="s">
        <v>19</v>
      </c>
      <c r="I166" s="238"/>
      <c r="J166" s="234"/>
      <c r="K166" s="234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208</v>
      </c>
      <c r="AU166" s="243" t="s">
        <v>81</v>
      </c>
      <c r="AV166" s="13" t="s">
        <v>79</v>
      </c>
      <c r="AW166" s="13" t="s">
        <v>33</v>
      </c>
      <c r="AX166" s="13" t="s">
        <v>72</v>
      </c>
      <c r="AY166" s="243" t="s">
        <v>196</v>
      </c>
    </row>
    <row r="167" s="13" customFormat="1">
      <c r="A167" s="13"/>
      <c r="B167" s="233"/>
      <c r="C167" s="234"/>
      <c r="D167" s="235" t="s">
        <v>208</v>
      </c>
      <c r="E167" s="236" t="s">
        <v>19</v>
      </c>
      <c r="F167" s="237" t="s">
        <v>1503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208</v>
      </c>
      <c r="AU167" s="243" t="s">
        <v>81</v>
      </c>
      <c r="AV167" s="13" t="s">
        <v>79</v>
      </c>
      <c r="AW167" s="13" t="s">
        <v>33</v>
      </c>
      <c r="AX167" s="13" t="s">
        <v>72</v>
      </c>
      <c r="AY167" s="243" t="s">
        <v>196</v>
      </c>
    </row>
    <row r="168" s="14" customFormat="1">
      <c r="A168" s="14"/>
      <c r="B168" s="244"/>
      <c r="C168" s="245"/>
      <c r="D168" s="235" t="s">
        <v>208</v>
      </c>
      <c r="E168" s="246" t="s">
        <v>19</v>
      </c>
      <c r="F168" s="247" t="s">
        <v>1504</v>
      </c>
      <c r="G168" s="245"/>
      <c r="H168" s="248">
        <v>4.75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4" t="s">
        <v>208</v>
      </c>
      <c r="AU168" s="254" t="s">
        <v>81</v>
      </c>
      <c r="AV168" s="14" t="s">
        <v>81</v>
      </c>
      <c r="AW168" s="14" t="s">
        <v>33</v>
      </c>
      <c r="AX168" s="14" t="s">
        <v>72</v>
      </c>
      <c r="AY168" s="254" t="s">
        <v>196</v>
      </c>
    </row>
    <row r="169" s="15" customFormat="1">
      <c r="A169" s="15"/>
      <c r="B169" s="255"/>
      <c r="C169" s="256"/>
      <c r="D169" s="235" t="s">
        <v>208</v>
      </c>
      <c r="E169" s="257" t="s">
        <v>19</v>
      </c>
      <c r="F169" s="258" t="s">
        <v>219</v>
      </c>
      <c r="G169" s="256"/>
      <c r="H169" s="259">
        <v>4.75</v>
      </c>
      <c r="I169" s="260"/>
      <c r="J169" s="256"/>
      <c r="K169" s="256"/>
      <c r="L169" s="261"/>
      <c r="M169" s="262"/>
      <c r="N169" s="263"/>
      <c r="O169" s="263"/>
      <c r="P169" s="263"/>
      <c r="Q169" s="263"/>
      <c r="R169" s="263"/>
      <c r="S169" s="263"/>
      <c r="T169" s="264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5" t="s">
        <v>208</v>
      </c>
      <c r="AU169" s="265" t="s">
        <v>81</v>
      </c>
      <c r="AV169" s="15" t="s">
        <v>204</v>
      </c>
      <c r="AW169" s="15" t="s">
        <v>33</v>
      </c>
      <c r="AX169" s="15" t="s">
        <v>79</v>
      </c>
      <c r="AY169" s="265" t="s">
        <v>196</v>
      </c>
    </row>
    <row r="170" s="2" customFormat="1" ht="24.15" customHeight="1">
      <c r="A170" s="41"/>
      <c r="B170" s="42"/>
      <c r="C170" s="215" t="s">
        <v>314</v>
      </c>
      <c r="D170" s="215" t="s">
        <v>199</v>
      </c>
      <c r="E170" s="216" t="s">
        <v>1073</v>
      </c>
      <c r="F170" s="217" t="s">
        <v>1074</v>
      </c>
      <c r="G170" s="218" t="s">
        <v>317</v>
      </c>
      <c r="H170" s="219">
        <v>1.264</v>
      </c>
      <c r="I170" s="220"/>
      <c r="J170" s="221">
        <f>ROUND(I170*H170,2)</f>
        <v>0</v>
      </c>
      <c r="K170" s="217" t="s">
        <v>203</v>
      </c>
      <c r="L170" s="47"/>
      <c r="M170" s="222" t="s">
        <v>19</v>
      </c>
      <c r="N170" s="223" t="s">
        <v>43</v>
      </c>
      <c r="O170" s="87"/>
      <c r="P170" s="224">
        <f>O170*H170</f>
        <v>0</v>
      </c>
      <c r="Q170" s="224">
        <v>0</v>
      </c>
      <c r="R170" s="224">
        <f>Q170*H170</f>
        <v>0</v>
      </c>
      <c r="S170" s="224">
        <v>0</v>
      </c>
      <c r="T170" s="22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204</v>
      </c>
      <c r="AT170" s="226" t="s">
        <v>199</v>
      </c>
      <c r="AU170" s="226" t="s">
        <v>81</v>
      </c>
      <c r="AY170" s="20" t="s">
        <v>196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79</v>
      </c>
      <c r="BK170" s="227">
        <f>ROUND(I170*H170,2)</f>
        <v>0</v>
      </c>
      <c r="BL170" s="20" t="s">
        <v>204</v>
      </c>
      <c r="BM170" s="226" t="s">
        <v>1509</v>
      </c>
    </row>
    <row r="171" s="2" customFormat="1">
      <c r="A171" s="41"/>
      <c r="B171" s="42"/>
      <c r="C171" s="43"/>
      <c r="D171" s="228" t="s">
        <v>206</v>
      </c>
      <c r="E171" s="43"/>
      <c r="F171" s="229" t="s">
        <v>1076</v>
      </c>
      <c r="G171" s="43"/>
      <c r="H171" s="43"/>
      <c r="I171" s="230"/>
      <c r="J171" s="43"/>
      <c r="K171" s="43"/>
      <c r="L171" s="47"/>
      <c r="M171" s="231"/>
      <c r="N171" s="232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206</v>
      </c>
      <c r="AU171" s="20" t="s">
        <v>81</v>
      </c>
    </row>
    <row r="172" s="14" customFormat="1">
      <c r="A172" s="14"/>
      <c r="B172" s="244"/>
      <c r="C172" s="245"/>
      <c r="D172" s="235" t="s">
        <v>208</v>
      </c>
      <c r="E172" s="246" t="s">
        <v>19</v>
      </c>
      <c r="F172" s="247" t="s">
        <v>1510</v>
      </c>
      <c r="G172" s="245"/>
      <c r="H172" s="248">
        <v>1.264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4" t="s">
        <v>208</v>
      </c>
      <c r="AU172" s="254" t="s">
        <v>81</v>
      </c>
      <c r="AV172" s="14" t="s">
        <v>81</v>
      </c>
      <c r="AW172" s="14" t="s">
        <v>33</v>
      </c>
      <c r="AX172" s="14" t="s">
        <v>72</v>
      </c>
      <c r="AY172" s="254" t="s">
        <v>196</v>
      </c>
    </row>
    <row r="173" s="15" customFormat="1">
      <c r="A173" s="15"/>
      <c r="B173" s="255"/>
      <c r="C173" s="256"/>
      <c r="D173" s="235" t="s">
        <v>208</v>
      </c>
      <c r="E173" s="257" t="s">
        <v>19</v>
      </c>
      <c r="F173" s="258" t="s">
        <v>219</v>
      </c>
      <c r="G173" s="256"/>
      <c r="H173" s="259">
        <v>1.264</v>
      </c>
      <c r="I173" s="260"/>
      <c r="J173" s="256"/>
      <c r="K173" s="256"/>
      <c r="L173" s="261"/>
      <c r="M173" s="262"/>
      <c r="N173" s="263"/>
      <c r="O173" s="263"/>
      <c r="P173" s="263"/>
      <c r="Q173" s="263"/>
      <c r="R173" s="263"/>
      <c r="S173" s="263"/>
      <c r="T173" s="264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5" t="s">
        <v>208</v>
      </c>
      <c r="AU173" s="265" t="s">
        <v>81</v>
      </c>
      <c r="AV173" s="15" t="s">
        <v>204</v>
      </c>
      <c r="AW173" s="15" t="s">
        <v>33</v>
      </c>
      <c r="AX173" s="15" t="s">
        <v>79</v>
      </c>
      <c r="AY173" s="265" t="s">
        <v>196</v>
      </c>
    </row>
    <row r="174" s="12" customFormat="1" ht="22.8" customHeight="1">
      <c r="A174" s="12"/>
      <c r="B174" s="199"/>
      <c r="C174" s="200"/>
      <c r="D174" s="201" t="s">
        <v>71</v>
      </c>
      <c r="E174" s="213" t="s">
        <v>1511</v>
      </c>
      <c r="F174" s="213" t="s">
        <v>1512</v>
      </c>
      <c r="G174" s="200"/>
      <c r="H174" s="200"/>
      <c r="I174" s="203"/>
      <c r="J174" s="214">
        <f>BK174</f>
        <v>0</v>
      </c>
      <c r="K174" s="200"/>
      <c r="L174" s="205"/>
      <c r="M174" s="206"/>
      <c r="N174" s="207"/>
      <c r="O174" s="207"/>
      <c r="P174" s="208">
        <f>SUM(P175:P250)</f>
        <v>0</v>
      </c>
      <c r="Q174" s="207"/>
      <c r="R174" s="208">
        <f>SUM(R175:R250)</f>
        <v>0.64985331589999995</v>
      </c>
      <c r="S174" s="207"/>
      <c r="T174" s="209">
        <f>SUM(T175:T250)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10" t="s">
        <v>79</v>
      </c>
      <c r="AT174" s="211" t="s">
        <v>71</v>
      </c>
      <c r="AU174" s="211" t="s">
        <v>79</v>
      </c>
      <c r="AY174" s="210" t="s">
        <v>196</v>
      </c>
      <c r="BK174" s="212">
        <f>SUM(BK175:BK250)</f>
        <v>0</v>
      </c>
    </row>
    <row r="175" s="2" customFormat="1" ht="24.15" customHeight="1">
      <c r="A175" s="41"/>
      <c r="B175" s="42"/>
      <c r="C175" s="215" t="s">
        <v>323</v>
      </c>
      <c r="D175" s="215" t="s">
        <v>199</v>
      </c>
      <c r="E175" s="216" t="s">
        <v>1462</v>
      </c>
      <c r="F175" s="217" t="s">
        <v>1463</v>
      </c>
      <c r="G175" s="218" t="s">
        <v>264</v>
      </c>
      <c r="H175" s="219">
        <v>0.28799999999999998</v>
      </c>
      <c r="I175" s="220"/>
      <c r="J175" s="221">
        <f>ROUND(I175*H175,2)</f>
        <v>0</v>
      </c>
      <c r="K175" s="217" t="s">
        <v>203</v>
      </c>
      <c r="L175" s="47"/>
      <c r="M175" s="222" t="s">
        <v>19</v>
      </c>
      <c r="N175" s="223" t="s">
        <v>43</v>
      </c>
      <c r="O175" s="87"/>
      <c r="P175" s="224">
        <f>O175*H175</f>
        <v>0</v>
      </c>
      <c r="Q175" s="224">
        <v>0</v>
      </c>
      <c r="R175" s="224">
        <f>Q175*H175</f>
        <v>0</v>
      </c>
      <c r="S175" s="224">
        <v>0</v>
      </c>
      <c r="T175" s="22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204</v>
      </c>
      <c r="AT175" s="226" t="s">
        <v>199</v>
      </c>
      <c r="AU175" s="226" t="s">
        <v>81</v>
      </c>
      <c r="AY175" s="20" t="s">
        <v>196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79</v>
      </c>
      <c r="BK175" s="227">
        <f>ROUND(I175*H175,2)</f>
        <v>0</v>
      </c>
      <c r="BL175" s="20" t="s">
        <v>204</v>
      </c>
      <c r="BM175" s="226" t="s">
        <v>1513</v>
      </c>
    </row>
    <row r="176" s="2" customFormat="1">
      <c r="A176" s="41"/>
      <c r="B176" s="42"/>
      <c r="C176" s="43"/>
      <c r="D176" s="228" t="s">
        <v>206</v>
      </c>
      <c r="E176" s="43"/>
      <c r="F176" s="229" t="s">
        <v>1465</v>
      </c>
      <c r="G176" s="43"/>
      <c r="H176" s="43"/>
      <c r="I176" s="230"/>
      <c r="J176" s="43"/>
      <c r="K176" s="43"/>
      <c r="L176" s="47"/>
      <c r="M176" s="231"/>
      <c r="N176" s="232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206</v>
      </c>
      <c r="AU176" s="20" t="s">
        <v>81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1514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3" customFormat="1">
      <c r="A178" s="13"/>
      <c r="B178" s="233"/>
      <c r="C178" s="234"/>
      <c r="D178" s="235" t="s">
        <v>208</v>
      </c>
      <c r="E178" s="236" t="s">
        <v>19</v>
      </c>
      <c r="F178" s="237" t="s">
        <v>1467</v>
      </c>
      <c r="G178" s="234"/>
      <c r="H178" s="236" t="s">
        <v>19</v>
      </c>
      <c r="I178" s="238"/>
      <c r="J178" s="234"/>
      <c r="K178" s="234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208</v>
      </c>
      <c r="AU178" s="243" t="s">
        <v>81</v>
      </c>
      <c r="AV178" s="13" t="s">
        <v>79</v>
      </c>
      <c r="AW178" s="13" t="s">
        <v>33</v>
      </c>
      <c r="AX178" s="13" t="s">
        <v>72</v>
      </c>
      <c r="AY178" s="243" t="s">
        <v>196</v>
      </c>
    </row>
    <row r="179" s="14" customFormat="1">
      <c r="A179" s="14"/>
      <c r="B179" s="244"/>
      <c r="C179" s="245"/>
      <c r="D179" s="235" t="s">
        <v>208</v>
      </c>
      <c r="E179" s="246" t="s">
        <v>19</v>
      </c>
      <c r="F179" s="247" t="s">
        <v>1515</v>
      </c>
      <c r="G179" s="245"/>
      <c r="H179" s="248">
        <v>0.28799999999999998</v>
      </c>
      <c r="I179" s="249"/>
      <c r="J179" s="245"/>
      <c r="K179" s="245"/>
      <c r="L179" s="250"/>
      <c r="M179" s="251"/>
      <c r="N179" s="252"/>
      <c r="O179" s="252"/>
      <c r="P179" s="252"/>
      <c r="Q179" s="252"/>
      <c r="R179" s="252"/>
      <c r="S179" s="252"/>
      <c r="T179" s="25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4" t="s">
        <v>208</v>
      </c>
      <c r="AU179" s="254" t="s">
        <v>81</v>
      </c>
      <c r="AV179" s="14" t="s">
        <v>81</v>
      </c>
      <c r="AW179" s="14" t="s">
        <v>33</v>
      </c>
      <c r="AX179" s="14" t="s">
        <v>72</v>
      </c>
      <c r="AY179" s="254" t="s">
        <v>196</v>
      </c>
    </row>
    <row r="180" s="15" customFormat="1">
      <c r="A180" s="15"/>
      <c r="B180" s="255"/>
      <c r="C180" s="256"/>
      <c r="D180" s="235" t="s">
        <v>208</v>
      </c>
      <c r="E180" s="257" t="s">
        <v>19</v>
      </c>
      <c r="F180" s="258" t="s">
        <v>219</v>
      </c>
      <c r="G180" s="256"/>
      <c r="H180" s="259">
        <v>0.28799999999999998</v>
      </c>
      <c r="I180" s="260"/>
      <c r="J180" s="256"/>
      <c r="K180" s="256"/>
      <c r="L180" s="261"/>
      <c r="M180" s="262"/>
      <c r="N180" s="263"/>
      <c r="O180" s="263"/>
      <c r="P180" s="263"/>
      <c r="Q180" s="263"/>
      <c r="R180" s="263"/>
      <c r="S180" s="263"/>
      <c r="T180" s="264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5" t="s">
        <v>208</v>
      </c>
      <c r="AU180" s="265" t="s">
        <v>81</v>
      </c>
      <c r="AV180" s="15" t="s">
        <v>204</v>
      </c>
      <c r="AW180" s="15" t="s">
        <v>33</v>
      </c>
      <c r="AX180" s="15" t="s">
        <v>79</v>
      </c>
      <c r="AY180" s="265" t="s">
        <v>196</v>
      </c>
    </row>
    <row r="181" s="2" customFormat="1" ht="24.15" customHeight="1">
      <c r="A181" s="41"/>
      <c r="B181" s="42"/>
      <c r="C181" s="215" t="s">
        <v>8</v>
      </c>
      <c r="D181" s="215" t="s">
        <v>199</v>
      </c>
      <c r="E181" s="216" t="s">
        <v>1469</v>
      </c>
      <c r="F181" s="217" t="s">
        <v>1470</v>
      </c>
      <c r="G181" s="218" t="s">
        <v>264</v>
      </c>
      <c r="H181" s="219">
        <v>0.28799999999999998</v>
      </c>
      <c r="I181" s="220"/>
      <c r="J181" s="221">
        <f>ROUND(I181*H181,2)</f>
        <v>0</v>
      </c>
      <c r="K181" s="217" t="s">
        <v>203</v>
      </c>
      <c r="L181" s="47"/>
      <c r="M181" s="222" t="s">
        <v>19</v>
      </c>
      <c r="N181" s="223" t="s">
        <v>43</v>
      </c>
      <c r="O181" s="87"/>
      <c r="P181" s="224">
        <f>O181*H181</f>
        <v>0</v>
      </c>
      <c r="Q181" s="224">
        <v>0</v>
      </c>
      <c r="R181" s="224">
        <f>Q181*H181</f>
        <v>0</v>
      </c>
      <c r="S181" s="224">
        <v>0</v>
      </c>
      <c r="T181" s="225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6" t="s">
        <v>204</v>
      </c>
      <c r="AT181" s="226" t="s">
        <v>199</v>
      </c>
      <c r="AU181" s="226" t="s">
        <v>81</v>
      </c>
      <c r="AY181" s="20" t="s">
        <v>196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20" t="s">
        <v>79</v>
      </c>
      <c r="BK181" s="227">
        <f>ROUND(I181*H181,2)</f>
        <v>0</v>
      </c>
      <c r="BL181" s="20" t="s">
        <v>204</v>
      </c>
      <c r="BM181" s="226" t="s">
        <v>1516</v>
      </c>
    </row>
    <row r="182" s="2" customFormat="1">
      <c r="A182" s="41"/>
      <c r="B182" s="42"/>
      <c r="C182" s="43"/>
      <c r="D182" s="228" t="s">
        <v>206</v>
      </c>
      <c r="E182" s="43"/>
      <c r="F182" s="229" t="s">
        <v>1472</v>
      </c>
      <c r="G182" s="43"/>
      <c r="H182" s="43"/>
      <c r="I182" s="230"/>
      <c r="J182" s="43"/>
      <c r="K182" s="43"/>
      <c r="L182" s="47"/>
      <c r="M182" s="231"/>
      <c r="N182" s="232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206</v>
      </c>
      <c r="AU182" s="20" t="s">
        <v>81</v>
      </c>
    </row>
    <row r="183" s="13" customFormat="1">
      <c r="A183" s="13"/>
      <c r="B183" s="233"/>
      <c r="C183" s="234"/>
      <c r="D183" s="235" t="s">
        <v>208</v>
      </c>
      <c r="E183" s="236" t="s">
        <v>19</v>
      </c>
      <c r="F183" s="237" t="s">
        <v>1514</v>
      </c>
      <c r="G183" s="234"/>
      <c r="H183" s="236" t="s">
        <v>19</v>
      </c>
      <c r="I183" s="238"/>
      <c r="J183" s="234"/>
      <c r="K183" s="234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208</v>
      </c>
      <c r="AU183" s="243" t="s">
        <v>81</v>
      </c>
      <c r="AV183" s="13" t="s">
        <v>79</v>
      </c>
      <c r="AW183" s="13" t="s">
        <v>33</v>
      </c>
      <c r="AX183" s="13" t="s">
        <v>72</v>
      </c>
      <c r="AY183" s="243" t="s">
        <v>196</v>
      </c>
    </row>
    <row r="184" s="13" customFormat="1">
      <c r="A184" s="13"/>
      <c r="B184" s="233"/>
      <c r="C184" s="234"/>
      <c r="D184" s="235" t="s">
        <v>208</v>
      </c>
      <c r="E184" s="236" t="s">
        <v>19</v>
      </c>
      <c r="F184" s="237" t="s">
        <v>1467</v>
      </c>
      <c r="G184" s="234"/>
      <c r="H184" s="236" t="s">
        <v>19</v>
      </c>
      <c r="I184" s="238"/>
      <c r="J184" s="234"/>
      <c r="K184" s="234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208</v>
      </c>
      <c r="AU184" s="243" t="s">
        <v>81</v>
      </c>
      <c r="AV184" s="13" t="s">
        <v>79</v>
      </c>
      <c r="AW184" s="13" t="s">
        <v>33</v>
      </c>
      <c r="AX184" s="13" t="s">
        <v>72</v>
      </c>
      <c r="AY184" s="243" t="s">
        <v>196</v>
      </c>
    </row>
    <row r="185" s="14" customFormat="1">
      <c r="A185" s="14"/>
      <c r="B185" s="244"/>
      <c r="C185" s="245"/>
      <c r="D185" s="235" t="s">
        <v>208</v>
      </c>
      <c r="E185" s="246" t="s">
        <v>19</v>
      </c>
      <c r="F185" s="247" t="s">
        <v>1515</v>
      </c>
      <c r="G185" s="245"/>
      <c r="H185" s="248">
        <v>0.28799999999999998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4" t="s">
        <v>208</v>
      </c>
      <c r="AU185" s="254" t="s">
        <v>81</v>
      </c>
      <c r="AV185" s="14" t="s">
        <v>81</v>
      </c>
      <c r="AW185" s="14" t="s">
        <v>33</v>
      </c>
      <c r="AX185" s="14" t="s">
        <v>72</v>
      </c>
      <c r="AY185" s="254" t="s">
        <v>196</v>
      </c>
    </row>
    <row r="186" s="15" customFormat="1">
      <c r="A186" s="15"/>
      <c r="B186" s="255"/>
      <c r="C186" s="256"/>
      <c r="D186" s="235" t="s">
        <v>208</v>
      </c>
      <c r="E186" s="257" t="s">
        <v>19</v>
      </c>
      <c r="F186" s="258" t="s">
        <v>219</v>
      </c>
      <c r="G186" s="256"/>
      <c r="H186" s="259">
        <v>0.28799999999999998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5" t="s">
        <v>208</v>
      </c>
      <c r="AU186" s="265" t="s">
        <v>81</v>
      </c>
      <c r="AV186" s="15" t="s">
        <v>204</v>
      </c>
      <c r="AW186" s="15" t="s">
        <v>33</v>
      </c>
      <c r="AX186" s="15" t="s">
        <v>79</v>
      </c>
      <c r="AY186" s="265" t="s">
        <v>196</v>
      </c>
    </row>
    <row r="187" s="2" customFormat="1" ht="33" customHeight="1">
      <c r="A187" s="41"/>
      <c r="B187" s="42"/>
      <c r="C187" s="215" t="s">
        <v>292</v>
      </c>
      <c r="D187" s="215" t="s">
        <v>199</v>
      </c>
      <c r="E187" s="216" t="s">
        <v>1473</v>
      </c>
      <c r="F187" s="217" t="s">
        <v>1474</v>
      </c>
      <c r="G187" s="218" t="s">
        <v>264</v>
      </c>
      <c r="H187" s="219">
        <v>0.28799999999999998</v>
      </c>
      <c r="I187" s="220"/>
      <c r="J187" s="221">
        <f>ROUND(I187*H187,2)</f>
        <v>0</v>
      </c>
      <c r="K187" s="217" t="s">
        <v>203</v>
      </c>
      <c r="L187" s="47"/>
      <c r="M187" s="222" t="s">
        <v>19</v>
      </c>
      <c r="N187" s="223" t="s">
        <v>43</v>
      </c>
      <c r="O187" s="87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6" t="s">
        <v>204</v>
      </c>
      <c r="AT187" s="226" t="s">
        <v>199</v>
      </c>
      <c r="AU187" s="226" t="s">
        <v>81</v>
      </c>
      <c r="AY187" s="20" t="s">
        <v>196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20" t="s">
        <v>79</v>
      </c>
      <c r="BK187" s="227">
        <f>ROUND(I187*H187,2)</f>
        <v>0</v>
      </c>
      <c r="BL187" s="20" t="s">
        <v>204</v>
      </c>
      <c r="BM187" s="226" t="s">
        <v>1517</v>
      </c>
    </row>
    <row r="188" s="2" customFormat="1">
      <c r="A188" s="41"/>
      <c r="B188" s="42"/>
      <c r="C188" s="43"/>
      <c r="D188" s="228" t="s">
        <v>206</v>
      </c>
      <c r="E188" s="43"/>
      <c r="F188" s="229" t="s">
        <v>1476</v>
      </c>
      <c r="G188" s="43"/>
      <c r="H188" s="43"/>
      <c r="I188" s="230"/>
      <c r="J188" s="43"/>
      <c r="K188" s="43"/>
      <c r="L188" s="47"/>
      <c r="M188" s="231"/>
      <c r="N188" s="232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206</v>
      </c>
      <c r="AU188" s="20" t="s">
        <v>81</v>
      </c>
    </row>
    <row r="189" s="13" customFormat="1">
      <c r="A189" s="13"/>
      <c r="B189" s="233"/>
      <c r="C189" s="234"/>
      <c r="D189" s="235" t="s">
        <v>208</v>
      </c>
      <c r="E189" s="236" t="s">
        <v>19</v>
      </c>
      <c r="F189" s="237" t="s">
        <v>1514</v>
      </c>
      <c r="G189" s="234"/>
      <c r="H189" s="236" t="s">
        <v>19</v>
      </c>
      <c r="I189" s="238"/>
      <c r="J189" s="234"/>
      <c r="K189" s="234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208</v>
      </c>
      <c r="AU189" s="243" t="s">
        <v>81</v>
      </c>
      <c r="AV189" s="13" t="s">
        <v>79</v>
      </c>
      <c r="AW189" s="13" t="s">
        <v>33</v>
      </c>
      <c r="AX189" s="13" t="s">
        <v>72</v>
      </c>
      <c r="AY189" s="243" t="s">
        <v>196</v>
      </c>
    </row>
    <row r="190" s="13" customFormat="1">
      <c r="A190" s="13"/>
      <c r="B190" s="233"/>
      <c r="C190" s="234"/>
      <c r="D190" s="235" t="s">
        <v>208</v>
      </c>
      <c r="E190" s="236" t="s">
        <v>19</v>
      </c>
      <c r="F190" s="237" t="s">
        <v>1467</v>
      </c>
      <c r="G190" s="234"/>
      <c r="H190" s="236" t="s">
        <v>19</v>
      </c>
      <c r="I190" s="238"/>
      <c r="J190" s="234"/>
      <c r="K190" s="234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208</v>
      </c>
      <c r="AU190" s="243" t="s">
        <v>81</v>
      </c>
      <c r="AV190" s="13" t="s">
        <v>79</v>
      </c>
      <c r="AW190" s="13" t="s">
        <v>33</v>
      </c>
      <c r="AX190" s="13" t="s">
        <v>72</v>
      </c>
      <c r="AY190" s="243" t="s">
        <v>196</v>
      </c>
    </row>
    <row r="191" s="14" customFormat="1">
      <c r="A191" s="14"/>
      <c r="B191" s="244"/>
      <c r="C191" s="245"/>
      <c r="D191" s="235" t="s">
        <v>208</v>
      </c>
      <c r="E191" s="246" t="s">
        <v>19</v>
      </c>
      <c r="F191" s="247" t="s">
        <v>1515</v>
      </c>
      <c r="G191" s="245"/>
      <c r="H191" s="248">
        <v>0.28799999999999998</v>
      </c>
      <c r="I191" s="249"/>
      <c r="J191" s="245"/>
      <c r="K191" s="245"/>
      <c r="L191" s="250"/>
      <c r="M191" s="251"/>
      <c r="N191" s="252"/>
      <c r="O191" s="252"/>
      <c r="P191" s="252"/>
      <c r="Q191" s="252"/>
      <c r="R191" s="252"/>
      <c r="S191" s="252"/>
      <c r="T191" s="25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4" t="s">
        <v>208</v>
      </c>
      <c r="AU191" s="254" t="s">
        <v>81</v>
      </c>
      <c r="AV191" s="14" t="s">
        <v>81</v>
      </c>
      <c r="AW191" s="14" t="s">
        <v>33</v>
      </c>
      <c r="AX191" s="14" t="s">
        <v>72</v>
      </c>
      <c r="AY191" s="254" t="s">
        <v>196</v>
      </c>
    </row>
    <row r="192" s="15" customFormat="1">
      <c r="A192" s="15"/>
      <c r="B192" s="255"/>
      <c r="C192" s="256"/>
      <c r="D192" s="235" t="s">
        <v>208</v>
      </c>
      <c r="E192" s="257" t="s">
        <v>19</v>
      </c>
      <c r="F192" s="258" t="s">
        <v>219</v>
      </c>
      <c r="G192" s="256"/>
      <c r="H192" s="259">
        <v>0.28799999999999998</v>
      </c>
      <c r="I192" s="260"/>
      <c r="J192" s="256"/>
      <c r="K192" s="256"/>
      <c r="L192" s="261"/>
      <c r="M192" s="262"/>
      <c r="N192" s="263"/>
      <c r="O192" s="263"/>
      <c r="P192" s="263"/>
      <c r="Q192" s="263"/>
      <c r="R192" s="263"/>
      <c r="S192" s="263"/>
      <c r="T192" s="264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5" t="s">
        <v>208</v>
      </c>
      <c r="AU192" s="265" t="s">
        <v>81</v>
      </c>
      <c r="AV192" s="15" t="s">
        <v>204</v>
      </c>
      <c r="AW192" s="15" t="s">
        <v>33</v>
      </c>
      <c r="AX192" s="15" t="s">
        <v>79</v>
      </c>
      <c r="AY192" s="265" t="s">
        <v>196</v>
      </c>
    </row>
    <row r="193" s="2" customFormat="1" ht="37.8" customHeight="1">
      <c r="A193" s="41"/>
      <c r="B193" s="42"/>
      <c r="C193" s="215" t="s">
        <v>308</v>
      </c>
      <c r="D193" s="215" t="s">
        <v>199</v>
      </c>
      <c r="E193" s="216" t="s">
        <v>295</v>
      </c>
      <c r="F193" s="217" t="s">
        <v>296</v>
      </c>
      <c r="G193" s="218" t="s">
        <v>264</v>
      </c>
      <c r="H193" s="219">
        <v>0.28799999999999998</v>
      </c>
      <c r="I193" s="220"/>
      <c r="J193" s="221">
        <f>ROUND(I193*H193,2)</f>
        <v>0</v>
      </c>
      <c r="K193" s="217" t="s">
        <v>203</v>
      </c>
      <c r="L193" s="47"/>
      <c r="M193" s="222" t="s">
        <v>19</v>
      </c>
      <c r="N193" s="223" t="s">
        <v>43</v>
      </c>
      <c r="O193" s="87"/>
      <c r="P193" s="224">
        <f>O193*H193</f>
        <v>0</v>
      </c>
      <c r="Q193" s="224">
        <v>0</v>
      </c>
      <c r="R193" s="224">
        <f>Q193*H193</f>
        <v>0</v>
      </c>
      <c r="S193" s="224">
        <v>0</v>
      </c>
      <c r="T193" s="225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6" t="s">
        <v>204</v>
      </c>
      <c r="AT193" s="226" t="s">
        <v>199</v>
      </c>
      <c r="AU193" s="226" t="s">
        <v>81</v>
      </c>
      <c r="AY193" s="20" t="s">
        <v>196</v>
      </c>
      <c r="BE193" s="227">
        <f>IF(N193="základní",J193,0)</f>
        <v>0</v>
      </c>
      <c r="BF193" s="227">
        <f>IF(N193="snížená",J193,0)</f>
        <v>0</v>
      </c>
      <c r="BG193" s="227">
        <f>IF(N193="zákl. přenesená",J193,0)</f>
        <v>0</v>
      </c>
      <c r="BH193" s="227">
        <f>IF(N193="sníž. přenesená",J193,0)</f>
        <v>0</v>
      </c>
      <c r="BI193" s="227">
        <f>IF(N193="nulová",J193,0)</f>
        <v>0</v>
      </c>
      <c r="BJ193" s="20" t="s">
        <v>79</v>
      </c>
      <c r="BK193" s="227">
        <f>ROUND(I193*H193,2)</f>
        <v>0</v>
      </c>
      <c r="BL193" s="20" t="s">
        <v>204</v>
      </c>
      <c r="BM193" s="226" t="s">
        <v>1518</v>
      </c>
    </row>
    <row r="194" s="2" customFormat="1">
      <c r="A194" s="41"/>
      <c r="B194" s="42"/>
      <c r="C194" s="43"/>
      <c r="D194" s="228" t="s">
        <v>206</v>
      </c>
      <c r="E194" s="43"/>
      <c r="F194" s="229" t="s">
        <v>298</v>
      </c>
      <c r="G194" s="43"/>
      <c r="H194" s="43"/>
      <c r="I194" s="230"/>
      <c r="J194" s="43"/>
      <c r="K194" s="43"/>
      <c r="L194" s="47"/>
      <c r="M194" s="231"/>
      <c r="N194" s="232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206</v>
      </c>
      <c r="AU194" s="20" t="s">
        <v>81</v>
      </c>
    </row>
    <row r="195" s="13" customFormat="1">
      <c r="A195" s="13"/>
      <c r="B195" s="233"/>
      <c r="C195" s="234"/>
      <c r="D195" s="235" t="s">
        <v>208</v>
      </c>
      <c r="E195" s="236" t="s">
        <v>19</v>
      </c>
      <c r="F195" s="237" t="s">
        <v>1514</v>
      </c>
      <c r="G195" s="234"/>
      <c r="H195" s="236" t="s">
        <v>19</v>
      </c>
      <c r="I195" s="238"/>
      <c r="J195" s="234"/>
      <c r="K195" s="234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208</v>
      </c>
      <c r="AU195" s="243" t="s">
        <v>81</v>
      </c>
      <c r="AV195" s="13" t="s">
        <v>79</v>
      </c>
      <c r="AW195" s="13" t="s">
        <v>33</v>
      </c>
      <c r="AX195" s="13" t="s">
        <v>72</v>
      </c>
      <c r="AY195" s="243" t="s">
        <v>196</v>
      </c>
    </row>
    <row r="196" s="13" customFormat="1">
      <c r="A196" s="13"/>
      <c r="B196" s="233"/>
      <c r="C196" s="234"/>
      <c r="D196" s="235" t="s">
        <v>208</v>
      </c>
      <c r="E196" s="236" t="s">
        <v>19</v>
      </c>
      <c r="F196" s="237" t="s">
        <v>1467</v>
      </c>
      <c r="G196" s="234"/>
      <c r="H196" s="236" t="s">
        <v>19</v>
      </c>
      <c r="I196" s="238"/>
      <c r="J196" s="234"/>
      <c r="K196" s="234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208</v>
      </c>
      <c r="AU196" s="243" t="s">
        <v>81</v>
      </c>
      <c r="AV196" s="13" t="s">
        <v>79</v>
      </c>
      <c r="AW196" s="13" t="s">
        <v>33</v>
      </c>
      <c r="AX196" s="13" t="s">
        <v>72</v>
      </c>
      <c r="AY196" s="243" t="s">
        <v>196</v>
      </c>
    </row>
    <row r="197" s="14" customFormat="1">
      <c r="A197" s="14"/>
      <c r="B197" s="244"/>
      <c r="C197" s="245"/>
      <c r="D197" s="235" t="s">
        <v>208</v>
      </c>
      <c r="E197" s="246" t="s">
        <v>19</v>
      </c>
      <c r="F197" s="247" t="s">
        <v>1515</v>
      </c>
      <c r="G197" s="245"/>
      <c r="H197" s="248">
        <v>0.28799999999999998</v>
      </c>
      <c r="I197" s="249"/>
      <c r="J197" s="245"/>
      <c r="K197" s="245"/>
      <c r="L197" s="250"/>
      <c r="M197" s="251"/>
      <c r="N197" s="252"/>
      <c r="O197" s="252"/>
      <c r="P197" s="252"/>
      <c r="Q197" s="252"/>
      <c r="R197" s="252"/>
      <c r="S197" s="252"/>
      <c r="T197" s="25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4" t="s">
        <v>208</v>
      </c>
      <c r="AU197" s="254" t="s">
        <v>81</v>
      </c>
      <c r="AV197" s="14" t="s">
        <v>81</v>
      </c>
      <c r="AW197" s="14" t="s">
        <v>33</v>
      </c>
      <c r="AX197" s="14" t="s">
        <v>72</v>
      </c>
      <c r="AY197" s="254" t="s">
        <v>196</v>
      </c>
    </row>
    <row r="198" s="15" customFormat="1">
      <c r="A198" s="15"/>
      <c r="B198" s="255"/>
      <c r="C198" s="256"/>
      <c r="D198" s="235" t="s">
        <v>208</v>
      </c>
      <c r="E198" s="257" t="s">
        <v>19</v>
      </c>
      <c r="F198" s="258" t="s">
        <v>219</v>
      </c>
      <c r="G198" s="256"/>
      <c r="H198" s="259">
        <v>0.28799999999999998</v>
      </c>
      <c r="I198" s="260"/>
      <c r="J198" s="256"/>
      <c r="K198" s="256"/>
      <c r="L198" s="261"/>
      <c r="M198" s="262"/>
      <c r="N198" s="263"/>
      <c r="O198" s="263"/>
      <c r="P198" s="263"/>
      <c r="Q198" s="263"/>
      <c r="R198" s="263"/>
      <c r="S198" s="263"/>
      <c r="T198" s="264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5" t="s">
        <v>208</v>
      </c>
      <c r="AU198" s="265" t="s">
        <v>81</v>
      </c>
      <c r="AV198" s="15" t="s">
        <v>204</v>
      </c>
      <c r="AW198" s="15" t="s">
        <v>33</v>
      </c>
      <c r="AX198" s="15" t="s">
        <v>79</v>
      </c>
      <c r="AY198" s="265" t="s">
        <v>196</v>
      </c>
    </row>
    <row r="199" s="2" customFormat="1" ht="37.8" customHeight="1">
      <c r="A199" s="41"/>
      <c r="B199" s="42"/>
      <c r="C199" s="215" t="s">
        <v>345</v>
      </c>
      <c r="D199" s="215" t="s">
        <v>199</v>
      </c>
      <c r="E199" s="216" t="s">
        <v>300</v>
      </c>
      <c r="F199" s="217" t="s">
        <v>301</v>
      </c>
      <c r="G199" s="218" t="s">
        <v>264</v>
      </c>
      <c r="H199" s="219">
        <v>0.28799999999999998</v>
      </c>
      <c r="I199" s="220"/>
      <c r="J199" s="221">
        <f>ROUND(I199*H199,2)</f>
        <v>0</v>
      </c>
      <c r="K199" s="217" t="s">
        <v>203</v>
      </c>
      <c r="L199" s="47"/>
      <c r="M199" s="222" t="s">
        <v>19</v>
      </c>
      <c r="N199" s="223" t="s">
        <v>43</v>
      </c>
      <c r="O199" s="87"/>
      <c r="P199" s="224">
        <f>O199*H199</f>
        <v>0</v>
      </c>
      <c r="Q199" s="224">
        <v>0</v>
      </c>
      <c r="R199" s="224">
        <f>Q199*H199</f>
        <v>0</v>
      </c>
      <c r="S199" s="224">
        <v>0</v>
      </c>
      <c r="T199" s="225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6" t="s">
        <v>204</v>
      </c>
      <c r="AT199" s="226" t="s">
        <v>199</v>
      </c>
      <c r="AU199" s="226" t="s">
        <v>81</v>
      </c>
      <c r="AY199" s="20" t="s">
        <v>196</v>
      </c>
      <c r="BE199" s="227">
        <f>IF(N199="základní",J199,0)</f>
        <v>0</v>
      </c>
      <c r="BF199" s="227">
        <f>IF(N199="snížená",J199,0)</f>
        <v>0</v>
      </c>
      <c r="BG199" s="227">
        <f>IF(N199="zákl. přenesená",J199,0)</f>
        <v>0</v>
      </c>
      <c r="BH199" s="227">
        <f>IF(N199="sníž. přenesená",J199,0)</f>
        <v>0</v>
      </c>
      <c r="BI199" s="227">
        <f>IF(N199="nulová",J199,0)</f>
        <v>0</v>
      </c>
      <c r="BJ199" s="20" t="s">
        <v>79</v>
      </c>
      <c r="BK199" s="227">
        <f>ROUND(I199*H199,2)</f>
        <v>0</v>
      </c>
      <c r="BL199" s="20" t="s">
        <v>204</v>
      </c>
      <c r="BM199" s="226" t="s">
        <v>1519</v>
      </c>
    </row>
    <row r="200" s="2" customFormat="1">
      <c r="A200" s="41"/>
      <c r="B200" s="42"/>
      <c r="C200" s="43"/>
      <c r="D200" s="228" t="s">
        <v>206</v>
      </c>
      <c r="E200" s="43"/>
      <c r="F200" s="229" t="s">
        <v>303</v>
      </c>
      <c r="G200" s="43"/>
      <c r="H200" s="43"/>
      <c r="I200" s="230"/>
      <c r="J200" s="43"/>
      <c r="K200" s="43"/>
      <c r="L200" s="47"/>
      <c r="M200" s="231"/>
      <c r="N200" s="232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206</v>
      </c>
      <c r="AU200" s="20" t="s">
        <v>81</v>
      </c>
    </row>
    <row r="201" s="13" customFormat="1">
      <c r="A201" s="13"/>
      <c r="B201" s="233"/>
      <c r="C201" s="234"/>
      <c r="D201" s="235" t="s">
        <v>208</v>
      </c>
      <c r="E201" s="236" t="s">
        <v>19</v>
      </c>
      <c r="F201" s="237" t="s">
        <v>1514</v>
      </c>
      <c r="G201" s="234"/>
      <c r="H201" s="236" t="s">
        <v>19</v>
      </c>
      <c r="I201" s="238"/>
      <c r="J201" s="234"/>
      <c r="K201" s="234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208</v>
      </c>
      <c r="AU201" s="243" t="s">
        <v>81</v>
      </c>
      <c r="AV201" s="13" t="s">
        <v>79</v>
      </c>
      <c r="AW201" s="13" t="s">
        <v>33</v>
      </c>
      <c r="AX201" s="13" t="s">
        <v>72</v>
      </c>
      <c r="AY201" s="243" t="s">
        <v>196</v>
      </c>
    </row>
    <row r="202" s="13" customFormat="1">
      <c r="A202" s="13"/>
      <c r="B202" s="233"/>
      <c r="C202" s="234"/>
      <c r="D202" s="235" t="s">
        <v>208</v>
      </c>
      <c r="E202" s="236" t="s">
        <v>19</v>
      </c>
      <c r="F202" s="237" t="s">
        <v>1467</v>
      </c>
      <c r="G202" s="234"/>
      <c r="H202" s="236" t="s">
        <v>19</v>
      </c>
      <c r="I202" s="238"/>
      <c r="J202" s="234"/>
      <c r="K202" s="234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208</v>
      </c>
      <c r="AU202" s="243" t="s">
        <v>81</v>
      </c>
      <c r="AV202" s="13" t="s">
        <v>79</v>
      </c>
      <c r="AW202" s="13" t="s">
        <v>33</v>
      </c>
      <c r="AX202" s="13" t="s">
        <v>72</v>
      </c>
      <c r="AY202" s="243" t="s">
        <v>196</v>
      </c>
    </row>
    <row r="203" s="14" customFormat="1">
      <c r="A203" s="14"/>
      <c r="B203" s="244"/>
      <c r="C203" s="245"/>
      <c r="D203" s="235" t="s">
        <v>208</v>
      </c>
      <c r="E203" s="246" t="s">
        <v>19</v>
      </c>
      <c r="F203" s="247" t="s">
        <v>1515</v>
      </c>
      <c r="G203" s="245"/>
      <c r="H203" s="248">
        <v>0.28799999999999998</v>
      </c>
      <c r="I203" s="249"/>
      <c r="J203" s="245"/>
      <c r="K203" s="245"/>
      <c r="L203" s="250"/>
      <c r="M203" s="251"/>
      <c r="N203" s="252"/>
      <c r="O203" s="252"/>
      <c r="P203" s="252"/>
      <c r="Q203" s="252"/>
      <c r="R203" s="252"/>
      <c r="S203" s="252"/>
      <c r="T203" s="253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4" t="s">
        <v>208</v>
      </c>
      <c r="AU203" s="254" t="s">
        <v>81</v>
      </c>
      <c r="AV203" s="14" t="s">
        <v>81</v>
      </c>
      <c r="AW203" s="14" t="s">
        <v>33</v>
      </c>
      <c r="AX203" s="14" t="s">
        <v>72</v>
      </c>
      <c r="AY203" s="254" t="s">
        <v>196</v>
      </c>
    </row>
    <row r="204" s="15" customFormat="1">
      <c r="A204" s="15"/>
      <c r="B204" s="255"/>
      <c r="C204" s="256"/>
      <c r="D204" s="235" t="s">
        <v>208</v>
      </c>
      <c r="E204" s="257" t="s">
        <v>19</v>
      </c>
      <c r="F204" s="258" t="s">
        <v>219</v>
      </c>
      <c r="G204" s="256"/>
      <c r="H204" s="259">
        <v>0.28799999999999998</v>
      </c>
      <c r="I204" s="260"/>
      <c r="J204" s="256"/>
      <c r="K204" s="256"/>
      <c r="L204" s="261"/>
      <c r="M204" s="262"/>
      <c r="N204" s="263"/>
      <c r="O204" s="263"/>
      <c r="P204" s="263"/>
      <c r="Q204" s="263"/>
      <c r="R204" s="263"/>
      <c r="S204" s="263"/>
      <c r="T204" s="264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5" t="s">
        <v>208</v>
      </c>
      <c r="AU204" s="265" t="s">
        <v>81</v>
      </c>
      <c r="AV204" s="15" t="s">
        <v>204</v>
      </c>
      <c r="AW204" s="15" t="s">
        <v>33</v>
      </c>
      <c r="AX204" s="15" t="s">
        <v>79</v>
      </c>
      <c r="AY204" s="265" t="s">
        <v>196</v>
      </c>
    </row>
    <row r="205" s="2" customFormat="1" ht="24.15" customHeight="1">
      <c r="A205" s="41"/>
      <c r="B205" s="42"/>
      <c r="C205" s="215" t="s">
        <v>353</v>
      </c>
      <c r="D205" s="215" t="s">
        <v>199</v>
      </c>
      <c r="E205" s="216" t="s">
        <v>1479</v>
      </c>
      <c r="F205" s="217" t="s">
        <v>311</v>
      </c>
      <c r="G205" s="218" t="s">
        <v>264</v>
      </c>
      <c r="H205" s="219">
        <v>0.28799999999999998</v>
      </c>
      <c r="I205" s="220"/>
      <c r="J205" s="221">
        <f>ROUND(I205*H205,2)</f>
        <v>0</v>
      </c>
      <c r="K205" s="217" t="s">
        <v>203</v>
      </c>
      <c r="L205" s="47"/>
      <c r="M205" s="222" t="s">
        <v>19</v>
      </c>
      <c r="N205" s="223" t="s">
        <v>43</v>
      </c>
      <c r="O205" s="87"/>
      <c r="P205" s="224">
        <f>O205*H205</f>
        <v>0</v>
      </c>
      <c r="Q205" s="224">
        <v>0</v>
      </c>
      <c r="R205" s="224">
        <f>Q205*H205</f>
        <v>0</v>
      </c>
      <c r="S205" s="224">
        <v>0</v>
      </c>
      <c r="T205" s="225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6" t="s">
        <v>204</v>
      </c>
      <c r="AT205" s="226" t="s">
        <v>199</v>
      </c>
      <c r="AU205" s="226" t="s">
        <v>81</v>
      </c>
      <c r="AY205" s="20" t="s">
        <v>196</v>
      </c>
      <c r="BE205" s="227">
        <f>IF(N205="základní",J205,0)</f>
        <v>0</v>
      </c>
      <c r="BF205" s="227">
        <f>IF(N205="snížená",J205,0)</f>
        <v>0</v>
      </c>
      <c r="BG205" s="227">
        <f>IF(N205="zákl. přenesená",J205,0)</f>
        <v>0</v>
      </c>
      <c r="BH205" s="227">
        <f>IF(N205="sníž. přenesená",J205,0)</f>
        <v>0</v>
      </c>
      <c r="BI205" s="227">
        <f>IF(N205="nulová",J205,0)</f>
        <v>0</v>
      </c>
      <c r="BJ205" s="20" t="s">
        <v>79</v>
      </c>
      <c r="BK205" s="227">
        <f>ROUND(I205*H205,2)</f>
        <v>0</v>
      </c>
      <c r="BL205" s="20" t="s">
        <v>204</v>
      </c>
      <c r="BM205" s="226" t="s">
        <v>1520</v>
      </c>
    </row>
    <row r="206" s="2" customFormat="1">
      <c r="A206" s="41"/>
      <c r="B206" s="42"/>
      <c r="C206" s="43"/>
      <c r="D206" s="228" t="s">
        <v>206</v>
      </c>
      <c r="E206" s="43"/>
      <c r="F206" s="229" t="s">
        <v>1481</v>
      </c>
      <c r="G206" s="43"/>
      <c r="H206" s="43"/>
      <c r="I206" s="230"/>
      <c r="J206" s="43"/>
      <c r="K206" s="43"/>
      <c r="L206" s="47"/>
      <c r="M206" s="231"/>
      <c r="N206" s="232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206</v>
      </c>
      <c r="AU206" s="20" t="s">
        <v>81</v>
      </c>
    </row>
    <row r="207" s="13" customFormat="1">
      <c r="A207" s="13"/>
      <c r="B207" s="233"/>
      <c r="C207" s="234"/>
      <c r="D207" s="235" t="s">
        <v>208</v>
      </c>
      <c r="E207" s="236" t="s">
        <v>19</v>
      </c>
      <c r="F207" s="237" t="s">
        <v>1514</v>
      </c>
      <c r="G207" s="234"/>
      <c r="H207" s="236" t="s">
        <v>19</v>
      </c>
      <c r="I207" s="238"/>
      <c r="J207" s="234"/>
      <c r="K207" s="234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208</v>
      </c>
      <c r="AU207" s="243" t="s">
        <v>81</v>
      </c>
      <c r="AV207" s="13" t="s">
        <v>79</v>
      </c>
      <c r="AW207" s="13" t="s">
        <v>33</v>
      </c>
      <c r="AX207" s="13" t="s">
        <v>72</v>
      </c>
      <c r="AY207" s="243" t="s">
        <v>196</v>
      </c>
    </row>
    <row r="208" s="13" customFormat="1">
      <c r="A208" s="13"/>
      <c r="B208" s="233"/>
      <c r="C208" s="234"/>
      <c r="D208" s="235" t="s">
        <v>208</v>
      </c>
      <c r="E208" s="236" t="s">
        <v>19</v>
      </c>
      <c r="F208" s="237" t="s">
        <v>1467</v>
      </c>
      <c r="G208" s="234"/>
      <c r="H208" s="236" t="s">
        <v>19</v>
      </c>
      <c r="I208" s="238"/>
      <c r="J208" s="234"/>
      <c r="K208" s="234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208</v>
      </c>
      <c r="AU208" s="243" t="s">
        <v>81</v>
      </c>
      <c r="AV208" s="13" t="s">
        <v>79</v>
      </c>
      <c r="AW208" s="13" t="s">
        <v>33</v>
      </c>
      <c r="AX208" s="13" t="s">
        <v>72</v>
      </c>
      <c r="AY208" s="243" t="s">
        <v>196</v>
      </c>
    </row>
    <row r="209" s="14" customFormat="1">
      <c r="A209" s="14"/>
      <c r="B209" s="244"/>
      <c r="C209" s="245"/>
      <c r="D209" s="235" t="s">
        <v>208</v>
      </c>
      <c r="E209" s="246" t="s">
        <v>19</v>
      </c>
      <c r="F209" s="247" t="s">
        <v>1515</v>
      </c>
      <c r="G209" s="245"/>
      <c r="H209" s="248">
        <v>0.28799999999999998</v>
      </c>
      <c r="I209" s="249"/>
      <c r="J209" s="245"/>
      <c r="K209" s="245"/>
      <c r="L209" s="250"/>
      <c r="M209" s="251"/>
      <c r="N209" s="252"/>
      <c r="O209" s="252"/>
      <c r="P209" s="252"/>
      <c r="Q209" s="252"/>
      <c r="R209" s="252"/>
      <c r="S209" s="252"/>
      <c r="T209" s="253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4" t="s">
        <v>208</v>
      </c>
      <c r="AU209" s="254" t="s">
        <v>81</v>
      </c>
      <c r="AV209" s="14" t="s">
        <v>81</v>
      </c>
      <c r="AW209" s="14" t="s">
        <v>33</v>
      </c>
      <c r="AX209" s="14" t="s">
        <v>72</v>
      </c>
      <c r="AY209" s="254" t="s">
        <v>196</v>
      </c>
    </row>
    <row r="210" s="15" customFormat="1">
      <c r="A210" s="15"/>
      <c r="B210" s="255"/>
      <c r="C210" s="256"/>
      <c r="D210" s="235" t="s">
        <v>208</v>
      </c>
      <c r="E210" s="257" t="s">
        <v>19</v>
      </c>
      <c r="F210" s="258" t="s">
        <v>219</v>
      </c>
      <c r="G210" s="256"/>
      <c r="H210" s="259">
        <v>0.28799999999999998</v>
      </c>
      <c r="I210" s="260"/>
      <c r="J210" s="256"/>
      <c r="K210" s="256"/>
      <c r="L210" s="261"/>
      <c r="M210" s="262"/>
      <c r="N210" s="263"/>
      <c r="O210" s="263"/>
      <c r="P210" s="263"/>
      <c r="Q210" s="263"/>
      <c r="R210" s="263"/>
      <c r="S210" s="263"/>
      <c r="T210" s="264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65" t="s">
        <v>208</v>
      </c>
      <c r="AU210" s="265" t="s">
        <v>81</v>
      </c>
      <c r="AV210" s="15" t="s">
        <v>204</v>
      </c>
      <c r="AW210" s="15" t="s">
        <v>33</v>
      </c>
      <c r="AX210" s="15" t="s">
        <v>79</v>
      </c>
      <c r="AY210" s="265" t="s">
        <v>196</v>
      </c>
    </row>
    <row r="211" s="2" customFormat="1" ht="24.15" customHeight="1">
      <c r="A211" s="41"/>
      <c r="B211" s="42"/>
      <c r="C211" s="215" t="s">
        <v>361</v>
      </c>
      <c r="D211" s="215" t="s">
        <v>199</v>
      </c>
      <c r="E211" s="216" t="s">
        <v>1031</v>
      </c>
      <c r="F211" s="217" t="s">
        <v>369</v>
      </c>
      <c r="G211" s="218" t="s">
        <v>317</v>
      </c>
      <c r="H211" s="219">
        <v>0.46100000000000002</v>
      </c>
      <c r="I211" s="220"/>
      <c r="J211" s="221">
        <f>ROUND(I211*H211,2)</f>
        <v>0</v>
      </c>
      <c r="K211" s="217" t="s">
        <v>203</v>
      </c>
      <c r="L211" s="47"/>
      <c r="M211" s="222" t="s">
        <v>19</v>
      </c>
      <c r="N211" s="223" t="s">
        <v>43</v>
      </c>
      <c r="O211" s="87"/>
      <c r="P211" s="224">
        <f>O211*H211</f>
        <v>0</v>
      </c>
      <c r="Q211" s="224">
        <v>0</v>
      </c>
      <c r="R211" s="224">
        <f>Q211*H211</f>
        <v>0</v>
      </c>
      <c r="S211" s="224">
        <v>0</v>
      </c>
      <c r="T211" s="225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6" t="s">
        <v>204</v>
      </c>
      <c r="AT211" s="226" t="s">
        <v>199</v>
      </c>
      <c r="AU211" s="226" t="s">
        <v>81</v>
      </c>
      <c r="AY211" s="20" t="s">
        <v>196</v>
      </c>
      <c r="BE211" s="227">
        <f>IF(N211="základní",J211,0)</f>
        <v>0</v>
      </c>
      <c r="BF211" s="227">
        <f>IF(N211="snížená",J211,0)</f>
        <v>0</v>
      </c>
      <c r="BG211" s="227">
        <f>IF(N211="zákl. přenesená",J211,0)</f>
        <v>0</v>
      </c>
      <c r="BH211" s="227">
        <f>IF(N211="sníž. přenesená",J211,0)</f>
        <v>0</v>
      </c>
      <c r="BI211" s="227">
        <f>IF(N211="nulová",J211,0)</f>
        <v>0</v>
      </c>
      <c r="BJ211" s="20" t="s">
        <v>79</v>
      </c>
      <c r="BK211" s="227">
        <f>ROUND(I211*H211,2)</f>
        <v>0</v>
      </c>
      <c r="BL211" s="20" t="s">
        <v>204</v>
      </c>
      <c r="BM211" s="226" t="s">
        <v>1521</v>
      </c>
    </row>
    <row r="212" s="2" customFormat="1">
      <c r="A212" s="41"/>
      <c r="B212" s="42"/>
      <c r="C212" s="43"/>
      <c r="D212" s="228" t="s">
        <v>206</v>
      </c>
      <c r="E212" s="43"/>
      <c r="F212" s="229" t="s">
        <v>1033</v>
      </c>
      <c r="G212" s="43"/>
      <c r="H212" s="43"/>
      <c r="I212" s="230"/>
      <c r="J212" s="43"/>
      <c r="K212" s="43"/>
      <c r="L212" s="47"/>
      <c r="M212" s="231"/>
      <c r="N212" s="232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206</v>
      </c>
      <c r="AU212" s="20" t="s">
        <v>81</v>
      </c>
    </row>
    <row r="213" s="13" customFormat="1">
      <c r="A213" s="13"/>
      <c r="B213" s="233"/>
      <c r="C213" s="234"/>
      <c r="D213" s="235" t="s">
        <v>208</v>
      </c>
      <c r="E213" s="236" t="s">
        <v>19</v>
      </c>
      <c r="F213" s="237" t="s">
        <v>1514</v>
      </c>
      <c r="G213" s="234"/>
      <c r="H213" s="236" t="s">
        <v>19</v>
      </c>
      <c r="I213" s="238"/>
      <c r="J213" s="234"/>
      <c r="K213" s="234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208</v>
      </c>
      <c r="AU213" s="243" t="s">
        <v>81</v>
      </c>
      <c r="AV213" s="13" t="s">
        <v>79</v>
      </c>
      <c r="AW213" s="13" t="s">
        <v>33</v>
      </c>
      <c r="AX213" s="13" t="s">
        <v>72</v>
      </c>
      <c r="AY213" s="243" t="s">
        <v>196</v>
      </c>
    </row>
    <row r="214" s="13" customFormat="1">
      <c r="A214" s="13"/>
      <c r="B214" s="233"/>
      <c r="C214" s="234"/>
      <c r="D214" s="235" t="s">
        <v>208</v>
      </c>
      <c r="E214" s="236" t="s">
        <v>19</v>
      </c>
      <c r="F214" s="237" t="s">
        <v>1467</v>
      </c>
      <c r="G214" s="234"/>
      <c r="H214" s="236" t="s">
        <v>19</v>
      </c>
      <c r="I214" s="238"/>
      <c r="J214" s="234"/>
      <c r="K214" s="234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208</v>
      </c>
      <c r="AU214" s="243" t="s">
        <v>81</v>
      </c>
      <c r="AV214" s="13" t="s">
        <v>79</v>
      </c>
      <c r="AW214" s="13" t="s">
        <v>33</v>
      </c>
      <c r="AX214" s="13" t="s">
        <v>72</v>
      </c>
      <c r="AY214" s="243" t="s">
        <v>196</v>
      </c>
    </row>
    <row r="215" s="14" customFormat="1">
      <c r="A215" s="14"/>
      <c r="B215" s="244"/>
      <c r="C215" s="245"/>
      <c r="D215" s="235" t="s">
        <v>208</v>
      </c>
      <c r="E215" s="246" t="s">
        <v>19</v>
      </c>
      <c r="F215" s="247" t="s">
        <v>1522</v>
      </c>
      <c r="G215" s="245"/>
      <c r="H215" s="248">
        <v>0.46100000000000002</v>
      </c>
      <c r="I215" s="249"/>
      <c r="J215" s="245"/>
      <c r="K215" s="245"/>
      <c r="L215" s="250"/>
      <c r="M215" s="251"/>
      <c r="N215" s="252"/>
      <c r="O215" s="252"/>
      <c r="P215" s="252"/>
      <c r="Q215" s="252"/>
      <c r="R215" s="252"/>
      <c r="S215" s="252"/>
      <c r="T215" s="253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4" t="s">
        <v>208</v>
      </c>
      <c r="AU215" s="254" t="s">
        <v>81</v>
      </c>
      <c r="AV215" s="14" t="s">
        <v>81</v>
      </c>
      <c r="AW215" s="14" t="s">
        <v>33</v>
      </c>
      <c r="AX215" s="14" t="s">
        <v>72</v>
      </c>
      <c r="AY215" s="254" t="s">
        <v>196</v>
      </c>
    </row>
    <row r="216" s="15" customFormat="1">
      <c r="A216" s="15"/>
      <c r="B216" s="255"/>
      <c r="C216" s="256"/>
      <c r="D216" s="235" t="s">
        <v>208</v>
      </c>
      <c r="E216" s="257" t="s">
        <v>19</v>
      </c>
      <c r="F216" s="258" t="s">
        <v>219</v>
      </c>
      <c r="G216" s="256"/>
      <c r="H216" s="259">
        <v>0.46100000000000002</v>
      </c>
      <c r="I216" s="260"/>
      <c r="J216" s="256"/>
      <c r="K216" s="256"/>
      <c r="L216" s="261"/>
      <c r="M216" s="262"/>
      <c r="N216" s="263"/>
      <c r="O216" s="263"/>
      <c r="P216" s="263"/>
      <c r="Q216" s="263"/>
      <c r="R216" s="263"/>
      <c r="S216" s="263"/>
      <c r="T216" s="264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5" t="s">
        <v>208</v>
      </c>
      <c r="AU216" s="265" t="s">
        <v>81</v>
      </c>
      <c r="AV216" s="15" t="s">
        <v>204</v>
      </c>
      <c r="AW216" s="15" t="s">
        <v>33</v>
      </c>
      <c r="AX216" s="15" t="s">
        <v>79</v>
      </c>
      <c r="AY216" s="265" t="s">
        <v>196</v>
      </c>
    </row>
    <row r="217" s="2" customFormat="1" ht="24.15" customHeight="1">
      <c r="A217" s="41"/>
      <c r="B217" s="42"/>
      <c r="C217" s="215" t="s">
        <v>7</v>
      </c>
      <c r="D217" s="215" t="s">
        <v>199</v>
      </c>
      <c r="E217" s="216" t="s">
        <v>389</v>
      </c>
      <c r="F217" s="217" t="s">
        <v>390</v>
      </c>
      <c r="G217" s="218" t="s">
        <v>202</v>
      </c>
      <c r="H217" s="219">
        <v>0.90000000000000002</v>
      </c>
      <c r="I217" s="220"/>
      <c r="J217" s="221">
        <f>ROUND(I217*H217,2)</f>
        <v>0</v>
      </c>
      <c r="K217" s="217" t="s">
        <v>203</v>
      </c>
      <c r="L217" s="47"/>
      <c r="M217" s="222" t="s">
        <v>19</v>
      </c>
      <c r="N217" s="223" t="s">
        <v>43</v>
      </c>
      <c r="O217" s="87"/>
      <c r="P217" s="224">
        <f>O217*H217</f>
        <v>0</v>
      </c>
      <c r="Q217" s="224">
        <v>0</v>
      </c>
      <c r="R217" s="224">
        <f>Q217*H217</f>
        <v>0</v>
      </c>
      <c r="S217" s="224">
        <v>0</v>
      </c>
      <c r="T217" s="225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6" t="s">
        <v>204</v>
      </c>
      <c r="AT217" s="226" t="s">
        <v>199</v>
      </c>
      <c r="AU217" s="226" t="s">
        <v>81</v>
      </c>
      <c r="AY217" s="20" t="s">
        <v>196</v>
      </c>
      <c r="BE217" s="227">
        <f>IF(N217="základní",J217,0)</f>
        <v>0</v>
      </c>
      <c r="BF217" s="227">
        <f>IF(N217="snížená",J217,0)</f>
        <v>0</v>
      </c>
      <c r="BG217" s="227">
        <f>IF(N217="zákl. přenesená",J217,0)</f>
        <v>0</v>
      </c>
      <c r="BH217" s="227">
        <f>IF(N217="sníž. přenesená",J217,0)</f>
        <v>0</v>
      </c>
      <c r="BI217" s="227">
        <f>IF(N217="nulová",J217,0)</f>
        <v>0</v>
      </c>
      <c r="BJ217" s="20" t="s">
        <v>79</v>
      </c>
      <c r="BK217" s="227">
        <f>ROUND(I217*H217,2)</f>
        <v>0</v>
      </c>
      <c r="BL217" s="20" t="s">
        <v>204</v>
      </c>
      <c r="BM217" s="226" t="s">
        <v>1523</v>
      </c>
    </row>
    <row r="218" s="2" customFormat="1">
      <c r="A218" s="41"/>
      <c r="B218" s="42"/>
      <c r="C218" s="43"/>
      <c r="D218" s="228" t="s">
        <v>206</v>
      </c>
      <c r="E218" s="43"/>
      <c r="F218" s="229" t="s">
        <v>392</v>
      </c>
      <c r="G218" s="43"/>
      <c r="H218" s="43"/>
      <c r="I218" s="230"/>
      <c r="J218" s="43"/>
      <c r="K218" s="43"/>
      <c r="L218" s="47"/>
      <c r="M218" s="231"/>
      <c r="N218" s="232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206</v>
      </c>
      <c r="AU218" s="20" t="s">
        <v>81</v>
      </c>
    </row>
    <row r="219" s="13" customFormat="1">
      <c r="A219" s="13"/>
      <c r="B219" s="233"/>
      <c r="C219" s="234"/>
      <c r="D219" s="235" t="s">
        <v>208</v>
      </c>
      <c r="E219" s="236" t="s">
        <v>19</v>
      </c>
      <c r="F219" s="237" t="s">
        <v>1514</v>
      </c>
      <c r="G219" s="234"/>
      <c r="H219" s="236" t="s">
        <v>19</v>
      </c>
      <c r="I219" s="238"/>
      <c r="J219" s="234"/>
      <c r="K219" s="234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208</v>
      </c>
      <c r="AU219" s="243" t="s">
        <v>81</v>
      </c>
      <c r="AV219" s="13" t="s">
        <v>79</v>
      </c>
      <c r="AW219" s="13" t="s">
        <v>33</v>
      </c>
      <c r="AX219" s="13" t="s">
        <v>72</v>
      </c>
      <c r="AY219" s="243" t="s">
        <v>196</v>
      </c>
    </row>
    <row r="220" s="13" customFormat="1">
      <c r="A220" s="13"/>
      <c r="B220" s="233"/>
      <c r="C220" s="234"/>
      <c r="D220" s="235" t="s">
        <v>208</v>
      </c>
      <c r="E220" s="236" t="s">
        <v>19</v>
      </c>
      <c r="F220" s="237" t="s">
        <v>1485</v>
      </c>
      <c r="G220" s="234"/>
      <c r="H220" s="236" t="s">
        <v>19</v>
      </c>
      <c r="I220" s="238"/>
      <c r="J220" s="234"/>
      <c r="K220" s="234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208</v>
      </c>
      <c r="AU220" s="243" t="s">
        <v>81</v>
      </c>
      <c r="AV220" s="13" t="s">
        <v>79</v>
      </c>
      <c r="AW220" s="13" t="s">
        <v>33</v>
      </c>
      <c r="AX220" s="13" t="s">
        <v>72</v>
      </c>
      <c r="AY220" s="243" t="s">
        <v>196</v>
      </c>
    </row>
    <row r="221" s="14" customFormat="1">
      <c r="A221" s="14"/>
      <c r="B221" s="244"/>
      <c r="C221" s="245"/>
      <c r="D221" s="235" t="s">
        <v>208</v>
      </c>
      <c r="E221" s="246" t="s">
        <v>19</v>
      </c>
      <c r="F221" s="247" t="s">
        <v>1524</v>
      </c>
      <c r="G221" s="245"/>
      <c r="H221" s="248">
        <v>0.90000000000000002</v>
      </c>
      <c r="I221" s="249"/>
      <c r="J221" s="245"/>
      <c r="K221" s="245"/>
      <c r="L221" s="250"/>
      <c r="M221" s="251"/>
      <c r="N221" s="252"/>
      <c r="O221" s="252"/>
      <c r="P221" s="252"/>
      <c r="Q221" s="252"/>
      <c r="R221" s="252"/>
      <c r="S221" s="252"/>
      <c r="T221" s="253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4" t="s">
        <v>208</v>
      </c>
      <c r="AU221" s="254" t="s">
        <v>81</v>
      </c>
      <c r="AV221" s="14" t="s">
        <v>81</v>
      </c>
      <c r="AW221" s="14" t="s">
        <v>33</v>
      </c>
      <c r="AX221" s="14" t="s">
        <v>72</v>
      </c>
      <c r="AY221" s="254" t="s">
        <v>196</v>
      </c>
    </row>
    <row r="222" s="15" customFormat="1">
      <c r="A222" s="15"/>
      <c r="B222" s="255"/>
      <c r="C222" s="256"/>
      <c r="D222" s="235" t="s">
        <v>208</v>
      </c>
      <c r="E222" s="257" t="s">
        <v>19</v>
      </c>
      <c r="F222" s="258" t="s">
        <v>219</v>
      </c>
      <c r="G222" s="256"/>
      <c r="H222" s="259">
        <v>0.90000000000000002</v>
      </c>
      <c r="I222" s="260"/>
      <c r="J222" s="256"/>
      <c r="K222" s="256"/>
      <c r="L222" s="261"/>
      <c r="M222" s="262"/>
      <c r="N222" s="263"/>
      <c r="O222" s="263"/>
      <c r="P222" s="263"/>
      <c r="Q222" s="263"/>
      <c r="R222" s="263"/>
      <c r="S222" s="263"/>
      <c r="T222" s="264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65" t="s">
        <v>208</v>
      </c>
      <c r="AU222" s="265" t="s">
        <v>81</v>
      </c>
      <c r="AV222" s="15" t="s">
        <v>204</v>
      </c>
      <c r="AW222" s="15" t="s">
        <v>33</v>
      </c>
      <c r="AX222" s="15" t="s">
        <v>79</v>
      </c>
      <c r="AY222" s="265" t="s">
        <v>196</v>
      </c>
    </row>
    <row r="223" s="2" customFormat="1" ht="16.5" customHeight="1">
      <c r="A223" s="41"/>
      <c r="B223" s="42"/>
      <c r="C223" s="215" t="s">
        <v>478</v>
      </c>
      <c r="D223" s="215" t="s">
        <v>199</v>
      </c>
      <c r="E223" s="216" t="s">
        <v>1487</v>
      </c>
      <c r="F223" s="217" t="s">
        <v>1488</v>
      </c>
      <c r="G223" s="218" t="s">
        <v>264</v>
      </c>
      <c r="H223" s="219">
        <v>0.063</v>
      </c>
      <c r="I223" s="220"/>
      <c r="J223" s="221">
        <f>ROUND(I223*H223,2)</f>
        <v>0</v>
      </c>
      <c r="K223" s="217" t="s">
        <v>203</v>
      </c>
      <c r="L223" s="47"/>
      <c r="M223" s="222" t="s">
        <v>19</v>
      </c>
      <c r="N223" s="223" t="s">
        <v>43</v>
      </c>
      <c r="O223" s="87"/>
      <c r="P223" s="224">
        <f>O223*H223</f>
        <v>0</v>
      </c>
      <c r="Q223" s="224">
        <v>1.98</v>
      </c>
      <c r="R223" s="224">
        <f>Q223*H223</f>
        <v>0.12474</v>
      </c>
      <c r="S223" s="224">
        <v>0</v>
      </c>
      <c r="T223" s="225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6" t="s">
        <v>204</v>
      </c>
      <c r="AT223" s="226" t="s">
        <v>199</v>
      </c>
      <c r="AU223" s="226" t="s">
        <v>81</v>
      </c>
      <c r="AY223" s="20" t="s">
        <v>196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20" t="s">
        <v>79</v>
      </c>
      <c r="BK223" s="227">
        <f>ROUND(I223*H223,2)</f>
        <v>0</v>
      </c>
      <c r="BL223" s="20" t="s">
        <v>204</v>
      </c>
      <c r="BM223" s="226" t="s">
        <v>1525</v>
      </c>
    </row>
    <row r="224" s="2" customFormat="1">
      <c r="A224" s="41"/>
      <c r="B224" s="42"/>
      <c r="C224" s="43"/>
      <c r="D224" s="228" t="s">
        <v>206</v>
      </c>
      <c r="E224" s="43"/>
      <c r="F224" s="229" t="s">
        <v>1490</v>
      </c>
      <c r="G224" s="43"/>
      <c r="H224" s="43"/>
      <c r="I224" s="230"/>
      <c r="J224" s="43"/>
      <c r="K224" s="43"/>
      <c r="L224" s="47"/>
      <c r="M224" s="231"/>
      <c r="N224" s="232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206</v>
      </c>
      <c r="AU224" s="20" t="s">
        <v>81</v>
      </c>
    </row>
    <row r="225" s="13" customFormat="1">
      <c r="A225" s="13"/>
      <c r="B225" s="233"/>
      <c r="C225" s="234"/>
      <c r="D225" s="235" t="s">
        <v>208</v>
      </c>
      <c r="E225" s="236" t="s">
        <v>19</v>
      </c>
      <c r="F225" s="237" t="s">
        <v>1514</v>
      </c>
      <c r="G225" s="234"/>
      <c r="H225" s="236" t="s">
        <v>19</v>
      </c>
      <c r="I225" s="238"/>
      <c r="J225" s="234"/>
      <c r="K225" s="234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208</v>
      </c>
      <c r="AU225" s="243" t="s">
        <v>81</v>
      </c>
      <c r="AV225" s="13" t="s">
        <v>79</v>
      </c>
      <c r="AW225" s="13" t="s">
        <v>33</v>
      </c>
      <c r="AX225" s="13" t="s">
        <v>72</v>
      </c>
      <c r="AY225" s="243" t="s">
        <v>196</v>
      </c>
    </row>
    <row r="226" s="13" customFormat="1">
      <c r="A226" s="13"/>
      <c r="B226" s="233"/>
      <c r="C226" s="234"/>
      <c r="D226" s="235" t="s">
        <v>208</v>
      </c>
      <c r="E226" s="236" t="s">
        <v>19</v>
      </c>
      <c r="F226" s="237" t="s">
        <v>1526</v>
      </c>
      <c r="G226" s="234"/>
      <c r="H226" s="236" t="s">
        <v>19</v>
      </c>
      <c r="I226" s="238"/>
      <c r="J226" s="234"/>
      <c r="K226" s="234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208</v>
      </c>
      <c r="AU226" s="243" t="s">
        <v>81</v>
      </c>
      <c r="AV226" s="13" t="s">
        <v>79</v>
      </c>
      <c r="AW226" s="13" t="s">
        <v>33</v>
      </c>
      <c r="AX226" s="13" t="s">
        <v>72</v>
      </c>
      <c r="AY226" s="243" t="s">
        <v>196</v>
      </c>
    </row>
    <row r="227" s="14" customFormat="1">
      <c r="A227" s="14"/>
      <c r="B227" s="244"/>
      <c r="C227" s="245"/>
      <c r="D227" s="235" t="s">
        <v>208</v>
      </c>
      <c r="E227" s="246" t="s">
        <v>19</v>
      </c>
      <c r="F227" s="247" t="s">
        <v>1527</v>
      </c>
      <c r="G227" s="245"/>
      <c r="H227" s="248">
        <v>0.063</v>
      </c>
      <c r="I227" s="249"/>
      <c r="J227" s="245"/>
      <c r="K227" s="245"/>
      <c r="L227" s="250"/>
      <c r="M227" s="251"/>
      <c r="N227" s="252"/>
      <c r="O227" s="252"/>
      <c r="P227" s="252"/>
      <c r="Q227" s="252"/>
      <c r="R227" s="252"/>
      <c r="S227" s="252"/>
      <c r="T227" s="253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4" t="s">
        <v>208</v>
      </c>
      <c r="AU227" s="254" t="s">
        <v>81</v>
      </c>
      <c r="AV227" s="14" t="s">
        <v>81</v>
      </c>
      <c r="AW227" s="14" t="s">
        <v>33</v>
      </c>
      <c r="AX227" s="14" t="s">
        <v>72</v>
      </c>
      <c r="AY227" s="254" t="s">
        <v>196</v>
      </c>
    </row>
    <row r="228" s="15" customFormat="1">
      <c r="A228" s="15"/>
      <c r="B228" s="255"/>
      <c r="C228" s="256"/>
      <c r="D228" s="235" t="s">
        <v>208</v>
      </c>
      <c r="E228" s="257" t="s">
        <v>19</v>
      </c>
      <c r="F228" s="258" t="s">
        <v>219</v>
      </c>
      <c r="G228" s="256"/>
      <c r="H228" s="259">
        <v>0.063</v>
      </c>
      <c r="I228" s="260"/>
      <c r="J228" s="256"/>
      <c r="K228" s="256"/>
      <c r="L228" s="261"/>
      <c r="M228" s="262"/>
      <c r="N228" s="263"/>
      <c r="O228" s="263"/>
      <c r="P228" s="263"/>
      <c r="Q228" s="263"/>
      <c r="R228" s="263"/>
      <c r="S228" s="263"/>
      <c r="T228" s="264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5" t="s">
        <v>208</v>
      </c>
      <c r="AU228" s="265" t="s">
        <v>81</v>
      </c>
      <c r="AV228" s="15" t="s">
        <v>204</v>
      </c>
      <c r="AW228" s="15" t="s">
        <v>33</v>
      </c>
      <c r="AX228" s="15" t="s">
        <v>79</v>
      </c>
      <c r="AY228" s="265" t="s">
        <v>196</v>
      </c>
    </row>
    <row r="229" s="2" customFormat="1" ht="16.5" customHeight="1">
      <c r="A229" s="41"/>
      <c r="B229" s="42"/>
      <c r="C229" s="215" t="s">
        <v>483</v>
      </c>
      <c r="D229" s="215" t="s">
        <v>199</v>
      </c>
      <c r="E229" s="216" t="s">
        <v>1493</v>
      </c>
      <c r="F229" s="217" t="s">
        <v>1494</v>
      </c>
      <c r="G229" s="218" t="s">
        <v>264</v>
      </c>
      <c r="H229" s="219">
        <v>0.22500000000000001</v>
      </c>
      <c r="I229" s="220"/>
      <c r="J229" s="221">
        <f>ROUND(I229*H229,2)</f>
        <v>0</v>
      </c>
      <c r="K229" s="217" t="s">
        <v>203</v>
      </c>
      <c r="L229" s="47"/>
      <c r="M229" s="222" t="s">
        <v>19</v>
      </c>
      <c r="N229" s="223" t="s">
        <v>43</v>
      </c>
      <c r="O229" s="87"/>
      <c r="P229" s="224">
        <f>O229*H229</f>
        <v>0</v>
      </c>
      <c r="Q229" s="224">
        <v>2.3010222040000001</v>
      </c>
      <c r="R229" s="224">
        <f>Q229*H229</f>
        <v>0.51772999590000002</v>
      </c>
      <c r="S229" s="224">
        <v>0</v>
      </c>
      <c r="T229" s="225">
        <f>S229*H229</f>
        <v>0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6" t="s">
        <v>204</v>
      </c>
      <c r="AT229" s="226" t="s">
        <v>199</v>
      </c>
      <c r="AU229" s="226" t="s">
        <v>81</v>
      </c>
      <c r="AY229" s="20" t="s">
        <v>196</v>
      </c>
      <c r="BE229" s="227">
        <f>IF(N229="základní",J229,0)</f>
        <v>0</v>
      </c>
      <c r="BF229" s="227">
        <f>IF(N229="snížená",J229,0)</f>
        <v>0</v>
      </c>
      <c r="BG229" s="227">
        <f>IF(N229="zákl. přenesená",J229,0)</f>
        <v>0</v>
      </c>
      <c r="BH229" s="227">
        <f>IF(N229="sníž. přenesená",J229,0)</f>
        <v>0</v>
      </c>
      <c r="BI229" s="227">
        <f>IF(N229="nulová",J229,0)</f>
        <v>0</v>
      </c>
      <c r="BJ229" s="20" t="s">
        <v>79</v>
      </c>
      <c r="BK229" s="227">
        <f>ROUND(I229*H229,2)</f>
        <v>0</v>
      </c>
      <c r="BL229" s="20" t="s">
        <v>204</v>
      </c>
      <c r="BM229" s="226" t="s">
        <v>1528</v>
      </c>
    </row>
    <row r="230" s="2" customFormat="1">
      <c r="A230" s="41"/>
      <c r="B230" s="42"/>
      <c r="C230" s="43"/>
      <c r="D230" s="228" t="s">
        <v>206</v>
      </c>
      <c r="E230" s="43"/>
      <c r="F230" s="229" t="s">
        <v>1496</v>
      </c>
      <c r="G230" s="43"/>
      <c r="H230" s="43"/>
      <c r="I230" s="230"/>
      <c r="J230" s="43"/>
      <c r="K230" s="43"/>
      <c r="L230" s="47"/>
      <c r="M230" s="231"/>
      <c r="N230" s="232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206</v>
      </c>
      <c r="AU230" s="20" t="s">
        <v>81</v>
      </c>
    </row>
    <row r="231" s="13" customFormat="1">
      <c r="A231" s="13"/>
      <c r="B231" s="233"/>
      <c r="C231" s="234"/>
      <c r="D231" s="235" t="s">
        <v>208</v>
      </c>
      <c r="E231" s="236" t="s">
        <v>19</v>
      </c>
      <c r="F231" s="237" t="s">
        <v>1514</v>
      </c>
      <c r="G231" s="234"/>
      <c r="H231" s="236" t="s">
        <v>19</v>
      </c>
      <c r="I231" s="238"/>
      <c r="J231" s="234"/>
      <c r="K231" s="234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208</v>
      </c>
      <c r="AU231" s="243" t="s">
        <v>81</v>
      </c>
      <c r="AV231" s="13" t="s">
        <v>79</v>
      </c>
      <c r="AW231" s="13" t="s">
        <v>33</v>
      </c>
      <c r="AX231" s="13" t="s">
        <v>72</v>
      </c>
      <c r="AY231" s="243" t="s">
        <v>196</v>
      </c>
    </row>
    <row r="232" s="13" customFormat="1">
      <c r="A232" s="13"/>
      <c r="B232" s="233"/>
      <c r="C232" s="234"/>
      <c r="D232" s="235" t="s">
        <v>208</v>
      </c>
      <c r="E232" s="236" t="s">
        <v>19</v>
      </c>
      <c r="F232" s="237" t="s">
        <v>1529</v>
      </c>
      <c r="G232" s="234"/>
      <c r="H232" s="236" t="s">
        <v>19</v>
      </c>
      <c r="I232" s="238"/>
      <c r="J232" s="234"/>
      <c r="K232" s="234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208</v>
      </c>
      <c r="AU232" s="243" t="s">
        <v>81</v>
      </c>
      <c r="AV232" s="13" t="s">
        <v>79</v>
      </c>
      <c r="AW232" s="13" t="s">
        <v>33</v>
      </c>
      <c r="AX232" s="13" t="s">
        <v>72</v>
      </c>
      <c r="AY232" s="243" t="s">
        <v>196</v>
      </c>
    </row>
    <row r="233" s="14" customFormat="1">
      <c r="A233" s="14"/>
      <c r="B233" s="244"/>
      <c r="C233" s="245"/>
      <c r="D233" s="235" t="s">
        <v>208</v>
      </c>
      <c r="E233" s="246" t="s">
        <v>19</v>
      </c>
      <c r="F233" s="247" t="s">
        <v>1530</v>
      </c>
      <c r="G233" s="245"/>
      <c r="H233" s="248">
        <v>0.22500000000000001</v>
      </c>
      <c r="I233" s="249"/>
      <c r="J233" s="245"/>
      <c r="K233" s="245"/>
      <c r="L233" s="250"/>
      <c r="M233" s="251"/>
      <c r="N233" s="252"/>
      <c r="O233" s="252"/>
      <c r="P233" s="252"/>
      <c r="Q233" s="252"/>
      <c r="R233" s="252"/>
      <c r="S233" s="252"/>
      <c r="T233" s="253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4" t="s">
        <v>208</v>
      </c>
      <c r="AU233" s="254" t="s">
        <v>81</v>
      </c>
      <c r="AV233" s="14" t="s">
        <v>81</v>
      </c>
      <c r="AW233" s="14" t="s">
        <v>33</v>
      </c>
      <c r="AX233" s="14" t="s">
        <v>72</v>
      </c>
      <c r="AY233" s="254" t="s">
        <v>196</v>
      </c>
    </row>
    <row r="234" s="15" customFormat="1">
      <c r="A234" s="15"/>
      <c r="B234" s="255"/>
      <c r="C234" s="256"/>
      <c r="D234" s="235" t="s">
        <v>208</v>
      </c>
      <c r="E234" s="257" t="s">
        <v>19</v>
      </c>
      <c r="F234" s="258" t="s">
        <v>219</v>
      </c>
      <c r="G234" s="256"/>
      <c r="H234" s="259">
        <v>0.22500000000000001</v>
      </c>
      <c r="I234" s="260"/>
      <c r="J234" s="256"/>
      <c r="K234" s="256"/>
      <c r="L234" s="261"/>
      <c r="M234" s="262"/>
      <c r="N234" s="263"/>
      <c r="O234" s="263"/>
      <c r="P234" s="263"/>
      <c r="Q234" s="263"/>
      <c r="R234" s="263"/>
      <c r="S234" s="263"/>
      <c r="T234" s="264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5" t="s">
        <v>208</v>
      </c>
      <c r="AU234" s="265" t="s">
        <v>81</v>
      </c>
      <c r="AV234" s="15" t="s">
        <v>204</v>
      </c>
      <c r="AW234" s="15" t="s">
        <v>33</v>
      </c>
      <c r="AX234" s="15" t="s">
        <v>79</v>
      </c>
      <c r="AY234" s="265" t="s">
        <v>196</v>
      </c>
    </row>
    <row r="235" s="2" customFormat="1" ht="16.5" customHeight="1">
      <c r="A235" s="41"/>
      <c r="B235" s="42"/>
      <c r="C235" s="215" t="s">
        <v>491</v>
      </c>
      <c r="D235" s="215" t="s">
        <v>199</v>
      </c>
      <c r="E235" s="216" t="s">
        <v>1499</v>
      </c>
      <c r="F235" s="217" t="s">
        <v>1500</v>
      </c>
      <c r="G235" s="218" t="s">
        <v>202</v>
      </c>
      <c r="H235" s="219">
        <v>2.7999999999999998</v>
      </c>
      <c r="I235" s="220"/>
      <c r="J235" s="221">
        <f>ROUND(I235*H235,2)</f>
        <v>0</v>
      </c>
      <c r="K235" s="217" t="s">
        <v>203</v>
      </c>
      <c r="L235" s="47"/>
      <c r="M235" s="222" t="s">
        <v>19</v>
      </c>
      <c r="N235" s="223" t="s">
        <v>43</v>
      </c>
      <c r="O235" s="87"/>
      <c r="P235" s="224">
        <f>O235*H235</f>
        <v>0</v>
      </c>
      <c r="Q235" s="224">
        <v>0.0026369000000000002</v>
      </c>
      <c r="R235" s="224">
        <f>Q235*H235</f>
        <v>0.0073833199999999996</v>
      </c>
      <c r="S235" s="224">
        <v>0</v>
      </c>
      <c r="T235" s="225">
        <f>S235*H235</f>
        <v>0</v>
      </c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R235" s="226" t="s">
        <v>204</v>
      </c>
      <c r="AT235" s="226" t="s">
        <v>199</v>
      </c>
      <c r="AU235" s="226" t="s">
        <v>81</v>
      </c>
      <c r="AY235" s="20" t="s">
        <v>196</v>
      </c>
      <c r="BE235" s="227">
        <f>IF(N235="základní",J235,0)</f>
        <v>0</v>
      </c>
      <c r="BF235" s="227">
        <f>IF(N235="snížená",J235,0)</f>
        <v>0</v>
      </c>
      <c r="BG235" s="227">
        <f>IF(N235="zákl. přenesená",J235,0)</f>
        <v>0</v>
      </c>
      <c r="BH235" s="227">
        <f>IF(N235="sníž. přenesená",J235,0)</f>
        <v>0</v>
      </c>
      <c r="BI235" s="227">
        <f>IF(N235="nulová",J235,0)</f>
        <v>0</v>
      </c>
      <c r="BJ235" s="20" t="s">
        <v>79</v>
      </c>
      <c r="BK235" s="227">
        <f>ROUND(I235*H235,2)</f>
        <v>0</v>
      </c>
      <c r="BL235" s="20" t="s">
        <v>204</v>
      </c>
      <c r="BM235" s="226" t="s">
        <v>1531</v>
      </c>
    </row>
    <row r="236" s="2" customFormat="1">
      <c r="A236" s="41"/>
      <c r="B236" s="42"/>
      <c r="C236" s="43"/>
      <c r="D236" s="228" t="s">
        <v>206</v>
      </c>
      <c r="E236" s="43"/>
      <c r="F236" s="229" t="s">
        <v>1502</v>
      </c>
      <c r="G236" s="43"/>
      <c r="H236" s="43"/>
      <c r="I236" s="230"/>
      <c r="J236" s="43"/>
      <c r="K236" s="43"/>
      <c r="L236" s="47"/>
      <c r="M236" s="231"/>
      <c r="N236" s="232"/>
      <c r="O236" s="87"/>
      <c r="P236" s="87"/>
      <c r="Q236" s="87"/>
      <c r="R236" s="87"/>
      <c r="S236" s="87"/>
      <c r="T236" s="88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T236" s="20" t="s">
        <v>206</v>
      </c>
      <c r="AU236" s="20" t="s">
        <v>81</v>
      </c>
    </row>
    <row r="237" s="13" customFormat="1">
      <c r="A237" s="13"/>
      <c r="B237" s="233"/>
      <c r="C237" s="234"/>
      <c r="D237" s="235" t="s">
        <v>208</v>
      </c>
      <c r="E237" s="236" t="s">
        <v>19</v>
      </c>
      <c r="F237" s="237" t="s">
        <v>1514</v>
      </c>
      <c r="G237" s="234"/>
      <c r="H237" s="236" t="s">
        <v>19</v>
      </c>
      <c r="I237" s="238"/>
      <c r="J237" s="234"/>
      <c r="K237" s="234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208</v>
      </c>
      <c r="AU237" s="243" t="s">
        <v>81</v>
      </c>
      <c r="AV237" s="13" t="s">
        <v>79</v>
      </c>
      <c r="AW237" s="13" t="s">
        <v>33</v>
      </c>
      <c r="AX237" s="13" t="s">
        <v>72</v>
      </c>
      <c r="AY237" s="243" t="s">
        <v>196</v>
      </c>
    </row>
    <row r="238" s="13" customFormat="1">
      <c r="A238" s="13"/>
      <c r="B238" s="233"/>
      <c r="C238" s="234"/>
      <c r="D238" s="235" t="s">
        <v>208</v>
      </c>
      <c r="E238" s="236" t="s">
        <v>19</v>
      </c>
      <c r="F238" s="237" t="s">
        <v>1503</v>
      </c>
      <c r="G238" s="234"/>
      <c r="H238" s="236" t="s">
        <v>19</v>
      </c>
      <c r="I238" s="238"/>
      <c r="J238" s="234"/>
      <c r="K238" s="234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208</v>
      </c>
      <c r="AU238" s="243" t="s">
        <v>81</v>
      </c>
      <c r="AV238" s="13" t="s">
        <v>79</v>
      </c>
      <c r="AW238" s="13" t="s">
        <v>33</v>
      </c>
      <c r="AX238" s="13" t="s">
        <v>72</v>
      </c>
      <c r="AY238" s="243" t="s">
        <v>196</v>
      </c>
    </row>
    <row r="239" s="14" customFormat="1">
      <c r="A239" s="14"/>
      <c r="B239" s="244"/>
      <c r="C239" s="245"/>
      <c r="D239" s="235" t="s">
        <v>208</v>
      </c>
      <c r="E239" s="246" t="s">
        <v>19</v>
      </c>
      <c r="F239" s="247" t="s">
        <v>1532</v>
      </c>
      <c r="G239" s="245"/>
      <c r="H239" s="248">
        <v>2.7999999999999998</v>
      </c>
      <c r="I239" s="249"/>
      <c r="J239" s="245"/>
      <c r="K239" s="245"/>
      <c r="L239" s="250"/>
      <c r="M239" s="251"/>
      <c r="N239" s="252"/>
      <c r="O239" s="252"/>
      <c r="P239" s="252"/>
      <c r="Q239" s="252"/>
      <c r="R239" s="252"/>
      <c r="S239" s="252"/>
      <c r="T239" s="253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4" t="s">
        <v>208</v>
      </c>
      <c r="AU239" s="254" t="s">
        <v>81</v>
      </c>
      <c r="AV239" s="14" t="s">
        <v>81</v>
      </c>
      <c r="AW239" s="14" t="s">
        <v>33</v>
      </c>
      <c r="AX239" s="14" t="s">
        <v>72</v>
      </c>
      <c r="AY239" s="254" t="s">
        <v>196</v>
      </c>
    </row>
    <row r="240" s="15" customFormat="1">
      <c r="A240" s="15"/>
      <c r="B240" s="255"/>
      <c r="C240" s="256"/>
      <c r="D240" s="235" t="s">
        <v>208</v>
      </c>
      <c r="E240" s="257" t="s">
        <v>19</v>
      </c>
      <c r="F240" s="258" t="s">
        <v>219</v>
      </c>
      <c r="G240" s="256"/>
      <c r="H240" s="259">
        <v>2.7999999999999998</v>
      </c>
      <c r="I240" s="260"/>
      <c r="J240" s="256"/>
      <c r="K240" s="256"/>
      <c r="L240" s="261"/>
      <c r="M240" s="262"/>
      <c r="N240" s="263"/>
      <c r="O240" s="263"/>
      <c r="P240" s="263"/>
      <c r="Q240" s="263"/>
      <c r="R240" s="263"/>
      <c r="S240" s="263"/>
      <c r="T240" s="264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5" t="s">
        <v>208</v>
      </c>
      <c r="AU240" s="265" t="s">
        <v>81</v>
      </c>
      <c r="AV240" s="15" t="s">
        <v>204</v>
      </c>
      <c r="AW240" s="15" t="s">
        <v>33</v>
      </c>
      <c r="AX240" s="15" t="s">
        <v>79</v>
      </c>
      <c r="AY240" s="265" t="s">
        <v>196</v>
      </c>
    </row>
    <row r="241" s="2" customFormat="1" ht="16.5" customHeight="1">
      <c r="A241" s="41"/>
      <c r="B241" s="42"/>
      <c r="C241" s="215" t="s">
        <v>493</v>
      </c>
      <c r="D241" s="215" t="s">
        <v>199</v>
      </c>
      <c r="E241" s="216" t="s">
        <v>1505</v>
      </c>
      <c r="F241" s="217" t="s">
        <v>1506</v>
      </c>
      <c r="G241" s="218" t="s">
        <v>202</v>
      </c>
      <c r="H241" s="219">
        <v>2.7999999999999998</v>
      </c>
      <c r="I241" s="220"/>
      <c r="J241" s="221">
        <f>ROUND(I241*H241,2)</f>
        <v>0</v>
      </c>
      <c r="K241" s="217" t="s">
        <v>203</v>
      </c>
      <c r="L241" s="47"/>
      <c r="M241" s="222" t="s">
        <v>19</v>
      </c>
      <c r="N241" s="223" t="s">
        <v>43</v>
      </c>
      <c r="O241" s="87"/>
      <c r="P241" s="224">
        <f>O241*H241</f>
        <v>0</v>
      </c>
      <c r="Q241" s="224">
        <v>0</v>
      </c>
      <c r="R241" s="224">
        <f>Q241*H241</f>
        <v>0</v>
      </c>
      <c r="S241" s="224">
        <v>0</v>
      </c>
      <c r="T241" s="225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6" t="s">
        <v>204</v>
      </c>
      <c r="AT241" s="226" t="s">
        <v>199</v>
      </c>
      <c r="AU241" s="226" t="s">
        <v>81</v>
      </c>
      <c r="AY241" s="20" t="s">
        <v>196</v>
      </c>
      <c r="BE241" s="227">
        <f>IF(N241="základní",J241,0)</f>
        <v>0</v>
      </c>
      <c r="BF241" s="227">
        <f>IF(N241="snížená",J241,0)</f>
        <v>0</v>
      </c>
      <c r="BG241" s="227">
        <f>IF(N241="zákl. přenesená",J241,0)</f>
        <v>0</v>
      </c>
      <c r="BH241" s="227">
        <f>IF(N241="sníž. přenesená",J241,0)</f>
        <v>0</v>
      </c>
      <c r="BI241" s="227">
        <f>IF(N241="nulová",J241,0)</f>
        <v>0</v>
      </c>
      <c r="BJ241" s="20" t="s">
        <v>79</v>
      </c>
      <c r="BK241" s="227">
        <f>ROUND(I241*H241,2)</f>
        <v>0</v>
      </c>
      <c r="BL241" s="20" t="s">
        <v>204</v>
      </c>
      <c r="BM241" s="226" t="s">
        <v>1533</v>
      </c>
    </row>
    <row r="242" s="2" customFormat="1">
      <c r="A242" s="41"/>
      <c r="B242" s="42"/>
      <c r="C242" s="43"/>
      <c r="D242" s="228" t="s">
        <v>206</v>
      </c>
      <c r="E242" s="43"/>
      <c r="F242" s="229" t="s">
        <v>1508</v>
      </c>
      <c r="G242" s="43"/>
      <c r="H242" s="43"/>
      <c r="I242" s="230"/>
      <c r="J242" s="43"/>
      <c r="K242" s="43"/>
      <c r="L242" s="47"/>
      <c r="M242" s="231"/>
      <c r="N242" s="232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206</v>
      </c>
      <c r="AU242" s="20" t="s">
        <v>81</v>
      </c>
    </row>
    <row r="243" s="13" customFormat="1">
      <c r="A243" s="13"/>
      <c r="B243" s="233"/>
      <c r="C243" s="234"/>
      <c r="D243" s="235" t="s">
        <v>208</v>
      </c>
      <c r="E243" s="236" t="s">
        <v>19</v>
      </c>
      <c r="F243" s="237" t="s">
        <v>1514</v>
      </c>
      <c r="G243" s="234"/>
      <c r="H243" s="236" t="s">
        <v>19</v>
      </c>
      <c r="I243" s="238"/>
      <c r="J243" s="234"/>
      <c r="K243" s="234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208</v>
      </c>
      <c r="AU243" s="243" t="s">
        <v>81</v>
      </c>
      <c r="AV243" s="13" t="s">
        <v>79</v>
      </c>
      <c r="AW243" s="13" t="s">
        <v>33</v>
      </c>
      <c r="AX243" s="13" t="s">
        <v>72</v>
      </c>
      <c r="AY243" s="243" t="s">
        <v>196</v>
      </c>
    </row>
    <row r="244" s="13" customFormat="1">
      <c r="A244" s="13"/>
      <c r="B244" s="233"/>
      <c r="C244" s="234"/>
      <c r="D244" s="235" t="s">
        <v>208</v>
      </c>
      <c r="E244" s="236" t="s">
        <v>19</v>
      </c>
      <c r="F244" s="237" t="s">
        <v>1503</v>
      </c>
      <c r="G244" s="234"/>
      <c r="H244" s="236" t="s">
        <v>19</v>
      </c>
      <c r="I244" s="238"/>
      <c r="J244" s="234"/>
      <c r="K244" s="234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208</v>
      </c>
      <c r="AU244" s="243" t="s">
        <v>81</v>
      </c>
      <c r="AV244" s="13" t="s">
        <v>79</v>
      </c>
      <c r="AW244" s="13" t="s">
        <v>33</v>
      </c>
      <c r="AX244" s="13" t="s">
        <v>72</v>
      </c>
      <c r="AY244" s="243" t="s">
        <v>196</v>
      </c>
    </row>
    <row r="245" s="14" customFormat="1">
      <c r="A245" s="14"/>
      <c r="B245" s="244"/>
      <c r="C245" s="245"/>
      <c r="D245" s="235" t="s">
        <v>208</v>
      </c>
      <c r="E245" s="246" t="s">
        <v>19</v>
      </c>
      <c r="F245" s="247" t="s">
        <v>1532</v>
      </c>
      <c r="G245" s="245"/>
      <c r="H245" s="248">
        <v>2.7999999999999998</v>
      </c>
      <c r="I245" s="249"/>
      <c r="J245" s="245"/>
      <c r="K245" s="245"/>
      <c r="L245" s="250"/>
      <c r="M245" s="251"/>
      <c r="N245" s="252"/>
      <c r="O245" s="252"/>
      <c r="P245" s="252"/>
      <c r="Q245" s="252"/>
      <c r="R245" s="252"/>
      <c r="S245" s="252"/>
      <c r="T245" s="253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4" t="s">
        <v>208</v>
      </c>
      <c r="AU245" s="254" t="s">
        <v>81</v>
      </c>
      <c r="AV245" s="14" t="s">
        <v>81</v>
      </c>
      <c r="AW245" s="14" t="s">
        <v>33</v>
      </c>
      <c r="AX245" s="14" t="s">
        <v>72</v>
      </c>
      <c r="AY245" s="254" t="s">
        <v>196</v>
      </c>
    </row>
    <row r="246" s="15" customFormat="1">
      <c r="A246" s="15"/>
      <c r="B246" s="255"/>
      <c r="C246" s="256"/>
      <c r="D246" s="235" t="s">
        <v>208</v>
      </c>
      <c r="E246" s="257" t="s">
        <v>19</v>
      </c>
      <c r="F246" s="258" t="s">
        <v>219</v>
      </c>
      <c r="G246" s="256"/>
      <c r="H246" s="259">
        <v>2.7999999999999998</v>
      </c>
      <c r="I246" s="260"/>
      <c r="J246" s="256"/>
      <c r="K246" s="256"/>
      <c r="L246" s="261"/>
      <c r="M246" s="262"/>
      <c r="N246" s="263"/>
      <c r="O246" s="263"/>
      <c r="P246" s="263"/>
      <c r="Q246" s="263"/>
      <c r="R246" s="263"/>
      <c r="S246" s="263"/>
      <c r="T246" s="264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T246" s="265" t="s">
        <v>208</v>
      </c>
      <c r="AU246" s="265" t="s">
        <v>81</v>
      </c>
      <c r="AV246" s="15" t="s">
        <v>204</v>
      </c>
      <c r="AW246" s="15" t="s">
        <v>33</v>
      </c>
      <c r="AX246" s="15" t="s">
        <v>79</v>
      </c>
      <c r="AY246" s="265" t="s">
        <v>196</v>
      </c>
    </row>
    <row r="247" s="2" customFormat="1" ht="24.15" customHeight="1">
      <c r="A247" s="41"/>
      <c r="B247" s="42"/>
      <c r="C247" s="215" t="s">
        <v>472</v>
      </c>
      <c r="D247" s="215" t="s">
        <v>199</v>
      </c>
      <c r="E247" s="216" t="s">
        <v>1073</v>
      </c>
      <c r="F247" s="217" t="s">
        <v>1074</v>
      </c>
      <c r="G247" s="218" t="s">
        <v>317</v>
      </c>
      <c r="H247" s="219">
        <v>0.65000000000000002</v>
      </c>
      <c r="I247" s="220"/>
      <c r="J247" s="221">
        <f>ROUND(I247*H247,2)</f>
        <v>0</v>
      </c>
      <c r="K247" s="217" t="s">
        <v>203</v>
      </c>
      <c r="L247" s="47"/>
      <c r="M247" s="222" t="s">
        <v>19</v>
      </c>
      <c r="N247" s="223" t="s">
        <v>43</v>
      </c>
      <c r="O247" s="87"/>
      <c r="P247" s="224">
        <f>O247*H247</f>
        <v>0</v>
      </c>
      <c r="Q247" s="224">
        <v>0</v>
      </c>
      <c r="R247" s="224">
        <f>Q247*H247</f>
        <v>0</v>
      </c>
      <c r="S247" s="224">
        <v>0</v>
      </c>
      <c r="T247" s="225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6" t="s">
        <v>204</v>
      </c>
      <c r="AT247" s="226" t="s">
        <v>199</v>
      </c>
      <c r="AU247" s="226" t="s">
        <v>81</v>
      </c>
      <c r="AY247" s="20" t="s">
        <v>196</v>
      </c>
      <c r="BE247" s="227">
        <f>IF(N247="základní",J247,0)</f>
        <v>0</v>
      </c>
      <c r="BF247" s="227">
        <f>IF(N247="snížená",J247,0)</f>
        <v>0</v>
      </c>
      <c r="BG247" s="227">
        <f>IF(N247="zákl. přenesená",J247,0)</f>
        <v>0</v>
      </c>
      <c r="BH247" s="227">
        <f>IF(N247="sníž. přenesená",J247,0)</f>
        <v>0</v>
      </c>
      <c r="BI247" s="227">
        <f>IF(N247="nulová",J247,0)</f>
        <v>0</v>
      </c>
      <c r="BJ247" s="20" t="s">
        <v>79</v>
      </c>
      <c r="BK247" s="227">
        <f>ROUND(I247*H247,2)</f>
        <v>0</v>
      </c>
      <c r="BL247" s="20" t="s">
        <v>204</v>
      </c>
      <c r="BM247" s="226" t="s">
        <v>1534</v>
      </c>
    </row>
    <row r="248" s="2" customFormat="1">
      <c r="A248" s="41"/>
      <c r="B248" s="42"/>
      <c r="C248" s="43"/>
      <c r="D248" s="228" t="s">
        <v>206</v>
      </c>
      <c r="E248" s="43"/>
      <c r="F248" s="229" t="s">
        <v>1076</v>
      </c>
      <c r="G248" s="43"/>
      <c r="H248" s="43"/>
      <c r="I248" s="230"/>
      <c r="J248" s="43"/>
      <c r="K248" s="43"/>
      <c r="L248" s="47"/>
      <c r="M248" s="231"/>
      <c r="N248" s="232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206</v>
      </c>
      <c r="AU248" s="20" t="s">
        <v>81</v>
      </c>
    </row>
    <row r="249" s="14" customFormat="1">
      <c r="A249" s="14"/>
      <c r="B249" s="244"/>
      <c r="C249" s="245"/>
      <c r="D249" s="235" t="s">
        <v>208</v>
      </c>
      <c r="E249" s="246" t="s">
        <v>19</v>
      </c>
      <c r="F249" s="247" t="s">
        <v>1535</v>
      </c>
      <c r="G249" s="245"/>
      <c r="H249" s="248">
        <v>0.65000000000000002</v>
      </c>
      <c r="I249" s="249"/>
      <c r="J249" s="245"/>
      <c r="K249" s="245"/>
      <c r="L249" s="250"/>
      <c r="M249" s="251"/>
      <c r="N249" s="252"/>
      <c r="O249" s="252"/>
      <c r="P249" s="252"/>
      <c r="Q249" s="252"/>
      <c r="R249" s="252"/>
      <c r="S249" s="252"/>
      <c r="T249" s="253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4" t="s">
        <v>208</v>
      </c>
      <c r="AU249" s="254" t="s">
        <v>81</v>
      </c>
      <c r="AV249" s="14" t="s">
        <v>81</v>
      </c>
      <c r="AW249" s="14" t="s">
        <v>33</v>
      </c>
      <c r="AX249" s="14" t="s">
        <v>72</v>
      </c>
      <c r="AY249" s="254" t="s">
        <v>196</v>
      </c>
    </row>
    <row r="250" s="15" customFormat="1">
      <c r="A250" s="15"/>
      <c r="B250" s="255"/>
      <c r="C250" s="256"/>
      <c r="D250" s="235" t="s">
        <v>208</v>
      </c>
      <c r="E250" s="257" t="s">
        <v>19</v>
      </c>
      <c r="F250" s="258" t="s">
        <v>219</v>
      </c>
      <c r="G250" s="256"/>
      <c r="H250" s="259">
        <v>0.65000000000000002</v>
      </c>
      <c r="I250" s="260"/>
      <c r="J250" s="256"/>
      <c r="K250" s="256"/>
      <c r="L250" s="261"/>
      <c r="M250" s="262"/>
      <c r="N250" s="263"/>
      <c r="O250" s="263"/>
      <c r="P250" s="263"/>
      <c r="Q250" s="263"/>
      <c r="R250" s="263"/>
      <c r="S250" s="263"/>
      <c r="T250" s="264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65" t="s">
        <v>208</v>
      </c>
      <c r="AU250" s="265" t="s">
        <v>81</v>
      </c>
      <c r="AV250" s="15" t="s">
        <v>204</v>
      </c>
      <c r="AW250" s="15" t="s">
        <v>33</v>
      </c>
      <c r="AX250" s="15" t="s">
        <v>79</v>
      </c>
      <c r="AY250" s="265" t="s">
        <v>196</v>
      </c>
    </row>
    <row r="251" s="12" customFormat="1" ht="22.8" customHeight="1">
      <c r="A251" s="12"/>
      <c r="B251" s="199"/>
      <c r="C251" s="200"/>
      <c r="D251" s="201" t="s">
        <v>71</v>
      </c>
      <c r="E251" s="213" t="s">
        <v>1536</v>
      </c>
      <c r="F251" s="213" t="s">
        <v>1537</v>
      </c>
      <c r="G251" s="200"/>
      <c r="H251" s="200"/>
      <c r="I251" s="203"/>
      <c r="J251" s="214">
        <f>BK251</f>
        <v>0</v>
      </c>
      <c r="K251" s="200"/>
      <c r="L251" s="205"/>
      <c r="M251" s="206"/>
      <c r="N251" s="207"/>
      <c r="O251" s="207"/>
      <c r="P251" s="208">
        <f>SUM(P252:P327)</f>
        <v>0</v>
      </c>
      <c r="Q251" s="207"/>
      <c r="R251" s="208">
        <f>SUM(R252:R327)</f>
        <v>1.4382587020000002</v>
      </c>
      <c r="S251" s="207"/>
      <c r="T251" s="209">
        <f>SUM(T252:T327)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0" t="s">
        <v>79</v>
      </c>
      <c r="AT251" s="211" t="s">
        <v>71</v>
      </c>
      <c r="AU251" s="211" t="s">
        <v>79</v>
      </c>
      <c r="AY251" s="210" t="s">
        <v>196</v>
      </c>
      <c r="BK251" s="212">
        <f>SUM(BK252:BK327)</f>
        <v>0</v>
      </c>
    </row>
    <row r="252" s="2" customFormat="1" ht="24.15" customHeight="1">
      <c r="A252" s="41"/>
      <c r="B252" s="42"/>
      <c r="C252" s="215" t="s">
        <v>500</v>
      </c>
      <c r="D252" s="215" t="s">
        <v>199</v>
      </c>
      <c r="E252" s="216" t="s">
        <v>1462</v>
      </c>
      <c r="F252" s="217" t="s">
        <v>1463</v>
      </c>
      <c r="G252" s="218" t="s">
        <v>264</v>
      </c>
      <c r="H252" s="219">
        <v>0.64000000000000001</v>
      </c>
      <c r="I252" s="220"/>
      <c r="J252" s="221">
        <f>ROUND(I252*H252,2)</f>
        <v>0</v>
      </c>
      <c r="K252" s="217" t="s">
        <v>203</v>
      </c>
      <c r="L252" s="47"/>
      <c r="M252" s="222" t="s">
        <v>19</v>
      </c>
      <c r="N252" s="223" t="s">
        <v>43</v>
      </c>
      <c r="O252" s="87"/>
      <c r="P252" s="224">
        <f>O252*H252</f>
        <v>0</v>
      </c>
      <c r="Q252" s="224">
        <v>0</v>
      </c>
      <c r="R252" s="224">
        <f>Q252*H252</f>
        <v>0</v>
      </c>
      <c r="S252" s="224">
        <v>0</v>
      </c>
      <c r="T252" s="225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6" t="s">
        <v>204</v>
      </c>
      <c r="AT252" s="226" t="s">
        <v>199</v>
      </c>
      <c r="AU252" s="226" t="s">
        <v>81</v>
      </c>
      <c r="AY252" s="20" t="s">
        <v>196</v>
      </c>
      <c r="BE252" s="227">
        <f>IF(N252="základní",J252,0)</f>
        <v>0</v>
      </c>
      <c r="BF252" s="227">
        <f>IF(N252="snížená",J252,0)</f>
        <v>0</v>
      </c>
      <c r="BG252" s="227">
        <f>IF(N252="zákl. přenesená",J252,0)</f>
        <v>0</v>
      </c>
      <c r="BH252" s="227">
        <f>IF(N252="sníž. přenesená",J252,0)</f>
        <v>0</v>
      </c>
      <c r="BI252" s="227">
        <f>IF(N252="nulová",J252,0)</f>
        <v>0</v>
      </c>
      <c r="BJ252" s="20" t="s">
        <v>79</v>
      </c>
      <c r="BK252" s="227">
        <f>ROUND(I252*H252,2)</f>
        <v>0</v>
      </c>
      <c r="BL252" s="20" t="s">
        <v>204</v>
      </c>
      <c r="BM252" s="226" t="s">
        <v>1538</v>
      </c>
    </row>
    <row r="253" s="2" customFormat="1">
      <c r="A253" s="41"/>
      <c r="B253" s="42"/>
      <c r="C253" s="43"/>
      <c r="D253" s="228" t="s">
        <v>206</v>
      </c>
      <c r="E253" s="43"/>
      <c r="F253" s="229" t="s">
        <v>1465</v>
      </c>
      <c r="G253" s="43"/>
      <c r="H253" s="43"/>
      <c r="I253" s="230"/>
      <c r="J253" s="43"/>
      <c r="K253" s="43"/>
      <c r="L253" s="47"/>
      <c r="M253" s="231"/>
      <c r="N253" s="232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206</v>
      </c>
      <c r="AU253" s="20" t="s">
        <v>81</v>
      </c>
    </row>
    <row r="254" s="13" customFormat="1">
      <c r="A254" s="13"/>
      <c r="B254" s="233"/>
      <c r="C254" s="234"/>
      <c r="D254" s="235" t="s">
        <v>208</v>
      </c>
      <c r="E254" s="236" t="s">
        <v>19</v>
      </c>
      <c r="F254" s="237" t="s">
        <v>1539</v>
      </c>
      <c r="G254" s="234"/>
      <c r="H254" s="236" t="s">
        <v>19</v>
      </c>
      <c r="I254" s="238"/>
      <c r="J254" s="234"/>
      <c r="K254" s="234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208</v>
      </c>
      <c r="AU254" s="243" t="s">
        <v>81</v>
      </c>
      <c r="AV254" s="13" t="s">
        <v>79</v>
      </c>
      <c r="AW254" s="13" t="s">
        <v>33</v>
      </c>
      <c r="AX254" s="13" t="s">
        <v>72</v>
      </c>
      <c r="AY254" s="243" t="s">
        <v>196</v>
      </c>
    </row>
    <row r="255" s="13" customFormat="1">
      <c r="A255" s="13"/>
      <c r="B255" s="233"/>
      <c r="C255" s="234"/>
      <c r="D255" s="235" t="s">
        <v>208</v>
      </c>
      <c r="E255" s="236" t="s">
        <v>19</v>
      </c>
      <c r="F255" s="237" t="s">
        <v>1467</v>
      </c>
      <c r="G255" s="234"/>
      <c r="H255" s="236" t="s">
        <v>19</v>
      </c>
      <c r="I255" s="238"/>
      <c r="J255" s="234"/>
      <c r="K255" s="234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208</v>
      </c>
      <c r="AU255" s="243" t="s">
        <v>81</v>
      </c>
      <c r="AV255" s="13" t="s">
        <v>79</v>
      </c>
      <c r="AW255" s="13" t="s">
        <v>33</v>
      </c>
      <c r="AX255" s="13" t="s">
        <v>72</v>
      </c>
      <c r="AY255" s="243" t="s">
        <v>196</v>
      </c>
    </row>
    <row r="256" s="14" customFormat="1">
      <c r="A256" s="14"/>
      <c r="B256" s="244"/>
      <c r="C256" s="245"/>
      <c r="D256" s="235" t="s">
        <v>208</v>
      </c>
      <c r="E256" s="246" t="s">
        <v>19</v>
      </c>
      <c r="F256" s="247" t="s">
        <v>1540</v>
      </c>
      <c r="G256" s="245"/>
      <c r="H256" s="248">
        <v>0.64000000000000001</v>
      </c>
      <c r="I256" s="249"/>
      <c r="J256" s="245"/>
      <c r="K256" s="245"/>
      <c r="L256" s="250"/>
      <c r="M256" s="251"/>
      <c r="N256" s="252"/>
      <c r="O256" s="252"/>
      <c r="P256" s="252"/>
      <c r="Q256" s="252"/>
      <c r="R256" s="252"/>
      <c r="S256" s="252"/>
      <c r="T256" s="253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4" t="s">
        <v>208</v>
      </c>
      <c r="AU256" s="254" t="s">
        <v>81</v>
      </c>
      <c r="AV256" s="14" t="s">
        <v>81</v>
      </c>
      <c r="AW256" s="14" t="s">
        <v>33</v>
      </c>
      <c r="AX256" s="14" t="s">
        <v>72</v>
      </c>
      <c r="AY256" s="254" t="s">
        <v>196</v>
      </c>
    </row>
    <row r="257" s="15" customFormat="1">
      <c r="A257" s="15"/>
      <c r="B257" s="255"/>
      <c r="C257" s="256"/>
      <c r="D257" s="235" t="s">
        <v>208</v>
      </c>
      <c r="E257" s="257" t="s">
        <v>19</v>
      </c>
      <c r="F257" s="258" t="s">
        <v>219</v>
      </c>
      <c r="G257" s="256"/>
      <c r="H257" s="259">
        <v>0.64000000000000001</v>
      </c>
      <c r="I257" s="260"/>
      <c r="J257" s="256"/>
      <c r="K257" s="256"/>
      <c r="L257" s="261"/>
      <c r="M257" s="262"/>
      <c r="N257" s="263"/>
      <c r="O257" s="263"/>
      <c r="P257" s="263"/>
      <c r="Q257" s="263"/>
      <c r="R257" s="263"/>
      <c r="S257" s="263"/>
      <c r="T257" s="264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5" t="s">
        <v>208</v>
      </c>
      <c r="AU257" s="265" t="s">
        <v>81</v>
      </c>
      <c r="AV257" s="15" t="s">
        <v>204</v>
      </c>
      <c r="AW257" s="15" t="s">
        <v>33</v>
      </c>
      <c r="AX257" s="15" t="s">
        <v>79</v>
      </c>
      <c r="AY257" s="265" t="s">
        <v>196</v>
      </c>
    </row>
    <row r="258" s="2" customFormat="1" ht="24.15" customHeight="1">
      <c r="A258" s="41"/>
      <c r="B258" s="42"/>
      <c r="C258" s="215" t="s">
        <v>505</v>
      </c>
      <c r="D258" s="215" t="s">
        <v>199</v>
      </c>
      <c r="E258" s="216" t="s">
        <v>1469</v>
      </c>
      <c r="F258" s="217" t="s">
        <v>1470</v>
      </c>
      <c r="G258" s="218" t="s">
        <v>264</v>
      </c>
      <c r="H258" s="219">
        <v>0.64000000000000001</v>
      </c>
      <c r="I258" s="220"/>
      <c r="J258" s="221">
        <f>ROUND(I258*H258,2)</f>
        <v>0</v>
      </c>
      <c r="K258" s="217" t="s">
        <v>203</v>
      </c>
      <c r="L258" s="47"/>
      <c r="M258" s="222" t="s">
        <v>19</v>
      </c>
      <c r="N258" s="223" t="s">
        <v>43</v>
      </c>
      <c r="O258" s="87"/>
      <c r="P258" s="224">
        <f>O258*H258</f>
        <v>0</v>
      </c>
      <c r="Q258" s="224">
        <v>0</v>
      </c>
      <c r="R258" s="224">
        <f>Q258*H258</f>
        <v>0</v>
      </c>
      <c r="S258" s="224">
        <v>0</v>
      </c>
      <c r="T258" s="225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6" t="s">
        <v>204</v>
      </c>
      <c r="AT258" s="226" t="s">
        <v>199</v>
      </c>
      <c r="AU258" s="226" t="s">
        <v>81</v>
      </c>
      <c r="AY258" s="20" t="s">
        <v>196</v>
      </c>
      <c r="BE258" s="227">
        <f>IF(N258="základní",J258,0)</f>
        <v>0</v>
      </c>
      <c r="BF258" s="227">
        <f>IF(N258="snížená",J258,0)</f>
        <v>0</v>
      </c>
      <c r="BG258" s="227">
        <f>IF(N258="zákl. přenesená",J258,0)</f>
        <v>0</v>
      </c>
      <c r="BH258" s="227">
        <f>IF(N258="sníž. přenesená",J258,0)</f>
        <v>0</v>
      </c>
      <c r="BI258" s="227">
        <f>IF(N258="nulová",J258,0)</f>
        <v>0</v>
      </c>
      <c r="BJ258" s="20" t="s">
        <v>79</v>
      </c>
      <c r="BK258" s="227">
        <f>ROUND(I258*H258,2)</f>
        <v>0</v>
      </c>
      <c r="BL258" s="20" t="s">
        <v>204</v>
      </c>
      <c r="BM258" s="226" t="s">
        <v>1541</v>
      </c>
    </row>
    <row r="259" s="2" customFormat="1">
      <c r="A259" s="41"/>
      <c r="B259" s="42"/>
      <c r="C259" s="43"/>
      <c r="D259" s="228" t="s">
        <v>206</v>
      </c>
      <c r="E259" s="43"/>
      <c r="F259" s="229" t="s">
        <v>1472</v>
      </c>
      <c r="G259" s="43"/>
      <c r="H259" s="43"/>
      <c r="I259" s="230"/>
      <c r="J259" s="43"/>
      <c r="K259" s="43"/>
      <c r="L259" s="47"/>
      <c r="M259" s="231"/>
      <c r="N259" s="232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206</v>
      </c>
      <c r="AU259" s="20" t="s">
        <v>81</v>
      </c>
    </row>
    <row r="260" s="13" customFormat="1">
      <c r="A260" s="13"/>
      <c r="B260" s="233"/>
      <c r="C260" s="234"/>
      <c r="D260" s="235" t="s">
        <v>208</v>
      </c>
      <c r="E260" s="236" t="s">
        <v>19</v>
      </c>
      <c r="F260" s="237" t="s">
        <v>1539</v>
      </c>
      <c r="G260" s="234"/>
      <c r="H260" s="236" t="s">
        <v>19</v>
      </c>
      <c r="I260" s="238"/>
      <c r="J260" s="234"/>
      <c r="K260" s="234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208</v>
      </c>
      <c r="AU260" s="243" t="s">
        <v>81</v>
      </c>
      <c r="AV260" s="13" t="s">
        <v>79</v>
      </c>
      <c r="AW260" s="13" t="s">
        <v>33</v>
      </c>
      <c r="AX260" s="13" t="s">
        <v>72</v>
      </c>
      <c r="AY260" s="243" t="s">
        <v>196</v>
      </c>
    </row>
    <row r="261" s="13" customFormat="1">
      <c r="A261" s="13"/>
      <c r="B261" s="233"/>
      <c r="C261" s="234"/>
      <c r="D261" s="235" t="s">
        <v>208</v>
      </c>
      <c r="E261" s="236" t="s">
        <v>19</v>
      </c>
      <c r="F261" s="237" t="s">
        <v>1467</v>
      </c>
      <c r="G261" s="234"/>
      <c r="H261" s="236" t="s">
        <v>19</v>
      </c>
      <c r="I261" s="238"/>
      <c r="J261" s="234"/>
      <c r="K261" s="234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208</v>
      </c>
      <c r="AU261" s="243" t="s">
        <v>81</v>
      </c>
      <c r="AV261" s="13" t="s">
        <v>79</v>
      </c>
      <c r="AW261" s="13" t="s">
        <v>33</v>
      </c>
      <c r="AX261" s="13" t="s">
        <v>72</v>
      </c>
      <c r="AY261" s="243" t="s">
        <v>196</v>
      </c>
    </row>
    <row r="262" s="14" customFormat="1">
      <c r="A262" s="14"/>
      <c r="B262" s="244"/>
      <c r="C262" s="245"/>
      <c r="D262" s="235" t="s">
        <v>208</v>
      </c>
      <c r="E262" s="246" t="s">
        <v>19</v>
      </c>
      <c r="F262" s="247" t="s">
        <v>1540</v>
      </c>
      <c r="G262" s="245"/>
      <c r="H262" s="248">
        <v>0.64000000000000001</v>
      </c>
      <c r="I262" s="249"/>
      <c r="J262" s="245"/>
      <c r="K262" s="245"/>
      <c r="L262" s="250"/>
      <c r="M262" s="251"/>
      <c r="N262" s="252"/>
      <c r="O262" s="252"/>
      <c r="P262" s="252"/>
      <c r="Q262" s="252"/>
      <c r="R262" s="252"/>
      <c r="S262" s="252"/>
      <c r="T262" s="253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4" t="s">
        <v>208</v>
      </c>
      <c r="AU262" s="254" t="s">
        <v>81</v>
      </c>
      <c r="AV262" s="14" t="s">
        <v>81</v>
      </c>
      <c r="AW262" s="14" t="s">
        <v>33</v>
      </c>
      <c r="AX262" s="14" t="s">
        <v>72</v>
      </c>
      <c r="AY262" s="254" t="s">
        <v>196</v>
      </c>
    </row>
    <row r="263" s="15" customFormat="1">
      <c r="A263" s="15"/>
      <c r="B263" s="255"/>
      <c r="C263" s="256"/>
      <c r="D263" s="235" t="s">
        <v>208</v>
      </c>
      <c r="E263" s="257" t="s">
        <v>19</v>
      </c>
      <c r="F263" s="258" t="s">
        <v>219</v>
      </c>
      <c r="G263" s="256"/>
      <c r="H263" s="259">
        <v>0.64000000000000001</v>
      </c>
      <c r="I263" s="260"/>
      <c r="J263" s="256"/>
      <c r="K263" s="256"/>
      <c r="L263" s="261"/>
      <c r="M263" s="262"/>
      <c r="N263" s="263"/>
      <c r="O263" s="263"/>
      <c r="P263" s="263"/>
      <c r="Q263" s="263"/>
      <c r="R263" s="263"/>
      <c r="S263" s="263"/>
      <c r="T263" s="264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5" t="s">
        <v>208</v>
      </c>
      <c r="AU263" s="265" t="s">
        <v>81</v>
      </c>
      <c r="AV263" s="15" t="s">
        <v>204</v>
      </c>
      <c r="AW263" s="15" t="s">
        <v>33</v>
      </c>
      <c r="AX263" s="15" t="s">
        <v>79</v>
      </c>
      <c r="AY263" s="265" t="s">
        <v>196</v>
      </c>
    </row>
    <row r="264" s="2" customFormat="1" ht="33" customHeight="1">
      <c r="A264" s="41"/>
      <c r="B264" s="42"/>
      <c r="C264" s="215" t="s">
        <v>510</v>
      </c>
      <c r="D264" s="215" t="s">
        <v>199</v>
      </c>
      <c r="E264" s="216" t="s">
        <v>1473</v>
      </c>
      <c r="F264" s="217" t="s">
        <v>1474</v>
      </c>
      <c r="G264" s="218" t="s">
        <v>264</v>
      </c>
      <c r="H264" s="219">
        <v>0.64000000000000001</v>
      </c>
      <c r="I264" s="220"/>
      <c r="J264" s="221">
        <f>ROUND(I264*H264,2)</f>
        <v>0</v>
      </c>
      <c r="K264" s="217" t="s">
        <v>203</v>
      </c>
      <c r="L264" s="47"/>
      <c r="M264" s="222" t="s">
        <v>19</v>
      </c>
      <c r="N264" s="223" t="s">
        <v>43</v>
      </c>
      <c r="O264" s="87"/>
      <c r="P264" s="224">
        <f>O264*H264</f>
        <v>0</v>
      </c>
      <c r="Q264" s="224">
        <v>0</v>
      </c>
      <c r="R264" s="224">
        <f>Q264*H264</f>
        <v>0</v>
      </c>
      <c r="S264" s="224">
        <v>0</v>
      </c>
      <c r="T264" s="225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6" t="s">
        <v>204</v>
      </c>
      <c r="AT264" s="226" t="s">
        <v>199</v>
      </c>
      <c r="AU264" s="226" t="s">
        <v>81</v>
      </c>
      <c r="AY264" s="20" t="s">
        <v>196</v>
      </c>
      <c r="BE264" s="227">
        <f>IF(N264="základní",J264,0)</f>
        <v>0</v>
      </c>
      <c r="BF264" s="227">
        <f>IF(N264="snížená",J264,0)</f>
        <v>0</v>
      </c>
      <c r="BG264" s="227">
        <f>IF(N264="zákl. přenesená",J264,0)</f>
        <v>0</v>
      </c>
      <c r="BH264" s="227">
        <f>IF(N264="sníž. přenesená",J264,0)</f>
        <v>0</v>
      </c>
      <c r="BI264" s="227">
        <f>IF(N264="nulová",J264,0)</f>
        <v>0</v>
      </c>
      <c r="BJ264" s="20" t="s">
        <v>79</v>
      </c>
      <c r="BK264" s="227">
        <f>ROUND(I264*H264,2)</f>
        <v>0</v>
      </c>
      <c r="BL264" s="20" t="s">
        <v>204</v>
      </c>
      <c r="BM264" s="226" t="s">
        <v>1542</v>
      </c>
    </row>
    <row r="265" s="2" customFormat="1">
      <c r="A265" s="41"/>
      <c r="B265" s="42"/>
      <c r="C265" s="43"/>
      <c r="D265" s="228" t="s">
        <v>206</v>
      </c>
      <c r="E265" s="43"/>
      <c r="F265" s="229" t="s">
        <v>1476</v>
      </c>
      <c r="G265" s="43"/>
      <c r="H265" s="43"/>
      <c r="I265" s="230"/>
      <c r="J265" s="43"/>
      <c r="K265" s="43"/>
      <c r="L265" s="47"/>
      <c r="M265" s="231"/>
      <c r="N265" s="232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206</v>
      </c>
      <c r="AU265" s="20" t="s">
        <v>81</v>
      </c>
    </row>
    <row r="266" s="13" customFormat="1">
      <c r="A266" s="13"/>
      <c r="B266" s="233"/>
      <c r="C266" s="234"/>
      <c r="D266" s="235" t="s">
        <v>208</v>
      </c>
      <c r="E266" s="236" t="s">
        <v>19</v>
      </c>
      <c r="F266" s="237" t="s">
        <v>1539</v>
      </c>
      <c r="G266" s="234"/>
      <c r="H266" s="236" t="s">
        <v>19</v>
      </c>
      <c r="I266" s="238"/>
      <c r="J266" s="234"/>
      <c r="K266" s="234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208</v>
      </c>
      <c r="AU266" s="243" t="s">
        <v>81</v>
      </c>
      <c r="AV266" s="13" t="s">
        <v>79</v>
      </c>
      <c r="AW266" s="13" t="s">
        <v>33</v>
      </c>
      <c r="AX266" s="13" t="s">
        <v>72</v>
      </c>
      <c r="AY266" s="243" t="s">
        <v>196</v>
      </c>
    </row>
    <row r="267" s="13" customFormat="1">
      <c r="A267" s="13"/>
      <c r="B267" s="233"/>
      <c r="C267" s="234"/>
      <c r="D267" s="235" t="s">
        <v>208</v>
      </c>
      <c r="E267" s="236" t="s">
        <v>19</v>
      </c>
      <c r="F267" s="237" t="s">
        <v>1467</v>
      </c>
      <c r="G267" s="234"/>
      <c r="H267" s="236" t="s">
        <v>19</v>
      </c>
      <c r="I267" s="238"/>
      <c r="J267" s="234"/>
      <c r="K267" s="234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208</v>
      </c>
      <c r="AU267" s="243" t="s">
        <v>81</v>
      </c>
      <c r="AV267" s="13" t="s">
        <v>79</v>
      </c>
      <c r="AW267" s="13" t="s">
        <v>33</v>
      </c>
      <c r="AX267" s="13" t="s">
        <v>72</v>
      </c>
      <c r="AY267" s="243" t="s">
        <v>196</v>
      </c>
    </row>
    <row r="268" s="14" customFormat="1">
      <c r="A268" s="14"/>
      <c r="B268" s="244"/>
      <c r="C268" s="245"/>
      <c r="D268" s="235" t="s">
        <v>208</v>
      </c>
      <c r="E268" s="246" t="s">
        <v>19</v>
      </c>
      <c r="F268" s="247" t="s">
        <v>1540</v>
      </c>
      <c r="G268" s="245"/>
      <c r="H268" s="248">
        <v>0.64000000000000001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4" t="s">
        <v>208</v>
      </c>
      <c r="AU268" s="254" t="s">
        <v>81</v>
      </c>
      <c r="AV268" s="14" t="s">
        <v>81</v>
      </c>
      <c r="AW268" s="14" t="s">
        <v>33</v>
      </c>
      <c r="AX268" s="14" t="s">
        <v>72</v>
      </c>
      <c r="AY268" s="254" t="s">
        <v>196</v>
      </c>
    </row>
    <row r="269" s="15" customFormat="1">
      <c r="A269" s="15"/>
      <c r="B269" s="255"/>
      <c r="C269" s="256"/>
      <c r="D269" s="235" t="s">
        <v>208</v>
      </c>
      <c r="E269" s="257" t="s">
        <v>19</v>
      </c>
      <c r="F269" s="258" t="s">
        <v>219</v>
      </c>
      <c r="G269" s="256"/>
      <c r="H269" s="259">
        <v>0.64000000000000001</v>
      </c>
      <c r="I269" s="260"/>
      <c r="J269" s="256"/>
      <c r="K269" s="256"/>
      <c r="L269" s="261"/>
      <c r="M269" s="262"/>
      <c r="N269" s="263"/>
      <c r="O269" s="263"/>
      <c r="P269" s="263"/>
      <c r="Q269" s="263"/>
      <c r="R269" s="263"/>
      <c r="S269" s="263"/>
      <c r="T269" s="264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65" t="s">
        <v>208</v>
      </c>
      <c r="AU269" s="265" t="s">
        <v>81</v>
      </c>
      <c r="AV269" s="15" t="s">
        <v>204</v>
      </c>
      <c r="AW269" s="15" t="s">
        <v>33</v>
      </c>
      <c r="AX269" s="15" t="s">
        <v>79</v>
      </c>
      <c r="AY269" s="265" t="s">
        <v>196</v>
      </c>
    </row>
    <row r="270" s="2" customFormat="1" ht="37.8" customHeight="1">
      <c r="A270" s="41"/>
      <c r="B270" s="42"/>
      <c r="C270" s="215" t="s">
        <v>513</v>
      </c>
      <c r="D270" s="215" t="s">
        <v>199</v>
      </c>
      <c r="E270" s="216" t="s">
        <v>295</v>
      </c>
      <c r="F270" s="217" t="s">
        <v>296</v>
      </c>
      <c r="G270" s="218" t="s">
        <v>264</v>
      </c>
      <c r="H270" s="219">
        <v>0.64000000000000001</v>
      </c>
      <c r="I270" s="220"/>
      <c r="J270" s="221">
        <f>ROUND(I270*H270,2)</f>
        <v>0</v>
      </c>
      <c r="K270" s="217" t="s">
        <v>203</v>
      </c>
      <c r="L270" s="47"/>
      <c r="M270" s="222" t="s">
        <v>19</v>
      </c>
      <c r="N270" s="223" t="s">
        <v>43</v>
      </c>
      <c r="O270" s="87"/>
      <c r="P270" s="224">
        <f>O270*H270</f>
        <v>0</v>
      </c>
      <c r="Q270" s="224">
        <v>0</v>
      </c>
      <c r="R270" s="224">
        <f>Q270*H270</f>
        <v>0</v>
      </c>
      <c r="S270" s="224">
        <v>0</v>
      </c>
      <c r="T270" s="225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6" t="s">
        <v>204</v>
      </c>
      <c r="AT270" s="226" t="s">
        <v>199</v>
      </c>
      <c r="AU270" s="226" t="s">
        <v>81</v>
      </c>
      <c r="AY270" s="20" t="s">
        <v>196</v>
      </c>
      <c r="BE270" s="227">
        <f>IF(N270="základní",J270,0)</f>
        <v>0</v>
      </c>
      <c r="BF270" s="227">
        <f>IF(N270="snížená",J270,0)</f>
        <v>0</v>
      </c>
      <c r="BG270" s="227">
        <f>IF(N270="zákl. přenesená",J270,0)</f>
        <v>0</v>
      </c>
      <c r="BH270" s="227">
        <f>IF(N270="sníž. přenesená",J270,0)</f>
        <v>0</v>
      </c>
      <c r="BI270" s="227">
        <f>IF(N270="nulová",J270,0)</f>
        <v>0</v>
      </c>
      <c r="BJ270" s="20" t="s">
        <v>79</v>
      </c>
      <c r="BK270" s="227">
        <f>ROUND(I270*H270,2)</f>
        <v>0</v>
      </c>
      <c r="BL270" s="20" t="s">
        <v>204</v>
      </c>
      <c r="BM270" s="226" t="s">
        <v>1543</v>
      </c>
    </row>
    <row r="271" s="2" customFormat="1">
      <c r="A271" s="41"/>
      <c r="B271" s="42"/>
      <c r="C271" s="43"/>
      <c r="D271" s="228" t="s">
        <v>206</v>
      </c>
      <c r="E271" s="43"/>
      <c r="F271" s="229" t="s">
        <v>298</v>
      </c>
      <c r="G271" s="43"/>
      <c r="H271" s="43"/>
      <c r="I271" s="230"/>
      <c r="J271" s="43"/>
      <c r="K271" s="43"/>
      <c r="L271" s="47"/>
      <c r="M271" s="231"/>
      <c r="N271" s="232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206</v>
      </c>
      <c r="AU271" s="20" t="s">
        <v>81</v>
      </c>
    </row>
    <row r="272" s="13" customFormat="1">
      <c r="A272" s="13"/>
      <c r="B272" s="233"/>
      <c r="C272" s="234"/>
      <c r="D272" s="235" t="s">
        <v>208</v>
      </c>
      <c r="E272" s="236" t="s">
        <v>19</v>
      </c>
      <c r="F272" s="237" t="s">
        <v>1539</v>
      </c>
      <c r="G272" s="234"/>
      <c r="H272" s="236" t="s">
        <v>19</v>
      </c>
      <c r="I272" s="238"/>
      <c r="J272" s="234"/>
      <c r="K272" s="234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208</v>
      </c>
      <c r="AU272" s="243" t="s">
        <v>81</v>
      </c>
      <c r="AV272" s="13" t="s">
        <v>79</v>
      </c>
      <c r="AW272" s="13" t="s">
        <v>33</v>
      </c>
      <c r="AX272" s="13" t="s">
        <v>72</v>
      </c>
      <c r="AY272" s="243" t="s">
        <v>196</v>
      </c>
    </row>
    <row r="273" s="13" customFormat="1">
      <c r="A273" s="13"/>
      <c r="B273" s="233"/>
      <c r="C273" s="234"/>
      <c r="D273" s="235" t="s">
        <v>208</v>
      </c>
      <c r="E273" s="236" t="s">
        <v>19</v>
      </c>
      <c r="F273" s="237" t="s">
        <v>1467</v>
      </c>
      <c r="G273" s="234"/>
      <c r="H273" s="236" t="s">
        <v>19</v>
      </c>
      <c r="I273" s="238"/>
      <c r="J273" s="234"/>
      <c r="K273" s="234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208</v>
      </c>
      <c r="AU273" s="243" t="s">
        <v>81</v>
      </c>
      <c r="AV273" s="13" t="s">
        <v>79</v>
      </c>
      <c r="AW273" s="13" t="s">
        <v>33</v>
      </c>
      <c r="AX273" s="13" t="s">
        <v>72</v>
      </c>
      <c r="AY273" s="243" t="s">
        <v>196</v>
      </c>
    </row>
    <row r="274" s="14" customFormat="1">
      <c r="A274" s="14"/>
      <c r="B274" s="244"/>
      <c r="C274" s="245"/>
      <c r="D274" s="235" t="s">
        <v>208</v>
      </c>
      <c r="E274" s="246" t="s">
        <v>19</v>
      </c>
      <c r="F274" s="247" t="s">
        <v>1540</v>
      </c>
      <c r="G274" s="245"/>
      <c r="H274" s="248">
        <v>0.64000000000000001</v>
      </c>
      <c r="I274" s="249"/>
      <c r="J274" s="245"/>
      <c r="K274" s="245"/>
      <c r="L274" s="250"/>
      <c r="M274" s="251"/>
      <c r="N274" s="252"/>
      <c r="O274" s="252"/>
      <c r="P274" s="252"/>
      <c r="Q274" s="252"/>
      <c r="R274" s="252"/>
      <c r="S274" s="252"/>
      <c r="T274" s="253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4" t="s">
        <v>208</v>
      </c>
      <c r="AU274" s="254" t="s">
        <v>81</v>
      </c>
      <c r="AV274" s="14" t="s">
        <v>81</v>
      </c>
      <c r="AW274" s="14" t="s">
        <v>33</v>
      </c>
      <c r="AX274" s="14" t="s">
        <v>72</v>
      </c>
      <c r="AY274" s="254" t="s">
        <v>196</v>
      </c>
    </row>
    <row r="275" s="15" customFormat="1">
      <c r="A275" s="15"/>
      <c r="B275" s="255"/>
      <c r="C275" s="256"/>
      <c r="D275" s="235" t="s">
        <v>208</v>
      </c>
      <c r="E275" s="257" t="s">
        <v>19</v>
      </c>
      <c r="F275" s="258" t="s">
        <v>219</v>
      </c>
      <c r="G275" s="256"/>
      <c r="H275" s="259">
        <v>0.64000000000000001</v>
      </c>
      <c r="I275" s="260"/>
      <c r="J275" s="256"/>
      <c r="K275" s="256"/>
      <c r="L275" s="261"/>
      <c r="M275" s="262"/>
      <c r="N275" s="263"/>
      <c r="O275" s="263"/>
      <c r="P275" s="263"/>
      <c r="Q275" s="263"/>
      <c r="R275" s="263"/>
      <c r="S275" s="263"/>
      <c r="T275" s="264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65" t="s">
        <v>208</v>
      </c>
      <c r="AU275" s="265" t="s">
        <v>81</v>
      </c>
      <c r="AV275" s="15" t="s">
        <v>204</v>
      </c>
      <c r="AW275" s="15" t="s">
        <v>33</v>
      </c>
      <c r="AX275" s="15" t="s">
        <v>79</v>
      </c>
      <c r="AY275" s="265" t="s">
        <v>196</v>
      </c>
    </row>
    <row r="276" s="2" customFormat="1" ht="37.8" customHeight="1">
      <c r="A276" s="41"/>
      <c r="B276" s="42"/>
      <c r="C276" s="215" t="s">
        <v>519</v>
      </c>
      <c r="D276" s="215" t="s">
        <v>199</v>
      </c>
      <c r="E276" s="216" t="s">
        <v>300</v>
      </c>
      <c r="F276" s="217" t="s">
        <v>301</v>
      </c>
      <c r="G276" s="218" t="s">
        <v>264</v>
      </c>
      <c r="H276" s="219">
        <v>0.64000000000000001</v>
      </c>
      <c r="I276" s="220"/>
      <c r="J276" s="221">
        <f>ROUND(I276*H276,2)</f>
        <v>0</v>
      </c>
      <c r="K276" s="217" t="s">
        <v>203</v>
      </c>
      <c r="L276" s="47"/>
      <c r="M276" s="222" t="s">
        <v>19</v>
      </c>
      <c r="N276" s="223" t="s">
        <v>43</v>
      </c>
      <c r="O276" s="87"/>
      <c r="P276" s="224">
        <f>O276*H276</f>
        <v>0</v>
      </c>
      <c r="Q276" s="224">
        <v>0</v>
      </c>
      <c r="R276" s="224">
        <f>Q276*H276</f>
        <v>0</v>
      </c>
      <c r="S276" s="224">
        <v>0</v>
      </c>
      <c r="T276" s="225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6" t="s">
        <v>204</v>
      </c>
      <c r="AT276" s="226" t="s">
        <v>199</v>
      </c>
      <c r="AU276" s="226" t="s">
        <v>81</v>
      </c>
      <c r="AY276" s="20" t="s">
        <v>196</v>
      </c>
      <c r="BE276" s="227">
        <f>IF(N276="základní",J276,0)</f>
        <v>0</v>
      </c>
      <c r="BF276" s="227">
        <f>IF(N276="snížená",J276,0)</f>
        <v>0</v>
      </c>
      <c r="BG276" s="227">
        <f>IF(N276="zákl. přenesená",J276,0)</f>
        <v>0</v>
      </c>
      <c r="BH276" s="227">
        <f>IF(N276="sníž. přenesená",J276,0)</f>
        <v>0</v>
      </c>
      <c r="BI276" s="227">
        <f>IF(N276="nulová",J276,0)</f>
        <v>0</v>
      </c>
      <c r="BJ276" s="20" t="s">
        <v>79</v>
      </c>
      <c r="BK276" s="227">
        <f>ROUND(I276*H276,2)</f>
        <v>0</v>
      </c>
      <c r="BL276" s="20" t="s">
        <v>204</v>
      </c>
      <c r="BM276" s="226" t="s">
        <v>1544</v>
      </c>
    </row>
    <row r="277" s="2" customFormat="1">
      <c r="A277" s="41"/>
      <c r="B277" s="42"/>
      <c r="C277" s="43"/>
      <c r="D277" s="228" t="s">
        <v>206</v>
      </c>
      <c r="E277" s="43"/>
      <c r="F277" s="229" t="s">
        <v>303</v>
      </c>
      <c r="G277" s="43"/>
      <c r="H277" s="43"/>
      <c r="I277" s="230"/>
      <c r="J277" s="43"/>
      <c r="K277" s="43"/>
      <c r="L277" s="47"/>
      <c r="M277" s="231"/>
      <c r="N277" s="232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206</v>
      </c>
      <c r="AU277" s="20" t="s">
        <v>81</v>
      </c>
    </row>
    <row r="278" s="13" customFormat="1">
      <c r="A278" s="13"/>
      <c r="B278" s="233"/>
      <c r="C278" s="234"/>
      <c r="D278" s="235" t="s">
        <v>208</v>
      </c>
      <c r="E278" s="236" t="s">
        <v>19</v>
      </c>
      <c r="F278" s="237" t="s">
        <v>1539</v>
      </c>
      <c r="G278" s="234"/>
      <c r="H278" s="236" t="s">
        <v>19</v>
      </c>
      <c r="I278" s="238"/>
      <c r="J278" s="234"/>
      <c r="K278" s="234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208</v>
      </c>
      <c r="AU278" s="243" t="s">
        <v>81</v>
      </c>
      <c r="AV278" s="13" t="s">
        <v>79</v>
      </c>
      <c r="AW278" s="13" t="s">
        <v>33</v>
      </c>
      <c r="AX278" s="13" t="s">
        <v>72</v>
      </c>
      <c r="AY278" s="243" t="s">
        <v>196</v>
      </c>
    </row>
    <row r="279" s="13" customFormat="1">
      <c r="A279" s="13"/>
      <c r="B279" s="233"/>
      <c r="C279" s="234"/>
      <c r="D279" s="235" t="s">
        <v>208</v>
      </c>
      <c r="E279" s="236" t="s">
        <v>19</v>
      </c>
      <c r="F279" s="237" t="s">
        <v>1467</v>
      </c>
      <c r="G279" s="234"/>
      <c r="H279" s="236" t="s">
        <v>19</v>
      </c>
      <c r="I279" s="238"/>
      <c r="J279" s="234"/>
      <c r="K279" s="234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208</v>
      </c>
      <c r="AU279" s="243" t="s">
        <v>81</v>
      </c>
      <c r="AV279" s="13" t="s">
        <v>79</v>
      </c>
      <c r="AW279" s="13" t="s">
        <v>33</v>
      </c>
      <c r="AX279" s="13" t="s">
        <v>72</v>
      </c>
      <c r="AY279" s="243" t="s">
        <v>196</v>
      </c>
    </row>
    <row r="280" s="14" customFormat="1">
      <c r="A280" s="14"/>
      <c r="B280" s="244"/>
      <c r="C280" s="245"/>
      <c r="D280" s="235" t="s">
        <v>208</v>
      </c>
      <c r="E280" s="246" t="s">
        <v>19</v>
      </c>
      <c r="F280" s="247" t="s">
        <v>1540</v>
      </c>
      <c r="G280" s="245"/>
      <c r="H280" s="248">
        <v>0.64000000000000001</v>
      </c>
      <c r="I280" s="249"/>
      <c r="J280" s="245"/>
      <c r="K280" s="245"/>
      <c r="L280" s="250"/>
      <c r="M280" s="251"/>
      <c r="N280" s="252"/>
      <c r="O280" s="252"/>
      <c r="P280" s="252"/>
      <c r="Q280" s="252"/>
      <c r="R280" s="252"/>
      <c r="S280" s="252"/>
      <c r="T280" s="253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4" t="s">
        <v>208</v>
      </c>
      <c r="AU280" s="254" t="s">
        <v>81</v>
      </c>
      <c r="AV280" s="14" t="s">
        <v>81</v>
      </c>
      <c r="AW280" s="14" t="s">
        <v>33</v>
      </c>
      <c r="AX280" s="14" t="s">
        <v>72</v>
      </c>
      <c r="AY280" s="254" t="s">
        <v>196</v>
      </c>
    </row>
    <row r="281" s="15" customFormat="1">
      <c r="A281" s="15"/>
      <c r="B281" s="255"/>
      <c r="C281" s="256"/>
      <c r="D281" s="235" t="s">
        <v>208</v>
      </c>
      <c r="E281" s="257" t="s">
        <v>19</v>
      </c>
      <c r="F281" s="258" t="s">
        <v>219</v>
      </c>
      <c r="G281" s="256"/>
      <c r="H281" s="259">
        <v>0.64000000000000001</v>
      </c>
      <c r="I281" s="260"/>
      <c r="J281" s="256"/>
      <c r="K281" s="256"/>
      <c r="L281" s="261"/>
      <c r="M281" s="262"/>
      <c r="N281" s="263"/>
      <c r="O281" s="263"/>
      <c r="P281" s="263"/>
      <c r="Q281" s="263"/>
      <c r="R281" s="263"/>
      <c r="S281" s="263"/>
      <c r="T281" s="264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65" t="s">
        <v>208</v>
      </c>
      <c r="AU281" s="265" t="s">
        <v>81</v>
      </c>
      <c r="AV281" s="15" t="s">
        <v>204</v>
      </c>
      <c r="AW281" s="15" t="s">
        <v>33</v>
      </c>
      <c r="AX281" s="15" t="s">
        <v>79</v>
      </c>
      <c r="AY281" s="265" t="s">
        <v>196</v>
      </c>
    </row>
    <row r="282" s="2" customFormat="1" ht="24.15" customHeight="1">
      <c r="A282" s="41"/>
      <c r="B282" s="42"/>
      <c r="C282" s="215" t="s">
        <v>524</v>
      </c>
      <c r="D282" s="215" t="s">
        <v>199</v>
      </c>
      <c r="E282" s="216" t="s">
        <v>1479</v>
      </c>
      <c r="F282" s="217" t="s">
        <v>311</v>
      </c>
      <c r="G282" s="218" t="s">
        <v>264</v>
      </c>
      <c r="H282" s="219">
        <v>0.64000000000000001</v>
      </c>
      <c r="I282" s="220"/>
      <c r="J282" s="221">
        <f>ROUND(I282*H282,2)</f>
        <v>0</v>
      </c>
      <c r="K282" s="217" t="s">
        <v>203</v>
      </c>
      <c r="L282" s="47"/>
      <c r="M282" s="222" t="s">
        <v>19</v>
      </c>
      <c r="N282" s="223" t="s">
        <v>43</v>
      </c>
      <c r="O282" s="87"/>
      <c r="P282" s="224">
        <f>O282*H282</f>
        <v>0</v>
      </c>
      <c r="Q282" s="224">
        <v>0</v>
      </c>
      <c r="R282" s="224">
        <f>Q282*H282</f>
        <v>0</v>
      </c>
      <c r="S282" s="224">
        <v>0</v>
      </c>
      <c r="T282" s="225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6" t="s">
        <v>204</v>
      </c>
      <c r="AT282" s="226" t="s">
        <v>199</v>
      </c>
      <c r="AU282" s="226" t="s">
        <v>81</v>
      </c>
      <c r="AY282" s="20" t="s">
        <v>196</v>
      </c>
      <c r="BE282" s="227">
        <f>IF(N282="základní",J282,0)</f>
        <v>0</v>
      </c>
      <c r="BF282" s="227">
        <f>IF(N282="snížená",J282,0)</f>
        <v>0</v>
      </c>
      <c r="BG282" s="227">
        <f>IF(N282="zákl. přenesená",J282,0)</f>
        <v>0</v>
      </c>
      <c r="BH282" s="227">
        <f>IF(N282="sníž. přenesená",J282,0)</f>
        <v>0</v>
      </c>
      <c r="BI282" s="227">
        <f>IF(N282="nulová",J282,0)</f>
        <v>0</v>
      </c>
      <c r="BJ282" s="20" t="s">
        <v>79</v>
      </c>
      <c r="BK282" s="227">
        <f>ROUND(I282*H282,2)</f>
        <v>0</v>
      </c>
      <c r="BL282" s="20" t="s">
        <v>204</v>
      </c>
      <c r="BM282" s="226" t="s">
        <v>1545</v>
      </c>
    </row>
    <row r="283" s="2" customFormat="1">
      <c r="A283" s="41"/>
      <c r="B283" s="42"/>
      <c r="C283" s="43"/>
      <c r="D283" s="228" t="s">
        <v>206</v>
      </c>
      <c r="E283" s="43"/>
      <c r="F283" s="229" t="s">
        <v>1481</v>
      </c>
      <c r="G283" s="43"/>
      <c r="H283" s="43"/>
      <c r="I283" s="230"/>
      <c r="J283" s="43"/>
      <c r="K283" s="43"/>
      <c r="L283" s="47"/>
      <c r="M283" s="231"/>
      <c r="N283" s="232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206</v>
      </c>
      <c r="AU283" s="20" t="s">
        <v>81</v>
      </c>
    </row>
    <row r="284" s="13" customFormat="1">
      <c r="A284" s="13"/>
      <c r="B284" s="233"/>
      <c r="C284" s="234"/>
      <c r="D284" s="235" t="s">
        <v>208</v>
      </c>
      <c r="E284" s="236" t="s">
        <v>19</v>
      </c>
      <c r="F284" s="237" t="s">
        <v>1539</v>
      </c>
      <c r="G284" s="234"/>
      <c r="H284" s="236" t="s">
        <v>19</v>
      </c>
      <c r="I284" s="238"/>
      <c r="J284" s="234"/>
      <c r="K284" s="234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208</v>
      </c>
      <c r="AU284" s="243" t="s">
        <v>81</v>
      </c>
      <c r="AV284" s="13" t="s">
        <v>79</v>
      </c>
      <c r="AW284" s="13" t="s">
        <v>33</v>
      </c>
      <c r="AX284" s="13" t="s">
        <v>72</v>
      </c>
      <c r="AY284" s="243" t="s">
        <v>196</v>
      </c>
    </row>
    <row r="285" s="13" customFormat="1">
      <c r="A285" s="13"/>
      <c r="B285" s="233"/>
      <c r="C285" s="234"/>
      <c r="D285" s="235" t="s">
        <v>208</v>
      </c>
      <c r="E285" s="236" t="s">
        <v>19</v>
      </c>
      <c r="F285" s="237" t="s">
        <v>1467</v>
      </c>
      <c r="G285" s="234"/>
      <c r="H285" s="236" t="s">
        <v>19</v>
      </c>
      <c r="I285" s="238"/>
      <c r="J285" s="234"/>
      <c r="K285" s="234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208</v>
      </c>
      <c r="AU285" s="243" t="s">
        <v>81</v>
      </c>
      <c r="AV285" s="13" t="s">
        <v>79</v>
      </c>
      <c r="AW285" s="13" t="s">
        <v>33</v>
      </c>
      <c r="AX285" s="13" t="s">
        <v>72</v>
      </c>
      <c r="AY285" s="243" t="s">
        <v>196</v>
      </c>
    </row>
    <row r="286" s="14" customFormat="1">
      <c r="A286" s="14"/>
      <c r="B286" s="244"/>
      <c r="C286" s="245"/>
      <c r="D286" s="235" t="s">
        <v>208</v>
      </c>
      <c r="E286" s="246" t="s">
        <v>19</v>
      </c>
      <c r="F286" s="247" t="s">
        <v>1540</v>
      </c>
      <c r="G286" s="245"/>
      <c r="H286" s="248">
        <v>0.64000000000000001</v>
      </c>
      <c r="I286" s="249"/>
      <c r="J286" s="245"/>
      <c r="K286" s="245"/>
      <c r="L286" s="250"/>
      <c r="M286" s="251"/>
      <c r="N286" s="252"/>
      <c r="O286" s="252"/>
      <c r="P286" s="252"/>
      <c r="Q286" s="252"/>
      <c r="R286" s="252"/>
      <c r="S286" s="252"/>
      <c r="T286" s="253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4" t="s">
        <v>208</v>
      </c>
      <c r="AU286" s="254" t="s">
        <v>81</v>
      </c>
      <c r="AV286" s="14" t="s">
        <v>81</v>
      </c>
      <c r="AW286" s="14" t="s">
        <v>33</v>
      </c>
      <c r="AX286" s="14" t="s">
        <v>72</v>
      </c>
      <c r="AY286" s="254" t="s">
        <v>196</v>
      </c>
    </row>
    <row r="287" s="15" customFormat="1">
      <c r="A287" s="15"/>
      <c r="B287" s="255"/>
      <c r="C287" s="256"/>
      <c r="D287" s="235" t="s">
        <v>208</v>
      </c>
      <c r="E287" s="257" t="s">
        <v>19</v>
      </c>
      <c r="F287" s="258" t="s">
        <v>219</v>
      </c>
      <c r="G287" s="256"/>
      <c r="H287" s="259">
        <v>0.64000000000000001</v>
      </c>
      <c r="I287" s="260"/>
      <c r="J287" s="256"/>
      <c r="K287" s="256"/>
      <c r="L287" s="261"/>
      <c r="M287" s="262"/>
      <c r="N287" s="263"/>
      <c r="O287" s="263"/>
      <c r="P287" s="263"/>
      <c r="Q287" s="263"/>
      <c r="R287" s="263"/>
      <c r="S287" s="263"/>
      <c r="T287" s="264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T287" s="265" t="s">
        <v>208</v>
      </c>
      <c r="AU287" s="265" t="s">
        <v>81</v>
      </c>
      <c r="AV287" s="15" t="s">
        <v>204</v>
      </c>
      <c r="AW287" s="15" t="s">
        <v>33</v>
      </c>
      <c r="AX287" s="15" t="s">
        <v>79</v>
      </c>
      <c r="AY287" s="265" t="s">
        <v>196</v>
      </c>
    </row>
    <row r="288" s="2" customFormat="1" ht="24.15" customHeight="1">
      <c r="A288" s="41"/>
      <c r="B288" s="42"/>
      <c r="C288" s="215" t="s">
        <v>529</v>
      </c>
      <c r="D288" s="215" t="s">
        <v>199</v>
      </c>
      <c r="E288" s="216" t="s">
        <v>1031</v>
      </c>
      <c r="F288" s="217" t="s">
        <v>369</v>
      </c>
      <c r="G288" s="218" t="s">
        <v>317</v>
      </c>
      <c r="H288" s="219">
        <v>1.024</v>
      </c>
      <c r="I288" s="220"/>
      <c r="J288" s="221">
        <f>ROUND(I288*H288,2)</f>
        <v>0</v>
      </c>
      <c r="K288" s="217" t="s">
        <v>203</v>
      </c>
      <c r="L288" s="47"/>
      <c r="M288" s="222" t="s">
        <v>19</v>
      </c>
      <c r="N288" s="223" t="s">
        <v>43</v>
      </c>
      <c r="O288" s="87"/>
      <c r="P288" s="224">
        <f>O288*H288</f>
        <v>0</v>
      </c>
      <c r="Q288" s="224">
        <v>0</v>
      </c>
      <c r="R288" s="224">
        <f>Q288*H288</f>
        <v>0</v>
      </c>
      <c r="S288" s="224">
        <v>0</v>
      </c>
      <c r="T288" s="225">
        <f>S288*H288</f>
        <v>0</v>
      </c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R288" s="226" t="s">
        <v>204</v>
      </c>
      <c r="AT288" s="226" t="s">
        <v>199</v>
      </c>
      <c r="AU288" s="226" t="s">
        <v>81</v>
      </c>
      <c r="AY288" s="20" t="s">
        <v>196</v>
      </c>
      <c r="BE288" s="227">
        <f>IF(N288="základní",J288,0)</f>
        <v>0</v>
      </c>
      <c r="BF288" s="227">
        <f>IF(N288="snížená",J288,0)</f>
        <v>0</v>
      </c>
      <c r="BG288" s="227">
        <f>IF(N288="zákl. přenesená",J288,0)</f>
        <v>0</v>
      </c>
      <c r="BH288" s="227">
        <f>IF(N288="sníž. přenesená",J288,0)</f>
        <v>0</v>
      </c>
      <c r="BI288" s="227">
        <f>IF(N288="nulová",J288,0)</f>
        <v>0</v>
      </c>
      <c r="BJ288" s="20" t="s">
        <v>79</v>
      </c>
      <c r="BK288" s="227">
        <f>ROUND(I288*H288,2)</f>
        <v>0</v>
      </c>
      <c r="BL288" s="20" t="s">
        <v>204</v>
      </c>
      <c r="BM288" s="226" t="s">
        <v>1546</v>
      </c>
    </row>
    <row r="289" s="2" customFormat="1">
      <c r="A289" s="41"/>
      <c r="B289" s="42"/>
      <c r="C289" s="43"/>
      <c r="D289" s="228" t="s">
        <v>206</v>
      </c>
      <c r="E289" s="43"/>
      <c r="F289" s="229" t="s">
        <v>1033</v>
      </c>
      <c r="G289" s="43"/>
      <c r="H289" s="43"/>
      <c r="I289" s="230"/>
      <c r="J289" s="43"/>
      <c r="K289" s="43"/>
      <c r="L289" s="47"/>
      <c r="M289" s="231"/>
      <c r="N289" s="232"/>
      <c r="O289" s="87"/>
      <c r="P289" s="87"/>
      <c r="Q289" s="87"/>
      <c r="R289" s="87"/>
      <c r="S289" s="87"/>
      <c r="T289" s="88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T289" s="20" t="s">
        <v>206</v>
      </c>
      <c r="AU289" s="20" t="s">
        <v>81</v>
      </c>
    </row>
    <row r="290" s="13" customFormat="1">
      <c r="A290" s="13"/>
      <c r="B290" s="233"/>
      <c r="C290" s="234"/>
      <c r="D290" s="235" t="s">
        <v>208</v>
      </c>
      <c r="E290" s="236" t="s">
        <v>19</v>
      </c>
      <c r="F290" s="237" t="s">
        <v>1539</v>
      </c>
      <c r="G290" s="234"/>
      <c r="H290" s="236" t="s">
        <v>19</v>
      </c>
      <c r="I290" s="238"/>
      <c r="J290" s="234"/>
      <c r="K290" s="234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208</v>
      </c>
      <c r="AU290" s="243" t="s">
        <v>81</v>
      </c>
      <c r="AV290" s="13" t="s">
        <v>79</v>
      </c>
      <c r="AW290" s="13" t="s">
        <v>33</v>
      </c>
      <c r="AX290" s="13" t="s">
        <v>72</v>
      </c>
      <c r="AY290" s="243" t="s">
        <v>196</v>
      </c>
    </row>
    <row r="291" s="13" customFormat="1">
      <c r="A291" s="13"/>
      <c r="B291" s="233"/>
      <c r="C291" s="234"/>
      <c r="D291" s="235" t="s">
        <v>208</v>
      </c>
      <c r="E291" s="236" t="s">
        <v>19</v>
      </c>
      <c r="F291" s="237" t="s">
        <v>1467</v>
      </c>
      <c r="G291" s="234"/>
      <c r="H291" s="236" t="s">
        <v>19</v>
      </c>
      <c r="I291" s="238"/>
      <c r="J291" s="234"/>
      <c r="K291" s="234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208</v>
      </c>
      <c r="AU291" s="243" t="s">
        <v>81</v>
      </c>
      <c r="AV291" s="13" t="s">
        <v>79</v>
      </c>
      <c r="AW291" s="13" t="s">
        <v>33</v>
      </c>
      <c r="AX291" s="13" t="s">
        <v>72</v>
      </c>
      <c r="AY291" s="243" t="s">
        <v>196</v>
      </c>
    </row>
    <row r="292" s="14" customFormat="1">
      <c r="A292" s="14"/>
      <c r="B292" s="244"/>
      <c r="C292" s="245"/>
      <c r="D292" s="235" t="s">
        <v>208</v>
      </c>
      <c r="E292" s="246" t="s">
        <v>19</v>
      </c>
      <c r="F292" s="247" t="s">
        <v>1547</v>
      </c>
      <c r="G292" s="245"/>
      <c r="H292" s="248">
        <v>1.024</v>
      </c>
      <c r="I292" s="249"/>
      <c r="J292" s="245"/>
      <c r="K292" s="245"/>
      <c r="L292" s="250"/>
      <c r="M292" s="251"/>
      <c r="N292" s="252"/>
      <c r="O292" s="252"/>
      <c r="P292" s="252"/>
      <c r="Q292" s="252"/>
      <c r="R292" s="252"/>
      <c r="S292" s="252"/>
      <c r="T292" s="253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4" t="s">
        <v>208</v>
      </c>
      <c r="AU292" s="254" t="s">
        <v>81</v>
      </c>
      <c r="AV292" s="14" t="s">
        <v>81</v>
      </c>
      <c r="AW292" s="14" t="s">
        <v>33</v>
      </c>
      <c r="AX292" s="14" t="s">
        <v>72</v>
      </c>
      <c r="AY292" s="254" t="s">
        <v>196</v>
      </c>
    </row>
    <row r="293" s="15" customFormat="1">
      <c r="A293" s="15"/>
      <c r="B293" s="255"/>
      <c r="C293" s="256"/>
      <c r="D293" s="235" t="s">
        <v>208</v>
      </c>
      <c r="E293" s="257" t="s">
        <v>19</v>
      </c>
      <c r="F293" s="258" t="s">
        <v>219</v>
      </c>
      <c r="G293" s="256"/>
      <c r="H293" s="259">
        <v>1.024</v>
      </c>
      <c r="I293" s="260"/>
      <c r="J293" s="256"/>
      <c r="K293" s="256"/>
      <c r="L293" s="261"/>
      <c r="M293" s="262"/>
      <c r="N293" s="263"/>
      <c r="O293" s="263"/>
      <c r="P293" s="263"/>
      <c r="Q293" s="263"/>
      <c r="R293" s="263"/>
      <c r="S293" s="263"/>
      <c r="T293" s="264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65" t="s">
        <v>208</v>
      </c>
      <c r="AU293" s="265" t="s">
        <v>81</v>
      </c>
      <c r="AV293" s="15" t="s">
        <v>204</v>
      </c>
      <c r="AW293" s="15" t="s">
        <v>33</v>
      </c>
      <c r="AX293" s="15" t="s">
        <v>79</v>
      </c>
      <c r="AY293" s="265" t="s">
        <v>196</v>
      </c>
    </row>
    <row r="294" s="2" customFormat="1" ht="24.15" customHeight="1">
      <c r="A294" s="41"/>
      <c r="B294" s="42"/>
      <c r="C294" s="215" t="s">
        <v>535</v>
      </c>
      <c r="D294" s="215" t="s">
        <v>199</v>
      </c>
      <c r="E294" s="216" t="s">
        <v>389</v>
      </c>
      <c r="F294" s="217" t="s">
        <v>390</v>
      </c>
      <c r="G294" s="218" t="s">
        <v>202</v>
      </c>
      <c r="H294" s="219">
        <v>2</v>
      </c>
      <c r="I294" s="220"/>
      <c r="J294" s="221">
        <f>ROUND(I294*H294,2)</f>
        <v>0</v>
      </c>
      <c r="K294" s="217" t="s">
        <v>203</v>
      </c>
      <c r="L294" s="47"/>
      <c r="M294" s="222" t="s">
        <v>19</v>
      </c>
      <c r="N294" s="223" t="s">
        <v>43</v>
      </c>
      <c r="O294" s="87"/>
      <c r="P294" s="224">
        <f>O294*H294</f>
        <v>0</v>
      </c>
      <c r="Q294" s="224">
        <v>0</v>
      </c>
      <c r="R294" s="224">
        <f>Q294*H294</f>
        <v>0</v>
      </c>
      <c r="S294" s="224">
        <v>0</v>
      </c>
      <c r="T294" s="225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6" t="s">
        <v>204</v>
      </c>
      <c r="AT294" s="226" t="s">
        <v>199</v>
      </c>
      <c r="AU294" s="226" t="s">
        <v>81</v>
      </c>
      <c r="AY294" s="20" t="s">
        <v>196</v>
      </c>
      <c r="BE294" s="227">
        <f>IF(N294="základní",J294,0)</f>
        <v>0</v>
      </c>
      <c r="BF294" s="227">
        <f>IF(N294="snížená",J294,0)</f>
        <v>0</v>
      </c>
      <c r="BG294" s="227">
        <f>IF(N294="zákl. přenesená",J294,0)</f>
        <v>0</v>
      </c>
      <c r="BH294" s="227">
        <f>IF(N294="sníž. přenesená",J294,0)</f>
        <v>0</v>
      </c>
      <c r="BI294" s="227">
        <f>IF(N294="nulová",J294,0)</f>
        <v>0</v>
      </c>
      <c r="BJ294" s="20" t="s">
        <v>79</v>
      </c>
      <c r="BK294" s="227">
        <f>ROUND(I294*H294,2)</f>
        <v>0</v>
      </c>
      <c r="BL294" s="20" t="s">
        <v>204</v>
      </c>
      <c r="BM294" s="226" t="s">
        <v>1548</v>
      </c>
    </row>
    <row r="295" s="2" customFormat="1">
      <c r="A295" s="41"/>
      <c r="B295" s="42"/>
      <c r="C295" s="43"/>
      <c r="D295" s="228" t="s">
        <v>206</v>
      </c>
      <c r="E295" s="43"/>
      <c r="F295" s="229" t="s">
        <v>392</v>
      </c>
      <c r="G295" s="43"/>
      <c r="H295" s="43"/>
      <c r="I295" s="230"/>
      <c r="J295" s="43"/>
      <c r="K295" s="43"/>
      <c r="L295" s="47"/>
      <c r="M295" s="231"/>
      <c r="N295" s="232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206</v>
      </c>
      <c r="AU295" s="20" t="s">
        <v>81</v>
      </c>
    </row>
    <row r="296" s="13" customFormat="1">
      <c r="A296" s="13"/>
      <c r="B296" s="233"/>
      <c r="C296" s="234"/>
      <c r="D296" s="235" t="s">
        <v>208</v>
      </c>
      <c r="E296" s="236" t="s">
        <v>19</v>
      </c>
      <c r="F296" s="237" t="s">
        <v>1539</v>
      </c>
      <c r="G296" s="234"/>
      <c r="H296" s="236" t="s">
        <v>19</v>
      </c>
      <c r="I296" s="238"/>
      <c r="J296" s="234"/>
      <c r="K296" s="234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208</v>
      </c>
      <c r="AU296" s="243" t="s">
        <v>81</v>
      </c>
      <c r="AV296" s="13" t="s">
        <v>79</v>
      </c>
      <c r="AW296" s="13" t="s">
        <v>33</v>
      </c>
      <c r="AX296" s="13" t="s">
        <v>72</v>
      </c>
      <c r="AY296" s="243" t="s">
        <v>196</v>
      </c>
    </row>
    <row r="297" s="13" customFormat="1">
      <c r="A297" s="13"/>
      <c r="B297" s="233"/>
      <c r="C297" s="234"/>
      <c r="D297" s="235" t="s">
        <v>208</v>
      </c>
      <c r="E297" s="236" t="s">
        <v>19</v>
      </c>
      <c r="F297" s="237" t="s">
        <v>1485</v>
      </c>
      <c r="G297" s="234"/>
      <c r="H297" s="236" t="s">
        <v>19</v>
      </c>
      <c r="I297" s="238"/>
      <c r="J297" s="234"/>
      <c r="K297" s="234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208</v>
      </c>
      <c r="AU297" s="243" t="s">
        <v>81</v>
      </c>
      <c r="AV297" s="13" t="s">
        <v>79</v>
      </c>
      <c r="AW297" s="13" t="s">
        <v>33</v>
      </c>
      <c r="AX297" s="13" t="s">
        <v>72</v>
      </c>
      <c r="AY297" s="243" t="s">
        <v>196</v>
      </c>
    </row>
    <row r="298" s="14" customFormat="1">
      <c r="A298" s="14"/>
      <c r="B298" s="244"/>
      <c r="C298" s="245"/>
      <c r="D298" s="235" t="s">
        <v>208</v>
      </c>
      <c r="E298" s="246" t="s">
        <v>19</v>
      </c>
      <c r="F298" s="247" t="s">
        <v>1549</v>
      </c>
      <c r="G298" s="245"/>
      <c r="H298" s="248">
        <v>2</v>
      </c>
      <c r="I298" s="249"/>
      <c r="J298" s="245"/>
      <c r="K298" s="245"/>
      <c r="L298" s="250"/>
      <c r="M298" s="251"/>
      <c r="N298" s="252"/>
      <c r="O298" s="252"/>
      <c r="P298" s="252"/>
      <c r="Q298" s="252"/>
      <c r="R298" s="252"/>
      <c r="S298" s="252"/>
      <c r="T298" s="253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4" t="s">
        <v>208</v>
      </c>
      <c r="AU298" s="254" t="s">
        <v>81</v>
      </c>
      <c r="AV298" s="14" t="s">
        <v>81</v>
      </c>
      <c r="AW298" s="14" t="s">
        <v>33</v>
      </c>
      <c r="AX298" s="14" t="s">
        <v>72</v>
      </c>
      <c r="AY298" s="254" t="s">
        <v>196</v>
      </c>
    </row>
    <row r="299" s="15" customFormat="1">
      <c r="A299" s="15"/>
      <c r="B299" s="255"/>
      <c r="C299" s="256"/>
      <c r="D299" s="235" t="s">
        <v>208</v>
      </c>
      <c r="E299" s="257" t="s">
        <v>19</v>
      </c>
      <c r="F299" s="258" t="s">
        <v>219</v>
      </c>
      <c r="G299" s="256"/>
      <c r="H299" s="259">
        <v>2</v>
      </c>
      <c r="I299" s="260"/>
      <c r="J299" s="256"/>
      <c r="K299" s="256"/>
      <c r="L299" s="261"/>
      <c r="M299" s="262"/>
      <c r="N299" s="263"/>
      <c r="O299" s="263"/>
      <c r="P299" s="263"/>
      <c r="Q299" s="263"/>
      <c r="R299" s="263"/>
      <c r="S299" s="263"/>
      <c r="T299" s="264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65" t="s">
        <v>208</v>
      </c>
      <c r="AU299" s="265" t="s">
        <v>81</v>
      </c>
      <c r="AV299" s="15" t="s">
        <v>204</v>
      </c>
      <c r="AW299" s="15" t="s">
        <v>33</v>
      </c>
      <c r="AX299" s="15" t="s">
        <v>79</v>
      </c>
      <c r="AY299" s="265" t="s">
        <v>196</v>
      </c>
    </row>
    <row r="300" s="2" customFormat="1" ht="16.5" customHeight="1">
      <c r="A300" s="41"/>
      <c r="B300" s="42"/>
      <c r="C300" s="215" t="s">
        <v>538</v>
      </c>
      <c r="D300" s="215" t="s">
        <v>199</v>
      </c>
      <c r="E300" s="216" t="s">
        <v>1487</v>
      </c>
      <c r="F300" s="217" t="s">
        <v>1488</v>
      </c>
      <c r="G300" s="218" t="s">
        <v>264</v>
      </c>
      <c r="H300" s="219">
        <v>0.14000000000000001</v>
      </c>
      <c r="I300" s="220"/>
      <c r="J300" s="221">
        <f>ROUND(I300*H300,2)</f>
        <v>0</v>
      </c>
      <c r="K300" s="217" t="s">
        <v>203</v>
      </c>
      <c r="L300" s="47"/>
      <c r="M300" s="222" t="s">
        <v>19</v>
      </c>
      <c r="N300" s="223" t="s">
        <v>43</v>
      </c>
      <c r="O300" s="87"/>
      <c r="P300" s="224">
        <f>O300*H300</f>
        <v>0</v>
      </c>
      <c r="Q300" s="224">
        <v>1.98</v>
      </c>
      <c r="R300" s="224">
        <f>Q300*H300</f>
        <v>0.2772</v>
      </c>
      <c r="S300" s="224">
        <v>0</v>
      </c>
      <c r="T300" s="225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6" t="s">
        <v>204</v>
      </c>
      <c r="AT300" s="226" t="s">
        <v>199</v>
      </c>
      <c r="AU300" s="226" t="s">
        <v>81</v>
      </c>
      <c r="AY300" s="20" t="s">
        <v>196</v>
      </c>
      <c r="BE300" s="227">
        <f>IF(N300="základní",J300,0)</f>
        <v>0</v>
      </c>
      <c r="BF300" s="227">
        <f>IF(N300="snížená",J300,0)</f>
        <v>0</v>
      </c>
      <c r="BG300" s="227">
        <f>IF(N300="zákl. přenesená",J300,0)</f>
        <v>0</v>
      </c>
      <c r="BH300" s="227">
        <f>IF(N300="sníž. přenesená",J300,0)</f>
        <v>0</v>
      </c>
      <c r="BI300" s="227">
        <f>IF(N300="nulová",J300,0)</f>
        <v>0</v>
      </c>
      <c r="BJ300" s="20" t="s">
        <v>79</v>
      </c>
      <c r="BK300" s="227">
        <f>ROUND(I300*H300,2)</f>
        <v>0</v>
      </c>
      <c r="BL300" s="20" t="s">
        <v>204</v>
      </c>
      <c r="BM300" s="226" t="s">
        <v>1550</v>
      </c>
    </row>
    <row r="301" s="2" customFormat="1">
      <c r="A301" s="41"/>
      <c r="B301" s="42"/>
      <c r="C301" s="43"/>
      <c r="D301" s="228" t="s">
        <v>206</v>
      </c>
      <c r="E301" s="43"/>
      <c r="F301" s="229" t="s">
        <v>1490</v>
      </c>
      <c r="G301" s="43"/>
      <c r="H301" s="43"/>
      <c r="I301" s="230"/>
      <c r="J301" s="43"/>
      <c r="K301" s="43"/>
      <c r="L301" s="47"/>
      <c r="M301" s="231"/>
      <c r="N301" s="232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206</v>
      </c>
      <c r="AU301" s="20" t="s">
        <v>81</v>
      </c>
    </row>
    <row r="302" s="13" customFormat="1">
      <c r="A302" s="13"/>
      <c r="B302" s="233"/>
      <c r="C302" s="234"/>
      <c r="D302" s="235" t="s">
        <v>208</v>
      </c>
      <c r="E302" s="236" t="s">
        <v>19</v>
      </c>
      <c r="F302" s="237" t="s">
        <v>1539</v>
      </c>
      <c r="G302" s="234"/>
      <c r="H302" s="236" t="s">
        <v>19</v>
      </c>
      <c r="I302" s="238"/>
      <c r="J302" s="234"/>
      <c r="K302" s="234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208</v>
      </c>
      <c r="AU302" s="243" t="s">
        <v>81</v>
      </c>
      <c r="AV302" s="13" t="s">
        <v>79</v>
      </c>
      <c r="AW302" s="13" t="s">
        <v>33</v>
      </c>
      <c r="AX302" s="13" t="s">
        <v>72</v>
      </c>
      <c r="AY302" s="243" t="s">
        <v>196</v>
      </c>
    </row>
    <row r="303" s="13" customFormat="1">
      <c r="A303" s="13"/>
      <c r="B303" s="233"/>
      <c r="C303" s="234"/>
      <c r="D303" s="235" t="s">
        <v>208</v>
      </c>
      <c r="E303" s="236" t="s">
        <v>19</v>
      </c>
      <c r="F303" s="237" t="s">
        <v>1551</v>
      </c>
      <c r="G303" s="234"/>
      <c r="H303" s="236" t="s">
        <v>19</v>
      </c>
      <c r="I303" s="238"/>
      <c r="J303" s="234"/>
      <c r="K303" s="234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208</v>
      </c>
      <c r="AU303" s="243" t="s">
        <v>81</v>
      </c>
      <c r="AV303" s="13" t="s">
        <v>79</v>
      </c>
      <c r="AW303" s="13" t="s">
        <v>33</v>
      </c>
      <c r="AX303" s="13" t="s">
        <v>72</v>
      </c>
      <c r="AY303" s="243" t="s">
        <v>196</v>
      </c>
    </row>
    <row r="304" s="14" customFormat="1">
      <c r="A304" s="14"/>
      <c r="B304" s="244"/>
      <c r="C304" s="245"/>
      <c r="D304" s="235" t="s">
        <v>208</v>
      </c>
      <c r="E304" s="246" t="s">
        <v>19</v>
      </c>
      <c r="F304" s="247" t="s">
        <v>1552</v>
      </c>
      <c r="G304" s="245"/>
      <c r="H304" s="248">
        <v>0.14000000000000001</v>
      </c>
      <c r="I304" s="249"/>
      <c r="J304" s="245"/>
      <c r="K304" s="245"/>
      <c r="L304" s="250"/>
      <c r="M304" s="251"/>
      <c r="N304" s="252"/>
      <c r="O304" s="252"/>
      <c r="P304" s="252"/>
      <c r="Q304" s="252"/>
      <c r="R304" s="252"/>
      <c r="S304" s="252"/>
      <c r="T304" s="253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4" t="s">
        <v>208</v>
      </c>
      <c r="AU304" s="254" t="s">
        <v>81</v>
      </c>
      <c r="AV304" s="14" t="s">
        <v>81</v>
      </c>
      <c r="AW304" s="14" t="s">
        <v>33</v>
      </c>
      <c r="AX304" s="14" t="s">
        <v>72</v>
      </c>
      <c r="AY304" s="254" t="s">
        <v>196</v>
      </c>
    </row>
    <row r="305" s="15" customFormat="1">
      <c r="A305" s="15"/>
      <c r="B305" s="255"/>
      <c r="C305" s="256"/>
      <c r="D305" s="235" t="s">
        <v>208</v>
      </c>
      <c r="E305" s="257" t="s">
        <v>19</v>
      </c>
      <c r="F305" s="258" t="s">
        <v>219</v>
      </c>
      <c r="G305" s="256"/>
      <c r="H305" s="259">
        <v>0.14000000000000001</v>
      </c>
      <c r="I305" s="260"/>
      <c r="J305" s="256"/>
      <c r="K305" s="256"/>
      <c r="L305" s="261"/>
      <c r="M305" s="262"/>
      <c r="N305" s="263"/>
      <c r="O305" s="263"/>
      <c r="P305" s="263"/>
      <c r="Q305" s="263"/>
      <c r="R305" s="263"/>
      <c r="S305" s="263"/>
      <c r="T305" s="264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65" t="s">
        <v>208</v>
      </c>
      <c r="AU305" s="265" t="s">
        <v>81</v>
      </c>
      <c r="AV305" s="15" t="s">
        <v>204</v>
      </c>
      <c r="AW305" s="15" t="s">
        <v>33</v>
      </c>
      <c r="AX305" s="15" t="s">
        <v>79</v>
      </c>
      <c r="AY305" s="265" t="s">
        <v>196</v>
      </c>
    </row>
    <row r="306" s="2" customFormat="1" ht="16.5" customHeight="1">
      <c r="A306" s="41"/>
      <c r="B306" s="42"/>
      <c r="C306" s="215" t="s">
        <v>544</v>
      </c>
      <c r="D306" s="215" t="s">
        <v>199</v>
      </c>
      <c r="E306" s="216" t="s">
        <v>1493</v>
      </c>
      <c r="F306" s="217" t="s">
        <v>1494</v>
      </c>
      <c r="G306" s="218" t="s">
        <v>264</v>
      </c>
      <c r="H306" s="219">
        <v>0.5</v>
      </c>
      <c r="I306" s="220"/>
      <c r="J306" s="221">
        <f>ROUND(I306*H306,2)</f>
        <v>0</v>
      </c>
      <c r="K306" s="217" t="s">
        <v>203</v>
      </c>
      <c r="L306" s="47"/>
      <c r="M306" s="222" t="s">
        <v>19</v>
      </c>
      <c r="N306" s="223" t="s">
        <v>43</v>
      </c>
      <c r="O306" s="87"/>
      <c r="P306" s="224">
        <f>O306*H306</f>
        <v>0</v>
      </c>
      <c r="Q306" s="224">
        <v>2.3010222040000001</v>
      </c>
      <c r="R306" s="224">
        <f>Q306*H306</f>
        <v>1.1505111020000001</v>
      </c>
      <c r="S306" s="224">
        <v>0</v>
      </c>
      <c r="T306" s="225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6" t="s">
        <v>204</v>
      </c>
      <c r="AT306" s="226" t="s">
        <v>199</v>
      </c>
      <c r="AU306" s="226" t="s">
        <v>81</v>
      </c>
      <c r="AY306" s="20" t="s">
        <v>196</v>
      </c>
      <c r="BE306" s="227">
        <f>IF(N306="základní",J306,0)</f>
        <v>0</v>
      </c>
      <c r="BF306" s="227">
        <f>IF(N306="snížená",J306,0)</f>
        <v>0</v>
      </c>
      <c r="BG306" s="227">
        <f>IF(N306="zákl. přenesená",J306,0)</f>
        <v>0</v>
      </c>
      <c r="BH306" s="227">
        <f>IF(N306="sníž. přenesená",J306,0)</f>
        <v>0</v>
      </c>
      <c r="BI306" s="227">
        <f>IF(N306="nulová",J306,0)</f>
        <v>0</v>
      </c>
      <c r="BJ306" s="20" t="s">
        <v>79</v>
      </c>
      <c r="BK306" s="227">
        <f>ROUND(I306*H306,2)</f>
        <v>0</v>
      </c>
      <c r="BL306" s="20" t="s">
        <v>204</v>
      </c>
      <c r="BM306" s="226" t="s">
        <v>1553</v>
      </c>
    </row>
    <row r="307" s="2" customFormat="1">
      <c r="A307" s="41"/>
      <c r="B307" s="42"/>
      <c r="C307" s="43"/>
      <c r="D307" s="228" t="s">
        <v>206</v>
      </c>
      <c r="E307" s="43"/>
      <c r="F307" s="229" t="s">
        <v>1496</v>
      </c>
      <c r="G307" s="43"/>
      <c r="H307" s="43"/>
      <c r="I307" s="230"/>
      <c r="J307" s="43"/>
      <c r="K307" s="43"/>
      <c r="L307" s="47"/>
      <c r="M307" s="231"/>
      <c r="N307" s="232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206</v>
      </c>
      <c r="AU307" s="20" t="s">
        <v>81</v>
      </c>
    </row>
    <row r="308" s="13" customFormat="1">
      <c r="A308" s="13"/>
      <c r="B308" s="233"/>
      <c r="C308" s="234"/>
      <c r="D308" s="235" t="s">
        <v>208</v>
      </c>
      <c r="E308" s="236" t="s">
        <v>19</v>
      </c>
      <c r="F308" s="237" t="s">
        <v>1539</v>
      </c>
      <c r="G308" s="234"/>
      <c r="H308" s="236" t="s">
        <v>19</v>
      </c>
      <c r="I308" s="238"/>
      <c r="J308" s="234"/>
      <c r="K308" s="234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208</v>
      </c>
      <c r="AU308" s="243" t="s">
        <v>81</v>
      </c>
      <c r="AV308" s="13" t="s">
        <v>79</v>
      </c>
      <c r="AW308" s="13" t="s">
        <v>33</v>
      </c>
      <c r="AX308" s="13" t="s">
        <v>72</v>
      </c>
      <c r="AY308" s="243" t="s">
        <v>196</v>
      </c>
    </row>
    <row r="309" s="13" customFormat="1">
      <c r="A309" s="13"/>
      <c r="B309" s="233"/>
      <c r="C309" s="234"/>
      <c r="D309" s="235" t="s">
        <v>208</v>
      </c>
      <c r="E309" s="236" t="s">
        <v>19</v>
      </c>
      <c r="F309" s="237" t="s">
        <v>1554</v>
      </c>
      <c r="G309" s="234"/>
      <c r="H309" s="236" t="s">
        <v>19</v>
      </c>
      <c r="I309" s="238"/>
      <c r="J309" s="234"/>
      <c r="K309" s="234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208</v>
      </c>
      <c r="AU309" s="243" t="s">
        <v>81</v>
      </c>
      <c r="AV309" s="13" t="s">
        <v>79</v>
      </c>
      <c r="AW309" s="13" t="s">
        <v>33</v>
      </c>
      <c r="AX309" s="13" t="s">
        <v>72</v>
      </c>
      <c r="AY309" s="243" t="s">
        <v>196</v>
      </c>
    </row>
    <row r="310" s="14" customFormat="1">
      <c r="A310" s="14"/>
      <c r="B310" s="244"/>
      <c r="C310" s="245"/>
      <c r="D310" s="235" t="s">
        <v>208</v>
      </c>
      <c r="E310" s="246" t="s">
        <v>19</v>
      </c>
      <c r="F310" s="247" t="s">
        <v>1555</v>
      </c>
      <c r="G310" s="245"/>
      <c r="H310" s="248">
        <v>0.5</v>
      </c>
      <c r="I310" s="249"/>
      <c r="J310" s="245"/>
      <c r="K310" s="245"/>
      <c r="L310" s="250"/>
      <c r="M310" s="251"/>
      <c r="N310" s="252"/>
      <c r="O310" s="252"/>
      <c r="P310" s="252"/>
      <c r="Q310" s="252"/>
      <c r="R310" s="252"/>
      <c r="S310" s="252"/>
      <c r="T310" s="253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4" t="s">
        <v>208</v>
      </c>
      <c r="AU310" s="254" t="s">
        <v>81</v>
      </c>
      <c r="AV310" s="14" t="s">
        <v>81</v>
      </c>
      <c r="AW310" s="14" t="s">
        <v>33</v>
      </c>
      <c r="AX310" s="14" t="s">
        <v>72</v>
      </c>
      <c r="AY310" s="254" t="s">
        <v>196</v>
      </c>
    </row>
    <row r="311" s="15" customFormat="1">
      <c r="A311" s="15"/>
      <c r="B311" s="255"/>
      <c r="C311" s="256"/>
      <c r="D311" s="235" t="s">
        <v>208</v>
      </c>
      <c r="E311" s="257" t="s">
        <v>19</v>
      </c>
      <c r="F311" s="258" t="s">
        <v>219</v>
      </c>
      <c r="G311" s="256"/>
      <c r="H311" s="259">
        <v>0.5</v>
      </c>
      <c r="I311" s="260"/>
      <c r="J311" s="256"/>
      <c r="K311" s="256"/>
      <c r="L311" s="261"/>
      <c r="M311" s="262"/>
      <c r="N311" s="263"/>
      <c r="O311" s="263"/>
      <c r="P311" s="263"/>
      <c r="Q311" s="263"/>
      <c r="R311" s="263"/>
      <c r="S311" s="263"/>
      <c r="T311" s="264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5" t="s">
        <v>208</v>
      </c>
      <c r="AU311" s="265" t="s">
        <v>81</v>
      </c>
      <c r="AV311" s="15" t="s">
        <v>204</v>
      </c>
      <c r="AW311" s="15" t="s">
        <v>33</v>
      </c>
      <c r="AX311" s="15" t="s">
        <v>79</v>
      </c>
      <c r="AY311" s="265" t="s">
        <v>196</v>
      </c>
    </row>
    <row r="312" s="2" customFormat="1" ht="16.5" customHeight="1">
      <c r="A312" s="41"/>
      <c r="B312" s="42"/>
      <c r="C312" s="215" t="s">
        <v>550</v>
      </c>
      <c r="D312" s="215" t="s">
        <v>199</v>
      </c>
      <c r="E312" s="216" t="s">
        <v>1499</v>
      </c>
      <c r="F312" s="217" t="s">
        <v>1500</v>
      </c>
      <c r="G312" s="218" t="s">
        <v>202</v>
      </c>
      <c r="H312" s="219">
        <v>4</v>
      </c>
      <c r="I312" s="220"/>
      <c r="J312" s="221">
        <f>ROUND(I312*H312,2)</f>
        <v>0</v>
      </c>
      <c r="K312" s="217" t="s">
        <v>203</v>
      </c>
      <c r="L312" s="47"/>
      <c r="M312" s="222" t="s">
        <v>19</v>
      </c>
      <c r="N312" s="223" t="s">
        <v>43</v>
      </c>
      <c r="O312" s="87"/>
      <c r="P312" s="224">
        <f>O312*H312</f>
        <v>0</v>
      </c>
      <c r="Q312" s="224">
        <v>0.0026369000000000002</v>
      </c>
      <c r="R312" s="224">
        <f>Q312*H312</f>
        <v>0.010547600000000001</v>
      </c>
      <c r="S312" s="224">
        <v>0</v>
      </c>
      <c r="T312" s="225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6" t="s">
        <v>204</v>
      </c>
      <c r="AT312" s="226" t="s">
        <v>199</v>
      </c>
      <c r="AU312" s="226" t="s">
        <v>81</v>
      </c>
      <c r="AY312" s="20" t="s">
        <v>196</v>
      </c>
      <c r="BE312" s="227">
        <f>IF(N312="základní",J312,0)</f>
        <v>0</v>
      </c>
      <c r="BF312" s="227">
        <f>IF(N312="snížená",J312,0)</f>
        <v>0</v>
      </c>
      <c r="BG312" s="227">
        <f>IF(N312="zákl. přenesená",J312,0)</f>
        <v>0</v>
      </c>
      <c r="BH312" s="227">
        <f>IF(N312="sníž. přenesená",J312,0)</f>
        <v>0</v>
      </c>
      <c r="BI312" s="227">
        <f>IF(N312="nulová",J312,0)</f>
        <v>0</v>
      </c>
      <c r="BJ312" s="20" t="s">
        <v>79</v>
      </c>
      <c r="BK312" s="227">
        <f>ROUND(I312*H312,2)</f>
        <v>0</v>
      </c>
      <c r="BL312" s="20" t="s">
        <v>204</v>
      </c>
      <c r="BM312" s="226" t="s">
        <v>1556</v>
      </c>
    </row>
    <row r="313" s="2" customFormat="1">
      <c r="A313" s="41"/>
      <c r="B313" s="42"/>
      <c r="C313" s="43"/>
      <c r="D313" s="228" t="s">
        <v>206</v>
      </c>
      <c r="E313" s="43"/>
      <c r="F313" s="229" t="s">
        <v>1502</v>
      </c>
      <c r="G313" s="43"/>
      <c r="H313" s="43"/>
      <c r="I313" s="230"/>
      <c r="J313" s="43"/>
      <c r="K313" s="43"/>
      <c r="L313" s="47"/>
      <c r="M313" s="231"/>
      <c r="N313" s="232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206</v>
      </c>
      <c r="AU313" s="20" t="s">
        <v>81</v>
      </c>
    </row>
    <row r="314" s="13" customFormat="1">
      <c r="A314" s="13"/>
      <c r="B314" s="233"/>
      <c r="C314" s="234"/>
      <c r="D314" s="235" t="s">
        <v>208</v>
      </c>
      <c r="E314" s="236" t="s">
        <v>19</v>
      </c>
      <c r="F314" s="237" t="s">
        <v>1539</v>
      </c>
      <c r="G314" s="234"/>
      <c r="H314" s="236" t="s">
        <v>19</v>
      </c>
      <c r="I314" s="238"/>
      <c r="J314" s="234"/>
      <c r="K314" s="234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208</v>
      </c>
      <c r="AU314" s="243" t="s">
        <v>81</v>
      </c>
      <c r="AV314" s="13" t="s">
        <v>79</v>
      </c>
      <c r="AW314" s="13" t="s">
        <v>33</v>
      </c>
      <c r="AX314" s="13" t="s">
        <v>72</v>
      </c>
      <c r="AY314" s="243" t="s">
        <v>196</v>
      </c>
    </row>
    <row r="315" s="13" customFormat="1">
      <c r="A315" s="13"/>
      <c r="B315" s="233"/>
      <c r="C315" s="234"/>
      <c r="D315" s="235" t="s">
        <v>208</v>
      </c>
      <c r="E315" s="236" t="s">
        <v>19</v>
      </c>
      <c r="F315" s="237" t="s">
        <v>1503</v>
      </c>
      <c r="G315" s="234"/>
      <c r="H315" s="236" t="s">
        <v>19</v>
      </c>
      <c r="I315" s="238"/>
      <c r="J315" s="234"/>
      <c r="K315" s="234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208</v>
      </c>
      <c r="AU315" s="243" t="s">
        <v>81</v>
      </c>
      <c r="AV315" s="13" t="s">
        <v>79</v>
      </c>
      <c r="AW315" s="13" t="s">
        <v>33</v>
      </c>
      <c r="AX315" s="13" t="s">
        <v>72</v>
      </c>
      <c r="AY315" s="243" t="s">
        <v>196</v>
      </c>
    </row>
    <row r="316" s="14" customFormat="1">
      <c r="A316" s="14"/>
      <c r="B316" s="244"/>
      <c r="C316" s="245"/>
      <c r="D316" s="235" t="s">
        <v>208</v>
      </c>
      <c r="E316" s="246" t="s">
        <v>19</v>
      </c>
      <c r="F316" s="247" t="s">
        <v>1557</v>
      </c>
      <c r="G316" s="245"/>
      <c r="H316" s="248">
        <v>4</v>
      </c>
      <c r="I316" s="249"/>
      <c r="J316" s="245"/>
      <c r="K316" s="245"/>
      <c r="L316" s="250"/>
      <c r="M316" s="251"/>
      <c r="N316" s="252"/>
      <c r="O316" s="252"/>
      <c r="P316" s="252"/>
      <c r="Q316" s="252"/>
      <c r="R316" s="252"/>
      <c r="S316" s="252"/>
      <c r="T316" s="253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4" t="s">
        <v>208</v>
      </c>
      <c r="AU316" s="254" t="s">
        <v>81</v>
      </c>
      <c r="AV316" s="14" t="s">
        <v>81</v>
      </c>
      <c r="AW316" s="14" t="s">
        <v>33</v>
      </c>
      <c r="AX316" s="14" t="s">
        <v>72</v>
      </c>
      <c r="AY316" s="254" t="s">
        <v>196</v>
      </c>
    </row>
    <row r="317" s="15" customFormat="1">
      <c r="A317" s="15"/>
      <c r="B317" s="255"/>
      <c r="C317" s="256"/>
      <c r="D317" s="235" t="s">
        <v>208</v>
      </c>
      <c r="E317" s="257" t="s">
        <v>19</v>
      </c>
      <c r="F317" s="258" t="s">
        <v>219</v>
      </c>
      <c r="G317" s="256"/>
      <c r="H317" s="259">
        <v>4</v>
      </c>
      <c r="I317" s="260"/>
      <c r="J317" s="256"/>
      <c r="K317" s="256"/>
      <c r="L317" s="261"/>
      <c r="M317" s="262"/>
      <c r="N317" s="263"/>
      <c r="O317" s="263"/>
      <c r="P317" s="263"/>
      <c r="Q317" s="263"/>
      <c r="R317" s="263"/>
      <c r="S317" s="263"/>
      <c r="T317" s="264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5" t="s">
        <v>208</v>
      </c>
      <c r="AU317" s="265" t="s">
        <v>81</v>
      </c>
      <c r="AV317" s="15" t="s">
        <v>204</v>
      </c>
      <c r="AW317" s="15" t="s">
        <v>33</v>
      </c>
      <c r="AX317" s="15" t="s">
        <v>79</v>
      </c>
      <c r="AY317" s="265" t="s">
        <v>196</v>
      </c>
    </row>
    <row r="318" s="2" customFormat="1" ht="16.5" customHeight="1">
      <c r="A318" s="41"/>
      <c r="B318" s="42"/>
      <c r="C318" s="215" t="s">
        <v>555</v>
      </c>
      <c r="D318" s="215" t="s">
        <v>199</v>
      </c>
      <c r="E318" s="216" t="s">
        <v>1505</v>
      </c>
      <c r="F318" s="217" t="s">
        <v>1506</v>
      </c>
      <c r="G318" s="218" t="s">
        <v>202</v>
      </c>
      <c r="H318" s="219">
        <v>4</v>
      </c>
      <c r="I318" s="220"/>
      <c r="J318" s="221">
        <f>ROUND(I318*H318,2)</f>
        <v>0</v>
      </c>
      <c r="K318" s="217" t="s">
        <v>203</v>
      </c>
      <c r="L318" s="47"/>
      <c r="M318" s="222" t="s">
        <v>19</v>
      </c>
      <c r="N318" s="223" t="s">
        <v>43</v>
      </c>
      <c r="O318" s="87"/>
      <c r="P318" s="224">
        <f>O318*H318</f>
        <v>0</v>
      </c>
      <c r="Q318" s="224">
        <v>0</v>
      </c>
      <c r="R318" s="224">
        <f>Q318*H318</f>
        <v>0</v>
      </c>
      <c r="S318" s="224">
        <v>0</v>
      </c>
      <c r="T318" s="225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6" t="s">
        <v>204</v>
      </c>
      <c r="AT318" s="226" t="s">
        <v>199</v>
      </c>
      <c r="AU318" s="226" t="s">
        <v>81</v>
      </c>
      <c r="AY318" s="20" t="s">
        <v>196</v>
      </c>
      <c r="BE318" s="227">
        <f>IF(N318="základní",J318,0)</f>
        <v>0</v>
      </c>
      <c r="BF318" s="227">
        <f>IF(N318="snížená",J318,0)</f>
        <v>0</v>
      </c>
      <c r="BG318" s="227">
        <f>IF(N318="zákl. přenesená",J318,0)</f>
        <v>0</v>
      </c>
      <c r="BH318" s="227">
        <f>IF(N318="sníž. přenesená",J318,0)</f>
        <v>0</v>
      </c>
      <c r="BI318" s="227">
        <f>IF(N318="nulová",J318,0)</f>
        <v>0</v>
      </c>
      <c r="BJ318" s="20" t="s">
        <v>79</v>
      </c>
      <c r="BK318" s="227">
        <f>ROUND(I318*H318,2)</f>
        <v>0</v>
      </c>
      <c r="BL318" s="20" t="s">
        <v>204</v>
      </c>
      <c r="BM318" s="226" t="s">
        <v>1558</v>
      </c>
    </row>
    <row r="319" s="2" customFormat="1">
      <c r="A319" s="41"/>
      <c r="B319" s="42"/>
      <c r="C319" s="43"/>
      <c r="D319" s="228" t="s">
        <v>206</v>
      </c>
      <c r="E319" s="43"/>
      <c r="F319" s="229" t="s">
        <v>1508</v>
      </c>
      <c r="G319" s="43"/>
      <c r="H319" s="43"/>
      <c r="I319" s="230"/>
      <c r="J319" s="43"/>
      <c r="K319" s="43"/>
      <c r="L319" s="47"/>
      <c r="M319" s="231"/>
      <c r="N319" s="232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206</v>
      </c>
      <c r="AU319" s="20" t="s">
        <v>81</v>
      </c>
    </row>
    <row r="320" s="13" customFormat="1">
      <c r="A320" s="13"/>
      <c r="B320" s="233"/>
      <c r="C320" s="234"/>
      <c r="D320" s="235" t="s">
        <v>208</v>
      </c>
      <c r="E320" s="236" t="s">
        <v>19</v>
      </c>
      <c r="F320" s="237" t="s">
        <v>1539</v>
      </c>
      <c r="G320" s="234"/>
      <c r="H320" s="236" t="s">
        <v>19</v>
      </c>
      <c r="I320" s="238"/>
      <c r="J320" s="234"/>
      <c r="K320" s="234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208</v>
      </c>
      <c r="AU320" s="243" t="s">
        <v>81</v>
      </c>
      <c r="AV320" s="13" t="s">
        <v>79</v>
      </c>
      <c r="AW320" s="13" t="s">
        <v>33</v>
      </c>
      <c r="AX320" s="13" t="s">
        <v>72</v>
      </c>
      <c r="AY320" s="243" t="s">
        <v>196</v>
      </c>
    </row>
    <row r="321" s="13" customFormat="1">
      <c r="A321" s="13"/>
      <c r="B321" s="233"/>
      <c r="C321" s="234"/>
      <c r="D321" s="235" t="s">
        <v>208</v>
      </c>
      <c r="E321" s="236" t="s">
        <v>19</v>
      </c>
      <c r="F321" s="237" t="s">
        <v>1503</v>
      </c>
      <c r="G321" s="234"/>
      <c r="H321" s="236" t="s">
        <v>19</v>
      </c>
      <c r="I321" s="238"/>
      <c r="J321" s="234"/>
      <c r="K321" s="234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208</v>
      </c>
      <c r="AU321" s="243" t="s">
        <v>81</v>
      </c>
      <c r="AV321" s="13" t="s">
        <v>79</v>
      </c>
      <c r="AW321" s="13" t="s">
        <v>33</v>
      </c>
      <c r="AX321" s="13" t="s">
        <v>72</v>
      </c>
      <c r="AY321" s="243" t="s">
        <v>196</v>
      </c>
    </row>
    <row r="322" s="14" customFormat="1">
      <c r="A322" s="14"/>
      <c r="B322" s="244"/>
      <c r="C322" s="245"/>
      <c r="D322" s="235" t="s">
        <v>208</v>
      </c>
      <c r="E322" s="246" t="s">
        <v>19</v>
      </c>
      <c r="F322" s="247" t="s">
        <v>1557</v>
      </c>
      <c r="G322" s="245"/>
      <c r="H322" s="248">
        <v>4</v>
      </c>
      <c r="I322" s="249"/>
      <c r="J322" s="245"/>
      <c r="K322" s="245"/>
      <c r="L322" s="250"/>
      <c r="M322" s="251"/>
      <c r="N322" s="252"/>
      <c r="O322" s="252"/>
      <c r="P322" s="252"/>
      <c r="Q322" s="252"/>
      <c r="R322" s="252"/>
      <c r="S322" s="252"/>
      <c r="T322" s="253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4" t="s">
        <v>208</v>
      </c>
      <c r="AU322" s="254" t="s">
        <v>81</v>
      </c>
      <c r="AV322" s="14" t="s">
        <v>81</v>
      </c>
      <c r="AW322" s="14" t="s">
        <v>33</v>
      </c>
      <c r="AX322" s="14" t="s">
        <v>72</v>
      </c>
      <c r="AY322" s="254" t="s">
        <v>196</v>
      </c>
    </row>
    <row r="323" s="15" customFormat="1">
      <c r="A323" s="15"/>
      <c r="B323" s="255"/>
      <c r="C323" s="256"/>
      <c r="D323" s="235" t="s">
        <v>208</v>
      </c>
      <c r="E323" s="257" t="s">
        <v>19</v>
      </c>
      <c r="F323" s="258" t="s">
        <v>219</v>
      </c>
      <c r="G323" s="256"/>
      <c r="H323" s="259">
        <v>4</v>
      </c>
      <c r="I323" s="260"/>
      <c r="J323" s="256"/>
      <c r="K323" s="256"/>
      <c r="L323" s="261"/>
      <c r="M323" s="262"/>
      <c r="N323" s="263"/>
      <c r="O323" s="263"/>
      <c r="P323" s="263"/>
      <c r="Q323" s="263"/>
      <c r="R323" s="263"/>
      <c r="S323" s="263"/>
      <c r="T323" s="264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5" t="s">
        <v>208</v>
      </c>
      <c r="AU323" s="265" t="s">
        <v>81</v>
      </c>
      <c r="AV323" s="15" t="s">
        <v>204</v>
      </c>
      <c r="AW323" s="15" t="s">
        <v>33</v>
      </c>
      <c r="AX323" s="15" t="s">
        <v>79</v>
      </c>
      <c r="AY323" s="265" t="s">
        <v>196</v>
      </c>
    </row>
    <row r="324" s="2" customFormat="1" ht="24.15" customHeight="1">
      <c r="A324" s="41"/>
      <c r="B324" s="42"/>
      <c r="C324" s="215" t="s">
        <v>561</v>
      </c>
      <c r="D324" s="215" t="s">
        <v>199</v>
      </c>
      <c r="E324" s="216" t="s">
        <v>1073</v>
      </c>
      <c r="F324" s="217" t="s">
        <v>1074</v>
      </c>
      <c r="G324" s="218" t="s">
        <v>317</v>
      </c>
      <c r="H324" s="219">
        <v>1.4379999999999999</v>
      </c>
      <c r="I324" s="220"/>
      <c r="J324" s="221">
        <f>ROUND(I324*H324,2)</f>
        <v>0</v>
      </c>
      <c r="K324" s="217" t="s">
        <v>203</v>
      </c>
      <c r="L324" s="47"/>
      <c r="M324" s="222" t="s">
        <v>19</v>
      </c>
      <c r="N324" s="223" t="s">
        <v>43</v>
      </c>
      <c r="O324" s="87"/>
      <c r="P324" s="224">
        <f>O324*H324</f>
        <v>0</v>
      </c>
      <c r="Q324" s="224">
        <v>0</v>
      </c>
      <c r="R324" s="224">
        <f>Q324*H324</f>
        <v>0</v>
      </c>
      <c r="S324" s="224">
        <v>0</v>
      </c>
      <c r="T324" s="225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6" t="s">
        <v>204</v>
      </c>
      <c r="AT324" s="226" t="s">
        <v>199</v>
      </c>
      <c r="AU324" s="226" t="s">
        <v>81</v>
      </c>
      <c r="AY324" s="20" t="s">
        <v>196</v>
      </c>
      <c r="BE324" s="227">
        <f>IF(N324="základní",J324,0)</f>
        <v>0</v>
      </c>
      <c r="BF324" s="227">
        <f>IF(N324="snížená",J324,0)</f>
        <v>0</v>
      </c>
      <c r="BG324" s="227">
        <f>IF(N324="zákl. přenesená",J324,0)</f>
        <v>0</v>
      </c>
      <c r="BH324" s="227">
        <f>IF(N324="sníž. přenesená",J324,0)</f>
        <v>0</v>
      </c>
      <c r="BI324" s="227">
        <f>IF(N324="nulová",J324,0)</f>
        <v>0</v>
      </c>
      <c r="BJ324" s="20" t="s">
        <v>79</v>
      </c>
      <c r="BK324" s="227">
        <f>ROUND(I324*H324,2)</f>
        <v>0</v>
      </c>
      <c r="BL324" s="20" t="s">
        <v>204</v>
      </c>
      <c r="BM324" s="226" t="s">
        <v>1559</v>
      </c>
    </row>
    <row r="325" s="2" customFormat="1">
      <c r="A325" s="41"/>
      <c r="B325" s="42"/>
      <c r="C325" s="43"/>
      <c r="D325" s="228" t="s">
        <v>206</v>
      </c>
      <c r="E325" s="43"/>
      <c r="F325" s="229" t="s">
        <v>1076</v>
      </c>
      <c r="G325" s="43"/>
      <c r="H325" s="43"/>
      <c r="I325" s="230"/>
      <c r="J325" s="43"/>
      <c r="K325" s="43"/>
      <c r="L325" s="47"/>
      <c r="M325" s="231"/>
      <c r="N325" s="232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206</v>
      </c>
      <c r="AU325" s="20" t="s">
        <v>81</v>
      </c>
    </row>
    <row r="326" s="14" customFormat="1">
      <c r="A326" s="14"/>
      <c r="B326" s="244"/>
      <c r="C326" s="245"/>
      <c r="D326" s="235" t="s">
        <v>208</v>
      </c>
      <c r="E326" s="246" t="s">
        <v>19</v>
      </c>
      <c r="F326" s="247" t="s">
        <v>1560</v>
      </c>
      <c r="G326" s="245"/>
      <c r="H326" s="248">
        <v>1.4379999999999999</v>
      </c>
      <c r="I326" s="249"/>
      <c r="J326" s="245"/>
      <c r="K326" s="245"/>
      <c r="L326" s="250"/>
      <c r="M326" s="251"/>
      <c r="N326" s="252"/>
      <c r="O326" s="252"/>
      <c r="P326" s="252"/>
      <c r="Q326" s="252"/>
      <c r="R326" s="252"/>
      <c r="S326" s="252"/>
      <c r="T326" s="253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4" t="s">
        <v>208</v>
      </c>
      <c r="AU326" s="254" t="s">
        <v>81</v>
      </c>
      <c r="AV326" s="14" t="s">
        <v>81</v>
      </c>
      <c r="AW326" s="14" t="s">
        <v>33</v>
      </c>
      <c r="AX326" s="14" t="s">
        <v>72</v>
      </c>
      <c r="AY326" s="254" t="s">
        <v>196</v>
      </c>
    </row>
    <row r="327" s="15" customFormat="1">
      <c r="A327" s="15"/>
      <c r="B327" s="255"/>
      <c r="C327" s="256"/>
      <c r="D327" s="235" t="s">
        <v>208</v>
      </c>
      <c r="E327" s="257" t="s">
        <v>19</v>
      </c>
      <c r="F327" s="258" t="s">
        <v>219</v>
      </c>
      <c r="G327" s="256"/>
      <c r="H327" s="259">
        <v>1.4379999999999999</v>
      </c>
      <c r="I327" s="260"/>
      <c r="J327" s="256"/>
      <c r="K327" s="256"/>
      <c r="L327" s="261"/>
      <c r="M327" s="262"/>
      <c r="N327" s="263"/>
      <c r="O327" s="263"/>
      <c r="P327" s="263"/>
      <c r="Q327" s="263"/>
      <c r="R327" s="263"/>
      <c r="S327" s="263"/>
      <c r="T327" s="264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5" t="s">
        <v>208</v>
      </c>
      <c r="AU327" s="265" t="s">
        <v>81</v>
      </c>
      <c r="AV327" s="15" t="s">
        <v>204</v>
      </c>
      <c r="AW327" s="15" t="s">
        <v>33</v>
      </c>
      <c r="AX327" s="15" t="s">
        <v>79</v>
      </c>
      <c r="AY327" s="265" t="s">
        <v>196</v>
      </c>
    </row>
    <row r="328" s="12" customFormat="1" ht="22.8" customHeight="1">
      <c r="A328" s="12"/>
      <c r="B328" s="199"/>
      <c r="C328" s="200"/>
      <c r="D328" s="201" t="s">
        <v>71</v>
      </c>
      <c r="E328" s="213" t="s">
        <v>1561</v>
      </c>
      <c r="F328" s="213" t="s">
        <v>1562</v>
      </c>
      <c r="G328" s="200"/>
      <c r="H328" s="200"/>
      <c r="I328" s="203"/>
      <c r="J328" s="214">
        <f>BK328</f>
        <v>0</v>
      </c>
      <c r="K328" s="200"/>
      <c r="L328" s="205"/>
      <c r="M328" s="206"/>
      <c r="N328" s="207"/>
      <c r="O328" s="207"/>
      <c r="P328" s="208">
        <f>SUM(P329:P404)</f>
        <v>0</v>
      </c>
      <c r="Q328" s="207"/>
      <c r="R328" s="208">
        <f>SUM(R329:R404)</f>
        <v>0.43279606060000003</v>
      </c>
      <c r="S328" s="207"/>
      <c r="T328" s="209">
        <f>SUM(T329:T404)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210" t="s">
        <v>79</v>
      </c>
      <c r="AT328" s="211" t="s">
        <v>71</v>
      </c>
      <c r="AU328" s="211" t="s">
        <v>79</v>
      </c>
      <c r="AY328" s="210" t="s">
        <v>196</v>
      </c>
      <c r="BK328" s="212">
        <f>SUM(BK329:BK404)</f>
        <v>0</v>
      </c>
    </row>
    <row r="329" s="2" customFormat="1" ht="24.15" customHeight="1">
      <c r="A329" s="41"/>
      <c r="B329" s="42"/>
      <c r="C329" s="215" t="s">
        <v>569</v>
      </c>
      <c r="D329" s="215" t="s">
        <v>199</v>
      </c>
      <c r="E329" s="216" t="s">
        <v>1462</v>
      </c>
      <c r="F329" s="217" t="s">
        <v>1463</v>
      </c>
      <c r="G329" s="218" t="s">
        <v>264</v>
      </c>
      <c r="H329" s="219">
        <v>0.192</v>
      </c>
      <c r="I329" s="220"/>
      <c r="J329" s="221">
        <f>ROUND(I329*H329,2)</f>
        <v>0</v>
      </c>
      <c r="K329" s="217" t="s">
        <v>203</v>
      </c>
      <c r="L329" s="47"/>
      <c r="M329" s="222" t="s">
        <v>19</v>
      </c>
      <c r="N329" s="223" t="s">
        <v>43</v>
      </c>
      <c r="O329" s="87"/>
      <c r="P329" s="224">
        <f>O329*H329</f>
        <v>0</v>
      </c>
      <c r="Q329" s="224">
        <v>0</v>
      </c>
      <c r="R329" s="224">
        <f>Q329*H329</f>
        <v>0</v>
      </c>
      <c r="S329" s="224">
        <v>0</v>
      </c>
      <c r="T329" s="225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6" t="s">
        <v>204</v>
      </c>
      <c r="AT329" s="226" t="s">
        <v>199</v>
      </c>
      <c r="AU329" s="226" t="s">
        <v>81</v>
      </c>
      <c r="AY329" s="20" t="s">
        <v>196</v>
      </c>
      <c r="BE329" s="227">
        <f>IF(N329="základní",J329,0)</f>
        <v>0</v>
      </c>
      <c r="BF329" s="227">
        <f>IF(N329="snížená",J329,0)</f>
        <v>0</v>
      </c>
      <c r="BG329" s="227">
        <f>IF(N329="zákl. přenesená",J329,0)</f>
        <v>0</v>
      </c>
      <c r="BH329" s="227">
        <f>IF(N329="sníž. přenesená",J329,0)</f>
        <v>0</v>
      </c>
      <c r="BI329" s="227">
        <f>IF(N329="nulová",J329,0)</f>
        <v>0</v>
      </c>
      <c r="BJ329" s="20" t="s">
        <v>79</v>
      </c>
      <c r="BK329" s="227">
        <f>ROUND(I329*H329,2)</f>
        <v>0</v>
      </c>
      <c r="BL329" s="20" t="s">
        <v>204</v>
      </c>
      <c r="BM329" s="226" t="s">
        <v>1563</v>
      </c>
    </row>
    <row r="330" s="2" customFormat="1">
      <c r="A330" s="41"/>
      <c r="B330" s="42"/>
      <c r="C330" s="43"/>
      <c r="D330" s="228" t="s">
        <v>206</v>
      </c>
      <c r="E330" s="43"/>
      <c r="F330" s="229" t="s">
        <v>1465</v>
      </c>
      <c r="G330" s="43"/>
      <c r="H330" s="43"/>
      <c r="I330" s="230"/>
      <c r="J330" s="43"/>
      <c r="K330" s="43"/>
      <c r="L330" s="47"/>
      <c r="M330" s="231"/>
      <c r="N330" s="232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206</v>
      </c>
      <c r="AU330" s="20" t="s">
        <v>81</v>
      </c>
    </row>
    <row r="331" s="13" customFormat="1">
      <c r="A331" s="13"/>
      <c r="B331" s="233"/>
      <c r="C331" s="234"/>
      <c r="D331" s="235" t="s">
        <v>208</v>
      </c>
      <c r="E331" s="236" t="s">
        <v>19</v>
      </c>
      <c r="F331" s="237" t="s">
        <v>1564</v>
      </c>
      <c r="G331" s="234"/>
      <c r="H331" s="236" t="s">
        <v>19</v>
      </c>
      <c r="I331" s="238"/>
      <c r="J331" s="234"/>
      <c r="K331" s="234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208</v>
      </c>
      <c r="AU331" s="243" t="s">
        <v>81</v>
      </c>
      <c r="AV331" s="13" t="s">
        <v>79</v>
      </c>
      <c r="AW331" s="13" t="s">
        <v>33</v>
      </c>
      <c r="AX331" s="13" t="s">
        <v>72</v>
      </c>
      <c r="AY331" s="243" t="s">
        <v>196</v>
      </c>
    </row>
    <row r="332" s="13" customFormat="1">
      <c r="A332" s="13"/>
      <c r="B332" s="233"/>
      <c r="C332" s="234"/>
      <c r="D332" s="235" t="s">
        <v>208</v>
      </c>
      <c r="E332" s="236" t="s">
        <v>19</v>
      </c>
      <c r="F332" s="237" t="s">
        <v>1467</v>
      </c>
      <c r="G332" s="234"/>
      <c r="H332" s="236" t="s">
        <v>19</v>
      </c>
      <c r="I332" s="238"/>
      <c r="J332" s="234"/>
      <c r="K332" s="234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208</v>
      </c>
      <c r="AU332" s="243" t="s">
        <v>81</v>
      </c>
      <c r="AV332" s="13" t="s">
        <v>79</v>
      </c>
      <c r="AW332" s="13" t="s">
        <v>33</v>
      </c>
      <c r="AX332" s="13" t="s">
        <v>72</v>
      </c>
      <c r="AY332" s="243" t="s">
        <v>196</v>
      </c>
    </row>
    <row r="333" s="14" customFormat="1">
      <c r="A333" s="14"/>
      <c r="B333" s="244"/>
      <c r="C333" s="245"/>
      <c r="D333" s="235" t="s">
        <v>208</v>
      </c>
      <c r="E333" s="246" t="s">
        <v>19</v>
      </c>
      <c r="F333" s="247" t="s">
        <v>1565</v>
      </c>
      <c r="G333" s="245"/>
      <c r="H333" s="248">
        <v>0.192</v>
      </c>
      <c r="I333" s="249"/>
      <c r="J333" s="245"/>
      <c r="K333" s="245"/>
      <c r="L333" s="250"/>
      <c r="M333" s="251"/>
      <c r="N333" s="252"/>
      <c r="O333" s="252"/>
      <c r="P333" s="252"/>
      <c r="Q333" s="252"/>
      <c r="R333" s="252"/>
      <c r="S333" s="252"/>
      <c r="T333" s="253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4" t="s">
        <v>208</v>
      </c>
      <c r="AU333" s="254" t="s">
        <v>81</v>
      </c>
      <c r="AV333" s="14" t="s">
        <v>81</v>
      </c>
      <c r="AW333" s="14" t="s">
        <v>33</v>
      </c>
      <c r="AX333" s="14" t="s">
        <v>72</v>
      </c>
      <c r="AY333" s="254" t="s">
        <v>196</v>
      </c>
    </row>
    <row r="334" s="15" customFormat="1">
      <c r="A334" s="15"/>
      <c r="B334" s="255"/>
      <c r="C334" s="256"/>
      <c r="D334" s="235" t="s">
        <v>208</v>
      </c>
      <c r="E334" s="257" t="s">
        <v>19</v>
      </c>
      <c r="F334" s="258" t="s">
        <v>219</v>
      </c>
      <c r="G334" s="256"/>
      <c r="H334" s="259">
        <v>0.192</v>
      </c>
      <c r="I334" s="260"/>
      <c r="J334" s="256"/>
      <c r="K334" s="256"/>
      <c r="L334" s="261"/>
      <c r="M334" s="262"/>
      <c r="N334" s="263"/>
      <c r="O334" s="263"/>
      <c r="P334" s="263"/>
      <c r="Q334" s="263"/>
      <c r="R334" s="263"/>
      <c r="S334" s="263"/>
      <c r="T334" s="264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T334" s="265" t="s">
        <v>208</v>
      </c>
      <c r="AU334" s="265" t="s">
        <v>81</v>
      </c>
      <c r="AV334" s="15" t="s">
        <v>204</v>
      </c>
      <c r="AW334" s="15" t="s">
        <v>33</v>
      </c>
      <c r="AX334" s="15" t="s">
        <v>79</v>
      </c>
      <c r="AY334" s="265" t="s">
        <v>196</v>
      </c>
    </row>
    <row r="335" s="2" customFormat="1" ht="24.15" customHeight="1">
      <c r="A335" s="41"/>
      <c r="B335" s="42"/>
      <c r="C335" s="215" t="s">
        <v>577</v>
      </c>
      <c r="D335" s="215" t="s">
        <v>199</v>
      </c>
      <c r="E335" s="216" t="s">
        <v>1469</v>
      </c>
      <c r="F335" s="217" t="s">
        <v>1470</v>
      </c>
      <c r="G335" s="218" t="s">
        <v>264</v>
      </c>
      <c r="H335" s="219">
        <v>0.192</v>
      </c>
      <c r="I335" s="220"/>
      <c r="J335" s="221">
        <f>ROUND(I335*H335,2)</f>
        <v>0</v>
      </c>
      <c r="K335" s="217" t="s">
        <v>203</v>
      </c>
      <c r="L335" s="47"/>
      <c r="M335" s="222" t="s">
        <v>19</v>
      </c>
      <c r="N335" s="223" t="s">
        <v>43</v>
      </c>
      <c r="O335" s="87"/>
      <c r="P335" s="224">
        <f>O335*H335</f>
        <v>0</v>
      </c>
      <c r="Q335" s="224">
        <v>0</v>
      </c>
      <c r="R335" s="224">
        <f>Q335*H335</f>
        <v>0</v>
      </c>
      <c r="S335" s="224">
        <v>0</v>
      </c>
      <c r="T335" s="225">
        <f>S335*H335</f>
        <v>0</v>
      </c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R335" s="226" t="s">
        <v>204</v>
      </c>
      <c r="AT335" s="226" t="s">
        <v>199</v>
      </c>
      <c r="AU335" s="226" t="s">
        <v>81</v>
      </c>
      <c r="AY335" s="20" t="s">
        <v>196</v>
      </c>
      <c r="BE335" s="227">
        <f>IF(N335="základní",J335,0)</f>
        <v>0</v>
      </c>
      <c r="BF335" s="227">
        <f>IF(N335="snížená",J335,0)</f>
        <v>0</v>
      </c>
      <c r="BG335" s="227">
        <f>IF(N335="zákl. přenesená",J335,0)</f>
        <v>0</v>
      </c>
      <c r="BH335" s="227">
        <f>IF(N335="sníž. přenesená",J335,0)</f>
        <v>0</v>
      </c>
      <c r="BI335" s="227">
        <f>IF(N335="nulová",J335,0)</f>
        <v>0</v>
      </c>
      <c r="BJ335" s="20" t="s">
        <v>79</v>
      </c>
      <c r="BK335" s="227">
        <f>ROUND(I335*H335,2)</f>
        <v>0</v>
      </c>
      <c r="BL335" s="20" t="s">
        <v>204</v>
      </c>
      <c r="BM335" s="226" t="s">
        <v>1566</v>
      </c>
    </row>
    <row r="336" s="2" customFormat="1">
      <c r="A336" s="41"/>
      <c r="B336" s="42"/>
      <c r="C336" s="43"/>
      <c r="D336" s="228" t="s">
        <v>206</v>
      </c>
      <c r="E336" s="43"/>
      <c r="F336" s="229" t="s">
        <v>1472</v>
      </c>
      <c r="G336" s="43"/>
      <c r="H336" s="43"/>
      <c r="I336" s="230"/>
      <c r="J336" s="43"/>
      <c r="K336" s="43"/>
      <c r="L336" s="47"/>
      <c r="M336" s="231"/>
      <c r="N336" s="232"/>
      <c r="O336" s="87"/>
      <c r="P336" s="87"/>
      <c r="Q336" s="87"/>
      <c r="R336" s="87"/>
      <c r="S336" s="87"/>
      <c r="T336" s="88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T336" s="20" t="s">
        <v>206</v>
      </c>
      <c r="AU336" s="20" t="s">
        <v>81</v>
      </c>
    </row>
    <row r="337" s="13" customFormat="1">
      <c r="A337" s="13"/>
      <c r="B337" s="233"/>
      <c r="C337" s="234"/>
      <c r="D337" s="235" t="s">
        <v>208</v>
      </c>
      <c r="E337" s="236" t="s">
        <v>19</v>
      </c>
      <c r="F337" s="237" t="s">
        <v>1564</v>
      </c>
      <c r="G337" s="234"/>
      <c r="H337" s="236" t="s">
        <v>19</v>
      </c>
      <c r="I337" s="238"/>
      <c r="J337" s="234"/>
      <c r="K337" s="234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208</v>
      </c>
      <c r="AU337" s="243" t="s">
        <v>81</v>
      </c>
      <c r="AV337" s="13" t="s">
        <v>79</v>
      </c>
      <c r="AW337" s="13" t="s">
        <v>33</v>
      </c>
      <c r="AX337" s="13" t="s">
        <v>72</v>
      </c>
      <c r="AY337" s="243" t="s">
        <v>196</v>
      </c>
    </row>
    <row r="338" s="13" customFormat="1">
      <c r="A338" s="13"/>
      <c r="B338" s="233"/>
      <c r="C338" s="234"/>
      <c r="D338" s="235" t="s">
        <v>208</v>
      </c>
      <c r="E338" s="236" t="s">
        <v>19</v>
      </c>
      <c r="F338" s="237" t="s">
        <v>1467</v>
      </c>
      <c r="G338" s="234"/>
      <c r="H338" s="236" t="s">
        <v>19</v>
      </c>
      <c r="I338" s="238"/>
      <c r="J338" s="234"/>
      <c r="K338" s="234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208</v>
      </c>
      <c r="AU338" s="243" t="s">
        <v>81</v>
      </c>
      <c r="AV338" s="13" t="s">
        <v>79</v>
      </c>
      <c r="AW338" s="13" t="s">
        <v>33</v>
      </c>
      <c r="AX338" s="13" t="s">
        <v>72</v>
      </c>
      <c r="AY338" s="243" t="s">
        <v>196</v>
      </c>
    </row>
    <row r="339" s="14" customFormat="1">
      <c r="A339" s="14"/>
      <c r="B339" s="244"/>
      <c r="C339" s="245"/>
      <c r="D339" s="235" t="s">
        <v>208</v>
      </c>
      <c r="E339" s="246" t="s">
        <v>19</v>
      </c>
      <c r="F339" s="247" t="s">
        <v>1565</v>
      </c>
      <c r="G339" s="245"/>
      <c r="H339" s="248">
        <v>0.192</v>
      </c>
      <c r="I339" s="249"/>
      <c r="J339" s="245"/>
      <c r="K339" s="245"/>
      <c r="L339" s="250"/>
      <c r="M339" s="251"/>
      <c r="N339" s="252"/>
      <c r="O339" s="252"/>
      <c r="P339" s="252"/>
      <c r="Q339" s="252"/>
      <c r="R339" s="252"/>
      <c r="S339" s="252"/>
      <c r="T339" s="253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4" t="s">
        <v>208</v>
      </c>
      <c r="AU339" s="254" t="s">
        <v>81</v>
      </c>
      <c r="AV339" s="14" t="s">
        <v>81</v>
      </c>
      <c r="AW339" s="14" t="s">
        <v>33</v>
      </c>
      <c r="AX339" s="14" t="s">
        <v>72</v>
      </c>
      <c r="AY339" s="254" t="s">
        <v>196</v>
      </c>
    </row>
    <row r="340" s="15" customFormat="1">
      <c r="A340" s="15"/>
      <c r="B340" s="255"/>
      <c r="C340" s="256"/>
      <c r="D340" s="235" t="s">
        <v>208</v>
      </c>
      <c r="E340" s="257" t="s">
        <v>19</v>
      </c>
      <c r="F340" s="258" t="s">
        <v>219</v>
      </c>
      <c r="G340" s="256"/>
      <c r="H340" s="259">
        <v>0.192</v>
      </c>
      <c r="I340" s="260"/>
      <c r="J340" s="256"/>
      <c r="K340" s="256"/>
      <c r="L340" s="261"/>
      <c r="M340" s="262"/>
      <c r="N340" s="263"/>
      <c r="O340" s="263"/>
      <c r="P340" s="263"/>
      <c r="Q340" s="263"/>
      <c r="R340" s="263"/>
      <c r="S340" s="263"/>
      <c r="T340" s="264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5" t="s">
        <v>208</v>
      </c>
      <c r="AU340" s="265" t="s">
        <v>81</v>
      </c>
      <c r="AV340" s="15" t="s">
        <v>204</v>
      </c>
      <c r="AW340" s="15" t="s">
        <v>33</v>
      </c>
      <c r="AX340" s="15" t="s">
        <v>79</v>
      </c>
      <c r="AY340" s="265" t="s">
        <v>196</v>
      </c>
    </row>
    <row r="341" s="2" customFormat="1" ht="33" customHeight="1">
      <c r="A341" s="41"/>
      <c r="B341" s="42"/>
      <c r="C341" s="215" t="s">
        <v>583</v>
      </c>
      <c r="D341" s="215" t="s">
        <v>199</v>
      </c>
      <c r="E341" s="216" t="s">
        <v>1473</v>
      </c>
      <c r="F341" s="217" t="s">
        <v>1474</v>
      </c>
      <c r="G341" s="218" t="s">
        <v>264</v>
      </c>
      <c r="H341" s="219">
        <v>0.192</v>
      </c>
      <c r="I341" s="220"/>
      <c r="J341" s="221">
        <f>ROUND(I341*H341,2)</f>
        <v>0</v>
      </c>
      <c r="K341" s="217" t="s">
        <v>203</v>
      </c>
      <c r="L341" s="47"/>
      <c r="M341" s="222" t="s">
        <v>19</v>
      </c>
      <c r="N341" s="223" t="s">
        <v>43</v>
      </c>
      <c r="O341" s="87"/>
      <c r="P341" s="224">
        <f>O341*H341</f>
        <v>0</v>
      </c>
      <c r="Q341" s="224">
        <v>0</v>
      </c>
      <c r="R341" s="224">
        <f>Q341*H341</f>
        <v>0</v>
      </c>
      <c r="S341" s="224">
        <v>0</v>
      </c>
      <c r="T341" s="225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6" t="s">
        <v>204</v>
      </c>
      <c r="AT341" s="226" t="s">
        <v>199</v>
      </c>
      <c r="AU341" s="226" t="s">
        <v>81</v>
      </c>
      <c r="AY341" s="20" t="s">
        <v>196</v>
      </c>
      <c r="BE341" s="227">
        <f>IF(N341="základní",J341,0)</f>
        <v>0</v>
      </c>
      <c r="BF341" s="227">
        <f>IF(N341="snížená",J341,0)</f>
        <v>0</v>
      </c>
      <c r="BG341" s="227">
        <f>IF(N341="zákl. přenesená",J341,0)</f>
        <v>0</v>
      </c>
      <c r="BH341" s="227">
        <f>IF(N341="sníž. přenesená",J341,0)</f>
        <v>0</v>
      </c>
      <c r="BI341" s="227">
        <f>IF(N341="nulová",J341,0)</f>
        <v>0</v>
      </c>
      <c r="BJ341" s="20" t="s">
        <v>79</v>
      </c>
      <c r="BK341" s="227">
        <f>ROUND(I341*H341,2)</f>
        <v>0</v>
      </c>
      <c r="BL341" s="20" t="s">
        <v>204</v>
      </c>
      <c r="BM341" s="226" t="s">
        <v>1567</v>
      </c>
    </row>
    <row r="342" s="2" customFormat="1">
      <c r="A342" s="41"/>
      <c r="B342" s="42"/>
      <c r="C342" s="43"/>
      <c r="D342" s="228" t="s">
        <v>206</v>
      </c>
      <c r="E342" s="43"/>
      <c r="F342" s="229" t="s">
        <v>1476</v>
      </c>
      <c r="G342" s="43"/>
      <c r="H342" s="43"/>
      <c r="I342" s="230"/>
      <c r="J342" s="43"/>
      <c r="K342" s="43"/>
      <c r="L342" s="47"/>
      <c r="M342" s="231"/>
      <c r="N342" s="232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206</v>
      </c>
      <c r="AU342" s="20" t="s">
        <v>81</v>
      </c>
    </row>
    <row r="343" s="13" customFormat="1">
      <c r="A343" s="13"/>
      <c r="B343" s="233"/>
      <c r="C343" s="234"/>
      <c r="D343" s="235" t="s">
        <v>208</v>
      </c>
      <c r="E343" s="236" t="s">
        <v>19</v>
      </c>
      <c r="F343" s="237" t="s">
        <v>1564</v>
      </c>
      <c r="G343" s="234"/>
      <c r="H343" s="236" t="s">
        <v>19</v>
      </c>
      <c r="I343" s="238"/>
      <c r="J343" s="234"/>
      <c r="K343" s="234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208</v>
      </c>
      <c r="AU343" s="243" t="s">
        <v>81</v>
      </c>
      <c r="AV343" s="13" t="s">
        <v>79</v>
      </c>
      <c r="AW343" s="13" t="s">
        <v>33</v>
      </c>
      <c r="AX343" s="13" t="s">
        <v>72</v>
      </c>
      <c r="AY343" s="243" t="s">
        <v>196</v>
      </c>
    </row>
    <row r="344" s="13" customFormat="1">
      <c r="A344" s="13"/>
      <c r="B344" s="233"/>
      <c r="C344" s="234"/>
      <c r="D344" s="235" t="s">
        <v>208</v>
      </c>
      <c r="E344" s="236" t="s">
        <v>19</v>
      </c>
      <c r="F344" s="237" t="s">
        <v>1467</v>
      </c>
      <c r="G344" s="234"/>
      <c r="H344" s="236" t="s">
        <v>19</v>
      </c>
      <c r="I344" s="238"/>
      <c r="J344" s="234"/>
      <c r="K344" s="234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208</v>
      </c>
      <c r="AU344" s="243" t="s">
        <v>81</v>
      </c>
      <c r="AV344" s="13" t="s">
        <v>79</v>
      </c>
      <c r="AW344" s="13" t="s">
        <v>33</v>
      </c>
      <c r="AX344" s="13" t="s">
        <v>72</v>
      </c>
      <c r="AY344" s="243" t="s">
        <v>196</v>
      </c>
    </row>
    <row r="345" s="14" customFormat="1">
      <c r="A345" s="14"/>
      <c r="B345" s="244"/>
      <c r="C345" s="245"/>
      <c r="D345" s="235" t="s">
        <v>208</v>
      </c>
      <c r="E345" s="246" t="s">
        <v>19</v>
      </c>
      <c r="F345" s="247" t="s">
        <v>1565</v>
      </c>
      <c r="G345" s="245"/>
      <c r="H345" s="248">
        <v>0.192</v>
      </c>
      <c r="I345" s="249"/>
      <c r="J345" s="245"/>
      <c r="K345" s="245"/>
      <c r="L345" s="250"/>
      <c r="M345" s="251"/>
      <c r="N345" s="252"/>
      <c r="O345" s="252"/>
      <c r="P345" s="252"/>
      <c r="Q345" s="252"/>
      <c r="R345" s="252"/>
      <c r="S345" s="252"/>
      <c r="T345" s="253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4" t="s">
        <v>208</v>
      </c>
      <c r="AU345" s="254" t="s">
        <v>81</v>
      </c>
      <c r="AV345" s="14" t="s">
        <v>81</v>
      </c>
      <c r="AW345" s="14" t="s">
        <v>33</v>
      </c>
      <c r="AX345" s="14" t="s">
        <v>72</v>
      </c>
      <c r="AY345" s="254" t="s">
        <v>196</v>
      </c>
    </row>
    <row r="346" s="15" customFormat="1">
      <c r="A346" s="15"/>
      <c r="B346" s="255"/>
      <c r="C346" s="256"/>
      <c r="D346" s="235" t="s">
        <v>208</v>
      </c>
      <c r="E346" s="257" t="s">
        <v>19</v>
      </c>
      <c r="F346" s="258" t="s">
        <v>219</v>
      </c>
      <c r="G346" s="256"/>
      <c r="H346" s="259">
        <v>0.192</v>
      </c>
      <c r="I346" s="260"/>
      <c r="J346" s="256"/>
      <c r="K346" s="256"/>
      <c r="L346" s="261"/>
      <c r="M346" s="262"/>
      <c r="N346" s="263"/>
      <c r="O346" s="263"/>
      <c r="P346" s="263"/>
      <c r="Q346" s="263"/>
      <c r="R346" s="263"/>
      <c r="S346" s="263"/>
      <c r="T346" s="264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5" t="s">
        <v>208</v>
      </c>
      <c r="AU346" s="265" t="s">
        <v>81</v>
      </c>
      <c r="AV346" s="15" t="s">
        <v>204</v>
      </c>
      <c r="AW346" s="15" t="s">
        <v>33</v>
      </c>
      <c r="AX346" s="15" t="s">
        <v>79</v>
      </c>
      <c r="AY346" s="265" t="s">
        <v>196</v>
      </c>
    </row>
    <row r="347" s="2" customFormat="1" ht="37.8" customHeight="1">
      <c r="A347" s="41"/>
      <c r="B347" s="42"/>
      <c r="C347" s="215" t="s">
        <v>586</v>
      </c>
      <c r="D347" s="215" t="s">
        <v>199</v>
      </c>
      <c r="E347" s="216" t="s">
        <v>295</v>
      </c>
      <c r="F347" s="217" t="s">
        <v>296</v>
      </c>
      <c r="G347" s="218" t="s">
        <v>264</v>
      </c>
      <c r="H347" s="219">
        <v>0.192</v>
      </c>
      <c r="I347" s="220"/>
      <c r="J347" s="221">
        <f>ROUND(I347*H347,2)</f>
        <v>0</v>
      </c>
      <c r="K347" s="217" t="s">
        <v>203</v>
      </c>
      <c r="L347" s="47"/>
      <c r="M347" s="222" t="s">
        <v>19</v>
      </c>
      <c r="N347" s="223" t="s">
        <v>43</v>
      </c>
      <c r="O347" s="87"/>
      <c r="P347" s="224">
        <f>O347*H347</f>
        <v>0</v>
      </c>
      <c r="Q347" s="224">
        <v>0</v>
      </c>
      <c r="R347" s="224">
        <f>Q347*H347</f>
        <v>0</v>
      </c>
      <c r="S347" s="224">
        <v>0</v>
      </c>
      <c r="T347" s="225">
        <f>S347*H347</f>
        <v>0</v>
      </c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R347" s="226" t="s">
        <v>204</v>
      </c>
      <c r="AT347" s="226" t="s">
        <v>199</v>
      </c>
      <c r="AU347" s="226" t="s">
        <v>81</v>
      </c>
      <c r="AY347" s="20" t="s">
        <v>196</v>
      </c>
      <c r="BE347" s="227">
        <f>IF(N347="základní",J347,0)</f>
        <v>0</v>
      </c>
      <c r="BF347" s="227">
        <f>IF(N347="snížená",J347,0)</f>
        <v>0</v>
      </c>
      <c r="BG347" s="227">
        <f>IF(N347="zákl. přenesená",J347,0)</f>
        <v>0</v>
      </c>
      <c r="BH347" s="227">
        <f>IF(N347="sníž. přenesená",J347,0)</f>
        <v>0</v>
      </c>
      <c r="BI347" s="227">
        <f>IF(N347="nulová",J347,0)</f>
        <v>0</v>
      </c>
      <c r="BJ347" s="20" t="s">
        <v>79</v>
      </c>
      <c r="BK347" s="227">
        <f>ROUND(I347*H347,2)</f>
        <v>0</v>
      </c>
      <c r="BL347" s="20" t="s">
        <v>204</v>
      </c>
      <c r="BM347" s="226" t="s">
        <v>1568</v>
      </c>
    </row>
    <row r="348" s="2" customFormat="1">
      <c r="A348" s="41"/>
      <c r="B348" s="42"/>
      <c r="C348" s="43"/>
      <c r="D348" s="228" t="s">
        <v>206</v>
      </c>
      <c r="E348" s="43"/>
      <c r="F348" s="229" t="s">
        <v>298</v>
      </c>
      <c r="G348" s="43"/>
      <c r="H348" s="43"/>
      <c r="I348" s="230"/>
      <c r="J348" s="43"/>
      <c r="K348" s="43"/>
      <c r="L348" s="47"/>
      <c r="M348" s="231"/>
      <c r="N348" s="232"/>
      <c r="O348" s="87"/>
      <c r="P348" s="87"/>
      <c r="Q348" s="87"/>
      <c r="R348" s="87"/>
      <c r="S348" s="87"/>
      <c r="T348" s="88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T348" s="20" t="s">
        <v>206</v>
      </c>
      <c r="AU348" s="20" t="s">
        <v>81</v>
      </c>
    </row>
    <row r="349" s="13" customFormat="1">
      <c r="A349" s="13"/>
      <c r="B349" s="233"/>
      <c r="C349" s="234"/>
      <c r="D349" s="235" t="s">
        <v>208</v>
      </c>
      <c r="E349" s="236" t="s">
        <v>19</v>
      </c>
      <c r="F349" s="237" t="s">
        <v>1564</v>
      </c>
      <c r="G349" s="234"/>
      <c r="H349" s="236" t="s">
        <v>19</v>
      </c>
      <c r="I349" s="238"/>
      <c r="J349" s="234"/>
      <c r="K349" s="234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208</v>
      </c>
      <c r="AU349" s="243" t="s">
        <v>81</v>
      </c>
      <c r="AV349" s="13" t="s">
        <v>79</v>
      </c>
      <c r="AW349" s="13" t="s">
        <v>33</v>
      </c>
      <c r="AX349" s="13" t="s">
        <v>72</v>
      </c>
      <c r="AY349" s="243" t="s">
        <v>196</v>
      </c>
    </row>
    <row r="350" s="13" customFormat="1">
      <c r="A350" s="13"/>
      <c r="B350" s="233"/>
      <c r="C350" s="234"/>
      <c r="D350" s="235" t="s">
        <v>208</v>
      </c>
      <c r="E350" s="236" t="s">
        <v>19</v>
      </c>
      <c r="F350" s="237" t="s">
        <v>1467</v>
      </c>
      <c r="G350" s="234"/>
      <c r="H350" s="236" t="s">
        <v>19</v>
      </c>
      <c r="I350" s="238"/>
      <c r="J350" s="234"/>
      <c r="K350" s="234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208</v>
      </c>
      <c r="AU350" s="243" t="s">
        <v>81</v>
      </c>
      <c r="AV350" s="13" t="s">
        <v>79</v>
      </c>
      <c r="AW350" s="13" t="s">
        <v>33</v>
      </c>
      <c r="AX350" s="13" t="s">
        <v>72</v>
      </c>
      <c r="AY350" s="243" t="s">
        <v>196</v>
      </c>
    </row>
    <row r="351" s="14" customFormat="1">
      <c r="A351" s="14"/>
      <c r="B351" s="244"/>
      <c r="C351" s="245"/>
      <c r="D351" s="235" t="s">
        <v>208</v>
      </c>
      <c r="E351" s="246" t="s">
        <v>19</v>
      </c>
      <c r="F351" s="247" t="s">
        <v>1565</v>
      </c>
      <c r="G351" s="245"/>
      <c r="H351" s="248">
        <v>0.192</v>
      </c>
      <c r="I351" s="249"/>
      <c r="J351" s="245"/>
      <c r="K351" s="245"/>
      <c r="L351" s="250"/>
      <c r="M351" s="251"/>
      <c r="N351" s="252"/>
      <c r="O351" s="252"/>
      <c r="P351" s="252"/>
      <c r="Q351" s="252"/>
      <c r="R351" s="252"/>
      <c r="S351" s="252"/>
      <c r="T351" s="253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4" t="s">
        <v>208</v>
      </c>
      <c r="AU351" s="254" t="s">
        <v>81</v>
      </c>
      <c r="AV351" s="14" t="s">
        <v>81</v>
      </c>
      <c r="AW351" s="14" t="s">
        <v>33</v>
      </c>
      <c r="AX351" s="14" t="s">
        <v>72</v>
      </c>
      <c r="AY351" s="254" t="s">
        <v>196</v>
      </c>
    </row>
    <row r="352" s="15" customFormat="1">
      <c r="A352" s="15"/>
      <c r="B352" s="255"/>
      <c r="C352" s="256"/>
      <c r="D352" s="235" t="s">
        <v>208</v>
      </c>
      <c r="E352" s="257" t="s">
        <v>19</v>
      </c>
      <c r="F352" s="258" t="s">
        <v>219</v>
      </c>
      <c r="G352" s="256"/>
      <c r="H352" s="259">
        <v>0.192</v>
      </c>
      <c r="I352" s="260"/>
      <c r="J352" s="256"/>
      <c r="K352" s="256"/>
      <c r="L352" s="261"/>
      <c r="M352" s="262"/>
      <c r="N352" s="263"/>
      <c r="O352" s="263"/>
      <c r="P352" s="263"/>
      <c r="Q352" s="263"/>
      <c r="R352" s="263"/>
      <c r="S352" s="263"/>
      <c r="T352" s="264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265" t="s">
        <v>208</v>
      </c>
      <c r="AU352" s="265" t="s">
        <v>81</v>
      </c>
      <c r="AV352" s="15" t="s">
        <v>204</v>
      </c>
      <c r="AW352" s="15" t="s">
        <v>33</v>
      </c>
      <c r="AX352" s="15" t="s">
        <v>79</v>
      </c>
      <c r="AY352" s="265" t="s">
        <v>196</v>
      </c>
    </row>
    <row r="353" s="2" customFormat="1" ht="37.8" customHeight="1">
      <c r="A353" s="41"/>
      <c r="B353" s="42"/>
      <c r="C353" s="215" t="s">
        <v>589</v>
      </c>
      <c r="D353" s="215" t="s">
        <v>199</v>
      </c>
      <c r="E353" s="216" t="s">
        <v>300</v>
      </c>
      <c r="F353" s="217" t="s">
        <v>301</v>
      </c>
      <c r="G353" s="218" t="s">
        <v>264</v>
      </c>
      <c r="H353" s="219">
        <v>0.192</v>
      </c>
      <c r="I353" s="220"/>
      <c r="J353" s="221">
        <f>ROUND(I353*H353,2)</f>
        <v>0</v>
      </c>
      <c r="K353" s="217" t="s">
        <v>203</v>
      </c>
      <c r="L353" s="47"/>
      <c r="M353" s="222" t="s">
        <v>19</v>
      </c>
      <c r="N353" s="223" t="s">
        <v>43</v>
      </c>
      <c r="O353" s="87"/>
      <c r="P353" s="224">
        <f>O353*H353</f>
        <v>0</v>
      </c>
      <c r="Q353" s="224">
        <v>0</v>
      </c>
      <c r="R353" s="224">
        <f>Q353*H353</f>
        <v>0</v>
      </c>
      <c r="S353" s="224">
        <v>0</v>
      </c>
      <c r="T353" s="225">
        <f>S353*H353</f>
        <v>0</v>
      </c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R353" s="226" t="s">
        <v>204</v>
      </c>
      <c r="AT353" s="226" t="s">
        <v>199</v>
      </c>
      <c r="AU353" s="226" t="s">
        <v>81</v>
      </c>
      <c r="AY353" s="20" t="s">
        <v>196</v>
      </c>
      <c r="BE353" s="227">
        <f>IF(N353="základní",J353,0)</f>
        <v>0</v>
      </c>
      <c r="BF353" s="227">
        <f>IF(N353="snížená",J353,0)</f>
        <v>0</v>
      </c>
      <c r="BG353" s="227">
        <f>IF(N353="zákl. přenesená",J353,0)</f>
        <v>0</v>
      </c>
      <c r="BH353" s="227">
        <f>IF(N353="sníž. přenesená",J353,0)</f>
        <v>0</v>
      </c>
      <c r="BI353" s="227">
        <f>IF(N353="nulová",J353,0)</f>
        <v>0</v>
      </c>
      <c r="BJ353" s="20" t="s">
        <v>79</v>
      </c>
      <c r="BK353" s="227">
        <f>ROUND(I353*H353,2)</f>
        <v>0</v>
      </c>
      <c r="BL353" s="20" t="s">
        <v>204</v>
      </c>
      <c r="BM353" s="226" t="s">
        <v>1569</v>
      </c>
    </row>
    <row r="354" s="2" customFormat="1">
      <c r="A354" s="41"/>
      <c r="B354" s="42"/>
      <c r="C354" s="43"/>
      <c r="D354" s="228" t="s">
        <v>206</v>
      </c>
      <c r="E354" s="43"/>
      <c r="F354" s="229" t="s">
        <v>303</v>
      </c>
      <c r="G354" s="43"/>
      <c r="H354" s="43"/>
      <c r="I354" s="230"/>
      <c r="J354" s="43"/>
      <c r="K354" s="43"/>
      <c r="L354" s="47"/>
      <c r="M354" s="231"/>
      <c r="N354" s="232"/>
      <c r="O354" s="87"/>
      <c r="P354" s="87"/>
      <c r="Q354" s="87"/>
      <c r="R354" s="87"/>
      <c r="S354" s="87"/>
      <c r="T354" s="88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T354" s="20" t="s">
        <v>206</v>
      </c>
      <c r="AU354" s="20" t="s">
        <v>81</v>
      </c>
    </row>
    <row r="355" s="13" customFormat="1">
      <c r="A355" s="13"/>
      <c r="B355" s="233"/>
      <c r="C355" s="234"/>
      <c r="D355" s="235" t="s">
        <v>208</v>
      </c>
      <c r="E355" s="236" t="s">
        <v>19</v>
      </c>
      <c r="F355" s="237" t="s">
        <v>1564</v>
      </c>
      <c r="G355" s="234"/>
      <c r="H355" s="236" t="s">
        <v>19</v>
      </c>
      <c r="I355" s="238"/>
      <c r="J355" s="234"/>
      <c r="K355" s="234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208</v>
      </c>
      <c r="AU355" s="243" t="s">
        <v>81</v>
      </c>
      <c r="AV355" s="13" t="s">
        <v>79</v>
      </c>
      <c r="AW355" s="13" t="s">
        <v>33</v>
      </c>
      <c r="AX355" s="13" t="s">
        <v>72</v>
      </c>
      <c r="AY355" s="243" t="s">
        <v>196</v>
      </c>
    </row>
    <row r="356" s="13" customFormat="1">
      <c r="A356" s="13"/>
      <c r="B356" s="233"/>
      <c r="C356" s="234"/>
      <c r="D356" s="235" t="s">
        <v>208</v>
      </c>
      <c r="E356" s="236" t="s">
        <v>19</v>
      </c>
      <c r="F356" s="237" t="s">
        <v>1467</v>
      </c>
      <c r="G356" s="234"/>
      <c r="H356" s="236" t="s">
        <v>19</v>
      </c>
      <c r="I356" s="238"/>
      <c r="J356" s="234"/>
      <c r="K356" s="234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208</v>
      </c>
      <c r="AU356" s="243" t="s">
        <v>81</v>
      </c>
      <c r="AV356" s="13" t="s">
        <v>79</v>
      </c>
      <c r="AW356" s="13" t="s">
        <v>33</v>
      </c>
      <c r="AX356" s="13" t="s">
        <v>72</v>
      </c>
      <c r="AY356" s="243" t="s">
        <v>196</v>
      </c>
    </row>
    <row r="357" s="14" customFormat="1">
      <c r="A357" s="14"/>
      <c r="B357" s="244"/>
      <c r="C357" s="245"/>
      <c r="D357" s="235" t="s">
        <v>208</v>
      </c>
      <c r="E357" s="246" t="s">
        <v>19</v>
      </c>
      <c r="F357" s="247" t="s">
        <v>1565</v>
      </c>
      <c r="G357" s="245"/>
      <c r="H357" s="248">
        <v>0.192</v>
      </c>
      <c r="I357" s="249"/>
      <c r="J357" s="245"/>
      <c r="K357" s="245"/>
      <c r="L357" s="250"/>
      <c r="M357" s="251"/>
      <c r="N357" s="252"/>
      <c r="O357" s="252"/>
      <c r="P357" s="252"/>
      <c r="Q357" s="252"/>
      <c r="R357" s="252"/>
      <c r="S357" s="252"/>
      <c r="T357" s="253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4" t="s">
        <v>208</v>
      </c>
      <c r="AU357" s="254" t="s">
        <v>81</v>
      </c>
      <c r="AV357" s="14" t="s">
        <v>81</v>
      </c>
      <c r="AW357" s="14" t="s">
        <v>33</v>
      </c>
      <c r="AX357" s="14" t="s">
        <v>72</v>
      </c>
      <c r="AY357" s="254" t="s">
        <v>196</v>
      </c>
    </row>
    <row r="358" s="15" customFormat="1">
      <c r="A358" s="15"/>
      <c r="B358" s="255"/>
      <c r="C358" s="256"/>
      <c r="D358" s="235" t="s">
        <v>208</v>
      </c>
      <c r="E358" s="257" t="s">
        <v>19</v>
      </c>
      <c r="F358" s="258" t="s">
        <v>219</v>
      </c>
      <c r="G358" s="256"/>
      <c r="H358" s="259">
        <v>0.192</v>
      </c>
      <c r="I358" s="260"/>
      <c r="J358" s="256"/>
      <c r="K358" s="256"/>
      <c r="L358" s="261"/>
      <c r="M358" s="262"/>
      <c r="N358" s="263"/>
      <c r="O358" s="263"/>
      <c r="P358" s="263"/>
      <c r="Q358" s="263"/>
      <c r="R358" s="263"/>
      <c r="S358" s="263"/>
      <c r="T358" s="264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265" t="s">
        <v>208</v>
      </c>
      <c r="AU358" s="265" t="s">
        <v>81</v>
      </c>
      <c r="AV358" s="15" t="s">
        <v>204</v>
      </c>
      <c r="AW358" s="15" t="s">
        <v>33</v>
      </c>
      <c r="AX358" s="15" t="s">
        <v>79</v>
      </c>
      <c r="AY358" s="265" t="s">
        <v>196</v>
      </c>
    </row>
    <row r="359" s="2" customFormat="1" ht="24.15" customHeight="1">
      <c r="A359" s="41"/>
      <c r="B359" s="42"/>
      <c r="C359" s="215" t="s">
        <v>591</v>
      </c>
      <c r="D359" s="215" t="s">
        <v>199</v>
      </c>
      <c r="E359" s="216" t="s">
        <v>1479</v>
      </c>
      <c r="F359" s="217" t="s">
        <v>311</v>
      </c>
      <c r="G359" s="218" t="s">
        <v>264</v>
      </c>
      <c r="H359" s="219">
        <v>0.192</v>
      </c>
      <c r="I359" s="220"/>
      <c r="J359" s="221">
        <f>ROUND(I359*H359,2)</f>
        <v>0</v>
      </c>
      <c r="K359" s="217" t="s">
        <v>203</v>
      </c>
      <c r="L359" s="47"/>
      <c r="M359" s="222" t="s">
        <v>19</v>
      </c>
      <c r="N359" s="223" t="s">
        <v>43</v>
      </c>
      <c r="O359" s="87"/>
      <c r="P359" s="224">
        <f>O359*H359</f>
        <v>0</v>
      </c>
      <c r="Q359" s="224">
        <v>0</v>
      </c>
      <c r="R359" s="224">
        <f>Q359*H359</f>
        <v>0</v>
      </c>
      <c r="S359" s="224">
        <v>0</v>
      </c>
      <c r="T359" s="225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26" t="s">
        <v>204</v>
      </c>
      <c r="AT359" s="226" t="s">
        <v>199</v>
      </c>
      <c r="AU359" s="226" t="s">
        <v>81</v>
      </c>
      <c r="AY359" s="20" t="s">
        <v>196</v>
      </c>
      <c r="BE359" s="227">
        <f>IF(N359="základní",J359,0)</f>
        <v>0</v>
      </c>
      <c r="BF359" s="227">
        <f>IF(N359="snížená",J359,0)</f>
        <v>0</v>
      </c>
      <c r="BG359" s="227">
        <f>IF(N359="zákl. přenesená",J359,0)</f>
        <v>0</v>
      </c>
      <c r="BH359" s="227">
        <f>IF(N359="sníž. přenesená",J359,0)</f>
        <v>0</v>
      </c>
      <c r="BI359" s="227">
        <f>IF(N359="nulová",J359,0)</f>
        <v>0</v>
      </c>
      <c r="BJ359" s="20" t="s">
        <v>79</v>
      </c>
      <c r="BK359" s="227">
        <f>ROUND(I359*H359,2)</f>
        <v>0</v>
      </c>
      <c r="BL359" s="20" t="s">
        <v>204</v>
      </c>
      <c r="BM359" s="226" t="s">
        <v>1570</v>
      </c>
    </row>
    <row r="360" s="2" customFormat="1">
      <c r="A360" s="41"/>
      <c r="B360" s="42"/>
      <c r="C360" s="43"/>
      <c r="D360" s="228" t="s">
        <v>206</v>
      </c>
      <c r="E360" s="43"/>
      <c r="F360" s="229" t="s">
        <v>1481</v>
      </c>
      <c r="G360" s="43"/>
      <c r="H360" s="43"/>
      <c r="I360" s="230"/>
      <c r="J360" s="43"/>
      <c r="K360" s="43"/>
      <c r="L360" s="47"/>
      <c r="M360" s="231"/>
      <c r="N360" s="232"/>
      <c r="O360" s="87"/>
      <c r="P360" s="87"/>
      <c r="Q360" s="87"/>
      <c r="R360" s="87"/>
      <c r="S360" s="87"/>
      <c r="T360" s="88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206</v>
      </c>
      <c r="AU360" s="20" t="s">
        <v>81</v>
      </c>
    </row>
    <row r="361" s="13" customFormat="1">
      <c r="A361" s="13"/>
      <c r="B361" s="233"/>
      <c r="C361" s="234"/>
      <c r="D361" s="235" t="s">
        <v>208</v>
      </c>
      <c r="E361" s="236" t="s">
        <v>19</v>
      </c>
      <c r="F361" s="237" t="s">
        <v>1564</v>
      </c>
      <c r="G361" s="234"/>
      <c r="H361" s="236" t="s">
        <v>19</v>
      </c>
      <c r="I361" s="238"/>
      <c r="J361" s="234"/>
      <c r="K361" s="234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208</v>
      </c>
      <c r="AU361" s="243" t="s">
        <v>81</v>
      </c>
      <c r="AV361" s="13" t="s">
        <v>79</v>
      </c>
      <c r="AW361" s="13" t="s">
        <v>33</v>
      </c>
      <c r="AX361" s="13" t="s">
        <v>72</v>
      </c>
      <c r="AY361" s="243" t="s">
        <v>196</v>
      </c>
    </row>
    <row r="362" s="13" customFormat="1">
      <c r="A362" s="13"/>
      <c r="B362" s="233"/>
      <c r="C362" s="234"/>
      <c r="D362" s="235" t="s">
        <v>208</v>
      </c>
      <c r="E362" s="236" t="s">
        <v>19</v>
      </c>
      <c r="F362" s="237" t="s">
        <v>1467</v>
      </c>
      <c r="G362" s="234"/>
      <c r="H362" s="236" t="s">
        <v>19</v>
      </c>
      <c r="I362" s="238"/>
      <c r="J362" s="234"/>
      <c r="K362" s="234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208</v>
      </c>
      <c r="AU362" s="243" t="s">
        <v>81</v>
      </c>
      <c r="AV362" s="13" t="s">
        <v>79</v>
      </c>
      <c r="AW362" s="13" t="s">
        <v>33</v>
      </c>
      <c r="AX362" s="13" t="s">
        <v>72</v>
      </c>
      <c r="AY362" s="243" t="s">
        <v>196</v>
      </c>
    </row>
    <row r="363" s="14" customFormat="1">
      <c r="A363" s="14"/>
      <c r="B363" s="244"/>
      <c r="C363" s="245"/>
      <c r="D363" s="235" t="s">
        <v>208</v>
      </c>
      <c r="E363" s="246" t="s">
        <v>19</v>
      </c>
      <c r="F363" s="247" t="s">
        <v>1565</v>
      </c>
      <c r="G363" s="245"/>
      <c r="H363" s="248">
        <v>0.192</v>
      </c>
      <c r="I363" s="249"/>
      <c r="J363" s="245"/>
      <c r="K363" s="245"/>
      <c r="L363" s="250"/>
      <c r="M363" s="251"/>
      <c r="N363" s="252"/>
      <c r="O363" s="252"/>
      <c r="P363" s="252"/>
      <c r="Q363" s="252"/>
      <c r="R363" s="252"/>
      <c r="S363" s="252"/>
      <c r="T363" s="253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4" t="s">
        <v>208</v>
      </c>
      <c r="AU363" s="254" t="s">
        <v>81</v>
      </c>
      <c r="AV363" s="14" t="s">
        <v>81</v>
      </c>
      <c r="AW363" s="14" t="s">
        <v>33</v>
      </c>
      <c r="AX363" s="14" t="s">
        <v>72</v>
      </c>
      <c r="AY363" s="254" t="s">
        <v>196</v>
      </c>
    </row>
    <row r="364" s="15" customFormat="1">
      <c r="A364" s="15"/>
      <c r="B364" s="255"/>
      <c r="C364" s="256"/>
      <c r="D364" s="235" t="s">
        <v>208</v>
      </c>
      <c r="E364" s="257" t="s">
        <v>19</v>
      </c>
      <c r="F364" s="258" t="s">
        <v>219</v>
      </c>
      <c r="G364" s="256"/>
      <c r="H364" s="259">
        <v>0.192</v>
      </c>
      <c r="I364" s="260"/>
      <c r="J364" s="256"/>
      <c r="K364" s="256"/>
      <c r="L364" s="261"/>
      <c r="M364" s="262"/>
      <c r="N364" s="263"/>
      <c r="O364" s="263"/>
      <c r="P364" s="263"/>
      <c r="Q364" s="263"/>
      <c r="R364" s="263"/>
      <c r="S364" s="263"/>
      <c r="T364" s="264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T364" s="265" t="s">
        <v>208</v>
      </c>
      <c r="AU364" s="265" t="s">
        <v>81</v>
      </c>
      <c r="AV364" s="15" t="s">
        <v>204</v>
      </c>
      <c r="AW364" s="15" t="s">
        <v>33</v>
      </c>
      <c r="AX364" s="15" t="s">
        <v>79</v>
      </c>
      <c r="AY364" s="265" t="s">
        <v>196</v>
      </c>
    </row>
    <row r="365" s="2" customFormat="1" ht="24.15" customHeight="1">
      <c r="A365" s="41"/>
      <c r="B365" s="42"/>
      <c r="C365" s="215" t="s">
        <v>593</v>
      </c>
      <c r="D365" s="215" t="s">
        <v>199</v>
      </c>
      <c r="E365" s="216" t="s">
        <v>1031</v>
      </c>
      <c r="F365" s="217" t="s">
        <v>369</v>
      </c>
      <c r="G365" s="218" t="s">
        <v>317</v>
      </c>
      <c r="H365" s="219">
        <v>0.307</v>
      </c>
      <c r="I365" s="220"/>
      <c r="J365" s="221">
        <f>ROUND(I365*H365,2)</f>
        <v>0</v>
      </c>
      <c r="K365" s="217" t="s">
        <v>203</v>
      </c>
      <c r="L365" s="47"/>
      <c r="M365" s="222" t="s">
        <v>19</v>
      </c>
      <c r="N365" s="223" t="s">
        <v>43</v>
      </c>
      <c r="O365" s="87"/>
      <c r="P365" s="224">
        <f>O365*H365</f>
        <v>0</v>
      </c>
      <c r="Q365" s="224">
        <v>0</v>
      </c>
      <c r="R365" s="224">
        <f>Q365*H365</f>
        <v>0</v>
      </c>
      <c r="S365" s="224">
        <v>0</v>
      </c>
      <c r="T365" s="225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6" t="s">
        <v>204</v>
      </c>
      <c r="AT365" s="226" t="s">
        <v>199</v>
      </c>
      <c r="AU365" s="226" t="s">
        <v>81</v>
      </c>
      <c r="AY365" s="20" t="s">
        <v>196</v>
      </c>
      <c r="BE365" s="227">
        <f>IF(N365="základní",J365,0)</f>
        <v>0</v>
      </c>
      <c r="BF365" s="227">
        <f>IF(N365="snížená",J365,0)</f>
        <v>0</v>
      </c>
      <c r="BG365" s="227">
        <f>IF(N365="zákl. přenesená",J365,0)</f>
        <v>0</v>
      </c>
      <c r="BH365" s="227">
        <f>IF(N365="sníž. přenesená",J365,0)</f>
        <v>0</v>
      </c>
      <c r="BI365" s="227">
        <f>IF(N365="nulová",J365,0)</f>
        <v>0</v>
      </c>
      <c r="BJ365" s="20" t="s">
        <v>79</v>
      </c>
      <c r="BK365" s="227">
        <f>ROUND(I365*H365,2)</f>
        <v>0</v>
      </c>
      <c r="BL365" s="20" t="s">
        <v>204</v>
      </c>
      <c r="BM365" s="226" t="s">
        <v>1571</v>
      </c>
    </row>
    <row r="366" s="2" customFormat="1">
      <c r="A366" s="41"/>
      <c r="B366" s="42"/>
      <c r="C366" s="43"/>
      <c r="D366" s="228" t="s">
        <v>206</v>
      </c>
      <c r="E366" s="43"/>
      <c r="F366" s="229" t="s">
        <v>1033</v>
      </c>
      <c r="G366" s="43"/>
      <c r="H366" s="43"/>
      <c r="I366" s="230"/>
      <c r="J366" s="43"/>
      <c r="K366" s="43"/>
      <c r="L366" s="47"/>
      <c r="M366" s="231"/>
      <c r="N366" s="232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206</v>
      </c>
      <c r="AU366" s="20" t="s">
        <v>81</v>
      </c>
    </row>
    <row r="367" s="13" customFormat="1">
      <c r="A367" s="13"/>
      <c r="B367" s="233"/>
      <c r="C367" s="234"/>
      <c r="D367" s="235" t="s">
        <v>208</v>
      </c>
      <c r="E367" s="236" t="s">
        <v>19</v>
      </c>
      <c r="F367" s="237" t="s">
        <v>1564</v>
      </c>
      <c r="G367" s="234"/>
      <c r="H367" s="236" t="s">
        <v>19</v>
      </c>
      <c r="I367" s="238"/>
      <c r="J367" s="234"/>
      <c r="K367" s="234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208</v>
      </c>
      <c r="AU367" s="243" t="s">
        <v>81</v>
      </c>
      <c r="AV367" s="13" t="s">
        <v>79</v>
      </c>
      <c r="AW367" s="13" t="s">
        <v>33</v>
      </c>
      <c r="AX367" s="13" t="s">
        <v>72</v>
      </c>
      <c r="AY367" s="243" t="s">
        <v>196</v>
      </c>
    </row>
    <row r="368" s="13" customFormat="1">
      <c r="A368" s="13"/>
      <c r="B368" s="233"/>
      <c r="C368" s="234"/>
      <c r="D368" s="235" t="s">
        <v>208</v>
      </c>
      <c r="E368" s="236" t="s">
        <v>19</v>
      </c>
      <c r="F368" s="237" t="s">
        <v>1467</v>
      </c>
      <c r="G368" s="234"/>
      <c r="H368" s="236" t="s">
        <v>19</v>
      </c>
      <c r="I368" s="238"/>
      <c r="J368" s="234"/>
      <c r="K368" s="234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208</v>
      </c>
      <c r="AU368" s="243" t="s">
        <v>81</v>
      </c>
      <c r="AV368" s="13" t="s">
        <v>79</v>
      </c>
      <c r="AW368" s="13" t="s">
        <v>33</v>
      </c>
      <c r="AX368" s="13" t="s">
        <v>72</v>
      </c>
      <c r="AY368" s="243" t="s">
        <v>196</v>
      </c>
    </row>
    <row r="369" s="14" customFormat="1">
      <c r="A369" s="14"/>
      <c r="B369" s="244"/>
      <c r="C369" s="245"/>
      <c r="D369" s="235" t="s">
        <v>208</v>
      </c>
      <c r="E369" s="246" t="s">
        <v>19</v>
      </c>
      <c r="F369" s="247" t="s">
        <v>1572</v>
      </c>
      <c r="G369" s="245"/>
      <c r="H369" s="248">
        <v>0.307</v>
      </c>
      <c r="I369" s="249"/>
      <c r="J369" s="245"/>
      <c r="K369" s="245"/>
      <c r="L369" s="250"/>
      <c r="M369" s="251"/>
      <c r="N369" s="252"/>
      <c r="O369" s="252"/>
      <c r="P369" s="252"/>
      <c r="Q369" s="252"/>
      <c r="R369" s="252"/>
      <c r="S369" s="252"/>
      <c r="T369" s="253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4" t="s">
        <v>208</v>
      </c>
      <c r="AU369" s="254" t="s">
        <v>81</v>
      </c>
      <c r="AV369" s="14" t="s">
        <v>81</v>
      </c>
      <c r="AW369" s="14" t="s">
        <v>33</v>
      </c>
      <c r="AX369" s="14" t="s">
        <v>72</v>
      </c>
      <c r="AY369" s="254" t="s">
        <v>196</v>
      </c>
    </row>
    <row r="370" s="15" customFormat="1">
      <c r="A370" s="15"/>
      <c r="B370" s="255"/>
      <c r="C370" s="256"/>
      <c r="D370" s="235" t="s">
        <v>208</v>
      </c>
      <c r="E370" s="257" t="s">
        <v>19</v>
      </c>
      <c r="F370" s="258" t="s">
        <v>219</v>
      </c>
      <c r="G370" s="256"/>
      <c r="H370" s="259">
        <v>0.307</v>
      </c>
      <c r="I370" s="260"/>
      <c r="J370" s="256"/>
      <c r="K370" s="256"/>
      <c r="L370" s="261"/>
      <c r="M370" s="262"/>
      <c r="N370" s="263"/>
      <c r="O370" s="263"/>
      <c r="P370" s="263"/>
      <c r="Q370" s="263"/>
      <c r="R370" s="263"/>
      <c r="S370" s="263"/>
      <c r="T370" s="264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65" t="s">
        <v>208</v>
      </c>
      <c r="AU370" s="265" t="s">
        <v>81</v>
      </c>
      <c r="AV370" s="15" t="s">
        <v>204</v>
      </c>
      <c r="AW370" s="15" t="s">
        <v>33</v>
      </c>
      <c r="AX370" s="15" t="s">
        <v>79</v>
      </c>
      <c r="AY370" s="265" t="s">
        <v>196</v>
      </c>
    </row>
    <row r="371" s="2" customFormat="1" ht="24.15" customHeight="1">
      <c r="A371" s="41"/>
      <c r="B371" s="42"/>
      <c r="C371" s="215" t="s">
        <v>600</v>
      </c>
      <c r="D371" s="215" t="s">
        <v>199</v>
      </c>
      <c r="E371" s="216" t="s">
        <v>389</v>
      </c>
      <c r="F371" s="217" t="s">
        <v>390</v>
      </c>
      <c r="G371" s="218" t="s">
        <v>202</v>
      </c>
      <c r="H371" s="219">
        <v>0.59999999999999998</v>
      </c>
      <c r="I371" s="220"/>
      <c r="J371" s="221">
        <f>ROUND(I371*H371,2)</f>
        <v>0</v>
      </c>
      <c r="K371" s="217" t="s">
        <v>203</v>
      </c>
      <c r="L371" s="47"/>
      <c r="M371" s="222" t="s">
        <v>19</v>
      </c>
      <c r="N371" s="223" t="s">
        <v>43</v>
      </c>
      <c r="O371" s="87"/>
      <c r="P371" s="224">
        <f>O371*H371</f>
        <v>0</v>
      </c>
      <c r="Q371" s="224">
        <v>0</v>
      </c>
      <c r="R371" s="224">
        <f>Q371*H371</f>
        <v>0</v>
      </c>
      <c r="S371" s="224">
        <v>0</v>
      </c>
      <c r="T371" s="225">
        <f>S371*H371</f>
        <v>0</v>
      </c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R371" s="226" t="s">
        <v>204</v>
      </c>
      <c r="AT371" s="226" t="s">
        <v>199</v>
      </c>
      <c r="AU371" s="226" t="s">
        <v>81</v>
      </c>
      <c r="AY371" s="20" t="s">
        <v>196</v>
      </c>
      <c r="BE371" s="227">
        <f>IF(N371="základní",J371,0)</f>
        <v>0</v>
      </c>
      <c r="BF371" s="227">
        <f>IF(N371="snížená",J371,0)</f>
        <v>0</v>
      </c>
      <c r="BG371" s="227">
        <f>IF(N371="zákl. přenesená",J371,0)</f>
        <v>0</v>
      </c>
      <c r="BH371" s="227">
        <f>IF(N371="sníž. přenesená",J371,0)</f>
        <v>0</v>
      </c>
      <c r="BI371" s="227">
        <f>IF(N371="nulová",J371,0)</f>
        <v>0</v>
      </c>
      <c r="BJ371" s="20" t="s">
        <v>79</v>
      </c>
      <c r="BK371" s="227">
        <f>ROUND(I371*H371,2)</f>
        <v>0</v>
      </c>
      <c r="BL371" s="20" t="s">
        <v>204</v>
      </c>
      <c r="BM371" s="226" t="s">
        <v>1573</v>
      </c>
    </row>
    <row r="372" s="2" customFormat="1">
      <c r="A372" s="41"/>
      <c r="B372" s="42"/>
      <c r="C372" s="43"/>
      <c r="D372" s="228" t="s">
        <v>206</v>
      </c>
      <c r="E372" s="43"/>
      <c r="F372" s="229" t="s">
        <v>392</v>
      </c>
      <c r="G372" s="43"/>
      <c r="H372" s="43"/>
      <c r="I372" s="230"/>
      <c r="J372" s="43"/>
      <c r="K372" s="43"/>
      <c r="L372" s="47"/>
      <c r="M372" s="231"/>
      <c r="N372" s="232"/>
      <c r="O372" s="87"/>
      <c r="P372" s="87"/>
      <c r="Q372" s="87"/>
      <c r="R372" s="87"/>
      <c r="S372" s="87"/>
      <c r="T372" s="88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T372" s="20" t="s">
        <v>206</v>
      </c>
      <c r="AU372" s="20" t="s">
        <v>81</v>
      </c>
    </row>
    <row r="373" s="13" customFormat="1">
      <c r="A373" s="13"/>
      <c r="B373" s="233"/>
      <c r="C373" s="234"/>
      <c r="D373" s="235" t="s">
        <v>208</v>
      </c>
      <c r="E373" s="236" t="s">
        <v>19</v>
      </c>
      <c r="F373" s="237" t="s">
        <v>1564</v>
      </c>
      <c r="G373" s="234"/>
      <c r="H373" s="236" t="s">
        <v>19</v>
      </c>
      <c r="I373" s="238"/>
      <c r="J373" s="234"/>
      <c r="K373" s="234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208</v>
      </c>
      <c r="AU373" s="243" t="s">
        <v>81</v>
      </c>
      <c r="AV373" s="13" t="s">
        <v>79</v>
      </c>
      <c r="AW373" s="13" t="s">
        <v>33</v>
      </c>
      <c r="AX373" s="13" t="s">
        <v>72</v>
      </c>
      <c r="AY373" s="243" t="s">
        <v>196</v>
      </c>
    </row>
    <row r="374" s="13" customFormat="1">
      <c r="A374" s="13"/>
      <c r="B374" s="233"/>
      <c r="C374" s="234"/>
      <c r="D374" s="235" t="s">
        <v>208</v>
      </c>
      <c r="E374" s="236" t="s">
        <v>19</v>
      </c>
      <c r="F374" s="237" t="s">
        <v>1485</v>
      </c>
      <c r="G374" s="234"/>
      <c r="H374" s="236" t="s">
        <v>19</v>
      </c>
      <c r="I374" s="238"/>
      <c r="J374" s="234"/>
      <c r="K374" s="234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208</v>
      </c>
      <c r="AU374" s="243" t="s">
        <v>81</v>
      </c>
      <c r="AV374" s="13" t="s">
        <v>79</v>
      </c>
      <c r="AW374" s="13" t="s">
        <v>33</v>
      </c>
      <c r="AX374" s="13" t="s">
        <v>72</v>
      </c>
      <c r="AY374" s="243" t="s">
        <v>196</v>
      </c>
    </row>
    <row r="375" s="14" customFormat="1">
      <c r="A375" s="14"/>
      <c r="B375" s="244"/>
      <c r="C375" s="245"/>
      <c r="D375" s="235" t="s">
        <v>208</v>
      </c>
      <c r="E375" s="246" t="s">
        <v>19</v>
      </c>
      <c r="F375" s="247" t="s">
        <v>1574</v>
      </c>
      <c r="G375" s="245"/>
      <c r="H375" s="248">
        <v>0.59999999999999998</v>
      </c>
      <c r="I375" s="249"/>
      <c r="J375" s="245"/>
      <c r="K375" s="245"/>
      <c r="L375" s="250"/>
      <c r="M375" s="251"/>
      <c r="N375" s="252"/>
      <c r="O375" s="252"/>
      <c r="P375" s="252"/>
      <c r="Q375" s="252"/>
      <c r="R375" s="252"/>
      <c r="S375" s="252"/>
      <c r="T375" s="253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4" t="s">
        <v>208</v>
      </c>
      <c r="AU375" s="254" t="s">
        <v>81</v>
      </c>
      <c r="AV375" s="14" t="s">
        <v>81</v>
      </c>
      <c r="AW375" s="14" t="s">
        <v>33</v>
      </c>
      <c r="AX375" s="14" t="s">
        <v>72</v>
      </c>
      <c r="AY375" s="254" t="s">
        <v>196</v>
      </c>
    </row>
    <row r="376" s="15" customFormat="1">
      <c r="A376" s="15"/>
      <c r="B376" s="255"/>
      <c r="C376" s="256"/>
      <c r="D376" s="235" t="s">
        <v>208</v>
      </c>
      <c r="E376" s="257" t="s">
        <v>19</v>
      </c>
      <c r="F376" s="258" t="s">
        <v>219</v>
      </c>
      <c r="G376" s="256"/>
      <c r="H376" s="259">
        <v>0.59999999999999998</v>
      </c>
      <c r="I376" s="260"/>
      <c r="J376" s="256"/>
      <c r="K376" s="256"/>
      <c r="L376" s="261"/>
      <c r="M376" s="262"/>
      <c r="N376" s="263"/>
      <c r="O376" s="263"/>
      <c r="P376" s="263"/>
      <c r="Q376" s="263"/>
      <c r="R376" s="263"/>
      <c r="S376" s="263"/>
      <c r="T376" s="264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65" t="s">
        <v>208</v>
      </c>
      <c r="AU376" s="265" t="s">
        <v>81</v>
      </c>
      <c r="AV376" s="15" t="s">
        <v>204</v>
      </c>
      <c r="AW376" s="15" t="s">
        <v>33</v>
      </c>
      <c r="AX376" s="15" t="s">
        <v>79</v>
      </c>
      <c r="AY376" s="265" t="s">
        <v>196</v>
      </c>
    </row>
    <row r="377" s="2" customFormat="1" ht="16.5" customHeight="1">
      <c r="A377" s="41"/>
      <c r="B377" s="42"/>
      <c r="C377" s="215" t="s">
        <v>602</v>
      </c>
      <c r="D377" s="215" t="s">
        <v>199</v>
      </c>
      <c r="E377" s="216" t="s">
        <v>1487</v>
      </c>
      <c r="F377" s="217" t="s">
        <v>1488</v>
      </c>
      <c r="G377" s="218" t="s">
        <v>264</v>
      </c>
      <c r="H377" s="219">
        <v>0.042000000000000003</v>
      </c>
      <c r="I377" s="220"/>
      <c r="J377" s="221">
        <f>ROUND(I377*H377,2)</f>
        <v>0</v>
      </c>
      <c r="K377" s="217" t="s">
        <v>203</v>
      </c>
      <c r="L377" s="47"/>
      <c r="M377" s="222" t="s">
        <v>19</v>
      </c>
      <c r="N377" s="223" t="s">
        <v>43</v>
      </c>
      <c r="O377" s="87"/>
      <c r="P377" s="224">
        <f>O377*H377</f>
        <v>0</v>
      </c>
      <c r="Q377" s="224">
        <v>1.98</v>
      </c>
      <c r="R377" s="224">
        <f>Q377*H377</f>
        <v>0.083159999999999998</v>
      </c>
      <c r="S377" s="224">
        <v>0</v>
      </c>
      <c r="T377" s="225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226" t="s">
        <v>204</v>
      </c>
      <c r="AT377" s="226" t="s">
        <v>199</v>
      </c>
      <c r="AU377" s="226" t="s">
        <v>81</v>
      </c>
      <c r="AY377" s="20" t="s">
        <v>196</v>
      </c>
      <c r="BE377" s="227">
        <f>IF(N377="základní",J377,0)</f>
        <v>0</v>
      </c>
      <c r="BF377" s="227">
        <f>IF(N377="snížená",J377,0)</f>
        <v>0</v>
      </c>
      <c r="BG377" s="227">
        <f>IF(N377="zákl. přenesená",J377,0)</f>
        <v>0</v>
      </c>
      <c r="BH377" s="227">
        <f>IF(N377="sníž. přenesená",J377,0)</f>
        <v>0</v>
      </c>
      <c r="BI377" s="227">
        <f>IF(N377="nulová",J377,0)</f>
        <v>0</v>
      </c>
      <c r="BJ377" s="20" t="s">
        <v>79</v>
      </c>
      <c r="BK377" s="227">
        <f>ROUND(I377*H377,2)</f>
        <v>0</v>
      </c>
      <c r="BL377" s="20" t="s">
        <v>204</v>
      </c>
      <c r="BM377" s="226" t="s">
        <v>1575</v>
      </c>
    </row>
    <row r="378" s="2" customFormat="1">
      <c r="A378" s="41"/>
      <c r="B378" s="42"/>
      <c r="C378" s="43"/>
      <c r="D378" s="228" t="s">
        <v>206</v>
      </c>
      <c r="E378" s="43"/>
      <c r="F378" s="229" t="s">
        <v>1490</v>
      </c>
      <c r="G378" s="43"/>
      <c r="H378" s="43"/>
      <c r="I378" s="230"/>
      <c r="J378" s="43"/>
      <c r="K378" s="43"/>
      <c r="L378" s="47"/>
      <c r="M378" s="231"/>
      <c r="N378" s="232"/>
      <c r="O378" s="87"/>
      <c r="P378" s="87"/>
      <c r="Q378" s="87"/>
      <c r="R378" s="87"/>
      <c r="S378" s="87"/>
      <c r="T378" s="88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T378" s="20" t="s">
        <v>206</v>
      </c>
      <c r="AU378" s="20" t="s">
        <v>81</v>
      </c>
    </row>
    <row r="379" s="13" customFormat="1">
      <c r="A379" s="13"/>
      <c r="B379" s="233"/>
      <c r="C379" s="234"/>
      <c r="D379" s="235" t="s">
        <v>208</v>
      </c>
      <c r="E379" s="236" t="s">
        <v>19</v>
      </c>
      <c r="F379" s="237" t="s">
        <v>1564</v>
      </c>
      <c r="G379" s="234"/>
      <c r="H379" s="236" t="s">
        <v>19</v>
      </c>
      <c r="I379" s="238"/>
      <c r="J379" s="234"/>
      <c r="K379" s="234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208</v>
      </c>
      <c r="AU379" s="243" t="s">
        <v>81</v>
      </c>
      <c r="AV379" s="13" t="s">
        <v>79</v>
      </c>
      <c r="AW379" s="13" t="s">
        <v>33</v>
      </c>
      <c r="AX379" s="13" t="s">
        <v>72</v>
      </c>
      <c r="AY379" s="243" t="s">
        <v>196</v>
      </c>
    </row>
    <row r="380" s="13" customFormat="1">
      <c r="A380" s="13"/>
      <c r="B380" s="233"/>
      <c r="C380" s="234"/>
      <c r="D380" s="235" t="s">
        <v>208</v>
      </c>
      <c r="E380" s="236" t="s">
        <v>19</v>
      </c>
      <c r="F380" s="237" t="s">
        <v>1576</v>
      </c>
      <c r="G380" s="234"/>
      <c r="H380" s="236" t="s">
        <v>19</v>
      </c>
      <c r="I380" s="238"/>
      <c r="J380" s="234"/>
      <c r="K380" s="234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208</v>
      </c>
      <c r="AU380" s="243" t="s">
        <v>81</v>
      </c>
      <c r="AV380" s="13" t="s">
        <v>79</v>
      </c>
      <c r="AW380" s="13" t="s">
        <v>33</v>
      </c>
      <c r="AX380" s="13" t="s">
        <v>72</v>
      </c>
      <c r="AY380" s="243" t="s">
        <v>196</v>
      </c>
    </row>
    <row r="381" s="14" customFormat="1">
      <c r="A381" s="14"/>
      <c r="B381" s="244"/>
      <c r="C381" s="245"/>
      <c r="D381" s="235" t="s">
        <v>208</v>
      </c>
      <c r="E381" s="246" t="s">
        <v>19</v>
      </c>
      <c r="F381" s="247" t="s">
        <v>1577</v>
      </c>
      <c r="G381" s="245"/>
      <c r="H381" s="248">
        <v>0.042000000000000003</v>
      </c>
      <c r="I381" s="249"/>
      <c r="J381" s="245"/>
      <c r="K381" s="245"/>
      <c r="L381" s="250"/>
      <c r="M381" s="251"/>
      <c r="N381" s="252"/>
      <c r="O381" s="252"/>
      <c r="P381" s="252"/>
      <c r="Q381" s="252"/>
      <c r="R381" s="252"/>
      <c r="S381" s="252"/>
      <c r="T381" s="253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4" t="s">
        <v>208</v>
      </c>
      <c r="AU381" s="254" t="s">
        <v>81</v>
      </c>
      <c r="AV381" s="14" t="s">
        <v>81</v>
      </c>
      <c r="AW381" s="14" t="s">
        <v>33</v>
      </c>
      <c r="AX381" s="14" t="s">
        <v>72</v>
      </c>
      <c r="AY381" s="254" t="s">
        <v>196</v>
      </c>
    </row>
    <row r="382" s="15" customFormat="1">
      <c r="A382" s="15"/>
      <c r="B382" s="255"/>
      <c r="C382" s="256"/>
      <c r="D382" s="235" t="s">
        <v>208</v>
      </c>
      <c r="E382" s="257" t="s">
        <v>19</v>
      </c>
      <c r="F382" s="258" t="s">
        <v>219</v>
      </c>
      <c r="G382" s="256"/>
      <c r="H382" s="259">
        <v>0.042000000000000003</v>
      </c>
      <c r="I382" s="260"/>
      <c r="J382" s="256"/>
      <c r="K382" s="256"/>
      <c r="L382" s="261"/>
      <c r="M382" s="262"/>
      <c r="N382" s="263"/>
      <c r="O382" s="263"/>
      <c r="P382" s="263"/>
      <c r="Q382" s="263"/>
      <c r="R382" s="263"/>
      <c r="S382" s="263"/>
      <c r="T382" s="264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65" t="s">
        <v>208</v>
      </c>
      <c r="AU382" s="265" t="s">
        <v>81</v>
      </c>
      <c r="AV382" s="15" t="s">
        <v>204</v>
      </c>
      <c r="AW382" s="15" t="s">
        <v>33</v>
      </c>
      <c r="AX382" s="15" t="s">
        <v>79</v>
      </c>
      <c r="AY382" s="265" t="s">
        <v>196</v>
      </c>
    </row>
    <row r="383" s="2" customFormat="1" ht="16.5" customHeight="1">
      <c r="A383" s="41"/>
      <c r="B383" s="42"/>
      <c r="C383" s="215" t="s">
        <v>604</v>
      </c>
      <c r="D383" s="215" t="s">
        <v>199</v>
      </c>
      <c r="E383" s="216" t="s">
        <v>1493</v>
      </c>
      <c r="F383" s="217" t="s">
        <v>1494</v>
      </c>
      <c r="G383" s="218" t="s">
        <v>264</v>
      </c>
      <c r="H383" s="219">
        <v>0.14999999999999999</v>
      </c>
      <c r="I383" s="220"/>
      <c r="J383" s="221">
        <f>ROUND(I383*H383,2)</f>
        <v>0</v>
      </c>
      <c r="K383" s="217" t="s">
        <v>203</v>
      </c>
      <c r="L383" s="47"/>
      <c r="M383" s="222" t="s">
        <v>19</v>
      </c>
      <c r="N383" s="223" t="s">
        <v>43</v>
      </c>
      <c r="O383" s="87"/>
      <c r="P383" s="224">
        <f>O383*H383</f>
        <v>0</v>
      </c>
      <c r="Q383" s="224">
        <v>2.3010222040000001</v>
      </c>
      <c r="R383" s="224">
        <f>Q383*H383</f>
        <v>0.34515333060000003</v>
      </c>
      <c r="S383" s="224">
        <v>0</v>
      </c>
      <c r="T383" s="225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226" t="s">
        <v>204</v>
      </c>
      <c r="AT383" s="226" t="s">
        <v>199</v>
      </c>
      <c r="AU383" s="226" t="s">
        <v>81</v>
      </c>
      <c r="AY383" s="20" t="s">
        <v>196</v>
      </c>
      <c r="BE383" s="227">
        <f>IF(N383="základní",J383,0)</f>
        <v>0</v>
      </c>
      <c r="BF383" s="227">
        <f>IF(N383="snížená",J383,0)</f>
        <v>0</v>
      </c>
      <c r="BG383" s="227">
        <f>IF(N383="zákl. přenesená",J383,0)</f>
        <v>0</v>
      </c>
      <c r="BH383" s="227">
        <f>IF(N383="sníž. přenesená",J383,0)</f>
        <v>0</v>
      </c>
      <c r="BI383" s="227">
        <f>IF(N383="nulová",J383,0)</f>
        <v>0</v>
      </c>
      <c r="BJ383" s="20" t="s">
        <v>79</v>
      </c>
      <c r="BK383" s="227">
        <f>ROUND(I383*H383,2)</f>
        <v>0</v>
      </c>
      <c r="BL383" s="20" t="s">
        <v>204</v>
      </c>
      <c r="BM383" s="226" t="s">
        <v>1578</v>
      </c>
    </row>
    <row r="384" s="2" customFormat="1">
      <c r="A384" s="41"/>
      <c r="B384" s="42"/>
      <c r="C384" s="43"/>
      <c r="D384" s="228" t="s">
        <v>206</v>
      </c>
      <c r="E384" s="43"/>
      <c r="F384" s="229" t="s">
        <v>1496</v>
      </c>
      <c r="G384" s="43"/>
      <c r="H384" s="43"/>
      <c r="I384" s="230"/>
      <c r="J384" s="43"/>
      <c r="K384" s="43"/>
      <c r="L384" s="47"/>
      <c r="M384" s="231"/>
      <c r="N384" s="232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206</v>
      </c>
      <c r="AU384" s="20" t="s">
        <v>81</v>
      </c>
    </row>
    <row r="385" s="13" customFormat="1">
      <c r="A385" s="13"/>
      <c r="B385" s="233"/>
      <c r="C385" s="234"/>
      <c r="D385" s="235" t="s">
        <v>208</v>
      </c>
      <c r="E385" s="236" t="s">
        <v>19</v>
      </c>
      <c r="F385" s="237" t="s">
        <v>1564</v>
      </c>
      <c r="G385" s="234"/>
      <c r="H385" s="236" t="s">
        <v>19</v>
      </c>
      <c r="I385" s="238"/>
      <c r="J385" s="234"/>
      <c r="K385" s="234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208</v>
      </c>
      <c r="AU385" s="243" t="s">
        <v>81</v>
      </c>
      <c r="AV385" s="13" t="s">
        <v>79</v>
      </c>
      <c r="AW385" s="13" t="s">
        <v>33</v>
      </c>
      <c r="AX385" s="13" t="s">
        <v>72</v>
      </c>
      <c r="AY385" s="243" t="s">
        <v>196</v>
      </c>
    </row>
    <row r="386" s="13" customFormat="1">
      <c r="A386" s="13"/>
      <c r="B386" s="233"/>
      <c r="C386" s="234"/>
      <c r="D386" s="235" t="s">
        <v>208</v>
      </c>
      <c r="E386" s="236" t="s">
        <v>19</v>
      </c>
      <c r="F386" s="237" t="s">
        <v>1579</v>
      </c>
      <c r="G386" s="234"/>
      <c r="H386" s="236" t="s">
        <v>19</v>
      </c>
      <c r="I386" s="238"/>
      <c r="J386" s="234"/>
      <c r="K386" s="234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208</v>
      </c>
      <c r="AU386" s="243" t="s">
        <v>81</v>
      </c>
      <c r="AV386" s="13" t="s">
        <v>79</v>
      </c>
      <c r="AW386" s="13" t="s">
        <v>33</v>
      </c>
      <c r="AX386" s="13" t="s">
        <v>72</v>
      </c>
      <c r="AY386" s="243" t="s">
        <v>196</v>
      </c>
    </row>
    <row r="387" s="14" customFormat="1">
      <c r="A387" s="14"/>
      <c r="B387" s="244"/>
      <c r="C387" s="245"/>
      <c r="D387" s="235" t="s">
        <v>208</v>
      </c>
      <c r="E387" s="246" t="s">
        <v>19</v>
      </c>
      <c r="F387" s="247" t="s">
        <v>1580</v>
      </c>
      <c r="G387" s="245"/>
      <c r="H387" s="248">
        <v>0.14999999999999999</v>
      </c>
      <c r="I387" s="249"/>
      <c r="J387" s="245"/>
      <c r="K387" s="245"/>
      <c r="L387" s="250"/>
      <c r="M387" s="251"/>
      <c r="N387" s="252"/>
      <c r="O387" s="252"/>
      <c r="P387" s="252"/>
      <c r="Q387" s="252"/>
      <c r="R387" s="252"/>
      <c r="S387" s="252"/>
      <c r="T387" s="253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4" t="s">
        <v>208</v>
      </c>
      <c r="AU387" s="254" t="s">
        <v>81</v>
      </c>
      <c r="AV387" s="14" t="s">
        <v>81</v>
      </c>
      <c r="AW387" s="14" t="s">
        <v>33</v>
      </c>
      <c r="AX387" s="14" t="s">
        <v>72</v>
      </c>
      <c r="AY387" s="254" t="s">
        <v>196</v>
      </c>
    </row>
    <row r="388" s="15" customFormat="1">
      <c r="A388" s="15"/>
      <c r="B388" s="255"/>
      <c r="C388" s="256"/>
      <c r="D388" s="235" t="s">
        <v>208</v>
      </c>
      <c r="E388" s="257" t="s">
        <v>19</v>
      </c>
      <c r="F388" s="258" t="s">
        <v>219</v>
      </c>
      <c r="G388" s="256"/>
      <c r="H388" s="259">
        <v>0.14999999999999999</v>
      </c>
      <c r="I388" s="260"/>
      <c r="J388" s="256"/>
      <c r="K388" s="256"/>
      <c r="L388" s="261"/>
      <c r="M388" s="262"/>
      <c r="N388" s="263"/>
      <c r="O388" s="263"/>
      <c r="P388" s="263"/>
      <c r="Q388" s="263"/>
      <c r="R388" s="263"/>
      <c r="S388" s="263"/>
      <c r="T388" s="264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65" t="s">
        <v>208</v>
      </c>
      <c r="AU388" s="265" t="s">
        <v>81</v>
      </c>
      <c r="AV388" s="15" t="s">
        <v>204</v>
      </c>
      <c r="AW388" s="15" t="s">
        <v>33</v>
      </c>
      <c r="AX388" s="15" t="s">
        <v>79</v>
      </c>
      <c r="AY388" s="265" t="s">
        <v>196</v>
      </c>
    </row>
    <row r="389" s="2" customFormat="1" ht="16.5" customHeight="1">
      <c r="A389" s="41"/>
      <c r="B389" s="42"/>
      <c r="C389" s="215" t="s">
        <v>609</v>
      </c>
      <c r="D389" s="215" t="s">
        <v>199</v>
      </c>
      <c r="E389" s="216" t="s">
        <v>1499</v>
      </c>
      <c r="F389" s="217" t="s">
        <v>1500</v>
      </c>
      <c r="G389" s="218" t="s">
        <v>202</v>
      </c>
      <c r="H389" s="219">
        <v>1.7</v>
      </c>
      <c r="I389" s="220"/>
      <c r="J389" s="221">
        <f>ROUND(I389*H389,2)</f>
        <v>0</v>
      </c>
      <c r="K389" s="217" t="s">
        <v>203</v>
      </c>
      <c r="L389" s="47"/>
      <c r="M389" s="222" t="s">
        <v>19</v>
      </c>
      <c r="N389" s="223" t="s">
        <v>43</v>
      </c>
      <c r="O389" s="87"/>
      <c r="P389" s="224">
        <f>O389*H389</f>
        <v>0</v>
      </c>
      <c r="Q389" s="224">
        <v>0.0026369000000000002</v>
      </c>
      <c r="R389" s="224">
        <f>Q389*H389</f>
        <v>0.0044827299999999999</v>
      </c>
      <c r="S389" s="224">
        <v>0</v>
      </c>
      <c r="T389" s="225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6" t="s">
        <v>204</v>
      </c>
      <c r="AT389" s="226" t="s">
        <v>199</v>
      </c>
      <c r="AU389" s="226" t="s">
        <v>81</v>
      </c>
      <c r="AY389" s="20" t="s">
        <v>196</v>
      </c>
      <c r="BE389" s="227">
        <f>IF(N389="základní",J389,0)</f>
        <v>0</v>
      </c>
      <c r="BF389" s="227">
        <f>IF(N389="snížená",J389,0)</f>
        <v>0</v>
      </c>
      <c r="BG389" s="227">
        <f>IF(N389="zákl. přenesená",J389,0)</f>
        <v>0</v>
      </c>
      <c r="BH389" s="227">
        <f>IF(N389="sníž. přenesená",J389,0)</f>
        <v>0</v>
      </c>
      <c r="BI389" s="227">
        <f>IF(N389="nulová",J389,0)</f>
        <v>0</v>
      </c>
      <c r="BJ389" s="20" t="s">
        <v>79</v>
      </c>
      <c r="BK389" s="227">
        <f>ROUND(I389*H389,2)</f>
        <v>0</v>
      </c>
      <c r="BL389" s="20" t="s">
        <v>204</v>
      </c>
      <c r="BM389" s="226" t="s">
        <v>1581</v>
      </c>
    </row>
    <row r="390" s="2" customFormat="1">
      <c r="A390" s="41"/>
      <c r="B390" s="42"/>
      <c r="C390" s="43"/>
      <c r="D390" s="228" t="s">
        <v>206</v>
      </c>
      <c r="E390" s="43"/>
      <c r="F390" s="229" t="s">
        <v>1502</v>
      </c>
      <c r="G390" s="43"/>
      <c r="H390" s="43"/>
      <c r="I390" s="230"/>
      <c r="J390" s="43"/>
      <c r="K390" s="43"/>
      <c r="L390" s="47"/>
      <c r="M390" s="231"/>
      <c r="N390" s="232"/>
      <c r="O390" s="87"/>
      <c r="P390" s="87"/>
      <c r="Q390" s="87"/>
      <c r="R390" s="87"/>
      <c r="S390" s="87"/>
      <c r="T390" s="88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T390" s="20" t="s">
        <v>206</v>
      </c>
      <c r="AU390" s="20" t="s">
        <v>81</v>
      </c>
    </row>
    <row r="391" s="13" customFormat="1">
      <c r="A391" s="13"/>
      <c r="B391" s="233"/>
      <c r="C391" s="234"/>
      <c r="D391" s="235" t="s">
        <v>208</v>
      </c>
      <c r="E391" s="236" t="s">
        <v>19</v>
      </c>
      <c r="F391" s="237" t="s">
        <v>1564</v>
      </c>
      <c r="G391" s="234"/>
      <c r="H391" s="236" t="s">
        <v>19</v>
      </c>
      <c r="I391" s="238"/>
      <c r="J391" s="234"/>
      <c r="K391" s="234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208</v>
      </c>
      <c r="AU391" s="243" t="s">
        <v>81</v>
      </c>
      <c r="AV391" s="13" t="s">
        <v>79</v>
      </c>
      <c r="AW391" s="13" t="s">
        <v>33</v>
      </c>
      <c r="AX391" s="13" t="s">
        <v>72</v>
      </c>
      <c r="AY391" s="243" t="s">
        <v>196</v>
      </c>
    </row>
    <row r="392" s="13" customFormat="1">
      <c r="A392" s="13"/>
      <c r="B392" s="233"/>
      <c r="C392" s="234"/>
      <c r="D392" s="235" t="s">
        <v>208</v>
      </c>
      <c r="E392" s="236" t="s">
        <v>19</v>
      </c>
      <c r="F392" s="237" t="s">
        <v>1503</v>
      </c>
      <c r="G392" s="234"/>
      <c r="H392" s="236" t="s">
        <v>19</v>
      </c>
      <c r="I392" s="238"/>
      <c r="J392" s="234"/>
      <c r="K392" s="234"/>
      <c r="L392" s="239"/>
      <c r="M392" s="240"/>
      <c r="N392" s="241"/>
      <c r="O392" s="241"/>
      <c r="P392" s="241"/>
      <c r="Q392" s="241"/>
      <c r="R392" s="241"/>
      <c r="S392" s="241"/>
      <c r="T392" s="24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3" t="s">
        <v>208</v>
      </c>
      <c r="AU392" s="243" t="s">
        <v>81</v>
      </c>
      <c r="AV392" s="13" t="s">
        <v>79</v>
      </c>
      <c r="AW392" s="13" t="s">
        <v>33</v>
      </c>
      <c r="AX392" s="13" t="s">
        <v>72</v>
      </c>
      <c r="AY392" s="243" t="s">
        <v>196</v>
      </c>
    </row>
    <row r="393" s="14" customFormat="1">
      <c r="A393" s="14"/>
      <c r="B393" s="244"/>
      <c r="C393" s="245"/>
      <c r="D393" s="235" t="s">
        <v>208</v>
      </c>
      <c r="E393" s="246" t="s">
        <v>19</v>
      </c>
      <c r="F393" s="247" t="s">
        <v>1582</v>
      </c>
      <c r="G393" s="245"/>
      <c r="H393" s="248">
        <v>1.7</v>
      </c>
      <c r="I393" s="249"/>
      <c r="J393" s="245"/>
      <c r="K393" s="245"/>
      <c r="L393" s="250"/>
      <c r="M393" s="251"/>
      <c r="N393" s="252"/>
      <c r="O393" s="252"/>
      <c r="P393" s="252"/>
      <c r="Q393" s="252"/>
      <c r="R393" s="252"/>
      <c r="S393" s="252"/>
      <c r="T393" s="253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4" t="s">
        <v>208</v>
      </c>
      <c r="AU393" s="254" t="s">
        <v>81</v>
      </c>
      <c r="AV393" s="14" t="s">
        <v>81</v>
      </c>
      <c r="AW393" s="14" t="s">
        <v>33</v>
      </c>
      <c r="AX393" s="14" t="s">
        <v>72</v>
      </c>
      <c r="AY393" s="254" t="s">
        <v>196</v>
      </c>
    </row>
    <row r="394" s="15" customFormat="1">
      <c r="A394" s="15"/>
      <c r="B394" s="255"/>
      <c r="C394" s="256"/>
      <c r="D394" s="235" t="s">
        <v>208</v>
      </c>
      <c r="E394" s="257" t="s">
        <v>19</v>
      </c>
      <c r="F394" s="258" t="s">
        <v>219</v>
      </c>
      <c r="G394" s="256"/>
      <c r="H394" s="259">
        <v>1.7</v>
      </c>
      <c r="I394" s="260"/>
      <c r="J394" s="256"/>
      <c r="K394" s="256"/>
      <c r="L394" s="261"/>
      <c r="M394" s="262"/>
      <c r="N394" s="263"/>
      <c r="O394" s="263"/>
      <c r="P394" s="263"/>
      <c r="Q394" s="263"/>
      <c r="R394" s="263"/>
      <c r="S394" s="263"/>
      <c r="T394" s="264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65" t="s">
        <v>208</v>
      </c>
      <c r="AU394" s="265" t="s">
        <v>81</v>
      </c>
      <c r="AV394" s="15" t="s">
        <v>204</v>
      </c>
      <c r="AW394" s="15" t="s">
        <v>33</v>
      </c>
      <c r="AX394" s="15" t="s">
        <v>79</v>
      </c>
      <c r="AY394" s="265" t="s">
        <v>196</v>
      </c>
    </row>
    <row r="395" s="2" customFormat="1" ht="16.5" customHeight="1">
      <c r="A395" s="41"/>
      <c r="B395" s="42"/>
      <c r="C395" s="215" t="s">
        <v>615</v>
      </c>
      <c r="D395" s="215" t="s">
        <v>199</v>
      </c>
      <c r="E395" s="216" t="s">
        <v>1505</v>
      </c>
      <c r="F395" s="217" t="s">
        <v>1506</v>
      </c>
      <c r="G395" s="218" t="s">
        <v>202</v>
      </c>
      <c r="H395" s="219">
        <v>1.7</v>
      </c>
      <c r="I395" s="220"/>
      <c r="J395" s="221">
        <f>ROUND(I395*H395,2)</f>
        <v>0</v>
      </c>
      <c r="K395" s="217" t="s">
        <v>203</v>
      </c>
      <c r="L395" s="47"/>
      <c r="M395" s="222" t="s">
        <v>19</v>
      </c>
      <c r="N395" s="223" t="s">
        <v>43</v>
      </c>
      <c r="O395" s="87"/>
      <c r="P395" s="224">
        <f>O395*H395</f>
        <v>0</v>
      </c>
      <c r="Q395" s="224">
        <v>0</v>
      </c>
      <c r="R395" s="224">
        <f>Q395*H395</f>
        <v>0</v>
      </c>
      <c r="S395" s="224">
        <v>0</v>
      </c>
      <c r="T395" s="225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6" t="s">
        <v>204</v>
      </c>
      <c r="AT395" s="226" t="s">
        <v>199</v>
      </c>
      <c r="AU395" s="226" t="s">
        <v>81</v>
      </c>
      <c r="AY395" s="20" t="s">
        <v>196</v>
      </c>
      <c r="BE395" s="227">
        <f>IF(N395="základní",J395,0)</f>
        <v>0</v>
      </c>
      <c r="BF395" s="227">
        <f>IF(N395="snížená",J395,0)</f>
        <v>0</v>
      </c>
      <c r="BG395" s="227">
        <f>IF(N395="zákl. přenesená",J395,0)</f>
        <v>0</v>
      </c>
      <c r="BH395" s="227">
        <f>IF(N395="sníž. přenesená",J395,0)</f>
        <v>0</v>
      </c>
      <c r="BI395" s="227">
        <f>IF(N395="nulová",J395,0)</f>
        <v>0</v>
      </c>
      <c r="BJ395" s="20" t="s">
        <v>79</v>
      </c>
      <c r="BK395" s="227">
        <f>ROUND(I395*H395,2)</f>
        <v>0</v>
      </c>
      <c r="BL395" s="20" t="s">
        <v>204</v>
      </c>
      <c r="BM395" s="226" t="s">
        <v>1583</v>
      </c>
    </row>
    <row r="396" s="2" customFormat="1">
      <c r="A396" s="41"/>
      <c r="B396" s="42"/>
      <c r="C396" s="43"/>
      <c r="D396" s="228" t="s">
        <v>206</v>
      </c>
      <c r="E396" s="43"/>
      <c r="F396" s="229" t="s">
        <v>1508</v>
      </c>
      <c r="G396" s="43"/>
      <c r="H396" s="43"/>
      <c r="I396" s="230"/>
      <c r="J396" s="43"/>
      <c r="K396" s="43"/>
      <c r="L396" s="47"/>
      <c r="M396" s="231"/>
      <c r="N396" s="232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0" t="s">
        <v>206</v>
      </c>
      <c r="AU396" s="20" t="s">
        <v>81</v>
      </c>
    </row>
    <row r="397" s="13" customFormat="1">
      <c r="A397" s="13"/>
      <c r="B397" s="233"/>
      <c r="C397" s="234"/>
      <c r="D397" s="235" t="s">
        <v>208</v>
      </c>
      <c r="E397" s="236" t="s">
        <v>19</v>
      </c>
      <c r="F397" s="237" t="s">
        <v>1564</v>
      </c>
      <c r="G397" s="234"/>
      <c r="H397" s="236" t="s">
        <v>19</v>
      </c>
      <c r="I397" s="238"/>
      <c r="J397" s="234"/>
      <c r="K397" s="234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208</v>
      </c>
      <c r="AU397" s="243" t="s">
        <v>81</v>
      </c>
      <c r="AV397" s="13" t="s">
        <v>79</v>
      </c>
      <c r="AW397" s="13" t="s">
        <v>33</v>
      </c>
      <c r="AX397" s="13" t="s">
        <v>72</v>
      </c>
      <c r="AY397" s="243" t="s">
        <v>196</v>
      </c>
    </row>
    <row r="398" s="13" customFormat="1">
      <c r="A398" s="13"/>
      <c r="B398" s="233"/>
      <c r="C398" s="234"/>
      <c r="D398" s="235" t="s">
        <v>208</v>
      </c>
      <c r="E398" s="236" t="s">
        <v>19</v>
      </c>
      <c r="F398" s="237" t="s">
        <v>1503</v>
      </c>
      <c r="G398" s="234"/>
      <c r="H398" s="236" t="s">
        <v>19</v>
      </c>
      <c r="I398" s="238"/>
      <c r="J398" s="234"/>
      <c r="K398" s="234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208</v>
      </c>
      <c r="AU398" s="243" t="s">
        <v>81</v>
      </c>
      <c r="AV398" s="13" t="s">
        <v>79</v>
      </c>
      <c r="AW398" s="13" t="s">
        <v>33</v>
      </c>
      <c r="AX398" s="13" t="s">
        <v>72</v>
      </c>
      <c r="AY398" s="243" t="s">
        <v>196</v>
      </c>
    </row>
    <row r="399" s="14" customFormat="1">
      <c r="A399" s="14"/>
      <c r="B399" s="244"/>
      <c r="C399" s="245"/>
      <c r="D399" s="235" t="s">
        <v>208</v>
      </c>
      <c r="E399" s="246" t="s">
        <v>19</v>
      </c>
      <c r="F399" s="247" t="s">
        <v>1582</v>
      </c>
      <c r="G399" s="245"/>
      <c r="H399" s="248">
        <v>1.7</v>
      </c>
      <c r="I399" s="249"/>
      <c r="J399" s="245"/>
      <c r="K399" s="245"/>
      <c r="L399" s="250"/>
      <c r="M399" s="251"/>
      <c r="N399" s="252"/>
      <c r="O399" s="252"/>
      <c r="P399" s="252"/>
      <c r="Q399" s="252"/>
      <c r="R399" s="252"/>
      <c r="S399" s="252"/>
      <c r="T399" s="253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4" t="s">
        <v>208</v>
      </c>
      <c r="AU399" s="254" t="s">
        <v>81</v>
      </c>
      <c r="AV399" s="14" t="s">
        <v>81</v>
      </c>
      <c r="AW399" s="14" t="s">
        <v>33</v>
      </c>
      <c r="AX399" s="14" t="s">
        <v>72</v>
      </c>
      <c r="AY399" s="254" t="s">
        <v>196</v>
      </c>
    </row>
    <row r="400" s="15" customFormat="1">
      <c r="A400" s="15"/>
      <c r="B400" s="255"/>
      <c r="C400" s="256"/>
      <c r="D400" s="235" t="s">
        <v>208</v>
      </c>
      <c r="E400" s="257" t="s">
        <v>19</v>
      </c>
      <c r="F400" s="258" t="s">
        <v>219</v>
      </c>
      <c r="G400" s="256"/>
      <c r="H400" s="259">
        <v>1.7</v>
      </c>
      <c r="I400" s="260"/>
      <c r="J400" s="256"/>
      <c r="K400" s="256"/>
      <c r="L400" s="261"/>
      <c r="M400" s="262"/>
      <c r="N400" s="263"/>
      <c r="O400" s="263"/>
      <c r="P400" s="263"/>
      <c r="Q400" s="263"/>
      <c r="R400" s="263"/>
      <c r="S400" s="263"/>
      <c r="T400" s="264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5" t="s">
        <v>208</v>
      </c>
      <c r="AU400" s="265" t="s">
        <v>81</v>
      </c>
      <c r="AV400" s="15" t="s">
        <v>204</v>
      </c>
      <c r="AW400" s="15" t="s">
        <v>33</v>
      </c>
      <c r="AX400" s="15" t="s">
        <v>79</v>
      </c>
      <c r="AY400" s="265" t="s">
        <v>196</v>
      </c>
    </row>
    <row r="401" s="2" customFormat="1" ht="24.15" customHeight="1">
      <c r="A401" s="41"/>
      <c r="B401" s="42"/>
      <c r="C401" s="215" t="s">
        <v>620</v>
      </c>
      <c r="D401" s="215" t="s">
        <v>199</v>
      </c>
      <c r="E401" s="216" t="s">
        <v>1073</v>
      </c>
      <c r="F401" s="217" t="s">
        <v>1074</v>
      </c>
      <c r="G401" s="218" t="s">
        <v>317</v>
      </c>
      <c r="H401" s="219">
        <v>0.433</v>
      </c>
      <c r="I401" s="220"/>
      <c r="J401" s="221">
        <f>ROUND(I401*H401,2)</f>
        <v>0</v>
      </c>
      <c r="K401" s="217" t="s">
        <v>203</v>
      </c>
      <c r="L401" s="47"/>
      <c r="M401" s="222" t="s">
        <v>19</v>
      </c>
      <c r="N401" s="223" t="s">
        <v>43</v>
      </c>
      <c r="O401" s="87"/>
      <c r="P401" s="224">
        <f>O401*H401</f>
        <v>0</v>
      </c>
      <c r="Q401" s="224">
        <v>0</v>
      </c>
      <c r="R401" s="224">
        <f>Q401*H401</f>
        <v>0</v>
      </c>
      <c r="S401" s="224">
        <v>0</v>
      </c>
      <c r="T401" s="225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26" t="s">
        <v>204</v>
      </c>
      <c r="AT401" s="226" t="s">
        <v>199</v>
      </c>
      <c r="AU401" s="226" t="s">
        <v>81</v>
      </c>
      <c r="AY401" s="20" t="s">
        <v>196</v>
      </c>
      <c r="BE401" s="227">
        <f>IF(N401="základní",J401,0)</f>
        <v>0</v>
      </c>
      <c r="BF401" s="227">
        <f>IF(N401="snížená",J401,0)</f>
        <v>0</v>
      </c>
      <c r="BG401" s="227">
        <f>IF(N401="zákl. přenesená",J401,0)</f>
        <v>0</v>
      </c>
      <c r="BH401" s="227">
        <f>IF(N401="sníž. přenesená",J401,0)</f>
        <v>0</v>
      </c>
      <c r="BI401" s="227">
        <f>IF(N401="nulová",J401,0)</f>
        <v>0</v>
      </c>
      <c r="BJ401" s="20" t="s">
        <v>79</v>
      </c>
      <c r="BK401" s="227">
        <f>ROUND(I401*H401,2)</f>
        <v>0</v>
      </c>
      <c r="BL401" s="20" t="s">
        <v>204</v>
      </c>
      <c r="BM401" s="226" t="s">
        <v>1584</v>
      </c>
    </row>
    <row r="402" s="2" customFormat="1">
      <c r="A402" s="41"/>
      <c r="B402" s="42"/>
      <c r="C402" s="43"/>
      <c r="D402" s="228" t="s">
        <v>206</v>
      </c>
      <c r="E402" s="43"/>
      <c r="F402" s="229" t="s">
        <v>1076</v>
      </c>
      <c r="G402" s="43"/>
      <c r="H402" s="43"/>
      <c r="I402" s="230"/>
      <c r="J402" s="43"/>
      <c r="K402" s="43"/>
      <c r="L402" s="47"/>
      <c r="M402" s="231"/>
      <c r="N402" s="232"/>
      <c r="O402" s="87"/>
      <c r="P402" s="87"/>
      <c r="Q402" s="87"/>
      <c r="R402" s="87"/>
      <c r="S402" s="87"/>
      <c r="T402" s="88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T402" s="20" t="s">
        <v>206</v>
      </c>
      <c r="AU402" s="20" t="s">
        <v>81</v>
      </c>
    </row>
    <row r="403" s="14" customFormat="1">
      <c r="A403" s="14"/>
      <c r="B403" s="244"/>
      <c r="C403" s="245"/>
      <c r="D403" s="235" t="s">
        <v>208</v>
      </c>
      <c r="E403" s="246" t="s">
        <v>19</v>
      </c>
      <c r="F403" s="247" t="s">
        <v>1585</v>
      </c>
      <c r="G403" s="245"/>
      <c r="H403" s="248">
        <v>0.433</v>
      </c>
      <c r="I403" s="249"/>
      <c r="J403" s="245"/>
      <c r="K403" s="245"/>
      <c r="L403" s="250"/>
      <c r="M403" s="251"/>
      <c r="N403" s="252"/>
      <c r="O403" s="252"/>
      <c r="P403" s="252"/>
      <c r="Q403" s="252"/>
      <c r="R403" s="252"/>
      <c r="S403" s="252"/>
      <c r="T403" s="253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4" t="s">
        <v>208</v>
      </c>
      <c r="AU403" s="254" t="s">
        <v>81</v>
      </c>
      <c r="AV403" s="14" t="s">
        <v>81</v>
      </c>
      <c r="AW403" s="14" t="s">
        <v>33</v>
      </c>
      <c r="AX403" s="14" t="s">
        <v>72</v>
      </c>
      <c r="AY403" s="254" t="s">
        <v>196</v>
      </c>
    </row>
    <row r="404" s="15" customFormat="1">
      <c r="A404" s="15"/>
      <c r="B404" s="255"/>
      <c r="C404" s="256"/>
      <c r="D404" s="235" t="s">
        <v>208</v>
      </c>
      <c r="E404" s="257" t="s">
        <v>19</v>
      </c>
      <c r="F404" s="258" t="s">
        <v>219</v>
      </c>
      <c r="G404" s="256"/>
      <c r="H404" s="259">
        <v>0.433</v>
      </c>
      <c r="I404" s="260"/>
      <c r="J404" s="256"/>
      <c r="K404" s="256"/>
      <c r="L404" s="261"/>
      <c r="M404" s="262"/>
      <c r="N404" s="263"/>
      <c r="O404" s="263"/>
      <c r="P404" s="263"/>
      <c r="Q404" s="263"/>
      <c r="R404" s="263"/>
      <c r="S404" s="263"/>
      <c r="T404" s="264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65" t="s">
        <v>208</v>
      </c>
      <c r="AU404" s="265" t="s">
        <v>81</v>
      </c>
      <c r="AV404" s="15" t="s">
        <v>204</v>
      </c>
      <c r="AW404" s="15" t="s">
        <v>33</v>
      </c>
      <c r="AX404" s="15" t="s">
        <v>79</v>
      </c>
      <c r="AY404" s="265" t="s">
        <v>196</v>
      </c>
    </row>
    <row r="405" s="12" customFormat="1" ht="22.8" customHeight="1">
      <c r="A405" s="12"/>
      <c r="B405" s="199"/>
      <c r="C405" s="200"/>
      <c r="D405" s="201" t="s">
        <v>71</v>
      </c>
      <c r="E405" s="213" t="s">
        <v>1586</v>
      </c>
      <c r="F405" s="213" t="s">
        <v>1587</v>
      </c>
      <c r="G405" s="200"/>
      <c r="H405" s="200"/>
      <c r="I405" s="203"/>
      <c r="J405" s="214">
        <f>BK405</f>
        <v>0</v>
      </c>
      <c r="K405" s="200"/>
      <c r="L405" s="205"/>
      <c r="M405" s="206"/>
      <c r="N405" s="207"/>
      <c r="O405" s="207"/>
      <c r="P405" s="208">
        <f>SUM(P406:P475)</f>
        <v>0</v>
      </c>
      <c r="Q405" s="207"/>
      <c r="R405" s="208">
        <f>SUM(R406:R475)</f>
        <v>0.92884696160000013</v>
      </c>
      <c r="S405" s="207"/>
      <c r="T405" s="209">
        <f>SUM(T406:T475)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210" t="s">
        <v>79</v>
      </c>
      <c r="AT405" s="211" t="s">
        <v>71</v>
      </c>
      <c r="AU405" s="211" t="s">
        <v>79</v>
      </c>
      <c r="AY405" s="210" t="s">
        <v>196</v>
      </c>
      <c r="BK405" s="212">
        <f>SUM(BK406:BK475)</f>
        <v>0</v>
      </c>
    </row>
    <row r="406" s="2" customFormat="1" ht="24.15" customHeight="1">
      <c r="A406" s="41"/>
      <c r="B406" s="42"/>
      <c r="C406" s="215" t="s">
        <v>622</v>
      </c>
      <c r="D406" s="215" t="s">
        <v>199</v>
      </c>
      <c r="E406" s="216" t="s">
        <v>1462</v>
      </c>
      <c r="F406" s="217" t="s">
        <v>1463</v>
      </c>
      <c r="G406" s="218" t="s">
        <v>264</v>
      </c>
      <c r="H406" s="219">
        <v>0.40000000000000002</v>
      </c>
      <c r="I406" s="220"/>
      <c r="J406" s="221">
        <f>ROUND(I406*H406,2)</f>
        <v>0</v>
      </c>
      <c r="K406" s="217" t="s">
        <v>203</v>
      </c>
      <c r="L406" s="47"/>
      <c r="M406" s="222" t="s">
        <v>19</v>
      </c>
      <c r="N406" s="223" t="s">
        <v>43</v>
      </c>
      <c r="O406" s="87"/>
      <c r="P406" s="224">
        <f>O406*H406</f>
        <v>0</v>
      </c>
      <c r="Q406" s="224">
        <v>0</v>
      </c>
      <c r="R406" s="224">
        <f>Q406*H406</f>
        <v>0</v>
      </c>
      <c r="S406" s="224">
        <v>0</v>
      </c>
      <c r="T406" s="225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6" t="s">
        <v>204</v>
      </c>
      <c r="AT406" s="226" t="s">
        <v>199</v>
      </c>
      <c r="AU406" s="226" t="s">
        <v>81</v>
      </c>
      <c r="AY406" s="20" t="s">
        <v>196</v>
      </c>
      <c r="BE406" s="227">
        <f>IF(N406="základní",J406,0)</f>
        <v>0</v>
      </c>
      <c r="BF406" s="227">
        <f>IF(N406="snížená",J406,0)</f>
        <v>0</v>
      </c>
      <c r="BG406" s="227">
        <f>IF(N406="zákl. přenesená",J406,0)</f>
        <v>0</v>
      </c>
      <c r="BH406" s="227">
        <f>IF(N406="sníž. přenesená",J406,0)</f>
        <v>0</v>
      </c>
      <c r="BI406" s="227">
        <f>IF(N406="nulová",J406,0)</f>
        <v>0</v>
      </c>
      <c r="BJ406" s="20" t="s">
        <v>79</v>
      </c>
      <c r="BK406" s="227">
        <f>ROUND(I406*H406,2)</f>
        <v>0</v>
      </c>
      <c r="BL406" s="20" t="s">
        <v>204</v>
      </c>
      <c r="BM406" s="226" t="s">
        <v>1588</v>
      </c>
    </row>
    <row r="407" s="2" customFormat="1">
      <c r="A407" s="41"/>
      <c r="B407" s="42"/>
      <c r="C407" s="43"/>
      <c r="D407" s="228" t="s">
        <v>206</v>
      </c>
      <c r="E407" s="43"/>
      <c r="F407" s="229" t="s">
        <v>1465</v>
      </c>
      <c r="G407" s="43"/>
      <c r="H407" s="43"/>
      <c r="I407" s="230"/>
      <c r="J407" s="43"/>
      <c r="K407" s="43"/>
      <c r="L407" s="47"/>
      <c r="M407" s="231"/>
      <c r="N407" s="232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206</v>
      </c>
      <c r="AU407" s="20" t="s">
        <v>81</v>
      </c>
    </row>
    <row r="408" s="13" customFormat="1">
      <c r="A408" s="13"/>
      <c r="B408" s="233"/>
      <c r="C408" s="234"/>
      <c r="D408" s="235" t="s">
        <v>208</v>
      </c>
      <c r="E408" s="236" t="s">
        <v>19</v>
      </c>
      <c r="F408" s="237" t="s">
        <v>1589</v>
      </c>
      <c r="G408" s="234"/>
      <c r="H408" s="236" t="s">
        <v>19</v>
      </c>
      <c r="I408" s="238"/>
      <c r="J408" s="234"/>
      <c r="K408" s="234"/>
      <c r="L408" s="239"/>
      <c r="M408" s="240"/>
      <c r="N408" s="241"/>
      <c r="O408" s="241"/>
      <c r="P408" s="241"/>
      <c r="Q408" s="241"/>
      <c r="R408" s="241"/>
      <c r="S408" s="241"/>
      <c r="T408" s="24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3" t="s">
        <v>208</v>
      </c>
      <c r="AU408" s="243" t="s">
        <v>81</v>
      </c>
      <c r="AV408" s="13" t="s">
        <v>79</v>
      </c>
      <c r="AW408" s="13" t="s">
        <v>33</v>
      </c>
      <c r="AX408" s="13" t="s">
        <v>72</v>
      </c>
      <c r="AY408" s="243" t="s">
        <v>196</v>
      </c>
    </row>
    <row r="409" s="13" customFormat="1">
      <c r="A409" s="13"/>
      <c r="B409" s="233"/>
      <c r="C409" s="234"/>
      <c r="D409" s="235" t="s">
        <v>208</v>
      </c>
      <c r="E409" s="236" t="s">
        <v>19</v>
      </c>
      <c r="F409" s="237" t="s">
        <v>1467</v>
      </c>
      <c r="G409" s="234"/>
      <c r="H409" s="236" t="s">
        <v>19</v>
      </c>
      <c r="I409" s="238"/>
      <c r="J409" s="234"/>
      <c r="K409" s="234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208</v>
      </c>
      <c r="AU409" s="243" t="s">
        <v>81</v>
      </c>
      <c r="AV409" s="13" t="s">
        <v>79</v>
      </c>
      <c r="AW409" s="13" t="s">
        <v>33</v>
      </c>
      <c r="AX409" s="13" t="s">
        <v>72</v>
      </c>
      <c r="AY409" s="243" t="s">
        <v>196</v>
      </c>
    </row>
    <row r="410" s="14" customFormat="1">
      <c r="A410" s="14"/>
      <c r="B410" s="244"/>
      <c r="C410" s="245"/>
      <c r="D410" s="235" t="s">
        <v>208</v>
      </c>
      <c r="E410" s="246" t="s">
        <v>19</v>
      </c>
      <c r="F410" s="247" t="s">
        <v>1590</v>
      </c>
      <c r="G410" s="245"/>
      <c r="H410" s="248">
        <v>0.40000000000000002</v>
      </c>
      <c r="I410" s="249"/>
      <c r="J410" s="245"/>
      <c r="K410" s="245"/>
      <c r="L410" s="250"/>
      <c r="M410" s="251"/>
      <c r="N410" s="252"/>
      <c r="O410" s="252"/>
      <c r="P410" s="252"/>
      <c r="Q410" s="252"/>
      <c r="R410" s="252"/>
      <c r="S410" s="252"/>
      <c r="T410" s="253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4" t="s">
        <v>208</v>
      </c>
      <c r="AU410" s="254" t="s">
        <v>81</v>
      </c>
      <c r="AV410" s="14" t="s">
        <v>81</v>
      </c>
      <c r="AW410" s="14" t="s">
        <v>33</v>
      </c>
      <c r="AX410" s="14" t="s">
        <v>72</v>
      </c>
      <c r="AY410" s="254" t="s">
        <v>196</v>
      </c>
    </row>
    <row r="411" s="15" customFormat="1">
      <c r="A411" s="15"/>
      <c r="B411" s="255"/>
      <c r="C411" s="256"/>
      <c r="D411" s="235" t="s">
        <v>208</v>
      </c>
      <c r="E411" s="257" t="s">
        <v>19</v>
      </c>
      <c r="F411" s="258" t="s">
        <v>219</v>
      </c>
      <c r="G411" s="256"/>
      <c r="H411" s="259">
        <v>0.40000000000000002</v>
      </c>
      <c r="I411" s="260"/>
      <c r="J411" s="256"/>
      <c r="K411" s="256"/>
      <c r="L411" s="261"/>
      <c r="M411" s="262"/>
      <c r="N411" s="263"/>
      <c r="O411" s="263"/>
      <c r="P411" s="263"/>
      <c r="Q411" s="263"/>
      <c r="R411" s="263"/>
      <c r="S411" s="263"/>
      <c r="T411" s="264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65" t="s">
        <v>208</v>
      </c>
      <c r="AU411" s="265" t="s">
        <v>81</v>
      </c>
      <c r="AV411" s="15" t="s">
        <v>204</v>
      </c>
      <c r="AW411" s="15" t="s">
        <v>33</v>
      </c>
      <c r="AX411" s="15" t="s">
        <v>79</v>
      </c>
      <c r="AY411" s="265" t="s">
        <v>196</v>
      </c>
    </row>
    <row r="412" s="2" customFormat="1" ht="24.15" customHeight="1">
      <c r="A412" s="41"/>
      <c r="B412" s="42"/>
      <c r="C412" s="215" t="s">
        <v>627</v>
      </c>
      <c r="D412" s="215" t="s">
        <v>199</v>
      </c>
      <c r="E412" s="216" t="s">
        <v>1469</v>
      </c>
      <c r="F412" s="217" t="s">
        <v>1470</v>
      </c>
      <c r="G412" s="218" t="s">
        <v>264</v>
      </c>
      <c r="H412" s="219">
        <v>0.40000000000000002</v>
      </c>
      <c r="I412" s="220"/>
      <c r="J412" s="221">
        <f>ROUND(I412*H412,2)</f>
        <v>0</v>
      </c>
      <c r="K412" s="217" t="s">
        <v>203</v>
      </c>
      <c r="L412" s="47"/>
      <c r="M412" s="222" t="s">
        <v>19</v>
      </c>
      <c r="N412" s="223" t="s">
        <v>43</v>
      </c>
      <c r="O412" s="87"/>
      <c r="P412" s="224">
        <f>O412*H412</f>
        <v>0</v>
      </c>
      <c r="Q412" s="224">
        <v>0</v>
      </c>
      <c r="R412" s="224">
        <f>Q412*H412</f>
        <v>0</v>
      </c>
      <c r="S412" s="224">
        <v>0</v>
      </c>
      <c r="T412" s="225">
        <f>S412*H412</f>
        <v>0</v>
      </c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R412" s="226" t="s">
        <v>204</v>
      </c>
      <c r="AT412" s="226" t="s">
        <v>199</v>
      </c>
      <c r="AU412" s="226" t="s">
        <v>81</v>
      </c>
      <c r="AY412" s="20" t="s">
        <v>196</v>
      </c>
      <c r="BE412" s="227">
        <f>IF(N412="základní",J412,0)</f>
        <v>0</v>
      </c>
      <c r="BF412" s="227">
        <f>IF(N412="snížená",J412,0)</f>
        <v>0</v>
      </c>
      <c r="BG412" s="227">
        <f>IF(N412="zákl. přenesená",J412,0)</f>
        <v>0</v>
      </c>
      <c r="BH412" s="227">
        <f>IF(N412="sníž. přenesená",J412,0)</f>
        <v>0</v>
      </c>
      <c r="BI412" s="227">
        <f>IF(N412="nulová",J412,0)</f>
        <v>0</v>
      </c>
      <c r="BJ412" s="20" t="s">
        <v>79</v>
      </c>
      <c r="BK412" s="227">
        <f>ROUND(I412*H412,2)</f>
        <v>0</v>
      </c>
      <c r="BL412" s="20" t="s">
        <v>204</v>
      </c>
      <c r="BM412" s="226" t="s">
        <v>1591</v>
      </c>
    </row>
    <row r="413" s="2" customFormat="1">
      <c r="A413" s="41"/>
      <c r="B413" s="42"/>
      <c r="C413" s="43"/>
      <c r="D413" s="228" t="s">
        <v>206</v>
      </c>
      <c r="E413" s="43"/>
      <c r="F413" s="229" t="s">
        <v>1472</v>
      </c>
      <c r="G413" s="43"/>
      <c r="H413" s="43"/>
      <c r="I413" s="230"/>
      <c r="J413" s="43"/>
      <c r="K413" s="43"/>
      <c r="L413" s="47"/>
      <c r="M413" s="231"/>
      <c r="N413" s="232"/>
      <c r="O413" s="87"/>
      <c r="P413" s="87"/>
      <c r="Q413" s="87"/>
      <c r="R413" s="87"/>
      <c r="S413" s="87"/>
      <c r="T413" s="88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T413" s="20" t="s">
        <v>206</v>
      </c>
      <c r="AU413" s="20" t="s">
        <v>81</v>
      </c>
    </row>
    <row r="414" s="13" customFormat="1">
      <c r="A414" s="13"/>
      <c r="B414" s="233"/>
      <c r="C414" s="234"/>
      <c r="D414" s="235" t="s">
        <v>208</v>
      </c>
      <c r="E414" s="236" t="s">
        <v>19</v>
      </c>
      <c r="F414" s="237" t="s">
        <v>1589</v>
      </c>
      <c r="G414" s="234"/>
      <c r="H414" s="236" t="s">
        <v>19</v>
      </c>
      <c r="I414" s="238"/>
      <c r="J414" s="234"/>
      <c r="K414" s="234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208</v>
      </c>
      <c r="AU414" s="243" t="s">
        <v>81</v>
      </c>
      <c r="AV414" s="13" t="s">
        <v>79</v>
      </c>
      <c r="AW414" s="13" t="s">
        <v>33</v>
      </c>
      <c r="AX414" s="13" t="s">
        <v>72</v>
      </c>
      <c r="AY414" s="243" t="s">
        <v>196</v>
      </c>
    </row>
    <row r="415" s="13" customFormat="1">
      <c r="A415" s="13"/>
      <c r="B415" s="233"/>
      <c r="C415" s="234"/>
      <c r="D415" s="235" t="s">
        <v>208</v>
      </c>
      <c r="E415" s="236" t="s">
        <v>19</v>
      </c>
      <c r="F415" s="237" t="s">
        <v>1467</v>
      </c>
      <c r="G415" s="234"/>
      <c r="H415" s="236" t="s">
        <v>19</v>
      </c>
      <c r="I415" s="238"/>
      <c r="J415" s="234"/>
      <c r="K415" s="234"/>
      <c r="L415" s="239"/>
      <c r="M415" s="240"/>
      <c r="N415" s="241"/>
      <c r="O415" s="241"/>
      <c r="P415" s="241"/>
      <c r="Q415" s="241"/>
      <c r="R415" s="241"/>
      <c r="S415" s="241"/>
      <c r="T415" s="24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3" t="s">
        <v>208</v>
      </c>
      <c r="AU415" s="243" t="s">
        <v>81</v>
      </c>
      <c r="AV415" s="13" t="s">
        <v>79</v>
      </c>
      <c r="AW415" s="13" t="s">
        <v>33</v>
      </c>
      <c r="AX415" s="13" t="s">
        <v>72</v>
      </c>
      <c r="AY415" s="243" t="s">
        <v>196</v>
      </c>
    </row>
    <row r="416" s="14" customFormat="1">
      <c r="A416" s="14"/>
      <c r="B416" s="244"/>
      <c r="C416" s="245"/>
      <c r="D416" s="235" t="s">
        <v>208</v>
      </c>
      <c r="E416" s="246" t="s">
        <v>19</v>
      </c>
      <c r="F416" s="247" t="s">
        <v>1590</v>
      </c>
      <c r="G416" s="245"/>
      <c r="H416" s="248">
        <v>0.40000000000000002</v>
      </c>
      <c r="I416" s="249"/>
      <c r="J416" s="245"/>
      <c r="K416" s="245"/>
      <c r="L416" s="250"/>
      <c r="M416" s="251"/>
      <c r="N416" s="252"/>
      <c r="O416" s="252"/>
      <c r="P416" s="252"/>
      <c r="Q416" s="252"/>
      <c r="R416" s="252"/>
      <c r="S416" s="252"/>
      <c r="T416" s="253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4" t="s">
        <v>208</v>
      </c>
      <c r="AU416" s="254" t="s">
        <v>81</v>
      </c>
      <c r="AV416" s="14" t="s">
        <v>81</v>
      </c>
      <c r="AW416" s="14" t="s">
        <v>33</v>
      </c>
      <c r="AX416" s="14" t="s">
        <v>72</v>
      </c>
      <c r="AY416" s="254" t="s">
        <v>196</v>
      </c>
    </row>
    <row r="417" s="15" customFormat="1">
      <c r="A417" s="15"/>
      <c r="B417" s="255"/>
      <c r="C417" s="256"/>
      <c r="D417" s="235" t="s">
        <v>208</v>
      </c>
      <c r="E417" s="257" t="s">
        <v>19</v>
      </c>
      <c r="F417" s="258" t="s">
        <v>219</v>
      </c>
      <c r="G417" s="256"/>
      <c r="H417" s="259">
        <v>0.40000000000000002</v>
      </c>
      <c r="I417" s="260"/>
      <c r="J417" s="256"/>
      <c r="K417" s="256"/>
      <c r="L417" s="261"/>
      <c r="M417" s="262"/>
      <c r="N417" s="263"/>
      <c r="O417" s="263"/>
      <c r="P417" s="263"/>
      <c r="Q417" s="263"/>
      <c r="R417" s="263"/>
      <c r="S417" s="263"/>
      <c r="T417" s="264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T417" s="265" t="s">
        <v>208</v>
      </c>
      <c r="AU417" s="265" t="s">
        <v>81</v>
      </c>
      <c r="AV417" s="15" t="s">
        <v>204</v>
      </c>
      <c r="AW417" s="15" t="s">
        <v>33</v>
      </c>
      <c r="AX417" s="15" t="s">
        <v>79</v>
      </c>
      <c r="AY417" s="265" t="s">
        <v>196</v>
      </c>
    </row>
    <row r="418" s="2" customFormat="1" ht="33" customHeight="1">
      <c r="A418" s="41"/>
      <c r="B418" s="42"/>
      <c r="C418" s="215" t="s">
        <v>1310</v>
      </c>
      <c r="D418" s="215" t="s">
        <v>199</v>
      </c>
      <c r="E418" s="216" t="s">
        <v>1473</v>
      </c>
      <c r="F418" s="217" t="s">
        <v>1474</v>
      </c>
      <c r="G418" s="218" t="s">
        <v>264</v>
      </c>
      <c r="H418" s="219">
        <v>0.40000000000000002</v>
      </c>
      <c r="I418" s="220"/>
      <c r="J418" s="221">
        <f>ROUND(I418*H418,2)</f>
        <v>0</v>
      </c>
      <c r="K418" s="217" t="s">
        <v>203</v>
      </c>
      <c r="L418" s="47"/>
      <c r="M418" s="222" t="s">
        <v>19</v>
      </c>
      <c r="N418" s="223" t="s">
        <v>43</v>
      </c>
      <c r="O418" s="87"/>
      <c r="P418" s="224">
        <f>O418*H418</f>
        <v>0</v>
      </c>
      <c r="Q418" s="224">
        <v>0</v>
      </c>
      <c r="R418" s="224">
        <f>Q418*H418</f>
        <v>0</v>
      </c>
      <c r="S418" s="224">
        <v>0</v>
      </c>
      <c r="T418" s="225">
        <f>S418*H418</f>
        <v>0</v>
      </c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R418" s="226" t="s">
        <v>204</v>
      </c>
      <c r="AT418" s="226" t="s">
        <v>199</v>
      </c>
      <c r="AU418" s="226" t="s">
        <v>81</v>
      </c>
      <c r="AY418" s="20" t="s">
        <v>196</v>
      </c>
      <c r="BE418" s="227">
        <f>IF(N418="základní",J418,0)</f>
        <v>0</v>
      </c>
      <c r="BF418" s="227">
        <f>IF(N418="snížená",J418,0)</f>
        <v>0</v>
      </c>
      <c r="BG418" s="227">
        <f>IF(N418="zákl. přenesená",J418,0)</f>
        <v>0</v>
      </c>
      <c r="BH418" s="227">
        <f>IF(N418="sníž. přenesená",J418,0)</f>
        <v>0</v>
      </c>
      <c r="BI418" s="227">
        <f>IF(N418="nulová",J418,0)</f>
        <v>0</v>
      </c>
      <c r="BJ418" s="20" t="s">
        <v>79</v>
      </c>
      <c r="BK418" s="227">
        <f>ROUND(I418*H418,2)</f>
        <v>0</v>
      </c>
      <c r="BL418" s="20" t="s">
        <v>204</v>
      </c>
      <c r="BM418" s="226" t="s">
        <v>1592</v>
      </c>
    </row>
    <row r="419" s="2" customFormat="1">
      <c r="A419" s="41"/>
      <c r="B419" s="42"/>
      <c r="C419" s="43"/>
      <c r="D419" s="228" t="s">
        <v>206</v>
      </c>
      <c r="E419" s="43"/>
      <c r="F419" s="229" t="s">
        <v>1476</v>
      </c>
      <c r="G419" s="43"/>
      <c r="H419" s="43"/>
      <c r="I419" s="230"/>
      <c r="J419" s="43"/>
      <c r="K419" s="43"/>
      <c r="L419" s="47"/>
      <c r="M419" s="231"/>
      <c r="N419" s="232"/>
      <c r="O419" s="87"/>
      <c r="P419" s="87"/>
      <c r="Q419" s="87"/>
      <c r="R419" s="87"/>
      <c r="S419" s="87"/>
      <c r="T419" s="88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T419" s="20" t="s">
        <v>206</v>
      </c>
      <c r="AU419" s="20" t="s">
        <v>81</v>
      </c>
    </row>
    <row r="420" s="13" customFormat="1">
      <c r="A420" s="13"/>
      <c r="B420" s="233"/>
      <c r="C420" s="234"/>
      <c r="D420" s="235" t="s">
        <v>208</v>
      </c>
      <c r="E420" s="236" t="s">
        <v>19</v>
      </c>
      <c r="F420" s="237" t="s">
        <v>1589</v>
      </c>
      <c r="G420" s="234"/>
      <c r="H420" s="236" t="s">
        <v>19</v>
      </c>
      <c r="I420" s="238"/>
      <c r="J420" s="234"/>
      <c r="K420" s="234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208</v>
      </c>
      <c r="AU420" s="243" t="s">
        <v>81</v>
      </c>
      <c r="AV420" s="13" t="s">
        <v>79</v>
      </c>
      <c r="AW420" s="13" t="s">
        <v>33</v>
      </c>
      <c r="AX420" s="13" t="s">
        <v>72</v>
      </c>
      <c r="AY420" s="243" t="s">
        <v>196</v>
      </c>
    </row>
    <row r="421" s="13" customFormat="1">
      <c r="A421" s="13"/>
      <c r="B421" s="233"/>
      <c r="C421" s="234"/>
      <c r="D421" s="235" t="s">
        <v>208</v>
      </c>
      <c r="E421" s="236" t="s">
        <v>19</v>
      </c>
      <c r="F421" s="237" t="s">
        <v>1467</v>
      </c>
      <c r="G421" s="234"/>
      <c r="H421" s="236" t="s">
        <v>19</v>
      </c>
      <c r="I421" s="238"/>
      <c r="J421" s="234"/>
      <c r="K421" s="234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208</v>
      </c>
      <c r="AU421" s="243" t="s">
        <v>81</v>
      </c>
      <c r="AV421" s="13" t="s">
        <v>79</v>
      </c>
      <c r="AW421" s="13" t="s">
        <v>33</v>
      </c>
      <c r="AX421" s="13" t="s">
        <v>72</v>
      </c>
      <c r="AY421" s="243" t="s">
        <v>196</v>
      </c>
    </row>
    <row r="422" s="14" customFormat="1">
      <c r="A422" s="14"/>
      <c r="B422" s="244"/>
      <c r="C422" s="245"/>
      <c r="D422" s="235" t="s">
        <v>208</v>
      </c>
      <c r="E422" s="246" t="s">
        <v>19</v>
      </c>
      <c r="F422" s="247" t="s">
        <v>1590</v>
      </c>
      <c r="G422" s="245"/>
      <c r="H422" s="248">
        <v>0.40000000000000002</v>
      </c>
      <c r="I422" s="249"/>
      <c r="J422" s="245"/>
      <c r="K422" s="245"/>
      <c r="L422" s="250"/>
      <c r="M422" s="251"/>
      <c r="N422" s="252"/>
      <c r="O422" s="252"/>
      <c r="P422" s="252"/>
      <c r="Q422" s="252"/>
      <c r="R422" s="252"/>
      <c r="S422" s="252"/>
      <c r="T422" s="253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4" t="s">
        <v>208</v>
      </c>
      <c r="AU422" s="254" t="s">
        <v>81</v>
      </c>
      <c r="AV422" s="14" t="s">
        <v>81</v>
      </c>
      <c r="AW422" s="14" t="s">
        <v>33</v>
      </c>
      <c r="AX422" s="14" t="s">
        <v>72</v>
      </c>
      <c r="AY422" s="254" t="s">
        <v>196</v>
      </c>
    </row>
    <row r="423" s="15" customFormat="1">
      <c r="A423" s="15"/>
      <c r="B423" s="255"/>
      <c r="C423" s="256"/>
      <c r="D423" s="235" t="s">
        <v>208</v>
      </c>
      <c r="E423" s="257" t="s">
        <v>19</v>
      </c>
      <c r="F423" s="258" t="s">
        <v>219</v>
      </c>
      <c r="G423" s="256"/>
      <c r="H423" s="259">
        <v>0.40000000000000002</v>
      </c>
      <c r="I423" s="260"/>
      <c r="J423" s="256"/>
      <c r="K423" s="256"/>
      <c r="L423" s="261"/>
      <c r="M423" s="262"/>
      <c r="N423" s="263"/>
      <c r="O423" s="263"/>
      <c r="P423" s="263"/>
      <c r="Q423" s="263"/>
      <c r="R423" s="263"/>
      <c r="S423" s="263"/>
      <c r="T423" s="264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265" t="s">
        <v>208</v>
      </c>
      <c r="AU423" s="265" t="s">
        <v>81</v>
      </c>
      <c r="AV423" s="15" t="s">
        <v>204</v>
      </c>
      <c r="AW423" s="15" t="s">
        <v>33</v>
      </c>
      <c r="AX423" s="15" t="s">
        <v>79</v>
      </c>
      <c r="AY423" s="265" t="s">
        <v>196</v>
      </c>
    </row>
    <row r="424" s="2" customFormat="1" ht="37.8" customHeight="1">
      <c r="A424" s="41"/>
      <c r="B424" s="42"/>
      <c r="C424" s="215" t="s">
        <v>1314</v>
      </c>
      <c r="D424" s="215" t="s">
        <v>199</v>
      </c>
      <c r="E424" s="216" t="s">
        <v>295</v>
      </c>
      <c r="F424" s="217" t="s">
        <v>296</v>
      </c>
      <c r="G424" s="218" t="s">
        <v>264</v>
      </c>
      <c r="H424" s="219">
        <v>0.40000000000000002</v>
      </c>
      <c r="I424" s="220"/>
      <c r="J424" s="221">
        <f>ROUND(I424*H424,2)</f>
        <v>0</v>
      </c>
      <c r="K424" s="217" t="s">
        <v>203</v>
      </c>
      <c r="L424" s="47"/>
      <c r="M424" s="222" t="s">
        <v>19</v>
      </c>
      <c r="N424" s="223" t="s">
        <v>43</v>
      </c>
      <c r="O424" s="87"/>
      <c r="P424" s="224">
        <f>O424*H424</f>
        <v>0</v>
      </c>
      <c r="Q424" s="224">
        <v>0</v>
      </c>
      <c r="R424" s="224">
        <f>Q424*H424</f>
        <v>0</v>
      </c>
      <c r="S424" s="224">
        <v>0</v>
      </c>
      <c r="T424" s="225">
        <f>S424*H424</f>
        <v>0</v>
      </c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R424" s="226" t="s">
        <v>204</v>
      </c>
      <c r="AT424" s="226" t="s">
        <v>199</v>
      </c>
      <c r="AU424" s="226" t="s">
        <v>81</v>
      </c>
      <c r="AY424" s="20" t="s">
        <v>196</v>
      </c>
      <c r="BE424" s="227">
        <f>IF(N424="základní",J424,0)</f>
        <v>0</v>
      </c>
      <c r="BF424" s="227">
        <f>IF(N424="snížená",J424,0)</f>
        <v>0</v>
      </c>
      <c r="BG424" s="227">
        <f>IF(N424="zákl. přenesená",J424,0)</f>
        <v>0</v>
      </c>
      <c r="BH424" s="227">
        <f>IF(N424="sníž. přenesená",J424,0)</f>
        <v>0</v>
      </c>
      <c r="BI424" s="227">
        <f>IF(N424="nulová",J424,0)</f>
        <v>0</v>
      </c>
      <c r="BJ424" s="20" t="s">
        <v>79</v>
      </c>
      <c r="BK424" s="227">
        <f>ROUND(I424*H424,2)</f>
        <v>0</v>
      </c>
      <c r="BL424" s="20" t="s">
        <v>204</v>
      </c>
      <c r="BM424" s="226" t="s">
        <v>1593</v>
      </c>
    </row>
    <row r="425" s="2" customFormat="1">
      <c r="A425" s="41"/>
      <c r="B425" s="42"/>
      <c r="C425" s="43"/>
      <c r="D425" s="228" t="s">
        <v>206</v>
      </c>
      <c r="E425" s="43"/>
      <c r="F425" s="229" t="s">
        <v>298</v>
      </c>
      <c r="G425" s="43"/>
      <c r="H425" s="43"/>
      <c r="I425" s="230"/>
      <c r="J425" s="43"/>
      <c r="K425" s="43"/>
      <c r="L425" s="47"/>
      <c r="M425" s="231"/>
      <c r="N425" s="232"/>
      <c r="O425" s="87"/>
      <c r="P425" s="87"/>
      <c r="Q425" s="87"/>
      <c r="R425" s="87"/>
      <c r="S425" s="87"/>
      <c r="T425" s="88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T425" s="20" t="s">
        <v>206</v>
      </c>
      <c r="AU425" s="20" t="s">
        <v>81</v>
      </c>
    </row>
    <row r="426" s="13" customFormat="1">
      <c r="A426" s="13"/>
      <c r="B426" s="233"/>
      <c r="C426" s="234"/>
      <c r="D426" s="235" t="s">
        <v>208</v>
      </c>
      <c r="E426" s="236" t="s">
        <v>19</v>
      </c>
      <c r="F426" s="237" t="s">
        <v>1589</v>
      </c>
      <c r="G426" s="234"/>
      <c r="H426" s="236" t="s">
        <v>19</v>
      </c>
      <c r="I426" s="238"/>
      <c r="J426" s="234"/>
      <c r="K426" s="234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208</v>
      </c>
      <c r="AU426" s="243" t="s">
        <v>81</v>
      </c>
      <c r="AV426" s="13" t="s">
        <v>79</v>
      </c>
      <c r="AW426" s="13" t="s">
        <v>33</v>
      </c>
      <c r="AX426" s="13" t="s">
        <v>72</v>
      </c>
      <c r="AY426" s="243" t="s">
        <v>196</v>
      </c>
    </row>
    <row r="427" s="13" customFormat="1">
      <c r="A427" s="13"/>
      <c r="B427" s="233"/>
      <c r="C427" s="234"/>
      <c r="D427" s="235" t="s">
        <v>208</v>
      </c>
      <c r="E427" s="236" t="s">
        <v>19</v>
      </c>
      <c r="F427" s="237" t="s">
        <v>1467</v>
      </c>
      <c r="G427" s="234"/>
      <c r="H427" s="236" t="s">
        <v>19</v>
      </c>
      <c r="I427" s="238"/>
      <c r="J427" s="234"/>
      <c r="K427" s="234"/>
      <c r="L427" s="239"/>
      <c r="M427" s="240"/>
      <c r="N427" s="241"/>
      <c r="O427" s="241"/>
      <c r="P427" s="241"/>
      <c r="Q427" s="241"/>
      <c r="R427" s="241"/>
      <c r="S427" s="241"/>
      <c r="T427" s="242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3" t="s">
        <v>208</v>
      </c>
      <c r="AU427" s="243" t="s">
        <v>81</v>
      </c>
      <c r="AV427" s="13" t="s">
        <v>79</v>
      </c>
      <c r="AW427" s="13" t="s">
        <v>33</v>
      </c>
      <c r="AX427" s="13" t="s">
        <v>72</v>
      </c>
      <c r="AY427" s="243" t="s">
        <v>196</v>
      </c>
    </row>
    <row r="428" s="14" customFormat="1">
      <c r="A428" s="14"/>
      <c r="B428" s="244"/>
      <c r="C428" s="245"/>
      <c r="D428" s="235" t="s">
        <v>208</v>
      </c>
      <c r="E428" s="246" t="s">
        <v>19</v>
      </c>
      <c r="F428" s="247" t="s">
        <v>1590</v>
      </c>
      <c r="G428" s="245"/>
      <c r="H428" s="248">
        <v>0.40000000000000002</v>
      </c>
      <c r="I428" s="249"/>
      <c r="J428" s="245"/>
      <c r="K428" s="245"/>
      <c r="L428" s="250"/>
      <c r="M428" s="251"/>
      <c r="N428" s="252"/>
      <c r="O428" s="252"/>
      <c r="P428" s="252"/>
      <c r="Q428" s="252"/>
      <c r="R428" s="252"/>
      <c r="S428" s="252"/>
      <c r="T428" s="253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4" t="s">
        <v>208</v>
      </c>
      <c r="AU428" s="254" t="s">
        <v>81</v>
      </c>
      <c r="AV428" s="14" t="s">
        <v>81</v>
      </c>
      <c r="AW428" s="14" t="s">
        <v>33</v>
      </c>
      <c r="AX428" s="14" t="s">
        <v>72</v>
      </c>
      <c r="AY428" s="254" t="s">
        <v>196</v>
      </c>
    </row>
    <row r="429" s="15" customFormat="1">
      <c r="A429" s="15"/>
      <c r="B429" s="255"/>
      <c r="C429" s="256"/>
      <c r="D429" s="235" t="s">
        <v>208</v>
      </c>
      <c r="E429" s="257" t="s">
        <v>19</v>
      </c>
      <c r="F429" s="258" t="s">
        <v>219</v>
      </c>
      <c r="G429" s="256"/>
      <c r="H429" s="259">
        <v>0.40000000000000002</v>
      </c>
      <c r="I429" s="260"/>
      <c r="J429" s="256"/>
      <c r="K429" s="256"/>
      <c r="L429" s="261"/>
      <c r="M429" s="262"/>
      <c r="N429" s="263"/>
      <c r="O429" s="263"/>
      <c r="P429" s="263"/>
      <c r="Q429" s="263"/>
      <c r="R429" s="263"/>
      <c r="S429" s="263"/>
      <c r="T429" s="264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65" t="s">
        <v>208</v>
      </c>
      <c r="AU429" s="265" t="s">
        <v>81</v>
      </c>
      <c r="AV429" s="15" t="s">
        <v>204</v>
      </c>
      <c r="AW429" s="15" t="s">
        <v>33</v>
      </c>
      <c r="AX429" s="15" t="s">
        <v>79</v>
      </c>
      <c r="AY429" s="265" t="s">
        <v>196</v>
      </c>
    </row>
    <row r="430" s="2" customFormat="1" ht="37.8" customHeight="1">
      <c r="A430" s="41"/>
      <c r="B430" s="42"/>
      <c r="C430" s="215" t="s">
        <v>632</v>
      </c>
      <c r="D430" s="215" t="s">
        <v>199</v>
      </c>
      <c r="E430" s="216" t="s">
        <v>300</v>
      </c>
      <c r="F430" s="217" t="s">
        <v>301</v>
      </c>
      <c r="G430" s="218" t="s">
        <v>264</v>
      </c>
      <c r="H430" s="219">
        <v>0.40000000000000002</v>
      </c>
      <c r="I430" s="220"/>
      <c r="J430" s="221">
        <f>ROUND(I430*H430,2)</f>
        <v>0</v>
      </c>
      <c r="K430" s="217" t="s">
        <v>203</v>
      </c>
      <c r="L430" s="47"/>
      <c r="M430" s="222" t="s">
        <v>19</v>
      </c>
      <c r="N430" s="223" t="s">
        <v>43</v>
      </c>
      <c r="O430" s="87"/>
      <c r="P430" s="224">
        <f>O430*H430</f>
        <v>0</v>
      </c>
      <c r="Q430" s="224">
        <v>0</v>
      </c>
      <c r="R430" s="224">
        <f>Q430*H430</f>
        <v>0</v>
      </c>
      <c r="S430" s="224">
        <v>0</v>
      </c>
      <c r="T430" s="225">
        <f>S430*H430</f>
        <v>0</v>
      </c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R430" s="226" t="s">
        <v>204</v>
      </c>
      <c r="AT430" s="226" t="s">
        <v>199</v>
      </c>
      <c r="AU430" s="226" t="s">
        <v>81</v>
      </c>
      <c r="AY430" s="20" t="s">
        <v>196</v>
      </c>
      <c r="BE430" s="227">
        <f>IF(N430="základní",J430,0)</f>
        <v>0</v>
      </c>
      <c r="BF430" s="227">
        <f>IF(N430="snížená",J430,0)</f>
        <v>0</v>
      </c>
      <c r="BG430" s="227">
        <f>IF(N430="zákl. přenesená",J430,0)</f>
        <v>0</v>
      </c>
      <c r="BH430" s="227">
        <f>IF(N430="sníž. přenesená",J430,0)</f>
        <v>0</v>
      </c>
      <c r="BI430" s="227">
        <f>IF(N430="nulová",J430,0)</f>
        <v>0</v>
      </c>
      <c r="BJ430" s="20" t="s">
        <v>79</v>
      </c>
      <c r="BK430" s="227">
        <f>ROUND(I430*H430,2)</f>
        <v>0</v>
      </c>
      <c r="BL430" s="20" t="s">
        <v>204</v>
      </c>
      <c r="BM430" s="226" t="s">
        <v>1594</v>
      </c>
    </row>
    <row r="431" s="2" customFormat="1">
      <c r="A431" s="41"/>
      <c r="B431" s="42"/>
      <c r="C431" s="43"/>
      <c r="D431" s="228" t="s">
        <v>206</v>
      </c>
      <c r="E431" s="43"/>
      <c r="F431" s="229" t="s">
        <v>303</v>
      </c>
      <c r="G431" s="43"/>
      <c r="H431" s="43"/>
      <c r="I431" s="230"/>
      <c r="J431" s="43"/>
      <c r="K431" s="43"/>
      <c r="L431" s="47"/>
      <c r="M431" s="231"/>
      <c r="N431" s="232"/>
      <c r="O431" s="87"/>
      <c r="P431" s="87"/>
      <c r="Q431" s="87"/>
      <c r="R431" s="87"/>
      <c r="S431" s="87"/>
      <c r="T431" s="88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T431" s="20" t="s">
        <v>206</v>
      </c>
      <c r="AU431" s="20" t="s">
        <v>81</v>
      </c>
    </row>
    <row r="432" s="13" customFormat="1">
      <c r="A432" s="13"/>
      <c r="B432" s="233"/>
      <c r="C432" s="234"/>
      <c r="D432" s="235" t="s">
        <v>208</v>
      </c>
      <c r="E432" s="236" t="s">
        <v>19</v>
      </c>
      <c r="F432" s="237" t="s">
        <v>1589</v>
      </c>
      <c r="G432" s="234"/>
      <c r="H432" s="236" t="s">
        <v>19</v>
      </c>
      <c r="I432" s="238"/>
      <c r="J432" s="234"/>
      <c r="K432" s="234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208</v>
      </c>
      <c r="AU432" s="243" t="s">
        <v>81</v>
      </c>
      <c r="AV432" s="13" t="s">
        <v>79</v>
      </c>
      <c r="AW432" s="13" t="s">
        <v>33</v>
      </c>
      <c r="AX432" s="13" t="s">
        <v>72</v>
      </c>
      <c r="AY432" s="243" t="s">
        <v>196</v>
      </c>
    </row>
    <row r="433" s="13" customFormat="1">
      <c r="A433" s="13"/>
      <c r="B433" s="233"/>
      <c r="C433" s="234"/>
      <c r="D433" s="235" t="s">
        <v>208</v>
      </c>
      <c r="E433" s="236" t="s">
        <v>19</v>
      </c>
      <c r="F433" s="237" t="s">
        <v>1467</v>
      </c>
      <c r="G433" s="234"/>
      <c r="H433" s="236" t="s">
        <v>19</v>
      </c>
      <c r="I433" s="238"/>
      <c r="J433" s="234"/>
      <c r="K433" s="234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208</v>
      </c>
      <c r="AU433" s="243" t="s">
        <v>81</v>
      </c>
      <c r="AV433" s="13" t="s">
        <v>79</v>
      </c>
      <c r="AW433" s="13" t="s">
        <v>33</v>
      </c>
      <c r="AX433" s="13" t="s">
        <v>72</v>
      </c>
      <c r="AY433" s="243" t="s">
        <v>196</v>
      </c>
    </row>
    <row r="434" s="14" customFormat="1">
      <c r="A434" s="14"/>
      <c r="B434" s="244"/>
      <c r="C434" s="245"/>
      <c r="D434" s="235" t="s">
        <v>208</v>
      </c>
      <c r="E434" s="246" t="s">
        <v>19</v>
      </c>
      <c r="F434" s="247" t="s">
        <v>1590</v>
      </c>
      <c r="G434" s="245"/>
      <c r="H434" s="248">
        <v>0.40000000000000002</v>
      </c>
      <c r="I434" s="249"/>
      <c r="J434" s="245"/>
      <c r="K434" s="245"/>
      <c r="L434" s="250"/>
      <c r="M434" s="251"/>
      <c r="N434" s="252"/>
      <c r="O434" s="252"/>
      <c r="P434" s="252"/>
      <c r="Q434" s="252"/>
      <c r="R434" s="252"/>
      <c r="S434" s="252"/>
      <c r="T434" s="253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4" t="s">
        <v>208</v>
      </c>
      <c r="AU434" s="254" t="s">
        <v>81</v>
      </c>
      <c r="AV434" s="14" t="s">
        <v>81</v>
      </c>
      <c r="AW434" s="14" t="s">
        <v>33</v>
      </c>
      <c r="AX434" s="14" t="s">
        <v>72</v>
      </c>
      <c r="AY434" s="254" t="s">
        <v>196</v>
      </c>
    </row>
    <row r="435" s="15" customFormat="1">
      <c r="A435" s="15"/>
      <c r="B435" s="255"/>
      <c r="C435" s="256"/>
      <c r="D435" s="235" t="s">
        <v>208</v>
      </c>
      <c r="E435" s="257" t="s">
        <v>19</v>
      </c>
      <c r="F435" s="258" t="s">
        <v>219</v>
      </c>
      <c r="G435" s="256"/>
      <c r="H435" s="259">
        <v>0.40000000000000002</v>
      </c>
      <c r="I435" s="260"/>
      <c r="J435" s="256"/>
      <c r="K435" s="256"/>
      <c r="L435" s="261"/>
      <c r="M435" s="262"/>
      <c r="N435" s="263"/>
      <c r="O435" s="263"/>
      <c r="P435" s="263"/>
      <c r="Q435" s="263"/>
      <c r="R435" s="263"/>
      <c r="S435" s="263"/>
      <c r="T435" s="264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T435" s="265" t="s">
        <v>208</v>
      </c>
      <c r="AU435" s="265" t="s">
        <v>81</v>
      </c>
      <c r="AV435" s="15" t="s">
        <v>204</v>
      </c>
      <c r="AW435" s="15" t="s">
        <v>33</v>
      </c>
      <c r="AX435" s="15" t="s">
        <v>79</v>
      </c>
      <c r="AY435" s="265" t="s">
        <v>196</v>
      </c>
    </row>
    <row r="436" s="2" customFormat="1" ht="24.15" customHeight="1">
      <c r="A436" s="41"/>
      <c r="B436" s="42"/>
      <c r="C436" s="215" t="s">
        <v>637</v>
      </c>
      <c r="D436" s="215" t="s">
        <v>199</v>
      </c>
      <c r="E436" s="216" t="s">
        <v>1479</v>
      </c>
      <c r="F436" s="217" t="s">
        <v>311</v>
      </c>
      <c r="G436" s="218" t="s">
        <v>264</v>
      </c>
      <c r="H436" s="219">
        <v>0.40000000000000002</v>
      </c>
      <c r="I436" s="220"/>
      <c r="J436" s="221">
        <f>ROUND(I436*H436,2)</f>
        <v>0</v>
      </c>
      <c r="K436" s="217" t="s">
        <v>203</v>
      </c>
      <c r="L436" s="47"/>
      <c r="M436" s="222" t="s">
        <v>19</v>
      </c>
      <c r="N436" s="223" t="s">
        <v>43</v>
      </c>
      <c r="O436" s="87"/>
      <c r="P436" s="224">
        <f>O436*H436</f>
        <v>0</v>
      </c>
      <c r="Q436" s="224">
        <v>0</v>
      </c>
      <c r="R436" s="224">
        <f>Q436*H436</f>
        <v>0</v>
      </c>
      <c r="S436" s="224">
        <v>0</v>
      </c>
      <c r="T436" s="225">
        <f>S436*H436</f>
        <v>0</v>
      </c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R436" s="226" t="s">
        <v>204</v>
      </c>
      <c r="AT436" s="226" t="s">
        <v>199</v>
      </c>
      <c r="AU436" s="226" t="s">
        <v>81</v>
      </c>
      <c r="AY436" s="20" t="s">
        <v>196</v>
      </c>
      <c r="BE436" s="227">
        <f>IF(N436="základní",J436,0)</f>
        <v>0</v>
      </c>
      <c r="BF436" s="227">
        <f>IF(N436="snížená",J436,0)</f>
        <v>0</v>
      </c>
      <c r="BG436" s="227">
        <f>IF(N436="zákl. přenesená",J436,0)</f>
        <v>0</v>
      </c>
      <c r="BH436" s="227">
        <f>IF(N436="sníž. přenesená",J436,0)</f>
        <v>0</v>
      </c>
      <c r="BI436" s="227">
        <f>IF(N436="nulová",J436,0)</f>
        <v>0</v>
      </c>
      <c r="BJ436" s="20" t="s">
        <v>79</v>
      </c>
      <c r="BK436" s="227">
        <f>ROUND(I436*H436,2)</f>
        <v>0</v>
      </c>
      <c r="BL436" s="20" t="s">
        <v>204</v>
      </c>
      <c r="BM436" s="226" t="s">
        <v>1595</v>
      </c>
    </row>
    <row r="437" s="2" customFormat="1">
      <c r="A437" s="41"/>
      <c r="B437" s="42"/>
      <c r="C437" s="43"/>
      <c r="D437" s="228" t="s">
        <v>206</v>
      </c>
      <c r="E437" s="43"/>
      <c r="F437" s="229" t="s">
        <v>1481</v>
      </c>
      <c r="G437" s="43"/>
      <c r="H437" s="43"/>
      <c r="I437" s="230"/>
      <c r="J437" s="43"/>
      <c r="K437" s="43"/>
      <c r="L437" s="47"/>
      <c r="M437" s="231"/>
      <c r="N437" s="232"/>
      <c r="O437" s="87"/>
      <c r="P437" s="87"/>
      <c r="Q437" s="87"/>
      <c r="R437" s="87"/>
      <c r="S437" s="87"/>
      <c r="T437" s="88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T437" s="20" t="s">
        <v>206</v>
      </c>
      <c r="AU437" s="20" t="s">
        <v>81</v>
      </c>
    </row>
    <row r="438" s="13" customFormat="1">
      <c r="A438" s="13"/>
      <c r="B438" s="233"/>
      <c r="C438" s="234"/>
      <c r="D438" s="235" t="s">
        <v>208</v>
      </c>
      <c r="E438" s="236" t="s">
        <v>19</v>
      </c>
      <c r="F438" s="237" t="s">
        <v>1589</v>
      </c>
      <c r="G438" s="234"/>
      <c r="H438" s="236" t="s">
        <v>19</v>
      </c>
      <c r="I438" s="238"/>
      <c r="J438" s="234"/>
      <c r="K438" s="234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208</v>
      </c>
      <c r="AU438" s="243" t="s">
        <v>81</v>
      </c>
      <c r="AV438" s="13" t="s">
        <v>79</v>
      </c>
      <c r="AW438" s="13" t="s">
        <v>33</v>
      </c>
      <c r="AX438" s="13" t="s">
        <v>72</v>
      </c>
      <c r="AY438" s="243" t="s">
        <v>196</v>
      </c>
    </row>
    <row r="439" s="13" customFormat="1">
      <c r="A439" s="13"/>
      <c r="B439" s="233"/>
      <c r="C439" s="234"/>
      <c r="D439" s="235" t="s">
        <v>208</v>
      </c>
      <c r="E439" s="236" t="s">
        <v>19</v>
      </c>
      <c r="F439" s="237" t="s">
        <v>1467</v>
      </c>
      <c r="G439" s="234"/>
      <c r="H439" s="236" t="s">
        <v>19</v>
      </c>
      <c r="I439" s="238"/>
      <c r="J439" s="234"/>
      <c r="K439" s="234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208</v>
      </c>
      <c r="AU439" s="243" t="s">
        <v>81</v>
      </c>
      <c r="AV439" s="13" t="s">
        <v>79</v>
      </c>
      <c r="AW439" s="13" t="s">
        <v>33</v>
      </c>
      <c r="AX439" s="13" t="s">
        <v>72</v>
      </c>
      <c r="AY439" s="243" t="s">
        <v>196</v>
      </c>
    </row>
    <row r="440" s="14" customFormat="1">
      <c r="A440" s="14"/>
      <c r="B440" s="244"/>
      <c r="C440" s="245"/>
      <c r="D440" s="235" t="s">
        <v>208</v>
      </c>
      <c r="E440" s="246" t="s">
        <v>19</v>
      </c>
      <c r="F440" s="247" t="s">
        <v>1590</v>
      </c>
      <c r="G440" s="245"/>
      <c r="H440" s="248">
        <v>0.40000000000000002</v>
      </c>
      <c r="I440" s="249"/>
      <c r="J440" s="245"/>
      <c r="K440" s="245"/>
      <c r="L440" s="250"/>
      <c r="M440" s="251"/>
      <c r="N440" s="252"/>
      <c r="O440" s="252"/>
      <c r="P440" s="252"/>
      <c r="Q440" s="252"/>
      <c r="R440" s="252"/>
      <c r="S440" s="252"/>
      <c r="T440" s="253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4" t="s">
        <v>208</v>
      </c>
      <c r="AU440" s="254" t="s">
        <v>81</v>
      </c>
      <c r="AV440" s="14" t="s">
        <v>81</v>
      </c>
      <c r="AW440" s="14" t="s">
        <v>33</v>
      </c>
      <c r="AX440" s="14" t="s">
        <v>72</v>
      </c>
      <c r="AY440" s="254" t="s">
        <v>196</v>
      </c>
    </row>
    <row r="441" s="15" customFormat="1">
      <c r="A441" s="15"/>
      <c r="B441" s="255"/>
      <c r="C441" s="256"/>
      <c r="D441" s="235" t="s">
        <v>208</v>
      </c>
      <c r="E441" s="257" t="s">
        <v>19</v>
      </c>
      <c r="F441" s="258" t="s">
        <v>219</v>
      </c>
      <c r="G441" s="256"/>
      <c r="H441" s="259">
        <v>0.40000000000000002</v>
      </c>
      <c r="I441" s="260"/>
      <c r="J441" s="256"/>
      <c r="K441" s="256"/>
      <c r="L441" s="261"/>
      <c r="M441" s="262"/>
      <c r="N441" s="263"/>
      <c r="O441" s="263"/>
      <c r="P441" s="263"/>
      <c r="Q441" s="263"/>
      <c r="R441" s="263"/>
      <c r="S441" s="263"/>
      <c r="T441" s="264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5" t="s">
        <v>208</v>
      </c>
      <c r="AU441" s="265" t="s">
        <v>81</v>
      </c>
      <c r="AV441" s="15" t="s">
        <v>204</v>
      </c>
      <c r="AW441" s="15" t="s">
        <v>33</v>
      </c>
      <c r="AX441" s="15" t="s">
        <v>79</v>
      </c>
      <c r="AY441" s="265" t="s">
        <v>196</v>
      </c>
    </row>
    <row r="442" s="2" customFormat="1" ht="24.15" customHeight="1">
      <c r="A442" s="41"/>
      <c r="B442" s="42"/>
      <c r="C442" s="215" t="s">
        <v>642</v>
      </c>
      <c r="D442" s="215" t="s">
        <v>199</v>
      </c>
      <c r="E442" s="216" t="s">
        <v>1031</v>
      </c>
      <c r="F442" s="217" t="s">
        <v>369</v>
      </c>
      <c r="G442" s="218" t="s">
        <v>317</v>
      </c>
      <c r="H442" s="219">
        <v>0.64000000000000001</v>
      </c>
      <c r="I442" s="220"/>
      <c r="J442" s="221">
        <f>ROUND(I442*H442,2)</f>
        <v>0</v>
      </c>
      <c r="K442" s="217" t="s">
        <v>203</v>
      </c>
      <c r="L442" s="47"/>
      <c r="M442" s="222" t="s">
        <v>19</v>
      </c>
      <c r="N442" s="223" t="s">
        <v>43</v>
      </c>
      <c r="O442" s="87"/>
      <c r="P442" s="224">
        <f>O442*H442</f>
        <v>0</v>
      </c>
      <c r="Q442" s="224">
        <v>0</v>
      </c>
      <c r="R442" s="224">
        <f>Q442*H442</f>
        <v>0</v>
      </c>
      <c r="S442" s="224">
        <v>0</v>
      </c>
      <c r="T442" s="225">
        <f>S442*H442</f>
        <v>0</v>
      </c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226" t="s">
        <v>204</v>
      </c>
      <c r="AT442" s="226" t="s">
        <v>199</v>
      </c>
      <c r="AU442" s="226" t="s">
        <v>81</v>
      </c>
      <c r="AY442" s="20" t="s">
        <v>196</v>
      </c>
      <c r="BE442" s="227">
        <f>IF(N442="základní",J442,0)</f>
        <v>0</v>
      </c>
      <c r="BF442" s="227">
        <f>IF(N442="snížená",J442,0)</f>
        <v>0</v>
      </c>
      <c r="BG442" s="227">
        <f>IF(N442="zákl. přenesená",J442,0)</f>
        <v>0</v>
      </c>
      <c r="BH442" s="227">
        <f>IF(N442="sníž. přenesená",J442,0)</f>
        <v>0</v>
      </c>
      <c r="BI442" s="227">
        <f>IF(N442="nulová",J442,0)</f>
        <v>0</v>
      </c>
      <c r="BJ442" s="20" t="s">
        <v>79</v>
      </c>
      <c r="BK442" s="227">
        <f>ROUND(I442*H442,2)</f>
        <v>0</v>
      </c>
      <c r="BL442" s="20" t="s">
        <v>204</v>
      </c>
      <c r="BM442" s="226" t="s">
        <v>1596</v>
      </c>
    </row>
    <row r="443" s="2" customFormat="1">
      <c r="A443" s="41"/>
      <c r="B443" s="42"/>
      <c r="C443" s="43"/>
      <c r="D443" s="228" t="s">
        <v>206</v>
      </c>
      <c r="E443" s="43"/>
      <c r="F443" s="229" t="s">
        <v>1033</v>
      </c>
      <c r="G443" s="43"/>
      <c r="H443" s="43"/>
      <c r="I443" s="230"/>
      <c r="J443" s="43"/>
      <c r="K443" s="43"/>
      <c r="L443" s="47"/>
      <c r="M443" s="231"/>
      <c r="N443" s="232"/>
      <c r="O443" s="87"/>
      <c r="P443" s="87"/>
      <c r="Q443" s="87"/>
      <c r="R443" s="87"/>
      <c r="S443" s="87"/>
      <c r="T443" s="88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T443" s="20" t="s">
        <v>206</v>
      </c>
      <c r="AU443" s="20" t="s">
        <v>81</v>
      </c>
    </row>
    <row r="444" s="13" customFormat="1">
      <c r="A444" s="13"/>
      <c r="B444" s="233"/>
      <c r="C444" s="234"/>
      <c r="D444" s="235" t="s">
        <v>208</v>
      </c>
      <c r="E444" s="236" t="s">
        <v>19</v>
      </c>
      <c r="F444" s="237" t="s">
        <v>1589</v>
      </c>
      <c r="G444" s="234"/>
      <c r="H444" s="236" t="s">
        <v>19</v>
      </c>
      <c r="I444" s="238"/>
      <c r="J444" s="234"/>
      <c r="K444" s="234"/>
      <c r="L444" s="239"/>
      <c r="M444" s="240"/>
      <c r="N444" s="241"/>
      <c r="O444" s="241"/>
      <c r="P444" s="241"/>
      <c r="Q444" s="241"/>
      <c r="R444" s="241"/>
      <c r="S444" s="241"/>
      <c r="T444" s="242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3" t="s">
        <v>208</v>
      </c>
      <c r="AU444" s="243" t="s">
        <v>81</v>
      </c>
      <c r="AV444" s="13" t="s">
        <v>79</v>
      </c>
      <c r="AW444" s="13" t="s">
        <v>33</v>
      </c>
      <c r="AX444" s="13" t="s">
        <v>72</v>
      </c>
      <c r="AY444" s="243" t="s">
        <v>196</v>
      </c>
    </row>
    <row r="445" s="13" customFormat="1">
      <c r="A445" s="13"/>
      <c r="B445" s="233"/>
      <c r="C445" s="234"/>
      <c r="D445" s="235" t="s">
        <v>208</v>
      </c>
      <c r="E445" s="236" t="s">
        <v>19</v>
      </c>
      <c r="F445" s="237" t="s">
        <v>1467</v>
      </c>
      <c r="G445" s="234"/>
      <c r="H445" s="236" t="s">
        <v>19</v>
      </c>
      <c r="I445" s="238"/>
      <c r="J445" s="234"/>
      <c r="K445" s="234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208</v>
      </c>
      <c r="AU445" s="243" t="s">
        <v>81</v>
      </c>
      <c r="AV445" s="13" t="s">
        <v>79</v>
      </c>
      <c r="AW445" s="13" t="s">
        <v>33</v>
      </c>
      <c r="AX445" s="13" t="s">
        <v>72</v>
      </c>
      <c r="AY445" s="243" t="s">
        <v>196</v>
      </c>
    </row>
    <row r="446" s="14" customFormat="1">
      <c r="A446" s="14"/>
      <c r="B446" s="244"/>
      <c r="C446" s="245"/>
      <c r="D446" s="235" t="s">
        <v>208</v>
      </c>
      <c r="E446" s="246" t="s">
        <v>19</v>
      </c>
      <c r="F446" s="247" t="s">
        <v>1597</v>
      </c>
      <c r="G446" s="245"/>
      <c r="H446" s="248">
        <v>0.64000000000000001</v>
      </c>
      <c r="I446" s="249"/>
      <c r="J446" s="245"/>
      <c r="K446" s="245"/>
      <c r="L446" s="250"/>
      <c r="M446" s="251"/>
      <c r="N446" s="252"/>
      <c r="O446" s="252"/>
      <c r="P446" s="252"/>
      <c r="Q446" s="252"/>
      <c r="R446" s="252"/>
      <c r="S446" s="252"/>
      <c r="T446" s="253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4" t="s">
        <v>208</v>
      </c>
      <c r="AU446" s="254" t="s">
        <v>81</v>
      </c>
      <c r="AV446" s="14" t="s">
        <v>81</v>
      </c>
      <c r="AW446" s="14" t="s">
        <v>33</v>
      </c>
      <c r="AX446" s="14" t="s">
        <v>72</v>
      </c>
      <c r="AY446" s="254" t="s">
        <v>196</v>
      </c>
    </row>
    <row r="447" s="15" customFormat="1">
      <c r="A447" s="15"/>
      <c r="B447" s="255"/>
      <c r="C447" s="256"/>
      <c r="D447" s="235" t="s">
        <v>208</v>
      </c>
      <c r="E447" s="257" t="s">
        <v>19</v>
      </c>
      <c r="F447" s="258" t="s">
        <v>219</v>
      </c>
      <c r="G447" s="256"/>
      <c r="H447" s="259">
        <v>0.64000000000000001</v>
      </c>
      <c r="I447" s="260"/>
      <c r="J447" s="256"/>
      <c r="K447" s="256"/>
      <c r="L447" s="261"/>
      <c r="M447" s="262"/>
      <c r="N447" s="263"/>
      <c r="O447" s="263"/>
      <c r="P447" s="263"/>
      <c r="Q447" s="263"/>
      <c r="R447" s="263"/>
      <c r="S447" s="263"/>
      <c r="T447" s="264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T447" s="265" t="s">
        <v>208</v>
      </c>
      <c r="AU447" s="265" t="s">
        <v>81</v>
      </c>
      <c r="AV447" s="15" t="s">
        <v>204</v>
      </c>
      <c r="AW447" s="15" t="s">
        <v>33</v>
      </c>
      <c r="AX447" s="15" t="s">
        <v>79</v>
      </c>
      <c r="AY447" s="265" t="s">
        <v>196</v>
      </c>
    </row>
    <row r="448" s="2" customFormat="1" ht="24.15" customHeight="1">
      <c r="A448" s="41"/>
      <c r="B448" s="42"/>
      <c r="C448" s="215" t="s">
        <v>647</v>
      </c>
      <c r="D448" s="215" t="s">
        <v>199</v>
      </c>
      <c r="E448" s="216" t="s">
        <v>389</v>
      </c>
      <c r="F448" s="217" t="s">
        <v>390</v>
      </c>
      <c r="G448" s="218" t="s">
        <v>202</v>
      </c>
      <c r="H448" s="219">
        <v>0.5</v>
      </c>
      <c r="I448" s="220"/>
      <c r="J448" s="221">
        <f>ROUND(I448*H448,2)</f>
        <v>0</v>
      </c>
      <c r="K448" s="217" t="s">
        <v>203</v>
      </c>
      <c r="L448" s="47"/>
      <c r="M448" s="222" t="s">
        <v>19</v>
      </c>
      <c r="N448" s="223" t="s">
        <v>43</v>
      </c>
      <c r="O448" s="87"/>
      <c r="P448" s="224">
        <f>O448*H448</f>
        <v>0</v>
      </c>
      <c r="Q448" s="224">
        <v>0</v>
      </c>
      <c r="R448" s="224">
        <f>Q448*H448</f>
        <v>0</v>
      </c>
      <c r="S448" s="224">
        <v>0</v>
      </c>
      <c r="T448" s="225">
        <f>S448*H448</f>
        <v>0</v>
      </c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R448" s="226" t="s">
        <v>204</v>
      </c>
      <c r="AT448" s="226" t="s">
        <v>199</v>
      </c>
      <c r="AU448" s="226" t="s">
        <v>81</v>
      </c>
      <c r="AY448" s="20" t="s">
        <v>196</v>
      </c>
      <c r="BE448" s="227">
        <f>IF(N448="základní",J448,0)</f>
        <v>0</v>
      </c>
      <c r="BF448" s="227">
        <f>IF(N448="snížená",J448,0)</f>
        <v>0</v>
      </c>
      <c r="BG448" s="227">
        <f>IF(N448="zákl. přenesená",J448,0)</f>
        <v>0</v>
      </c>
      <c r="BH448" s="227">
        <f>IF(N448="sníž. přenesená",J448,0)</f>
        <v>0</v>
      </c>
      <c r="BI448" s="227">
        <f>IF(N448="nulová",J448,0)</f>
        <v>0</v>
      </c>
      <c r="BJ448" s="20" t="s">
        <v>79</v>
      </c>
      <c r="BK448" s="227">
        <f>ROUND(I448*H448,2)</f>
        <v>0</v>
      </c>
      <c r="BL448" s="20" t="s">
        <v>204</v>
      </c>
      <c r="BM448" s="226" t="s">
        <v>1598</v>
      </c>
    </row>
    <row r="449" s="2" customFormat="1">
      <c r="A449" s="41"/>
      <c r="B449" s="42"/>
      <c r="C449" s="43"/>
      <c r="D449" s="228" t="s">
        <v>206</v>
      </c>
      <c r="E449" s="43"/>
      <c r="F449" s="229" t="s">
        <v>392</v>
      </c>
      <c r="G449" s="43"/>
      <c r="H449" s="43"/>
      <c r="I449" s="230"/>
      <c r="J449" s="43"/>
      <c r="K449" s="43"/>
      <c r="L449" s="47"/>
      <c r="M449" s="231"/>
      <c r="N449" s="232"/>
      <c r="O449" s="87"/>
      <c r="P449" s="87"/>
      <c r="Q449" s="87"/>
      <c r="R449" s="87"/>
      <c r="S449" s="87"/>
      <c r="T449" s="88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T449" s="20" t="s">
        <v>206</v>
      </c>
      <c r="AU449" s="20" t="s">
        <v>81</v>
      </c>
    </row>
    <row r="450" s="13" customFormat="1">
      <c r="A450" s="13"/>
      <c r="B450" s="233"/>
      <c r="C450" s="234"/>
      <c r="D450" s="235" t="s">
        <v>208</v>
      </c>
      <c r="E450" s="236" t="s">
        <v>19</v>
      </c>
      <c r="F450" s="237" t="s">
        <v>1589</v>
      </c>
      <c r="G450" s="234"/>
      <c r="H450" s="236" t="s">
        <v>19</v>
      </c>
      <c r="I450" s="238"/>
      <c r="J450" s="234"/>
      <c r="K450" s="234"/>
      <c r="L450" s="239"/>
      <c r="M450" s="240"/>
      <c r="N450" s="241"/>
      <c r="O450" s="241"/>
      <c r="P450" s="241"/>
      <c r="Q450" s="241"/>
      <c r="R450" s="241"/>
      <c r="S450" s="241"/>
      <c r="T450" s="242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3" t="s">
        <v>208</v>
      </c>
      <c r="AU450" s="243" t="s">
        <v>81</v>
      </c>
      <c r="AV450" s="13" t="s">
        <v>79</v>
      </c>
      <c r="AW450" s="13" t="s">
        <v>33</v>
      </c>
      <c r="AX450" s="13" t="s">
        <v>72</v>
      </c>
      <c r="AY450" s="243" t="s">
        <v>196</v>
      </c>
    </row>
    <row r="451" s="13" customFormat="1">
      <c r="A451" s="13"/>
      <c r="B451" s="233"/>
      <c r="C451" s="234"/>
      <c r="D451" s="235" t="s">
        <v>208</v>
      </c>
      <c r="E451" s="236" t="s">
        <v>19</v>
      </c>
      <c r="F451" s="237" t="s">
        <v>1485</v>
      </c>
      <c r="G451" s="234"/>
      <c r="H451" s="236" t="s">
        <v>19</v>
      </c>
      <c r="I451" s="238"/>
      <c r="J451" s="234"/>
      <c r="K451" s="234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208</v>
      </c>
      <c r="AU451" s="243" t="s">
        <v>81</v>
      </c>
      <c r="AV451" s="13" t="s">
        <v>79</v>
      </c>
      <c r="AW451" s="13" t="s">
        <v>33</v>
      </c>
      <c r="AX451" s="13" t="s">
        <v>72</v>
      </c>
      <c r="AY451" s="243" t="s">
        <v>196</v>
      </c>
    </row>
    <row r="452" s="14" customFormat="1">
      <c r="A452" s="14"/>
      <c r="B452" s="244"/>
      <c r="C452" s="245"/>
      <c r="D452" s="235" t="s">
        <v>208</v>
      </c>
      <c r="E452" s="246" t="s">
        <v>19</v>
      </c>
      <c r="F452" s="247" t="s">
        <v>1599</v>
      </c>
      <c r="G452" s="245"/>
      <c r="H452" s="248">
        <v>0.5</v>
      </c>
      <c r="I452" s="249"/>
      <c r="J452" s="245"/>
      <c r="K452" s="245"/>
      <c r="L452" s="250"/>
      <c r="M452" s="251"/>
      <c r="N452" s="252"/>
      <c r="O452" s="252"/>
      <c r="P452" s="252"/>
      <c r="Q452" s="252"/>
      <c r="R452" s="252"/>
      <c r="S452" s="252"/>
      <c r="T452" s="253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4" t="s">
        <v>208</v>
      </c>
      <c r="AU452" s="254" t="s">
        <v>81</v>
      </c>
      <c r="AV452" s="14" t="s">
        <v>81</v>
      </c>
      <c r="AW452" s="14" t="s">
        <v>33</v>
      </c>
      <c r="AX452" s="14" t="s">
        <v>72</v>
      </c>
      <c r="AY452" s="254" t="s">
        <v>196</v>
      </c>
    </row>
    <row r="453" s="15" customFormat="1">
      <c r="A453" s="15"/>
      <c r="B453" s="255"/>
      <c r="C453" s="256"/>
      <c r="D453" s="235" t="s">
        <v>208</v>
      </c>
      <c r="E453" s="257" t="s">
        <v>19</v>
      </c>
      <c r="F453" s="258" t="s">
        <v>219</v>
      </c>
      <c r="G453" s="256"/>
      <c r="H453" s="259">
        <v>0.5</v>
      </c>
      <c r="I453" s="260"/>
      <c r="J453" s="256"/>
      <c r="K453" s="256"/>
      <c r="L453" s="261"/>
      <c r="M453" s="262"/>
      <c r="N453" s="263"/>
      <c r="O453" s="263"/>
      <c r="P453" s="263"/>
      <c r="Q453" s="263"/>
      <c r="R453" s="263"/>
      <c r="S453" s="263"/>
      <c r="T453" s="264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65" t="s">
        <v>208</v>
      </c>
      <c r="AU453" s="265" t="s">
        <v>81</v>
      </c>
      <c r="AV453" s="15" t="s">
        <v>204</v>
      </c>
      <c r="AW453" s="15" t="s">
        <v>33</v>
      </c>
      <c r="AX453" s="15" t="s">
        <v>79</v>
      </c>
      <c r="AY453" s="265" t="s">
        <v>196</v>
      </c>
    </row>
    <row r="454" s="2" customFormat="1" ht="16.5" customHeight="1">
      <c r="A454" s="41"/>
      <c r="B454" s="42"/>
      <c r="C454" s="215" t="s">
        <v>653</v>
      </c>
      <c r="D454" s="215" t="s">
        <v>199</v>
      </c>
      <c r="E454" s="216" t="s">
        <v>1493</v>
      </c>
      <c r="F454" s="217" t="s">
        <v>1494</v>
      </c>
      <c r="G454" s="218" t="s">
        <v>264</v>
      </c>
      <c r="H454" s="219">
        <v>0.40000000000000002</v>
      </c>
      <c r="I454" s="220"/>
      <c r="J454" s="221">
        <f>ROUND(I454*H454,2)</f>
        <v>0</v>
      </c>
      <c r="K454" s="217" t="s">
        <v>203</v>
      </c>
      <c r="L454" s="47"/>
      <c r="M454" s="222" t="s">
        <v>19</v>
      </c>
      <c r="N454" s="223" t="s">
        <v>43</v>
      </c>
      <c r="O454" s="87"/>
      <c r="P454" s="224">
        <f>O454*H454</f>
        <v>0</v>
      </c>
      <c r="Q454" s="224">
        <v>2.3010222040000001</v>
      </c>
      <c r="R454" s="224">
        <f>Q454*H454</f>
        <v>0.92040888160000012</v>
      </c>
      <c r="S454" s="224">
        <v>0</v>
      </c>
      <c r="T454" s="225">
        <f>S454*H454</f>
        <v>0</v>
      </c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R454" s="226" t="s">
        <v>204</v>
      </c>
      <c r="AT454" s="226" t="s">
        <v>199</v>
      </c>
      <c r="AU454" s="226" t="s">
        <v>81</v>
      </c>
      <c r="AY454" s="20" t="s">
        <v>196</v>
      </c>
      <c r="BE454" s="227">
        <f>IF(N454="základní",J454,0)</f>
        <v>0</v>
      </c>
      <c r="BF454" s="227">
        <f>IF(N454="snížená",J454,0)</f>
        <v>0</v>
      </c>
      <c r="BG454" s="227">
        <f>IF(N454="zákl. přenesená",J454,0)</f>
        <v>0</v>
      </c>
      <c r="BH454" s="227">
        <f>IF(N454="sníž. přenesená",J454,0)</f>
        <v>0</v>
      </c>
      <c r="BI454" s="227">
        <f>IF(N454="nulová",J454,0)</f>
        <v>0</v>
      </c>
      <c r="BJ454" s="20" t="s">
        <v>79</v>
      </c>
      <c r="BK454" s="227">
        <f>ROUND(I454*H454,2)</f>
        <v>0</v>
      </c>
      <c r="BL454" s="20" t="s">
        <v>204</v>
      </c>
      <c r="BM454" s="226" t="s">
        <v>1600</v>
      </c>
    </row>
    <row r="455" s="2" customFormat="1">
      <c r="A455" s="41"/>
      <c r="B455" s="42"/>
      <c r="C455" s="43"/>
      <c r="D455" s="228" t="s">
        <v>206</v>
      </c>
      <c r="E455" s="43"/>
      <c r="F455" s="229" t="s">
        <v>1496</v>
      </c>
      <c r="G455" s="43"/>
      <c r="H455" s="43"/>
      <c r="I455" s="230"/>
      <c r="J455" s="43"/>
      <c r="K455" s="43"/>
      <c r="L455" s="47"/>
      <c r="M455" s="231"/>
      <c r="N455" s="232"/>
      <c r="O455" s="87"/>
      <c r="P455" s="87"/>
      <c r="Q455" s="87"/>
      <c r="R455" s="87"/>
      <c r="S455" s="87"/>
      <c r="T455" s="88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T455" s="20" t="s">
        <v>206</v>
      </c>
      <c r="AU455" s="20" t="s">
        <v>81</v>
      </c>
    </row>
    <row r="456" s="13" customFormat="1">
      <c r="A456" s="13"/>
      <c r="B456" s="233"/>
      <c r="C456" s="234"/>
      <c r="D456" s="235" t="s">
        <v>208</v>
      </c>
      <c r="E456" s="236" t="s">
        <v>19</v>
      </c>
      <c r="F456" s="237" t="s">
        <v>1589</v>
      </c>
      <c r="G456" s="234"/>
      <c r="H456" s="236" t="s">
        <v>19</v>
      </c>
      <c r="I456" s="238"/>
      <c r="J456" s="234"/>
      <c r="K456" s="234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208</v>
      </c>
      <c r="AU456" s="243" t="s">
        <v>81</v>
      </c>
      <c r="AV456" s="13" t="s">
        <v>79</v>
      </c>
      <c r="AW456" s="13" t="s">
        <v>33</v>
      </c>
      <c r="AX456" s="13" t="s">
        <v>72</v>
      </c>
      <c r="AY456" s="243" t="s">
        <v>196</v>
      </c>
    </row>
    <row r="457" s="13" customFormat="1">
      <c r="A457" s="13"/>
      <c r="B457" s="233"/>
      <c r="C457" s="234"/>
      <c r="D457" s="235" t="s">
        <v>208</v>
      </c>
      <c r="E457" s="236" t="s">
        <v>19</v>
      </c>
      <c r="F457" s="237" t="s">
        <v>1601</v>
      </c>
      <c r="G457" s="234"/>
      <c r="H457" s="236" t="s">
        <v>19</v>
      </c>
      <c r="I457" s="238"/>
      <c r="J457" s="234"/>
      <c r="K457" s="234"/>
      <c r="L457" s="239"/>
      <c r="M457" s="240"/>
      <c r="N457" s="241"/>
      <c r="O457" s="241"/>
      <c r="P457" s="241"/>
      <c r="Q457" s="241"/>
      <c r="R457" s="241"/>
      <c r="S457" s="241"/>
      <c r="T457" s="24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3" t="s">
        <v>208</v>
      </c>
      <c r="AU457" s="243" t="s">
        <v>81</v>
      </c>
      <c r="AV457" s="13" t="s">
        <v>79</v>
      </c>
      <c r="AW457" s="13" t="s">
        <v>33</v>
      </c>
      <c r="AX457" s="13" t="s">
        <v>72</v>
      </c>
      <c r="AY457" s="243" t="s">
        <v>196</v>
      </c>
    </row>
    <row r="458" s="14" customFormat="1">
      <c r="A458" s="14"/>
      <c r="B458" s="244"/>
      <c r="C458" s="245"/>
      <c r="D458" s="235" t="s">
        <v>208</v>
      </c>
      <c r="E458" s="246" t="s">
        <v>19</v>
      </c>
      <c r="F458" s="247" t="s">
        <v>1590</v>
      </c>
      <c r="G458" s="245"/>
      <c r="H458" s="248">
        <v>0.40000000000000002</v>
      </c>
      <c r="I458" s="249"/>
      <c r="J458" s="245"/>
      <c r="K458" s="245"/>
      <c r="L458" s="250"/>
      <c r="M458" s="251"/>
      <c r="N458" s="252"/>
      <c r="O458" s="252"/>
      <c r="P458" s="252"/>
      <c r="Q458" s="252"/>
      <c r="R458" s="252"/>
      <c r="S458" s="252"/>
      <c r="T458" s="253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4" t="s">
        <v>208</v>
      </c>
      <c r="AU458" s="254" t="s">
        <v>81</v>
      </c>
      <c r="AV458" s="14" t="s">
        <v>81</v>
      </c>
      <c r="AW458" s="14" t="s">
        <v>33</v>
      </c>
      <c r="AX458" s="14" t="s">
        <v>72</v>
      </c>
      <c r="AY458" s="254" t="s">
        <v>196</v>
      </c>
    </row>
    <row r="459" s="15" customFormat="1">
      <c r="A459" s="15"/>
      <c r="B459" s="255"/>
      <c r="C459" s="256"/>
      <c r="D459" s="235" t="s">
        <v>208</v>
      </c>
      <c r="E459" s="257" t="s">
        <v>19</v>
      </c>
      <c r="F459" s="258" t="s">
        <v>219</v>
      </c>
      <c r="G459" s="256"/>
      <c r="H459" s="259">
        <v>0.40000000000000002</v>
      </c>
      <c r="I459" s="260"/>
      <c r="J459" s="256"/>
      <c r="K459" s="256"/>
      <c r="L459" s="261"/>
      <c r="M459" s="262"/>
      <c r="N459" s="263"/>
      <c r="O459" s="263"/>
      <c r="P459" s="263"/>
      <c r="Q459" s="263"/>
      <c r="R459" s="263"/>
      <c r="S459" s="263"/>
      <c r="T459" s="264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65" t="s">
        <v>208</v>
      </c>
      <c r="AU459" s="265" t="s">
        <v>81</v>
      </c>
      <c r="AV459" s="15" t="s">
        <v>204</v>
      </c>
      <c r="AW459" s="15" t="s">
        <v>33</v>
      </c>
      <c r="AX459" s="15" t="s">
        <v>79</v>
      </c>
      <c r="AY459" s="265" t="s">
        <v>196</v>
      </c>
    </row>
    <row r="460" s="2" customFormat="1" ht="16.5" customHeight="1">
      <c r="A460" s="41"/>
      <c r="B460" s="42"/>
      <c r="C460" s="215" t="s">
        <v>658</v>
      </c>
      <c r="D460" s="215" t="s">
        <v>199</v>
      </c>
      <c r="E460" s="216" t="s">
        <v>1499</v>
      </c>
      <c r="F460" s="217" t="s">
        <v>1500</v>
      </c>
      <c r="G460" s="218" t="s">
        <v>202</v>
      </c>
      <c r="H460" s="219">
        <v>3.2000000000000002</v>
      </c>
      <c r="I460" s="220"/>
      <c r="J460" s="221">
        <f>ROUND(I460*H460,2)</f>
        <v>0</v>
      </c>
      <c r="K460" s="217" t="s">
        <v>203</v>
      </c>
      <c r="L460" s="47"/>
      <c r="M460" s="222" t="s">
        <v>19</v>
      </c>
      <c r="N460" s="223" t="s">
        <v>43</v>
      </c>
      <c r="O460" s="87"/>
      <c r="P460" s="224">
        <f>O460*H460</f>
        <v>0</v>
      </c>
      <c r="Q460" s="224">
        <v>0.0026369000000000002</v>
      </c>
      <c r="R460" s="224">
        <f>Q460*H460</f>
        <v>0.0084380800000000006</v>
      </c>
      <c r="S460" s="224">
        <v>0</v>
      </c>
      <c r="T460" s="225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26" t="s">
        <v>204</v>
      </c>
      <c r="AT460" s="226" t="s">
        <v>199</v>
      </c>
      <c r="AU460" s="226" t="s">
        <v>81</v>
      </c>
      <c r="AY460" s="20" t="s">
        <v>196</v>
      </c>
      <c r="BE460" s="227">
        <f>IF(N460="základní",J460,0)</f>
        <v>0</v>
      </c>
      <c r="BF460" s="227">
        <f>IF(N460="snížená",J460,0)</f>
        <v>0</v>
      </c>
      <c r="BG460" s="227">
        <f>IF(N460="zákl. přenesená",J460,0)</f>
        <v>0</v>
      </c>
      <c r="BH460" s="227">
        <f>IF(N460="sníž. přenesená",J460,0)</f>
        <v>0</v>
      </c>
      <c r="BI460" s="227">
        <f>IF(N460="nulová",J460,0)</f>
        <v>0</v>
      </c>
      <c r="BJ460" s="20" t="s">
        <v>79</v>
      </c>
      <c r="BK460" s="227">
        <f>ROUND(I460*H460,2)</f>
        <v>0</v>
      </c>
      <c r="BL460" s="20" t="s">
        <v>204</v>
      </c>
      <c r="BM460" s="226" t="s">
        <v>1602</v>
      </c>
    </row>
    <row r="461" s="2" customFormat="1">
      <c r="A461" s="41"/>
      <c r="B461" s="42"/>
      <c r="C461" s="43"/>
      <c r="D461" s="228" t="s">
        <v>206</v>
      </c>
      <c r="E461" s="43"/>
      <c r="F461" s="229" t="s">
        <v>1502</v>
      </c>
      <c r="G461" s="43"/>
      <c r="H461" s="43"/>
      <c r="I461" s="230"/>
      <c r="J461" s="43"/>
      <c r="K461" s="43"/>
      <c r="L461" s="47"/>
      <c r="M461" s="231"/>
      <c r="N461" s="232"/>
      <c r="O461" s="87"/>
      <c r="P461" s="87"/>
      <c r="Q461" s="87"/>
      <c r="R461" s="87"/>
      <c r="S461" s="87"/>
      <c r="T461" s="88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T461" s="20" t="s">
        <v>206</v>
      </c>
      <c r="AU461" s="20" t="s">
        <v>81</v>
      </c>
    </row>
    <row r="462" s="13" customFormat="1">
      <c r="A462" s="13"/>
      <c r="B462" s="233"/>
      <c r="C462" s="234"/>
      <c r="D462" s="235" t="s">
        <v>208</v>
      </c>
      <c r="E462" s="236" t="s">
        <v>19</v>
      </c>
      <c r="F462" s="237" t="s">
        <v>1589</v>
      </c>
      <c r="G462" s="234"/>
      <c r="H462" s="236" t="s">
        <v>19</v>
      </c>
      <c r="I462" s="238"/>
      <c r="J462" s="234"/>
      <c r="K462" s="234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208</v>
      </c>
      <c r="AU462" s="243" t="s">
        <v>81</v>
      </c>
      <c r="AV462" s="13" t="s">
        <v>79</v>
      </c>
      <c r="AW462" s="13" t="s">
        <v>33</v>
      </c>
      <c r="AX462" s="13" t="s">
        <v>72</v>
      </c>
      <c r="AY462" s="243" t="s">
        <v>196</v>
      </c>
    </row>
    <row r="463" s="13" customFormat="1">
      <c r="A463" s="13"/>
      <c r="B463" s="233"/>
      <c r="C463" s="234"/>
      <c r="D463" s="235" t="s">
        <v>208</v>
      </c>
      <c r="E463" s="236" t="s">
        <v>19</v>
      </c>
      <c r="F463" s="237" t="s">
        <v>1603</v>
      </c>
      <c r="G463" s="234"/>
      <c r="H463" s="236" t="s">
        <v>19</v>
      </c>
      <c r="I463" s="238"/>
      <c r="J463" s="234"/>
      <c r="K463" s="234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208</v>
      </c>
      <c r="AU463" s="243" t="s">
        <v>81</v>
      </c>
      <c r="AV463" s="13" t="s">
        <v>79</v>
      </c>
      <c r="AW463" s="13" t="s">
        <v>33</v>
      </c>
      <c r="AX463" s="13" t="s">
        <v>72</v>
      </c>
      <c r="AY463" s="243" t="s">
        <v>196</v>
      </c>
    </row>
    <row r="464" s="14" customFormat="1">
      <c r="A464" s="14"/>
      <c r="B464" s="244"/>
      <c r="C464" s="245"/>
      <c r="D464" s="235" t="s">
        <v>208</v>
      </c>
      <c r="E464" s="246" t="s">
        <v>19</v>
      </c>
      <c r="F464" s="247" t="s">
        <v>1604</v>
      </c>
      <c r="G464" s="245"/>
      <c r="H464" s="248">
        <v>3.2000000000000002</v>
      </c>
      <c r="I464" s="249"/>
      <c r="J464" s="245"/>
      <c r="K464" s="245"/>
      <c r="L464" s="250"/>
      <c r="M464" s="251"/>
      <c r="N464" s="252"/>
      <c r="O464" s="252"/>
      <c r="P464" s="252"/>
      <c r="Q464" s="252"/>
      <c r="R464" s="252"/>
      <c r="S464" s="252"/>
      <c r="T464" s="253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4" t="s">
        <v>208</v>
      </c>
      <c r="AU464" s="254" t="s">
        <v>81</v>
      </c>
      <c r="AV464" s="14" t="s">
        <v>81</v>
      </c>
      <c r="AW464" s="14" t="s">
        <v>33</v>
      </c>
      <c r="AX464" s="14" t="s">
        <v>72</v>
      </c>
      <c r="AY464" s="254" t="s">
        <v>196</v>
      </c>
    </row>
    <row r="465" s="15" customFormat="1">
      <c r="A465" s="15"/>
      <c r="B465" s="255"/>
      <c r="C465" s="256"/>
      <c r="D465" s="235" t="s">
        <v>208</v>
      </c>
      <c r="E465" s="257" t="s">
        <v>19</v>
      </c>
      <c r="F465" s="258" t="s">
        <v>219</v>
      </c>
      <c r="G465" s="256"/>
      <c r="H465" s="259">
        <v>3.2000000000000002</v>
      </c>
      <c r="I465" s="260"/>
      <c r="J465" s="256"/>
      <c r="K465" s="256"/>
      <c r="L465" s="261"/>
      <c r="M465" s="262"/>
      <c r="N465" s="263"/>
      <c r="O465" s="263"/>
      <c r="P465" s="263"/>
      <c r="Q465" s="263"/>
      <c r="R465" s="263"/>
      <c r="S465" s="263"/>
      <c r="T465" s="264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T465" s="265" t="s">
        <v>208</v>
      </c>
      <c r="AU465" s="265" t="s">
        <v>81</v>
      </c>
      <c r="AV465" s="15" t="s">
        <v>204</v>
      </c>
      <c r="AW465" s="15" t="s">
        <v>33</v>
      </c>
      <c r="AX465" s="15" t="s">
        <v>79</v>
      </c>
      <c r="AY465" s="265" t="s">
        <v>196</v>
      </c>
    </row>
    <row r="466" s="2" customFormat="1" ht="16.5" customHeight="1">
      <c r="A466" s="41"/>
      <c r="B466" s="42"/>
      <c r="C466" s="215" t="s">
        <v>663</v>
      </c>
      <c r="D466" s="215" t="s">
        <v>199</v>
      </c>
      <c r="E466" s="216" t="s">
        <v>1505</v>
      </c>
      <c r="F466" s="217" t="s">
        <v>1506</v>
      </c>
      <c r="G466" s="218" t="s">
        <v>202</v>
      </c>
      <c r="H466" s="219">
        <v>3.2000000000000002</v>
      </c>
      <c r="I466" s="220"/>
      <c r="J466" s="221">
        <f>ROUND(I466*H466,2)</f>
        <v>0</v>
      </c>
      <c r="K466" s="217" t="s">
        <v>203</v>
      </c>
      <c r="L466" s="47"/>
      <c r="M466" s="222" t="s">
        <v>19</v>
      </c>
      <c r="N466" s="223" t="s">
        <v>43</v>
      </c>
      <c r="O466" s="87"/>
      <c r="P466" s="224">
        <f>O466*H466</f>
        <v>0</v>
      </c>
      <c r="Q466" s="224">
        <v>0</v>
      </c>
      <c r="R466" s="224">
        <f>Q466*H466</f>
        <v>0</v>
      </c>
      <c r="S466" s="224">
        <v>0</v>
      </c>
      <c r="T466" s="225">
        <f>S466*H466</f>
        <v>0</v>
      </c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R466" s="226" t="s">
        <v>204</v>
      </c>
      <c r="AT466" s="226" t="s">
        <v>199</v>
      </c>
      <c r="AU466" s="226" t="s">
        <v>81</v>
      </c>
      <c r="AY466" s="20" t="s">
        <v>196</v>
      </c>
      <c r="BE466" s="227">
        <f>IF(N466="základní",J466,0)</f>
        <v>0</v>
      </c>
      <c r="BF466" s="227">
        <f>IF(N466="snížená",J466,0)</f>
        <v>0</v>
      </c>
      <c r="BG466" s="227">
        <f>IF(N466="zákl. přenesená",J466,0)</f>
        <v>0</v>
      </c>
      <c r="BH466" s="227">
        <f>IF(N466="sníž. přenesená",J466,0)</f>
        <v>0</v>
      </c>
      <c r="BI466" s="227">
        <f>IF(N466="nulová",J466,0)</f>
        <v>0</v>
      </c>
      <c r="BJ466" s="20" t="s">
        <v>79</v>
      </c>
      <c r="BK466" s="227">
        <f>ROUND(I466*H466,2)</f>
        <v>0</v>
      </c>
      <c r="BL466" s="20" t="s">
        <v>204</v>
      </c>
      <c r="BM466" s="226" t="s">
        <v>1605</v>
      </c>
    </row>
    <row r="467" s="2" customFormat="1">
      <c r="A467" s="41"/>
      <c r="B467" s="42"/>
      <c r="C467" s="43"/>
      <c r="D467" s="228" t="s">
        <v>206</v>
      </c>
      <c r="E467" s="43"/>
      <c r="F467" s="229" t="s">
        <v>1508</v>
      </c>
      <c r="G467" s="43"/>
      <c r="H467" s="43"/>
      <c r="I467" s="230"/>
      <c r="J467" s="43"/>
      <c r="K467" s="43"/>
      <c r="L467" s="47"/>
      <c r="M467" s="231"/>
      <c r="N467" s="232"/>
      <c r="O467" s="87"/>
      <c r="P467" s="87"/>
      <c r="Q467" s="87"/>
      <c r="R467" s="87"/>
      <c r="S467" s="87"/>
      <c r="T467" s="88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T467" s="20" t="s">
        <v>206</v>
      </c>
      <c r="AU467" s="20" t="s">
        <v>81</v>
      </c>
    </row>
    <row r="468" s="13" customFormat="1">
      <c r="A468" s="13"/>
      <c r="B468" s="233"/>
      <c r="C468" s="234"/>
      <c r="D468" s="235" t="s">
        <v>208</v>
      </c>
      <c r="E468" s="236" t="s">
        <v>19</v>
      </c>
      <c r="F468" s="237" t="s">
        <v>1589</v>
      </c>
      <c r="G468" s="234"/>
      <c r="H468" s="236" t="s">
        <v>19</v>
      </c>
      <c r="I468" s="238"/>
      <c r="J468" s="234"/>
      <c r="K468" s="234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208</v>
      </c>
      <c r="AU468" s="243" t="s">
        <v>81</v>
      </c>
      <c r="AV468" s="13" t="s">
        <v>79</v>
      </c>
      <c r="AW468" s="13" t="s">
        <v>33</v>
      </c>
      <c r="AX468" s="13" t="s">
        <v>72</v>
      </c>
      <c r="AY468" s="243" t="s">
        <v>196</v>
      </c>
    </row>
    <row r="469" s="13" customFormat="1">
      <c r="A469" s="13"/>
      <c r="B469" s="233"/>
      <c r="C469" s="234"/>
      <c r="D469" s="235" t="s">
        <v>208</v>
      </c>
      <c r="E469" s="236" t="s">
        <v>19</v>
      </c>
      <c r="F469" s="237" t="s">
        <v>1603</v>
      </c>
      <c r="G469" s="234"/>
      <c r="H469" s="236" t="s">
        <v>19</v>
      </c>
      <c r="I469" s="238"/>
      <c r="J469" s="234"/>
      <c r="K469" s="234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208</v>
      </c>
      <c r="AU469" s="243" t="s">
        <v>81</v>
      </c>
      <c r="AV469" s="13" t="s">
        <v>79</v>
      </c>
      <c r="AW469" s="13" t="s">
        <v>33</v>
      </c>
      <c r="AX469" s="13" t="s">
        <v>72</v>
      </c>
      <c r="AY469" s="243" t="s">
        <v>196</v>
      </c>
    </row>
    <row r="470" s="14" customFormat="1">
      <c r="A470" s="14"/>
      <c r="B470" s="244"/>
      <c r="C470" s="245"/>
      <c r="D470" s="235" t="s">
        <v>208</v>
      </c>
      <c r="E470" s="246" t="s">
        <v>19</v>
      </c>
      <c r="F470" s="247" t="s">
        <v>1604</v>
      </c>
      <c r="G470" s="245"/>
      <c r="H470" s="248">
        <v>3.2000000000000002</v>
      </c>
      <c r="I470" s="249"/>
      <c r="J470" s="245"/>
      <c r="K470" s="245"/>
      <c r="L470" s="250"/>
      <c r="M470" s="251"/>
      <c r="N470" s="252"/>
      <c r="O470" s="252"/>
      <c r="P470" s="252"/>
      <c r="Q470" s="252"/>
      <c r="R470" s="252"/>
      <c r="S470" s="252"/>
      <c r="T470" s="253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4" t="s">
        <v>208</v>
      </c>
      <c r="AU470" s="254" t="s">
        <v>81</v>
      </c>
      <c r="AV470" s="14" t="s">
        <v>81</v>
      </c>
      <c r="AW470" s="14" t="s">
        <v>33</v>
      </c>
      <c r="AX470" s="14" t="s">
        <v>72</v>
      </c>
      <c r="AY470" s="254" t="s">
        <v>196</v>
      </c>
    </row>
    <row r="471" s="15" customFormat="1">
      <c r="A471" s="15"/>
      <c r="B471" s="255"/>
      <c r="C471" s="256"/>
      <c r="D471" s="235" t="s">
        <v>208</v>
      </c>
      <c r="E471" s="257" t="s">
        <v>19</v>
      </c>
      <c r="F471" s="258" t="s">
        <v>219</v>
      </c>
      <c r="G471" s="256"/>
      <c r="H471" s="259">
        <v>3.2000000000000002</v>
      </c>
      <c r="I471" s="260"/>
      <c r="J471" s="256"/>
      <c r="K471" s="256"/>
      <c r="L471" s="261"/>
      <c r="M471" s="262"/>
      <c r="N471" s="263"/>
      <c r="O471" s="263"/>
      <c r="P471" s="263"/>
      <c r="Q471" s="263"/>
      <c r="R471" s="263"/>
      <c r="S471" s="263"/>
      <c r="T471" s="264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265" t="s">
        <v>208</v>
      </c>
      <c r="AU471" s="265" t="s">
        <v>81</v>
      </c>
      <c r="AV471" s="15" t="s">
        <v>204</v>
      </c>
      <c r="AW471" s="15" t="s">
        <v>33</v>
      </c>
      <c r="AX471" s="15" t="s">
        <v>79</v>
      </c>
      <c r="AY471" s="265" t="s">
        <v>196</v>
      </c>
    </row>
    <row r="472" s="2" customFormat="1" ht="24.15" customHeight="1">
      <c r="A472" s="41"/>
      <c r="B472" s="42"/>
      <c r="C472" s="215" t="s">
        <v>665</v>
      </c>
      <c r="D472" s="215" t="s">
        <v>199</v>
      </c>
      <c r="E472" s="216" t="s">
        <v>1073</v>
      </c>
      <c r="F472" s="217" t="s">
        <v>1074</v>
      </c>
      <c r="G472" s="218" t="s">
        <v>317</v>
      </c>
      <c r="H472" s="219">
        <v>0.92900000000000005</v>
      </c>
      <c r="I472" s="220"/>
      <c r="J472" s="221">
        <f>ROUND(I472*H472,2)</f>
        <v>0</v>
      </c>
      <c r="K472" s="217" t="s">
        <v>203</v>
      </c>
      <c r="L472" s="47"/>
      <c r="M472" s="222" t="s">
        <v>19</v>
      </c>
      <c r="N472" s="223" t="s">
        <v>43</v>
      </c>
      <c r="O472" s="87"/>
      <c r="P472" s="224">
        <f>O472*H472</f>
        <v>0</v>
      </c>
      <c r="Q472" s="224">
        <v>0</v>
      </c>
      <c r="R472" s="224">
        <f>Q472*H472</f>
        <v>0</v>
      </c>
      <c r="S472" s="224">
        <v>0</v>
      </c>
      <c r="T472" s="225">
        <f>S472*H472</f>
        <v>0</v>
      </c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R472" s="226" t="s">
        <v>204</v>
      </c>
      <c r="AT472" s="226" t="s">
        <v>199</v>
      </c>
      <c r="AU472" s="226" t="s">
        <v>81</v>
      </c>
      <c r="AY472" s="20" t="s">
        <v>196</v>
      </c>
      <c r="BE472" s="227">
        <f>IF(N472="základní",J472,0)</f>
        <v>0</v>
      </c>
      <c r="BF472" s="227">
        <f>IF(N472="snížená",J472,0)</f>
        <v>0</v>
      </c>
      <c r="BG472" s="227">
        <f>IF(N472="zákl. přenesená",J472,0)</f>
        <v>0</v>
      </c>
      <c r="BH472" s="227">
        <f>IF(N472="sníž. přenesená",J472,0)</f>
        <v>0</v>
      </c>
      <c r="BI472" s="227">
        <f>IF(N472="nulová",J472,0)</f>
        <v>0</v>
      </c>
      <c r="BJ472" s="20" t="s">
        <v>79</v>
      </c>
      <c r="BK472" s="227">
        <f>ROUND(I472*H472,2)</f>
        <v>0</v>
      </c>
      <c r="BL472" s="20" t="s">
        <v>204</v>
      </c>
      <c r="BM472" s="226" t="s">
        <v>1606</v>
      </c>
    </row>
    <row r="473" s="2" customFormat="1">
      <c r="A473" s="41"/>
      <c r="B473" s="42"/>
      <c r="C473" s="43"/>
      <c r="D473" s="228" t="s">
        <v>206</v>
      </c>
      <c r="E473" s="43"/>
      <c r="F473" s="229" t="s">
        <v>1076</v>
      </c>
      <c r="G473" s="43"/>
      <c r="H473" s="43"/>
      <c r="I473" s="230"/>
      <c r="J473" s="43"/>
      <c r="K473" s="43"/>
      <c r="L473" s="47"/>
      <c r="M473" s="231"/>
      <c r="N473" s="232"/>
      <c r="O473" s="87"/>
      <c r="P473" s="87"/>
      <c r="Q473" s="87"/>
      <c r="R473" s="87"/>
      <c r="S473" s="87"/>
      <c r="T473" s="88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T473" s="20" t="s">
        <v>206</v>
      </c>
      <c r="AU473" s="20" t="s">
        <v>81</v>
      </c>
    </row>
    <row r="474" s="14" customFormat="1">
      <c r="A474" s="14"/>
      <c r="B474" s="244"/>
      <c r="C474" s="245"/>
      <c r="D474" s="235" t="s">
        <v>208</v>
      </c>
      <c r="E474" s="246" t="s">
        <v>19</v>
      </c>
      <c r="F474" s="247" t="s">
        <v>1607</v>
      </c>
      <c r="G474" s="245"/>
      <c r="H474" s="248">
        <v>0.92900000000000005</v>
      </c>
      <c r="I474" s="249"/>
      <c r="J474" s="245"/>
      <c r="K474" s="245"/>
      <c r="L474" s="250"/>
      <c r="M474" s="251"/>
      <c r="N474" s="252"/>
      <c r="O474" s="252"/>
      <c r="P474" s="252"/>
      <c r="Q474" s="252"/>
      <c r="R474" s="252"/>
      <c r="S474" s="252"/>
      <c r="T474" s="253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4" t="s">
        <v>208</v>
      </c>
      <c r="AU474" s="254" t="s">
        <v>81</v>
      </c>
      <c r="AV474" s="14" t="s">
        <v>81</v>
      </c>
      <c r="AW474" s="14" t="s">
        <v>33</v>
      </c>
      <c r="AX474" s="14" t="s">
        <v>72</v>
      </c>
      <c r="AY474" s="254" t="s">
        <v>196</v>
      </c>
    </row>
    <row r="475" s="15" customFormat="1">
      <c r="A475" s="15"/>
      <c r="B475" s="255"/>
      <c r="C475" s="256"/>
      <c r="D475" s="235" t="s">
        <v>208</v>
      </c>
      <c r="E475" s="257" t="s">
        <v>19</v>
      </c>
      <c r="F475" s="258" t="s">
        <v>219</v>
      </c>
      <c r="G475" s="256"/>
      <c r="H475" s="259">
        <v>0.92900000000000005</v>
      </c>
      <c r="I475" s="260"/>
      <c r="J475" s="256"/>
      <c r="K475" s="256"/>
      <c r="L475" s="261"/>
      <c r="M475" s="262"/>
      <c r="N475" s="263"/>
      <c r="O475" s="263"/>
      <c r="P475" s="263"/>
      <c r="Q475" s="263"/>
      <c r="R475" s="263"/>
      <c r="S475" s="263"/>
      <c r="T475" s="264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65" t="s">
        <v>208</v>
      </c>
      <c r="AU475" s="265" t="s">
        <v>81</v>
      </c>
      <c r="AV475" s="15" t="s">
        <v>204</v>
      </c>
      <c r="AW475" s="15" t="s">
        <v>33</v>
      </c>
      <c r="AX475" s="15" t="s">
        <v>79</v>
      </c>
      <c r="AY475" s="265" t="s">
        <v>196</v>
      </c>
    </row>
    <row r="476" s="12" customFormat="1" ht="22.8" customHeight="1">
      <c r="A476" s="12"/>
      <c r="B476" s="199"/>
      <c r="C476" s="200"/>
      <c r="D476" s="201" t="s">
        <v>71</v>
      </c>
      <c r="E476" s="213" t="s">
        <v>1608</v>
      </c>
      <c r="F476" s="213" t="s">
        <v>1609</v>
      </c>
      <c r="G476" s="200"/>
      <c r="H476" s="200"/>
      <c r="I476" s="203"/>
      <c r="J476" s="214">
        <f>BK476</f>
        <v>0</v>
      </c>
      <c r="K476" s="200"/>
      <c r="L476" s="205"/>
      <c r="M476" s="206"/>
      <c r="N476" s="207"/>
      <c r="O476" s="207"/>
      <c r="P476" s="208">
        <f>SUM(P477:P552)</f>
        <v>0</v>
      </c>
      <c r="Q476" s="207"/>
      <c r="R476" s="208">
        <f>SUM(R477:R552)</f>
        <v>8.6567349952320001</v>
      </c>
      <c r="S476" s="207"/>
      <c r="T476" s="209">
        <f>SUM(T477:T552)</f>
        <v>0</v>
      </c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R476" s="210" t="s">
        <v>79</v>
      </c>
      <c r="AT476" s="211" t="s">
        <v>71</v>
      </c>
      <c r="AU476" s="211" t="s">
        <v>79</v>
      </c>
      <c r="AY476" s="210" t="s">
        <v>196</v>
      </c>
      <c r="BK476" s="212">
        <f>SUM(BK477:BK552)</f>
        <v>0</v>
      </c>
    </row>
    <row r="477" s="2" customFormat="1" ht="24.15" customHeight="1">
      <c r="A477" s="41"/>
      <c r="B477" s="42"/>
      <c r="C477" s="215" t="s">
        <v>670</v>
      </c>
      <c r="D477" s="215" t="s">
        <v>199</v>
      </c>
      <c r="E477" s="216" t="s">
        <v>1610</v>
      </c>
      <c r="F477" s="217" t="s">
        <v>1611</v>
      </c>
      <c r="G477" s="218" t="s">
        <v>264</v>
      </c>
      <c r="H477" s="219">
        <v>3.9660000000000002</v>
      </c>
      <c r="I477" s="220"/>
      <c r="J477" s="221">
        <f>ROUND(I477*H477,2)</f>
        <v>0</v>
      </c>
      <c r="K477" s="217" t="s">
        <v>203</v>
      </c>
      <c r="L477" s="47"/>
      <c r="M477" s="222" t="s">
        <v>19</v>
      </c>
      <c r="N477" s="223" t="s">
        <v>43</v>
      </c>
      <c r="O477" s="87"/>
      <c r="P477" s="224">
        <f>O477*H477</f>
        <v>0</v>
      </c>
      <c r="Q477" s="224">
        <v>0</v>
      </c>
      <c r="R477" s="224">
        <f>Q477*H477</f>
        <v>0</v>
      </c>
      <c r="S477" s="224">
        <v>0</v>
      </c>
      <c r="T477" s="225">
        <f>S477*H477</f>
        <v>0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226" t="s">
        <v>204</v>
      </c>
      <c r="AT477" s="226" t="s">
        <v>199</v>
      </c>
      <c r="AU477" s="226" t="s">
        <v>81</v>
      </c>
      <c r="AY477" s="20" t="s">
        <v>196</v>
      </c>
      <c r="BE477" s="227">
        <f>IF(N477="základní",J477,0)</f>
        <v>0</v>
      </c>
      <c r="BF477" s="227">
        <f>IF(N477="snížená",J477,0)</f>
        <v>0</v>
      </c>
      <c r="BG477" s="227">
        <f>IF(N477="zákl. přenesená",J477,0)</f>
        <v>0</v>
      </c>
      <c r="BH477" s="227">
        <f>IF(N477="sníž. přenesená",J477,0)</f>
        <v>0</v>
      </c>
      <c r="BI477" s="227">
        <f>IF(N477="nulová",J477,0)</f>
        <v>0</v>
      </c>
      <c r="BJ477" s="20" t="s">
        <v>79</v>
      </c>
      <c r="BK477" s="227">
        <f>ROUND(I477*H477,2)</f>
        <v>0</v>
      </c>
      <c r="BL477" s="20" t="s">
        <v>204</v>
      </c>
      <c r="BM477" s="226" t="s">
        <v>1612</v>
      </c>
    </row>
    <row r="478" s="2" customFormat="1">
      <c r="A478" s="41"/>
      <c r="B478" s="42"/>
      <c r="C478" s="43"/>
      <c r="D478" s="228" t="s">
        <v>206</v>
      </c>
      <c r="E478" s="43"/>
      <c r="F478" s="229" t="s">
        <v>1613</v>
      </c>
      <c r="G478" s="43"/>
      <c r="H478" s="43"/>
      <c r="I478" s="230"/>
      <c r="J478" s="43"/>
      <c r="K478" s="43"/>
      <c r="L478" s="47"/>
      <c r="M478" s="231"/>
      <c r="N478" s="232"/>
      <c r="O478" s="87"/>
      <c r="P478" s="87"/>
      <c r="Q478" s="87"/>
      <c r="R478" s="87"/>
      <c r="S478" s="87"/>
      <c r="T478" s="88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20" t="s">
        <v>206</v>
      </c>
      <c r="AU478" s="20" t="s">
        <v>81</v>
      </c>
    </row>
    <row r="479" s="13" customFormat="1">
      <c r="A479" s="13"/>
      <c r="B479" s="233"/>
      <c r="C479" s="234"/>
      <c r="D479" s="235" t="s">
        <v>208</v>
      </c>
      <c r="E479" s="236" t="s">
        <v>19</v>
      </c>
      <c r="F479" s="237" t="s">
        <v>1614</v>
      </c>
      <c r="G479" s="234"/>
      <c r="H479" s="236" t="s">
        <v>19</v>
      </c>
      <c r="I479" s="238"/>
      <c r="J479" s="234"/>
      <c r="K479" s="234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208</v>
      </c>
      <c r="AU479" s="243" t="s">
        <v>81</v>
      </c>
      <c r="AV479" s="13" t="s">
        <v>79</v>
      </c>
      <c r="AW479" s="13" t="s">
        <v>33</v>
      </c>
      <c r="AX479" s="13" t="s">
        <v>72</v>
      </c>
      <c r="AY479" s="243" t="s">
        <v>196</v>
      </c>
    </row>
    <row r="480" s="13" customFormat="1">
      <c r="A480" s="13"/>
      <c r="B480" s="233"/>
      <c r="C480" s="234"/>
      <c r="D480" s="235" t="s">
        <v>208</v>
      </c>
      <c r="E480" s="236" t="s">
        <v>19</v>
      </c>
      <c r="F480" s="237" t="s">
        <v>1615</v>
      </c>
      <c r="G480" s="234"/>
      <c r="H480" s="236" t="s">
        <v>19</v>
      </c>
      <c r="I480" s="238"/>
      <c r="J480" s="234"/>
      <c r="K480" s="234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208</v>
      </c>
      <c r="AU480" s="243" t="s">
        <v>81</v>
      </c>
      <c r="AV480" s="13" t="s">
        <v>79</v>
      </c>
      <c r="AW480" s="13" t="s">
        <v>33</v>
      </c>
      <c r="AX480" s="13" t="s">
        <v>72</v>
      </c>
      <c r="AY480" s="243" t="s">
        <v>196</v>
      </c>
    </row>
    <row r="481" s="14" customFormat="1">
      <c r="A481" s="14"/>
      <c r="B481" s="244"/>
      <c r="C481" s="245"/>
      <c r="D481" s="235" t="s">
        <v>208</v>
      </c>
      <c r="E481" s="246" t="s">
        <v>19</v>
      </c>
      <c r="F481" s="247" t="s">
        <v>1616</v>
      </c>
      <c r="G481" s="245"/>
      <c r="H481" s="248">
        <v>3.9660000000000002</v>
      </c>
      <c r="I481" s="249"/>
      <c r="J481" s="245"/>
      <c r="K481" s="245"/>
      <c r="L481" s="250"/>
      <c r="M481" s="251"/>
      <c r="N481" s="252"/>
      <c r="O481" s="252"/>
      <c r="P481" s="252"/>
      <c r="Q481" s="252"/>
      <c r="R481" s="252"/>
      <c r="S481" s="252"/>
      <c r="T481" s="253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4" t="s">
        <v>208</v>
      </c>
      <c r="AU481" s="254" t="s">
        <v>81</v>
      </c>
      <c r="AV481" s="14" t="s">
        <v>81</v>
      </c>
      <c r="AW481" s="14" t="s">
        <v>33</v>
      </c>
      <c r="AX481" s="14" t="s">
        <v>72</v>
      </c>
      <c r="AY481" s="254" t="s">
        <v>196</v>
      </c>
    </row>
    <row r="482" s="15" customFormat="1">
      <c r="A482" s="15"/>
      <c r="B482" s="255"/>
      <c r="C482" s="256"/>
      <c r="D482" s="235" t="s">
        <v>208</v>
      </c>
      <c r="E482" s="257" t="s">
        <v>19</v>
      </c>
      <c r="F482" s="258" t="s">
        <v>219</v>
      </c>
      <c r="G482" s="256"/>
      <c r="H482" s="259">
        <v>3.9660000000000002</v>
      </c>
      <c r="I482" s="260"/>
      <c r="J482" s="256"/>
      <c r="K482" s="256"/>
      <c r="L482" s="261"/>
      <c r="M482" s="262"/>
      <c r="N482" s="263"/>
      <c r="O482" s="263"/>
      <c r="P482" s="263"/>
      <c r="Q482" s="263"/>
      <c r="R482" s="263"/>
      <c r="S482" s="263"/>
      <c r="T482" s="264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265" t="s">
        <v>208</v>
      </c>
      <c r="AU482" s="265" t="s">
        <v>81</v>
      </c>
      <c r="AV482" s="15" t="s">
        <v>204</v>
      </c>
      <c r="AW482" s="15" t="s">
        <v>33</v>
      </c>
      <c r="AX482" s="15" t="s">
        <v>79</v>
      </c>
      <c r="AY482" s="265" t="s">
        <v>196</v>
      </c>
    </row>
    <row r="483" s="2" customFormat="1" ht="24.15" customHeight="1">
      <c r="A483" s="41"/>
      <c r="B483" s="42"/>
      <c r="C483" s="215" t="s">
        <v>677</v>
      </c>
      <c r="D483" s="215" t="s">
        <v>199</v>
      </c>
      <c r="E483" s="216" t="s">
        <v>1469</v>
      </c>
      <c r="F483" s="217" t="s">
        <v>1470</v>
      </c>
      <c r="G483" s="218" t="s">
        <v>264</v>
      </c>
      <c r="H483" s="219">
        <v>3.9660000000000002</v>
      </c>
      <c r="I483" s="220"/>
      <c r="J483" s="221">
        <f>ROUND(I483*H483,2)</f>
        <v>0</v>
      </c>
      <c r="K483" s="217" t="s">
        <v>203</v>
      </c>
      <c r="L483" s="47"/>
      <c r="M483" s="222" t="s">
        <v>19</v>
      </c>
      <c r="N483" s="223" t="s">
        <v>43</v>
      </c>
      <c r="O483" s="87"/>
      <c r="P483" s="224">
        <f>O483*H483</f>
        <v>0</v>
      </c>
      <c r="Q483" s="224">
        <v>0</v>
      </c>
      <c r="R483" s="224">
        <f>Q483*H483</f>
        <v>0</v>
      </c>
      <c r="S483" s="224">
        <v>0</v>
      </c>
      <c r="T483" s="225">
        <f>S483*H483</f>
        <v>0</v>
      </c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R483" s="226" t="s">
        <v>204</v>
      </c>
      <c r="AT483" s="226" t="s">
        <v>199</v>
      </c>
      <c r="AU483" s="226" t="s">
        <v>81</v>
      </c>
      <c r="AY483" s="20" t="s">
        <v>196</v>
      </c>
      <c r="BE483" s="227">
        <f>IF(N483="základní",J483,0)</f>
        <v>0</v>
      </c>
      <c r="BF483" s="227">
        <f>IF(N483="snížená",J483,0)</f>
        <v>0</v>
      </c>
      <c r="BG483" s="227">
        <f>IF(N483="zákl. přenesená",J483,0)</f>
        <v>0</v>
      </c>
      <c r="BH483" s="227">
        <f>IF(N483="sníž. přenesená",J483,0)</f>
        <v>0</v>
      </c>
      <c r="BI483" s="227">
        <f>IF(N483="nulová",J483,0)</f>
        <v>0</v>
      </c>
      <c r="BJ483" s="20" t="s">
        <v>79</v>
      </c>
      <c r="BK483" s="227">
        <f>ROUND(I483*H483,2)</f>
        <v>0</v>
      </c>
      <c r="BL483" s="20" t="s">
        <v>204</v>
      </c>
      <c r="BM483" s="226" t="s">
        <v>1617</v>
      </c>
    </row>
    <row r="484" s="2" customFormat="1">
      <c r="A484" s="41"/>
      <c r="B484" s="42"/>
      <c r="C484" s="43"/>
      <c r="D484" s="228" t="s">
        <v>206</v>
      </c>
      <c r="E484" s="43"/>
      <c r="F484" s="229" t="s">
        <v>1472</v>
      </c>
      <c r="G484" s="43"/>
      <c r="H484" s="43"/>
      <c r="I484" s="230"/>
      <c r="J484" s="43"/>
      <c r="K484" s="43"/>
      <c r="L484" s="47"/>
      <c r="M484" s="231"/>
      <c r="N484" s="232"/>
      <c r="O484" s="87"/>
      <c r="P484" s="87"/>
      <c r="Q484" s="87"/>
      <c r="R484" s="87"/>
      <c r="S484" s="87"/>
      <c r="T484" s="88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T484" s="20" t="s">
        <v>206</v>
      </c>
      <c r="AU484" s="20" t="s">
        <v>81</v>
      </c>
    </row>
    <row r="485" s="13" customFormat="1">
      <c r="A485" s="13"/>
      <c r="B485" s="233"/>
      <c r="C485" s="234"/>
      <c r="D485" s="235" t="s">
        <v>208</v>
      </c>
      <c r="E485" s="236" t="s">
        <v>19</v>
      </c>
      <c r="F485" s="237" t="s">
        <v>1614</v>
      </c>
      <c r="G485" s="234"/>
      <c r="H485" s="236" t="s">
        <v>19</v>
      </c>
      <c r="I485" s="238"/>
      <c r="J485" s="234"/>
      <c r="K485" s="234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208</v>
      </c>
      <c r="AU485" s="243" t="s">
        <v>81</v>
      </c>
      <c r="AV485" s="13" t="s">
        <v>79</v>
      </c>
      <c r="AW485" s="13" t="s">
        <v>33</v>
      </c>
      <c r="AX485" s="13" t="s">
        <v>72</v>
      </c>
      <c r="AY485" s="243" t="s">
        <v>196</v>
      </c>
    </row>
    <row r="486" s="13" customFormat="1">
      <c r="A486" s="13"/>
      <c r="B486" s="233"/>
      <c r="C486" s="234"/>
      <c r="D486" s="235" t="s">
        <v>208</v>
      </c>
      <c r="E486" s="236" t="s">
        <v>19</v>
      </c>
      <c r="F486" s="237" t="s">
        <v>1615</v>
      </c>
      <c r="G486" s="234"/>
      <c r="H486" s="236" t="s">
        <v>19</v>
      </c>
      <c r="I486" s="238"/>
      <c r="J486" s="234"/>
      <c r="K486" s="234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208</v>
      </c>
      <c r="AU486" s="243" t="s">
        <v>81</v>
      </c>
      <c r="AV486" s="13" t="s">
        <v>79</v>
      </c>
      <c r="AW486" s="13" t="s">
        <v>33</v>
      </c>
      <c r="AX486" s="13" t="s">
        <v>72</v>
      </c>
      <c r="AY486" s="243" t="s">
        <v>196</v>
      </c>
    </row>
    <row r="487" s="14" customFormat="1">
      <c r="A487" s="14"/>
      <c r="B487" s="244"/>
      <c r="C487" s="245"/>
      <c r="D487" s="235" t="s">
        <v>208</v>
      </c>
      <c r="E487" s="246" t="s">
        <v>19</v>
      </c>
      <c r="F487" s="247" t="s">
        <v>1616</v>
      </c>
      <c r="G487" s="245"/>
      <c r="H487" s="248">
        <v>3.9660000000000002</v>
      </c>
      <c r="I487" s="249"/>
      <c r="J487" s="245"/>
      <c r="K487" s="245"/>
      <c r="L487" s="250"/>
      <c r="M487" s="251"/>
      <c r="N487" s="252"/>
      <c r="O487" s="252"/>
      <c r="P487" s="252"/>
      <c r="Q487" s="252"/>
      <c r="R487" s="252"/>
      <c r="S487" s="252"/>
      <c r="T487" s="253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4" t="s">
        <v>208</v>
      </c>
      <c r="AU487" s="254" t="s">
        <v>81</v>
      </c>
      <c r="AV487" s="14" t="s">
        <v>81</v>
      </c>
      <c r="AW487" s="14" t="s">
        <v>33</v>
      </c>
      <c r="AX487" s="14" t="s">
        <v>72</v>
      </c>
      <c r="AY487" s="254" t="s">
        <v>196</v>
      </c>
    </row>
    <row r="488" s="15" customFormat="1">
      <c r="A488" s="15"/>
      <c r="B488" s="255"/>
      <c r="C488" s="256"/>
      <c r="D488" s="235" t="s">
        <v>208</v>
      </c>
      <c r="E488" s="257" t="s">
        <v>19</v>
      </c>
      <c r="F488" s="258" t="s">
        <v>219</v>
      </c>
      <c r="G488" s="256"/>
      <c r="H488" s="259">
        <v>3.9660000000000002</v>
      </c>
      <c r="I488" s="260"/>
      <c r="J488" s="256"/>
      <c r="K488" s="256"/>
      <c r="L488" s="261"/>
      <c r="M488" s="262"/>
      <c r="N488" s="263"/>
      <c r="O488" s="263"/>
      <c r="P488" s="263"/>
      <c r="Q488" s="263"/>
      <c r="R488" s="263"/>
      <c r="S488" s="263"/>
      <c r="T488" s="264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T488" s="265" t="s">
        <v>208</v>
      </c>
      <c r="AU488" s="265" t="s">
        <v>81</v>
      </c>
      <c r="AV488" s="15" t="s">
        <v>204</v>
      </c>
      <c r="AW488" s="15" t="s">
        <v>33</v>
      </c>
      <c r="AX488" s="15" t="s">
        <v>79</v>
      </c>
      <c r="AY488" s="265" t="s">
        <v>196</v>
      </c>
    </row>
    <row r="489" s="2" customFormat="1" ht="33" customHeight="1">
      <c r="A489" s="41"/>
      <c r="B489" s="42"/>
      <c r="C489" s="215" t="s">
        <v>679</v>
      </c>
      <c r="D489" s="215" t="s">
        <v>199</v>
      </c>
      <c r="E489" s="216" t="s">
        <v>1473</v>
      </c>
      <c r="F489" s="217" t="s">
        <v>1474</v>
      </c>
      <c r="G489" s="218" t="s">
        <v>264</v>
      </c>
      <c r="H489" s="219">
        <v>3.9660000000000002</v>
      </c>
      <c r="I489" s="220"/>
      <c r="J489" s="221">
        <f>ROUND(I489*H489,2)</f>
        <v>0</v>
      </c>
      <c r="K489" s="217" t="s">
        <v>203</v>
      </c>
      <c r="L489" s="47"/>
      <c r="M489" s="222" t="s">
        <v>19</v>
      </c>
      <c r="N489" s="223" t="s">
        <v>43</v>
      </c>
      <c r="O489" s="87"/>
      <c r="P489" s="224">
        <f>O489*H489</f>
        <v>0</v>
      </c>
      <c r="Q489" s="224">
        <v>0</v>
      </c>
      <c r="R489" s="224">
        <f>Q489*H489</f>
        <v>0</v>
      </c>
      <c r="S489" s="224">
        <v>0</v>
      </c>
      <c r="T489" s="225">
        <f>S489*H489</f>
        <v>0</v>
      </c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R489" s="226" t="s">
        <v>204</v>
      </c>
      <c r="AT489" s="226" t="s">
        <v>199</v>
      </c>
      <c r="AU489" s="226" t="s">
        <v>81</v>
      </c>
      <c r="AY489" s="20" t="s">
        <v>196</v>
      </c>
      <c r="BE489" s="227">
        <f>IF(N489="základní",J489,0)</f>
        <v>0</v>
      </c>
      <c r="BF489" s="227">
        <f>IF(N489="snížená",J489,0)</f>
        <v>0</v>
      </c>
      <c r="BG489" s="227">
        <f>IF(N489="zákl. přenesená",J489,0)</f>
        <v>0</v>
      </c>
      <c r="BH489" s="227">
        <f>IF(N489="sníž. přenesená",J489,0)</f>
        <v>0</v>
      </c>
      <c r="BI489" s="227">
        <f>IF(N489="nulová",J489,0)</f>
        <v>0</v>
      </c>
      <c r="BJ489" s="20" t="s">
        <v>79</v>
      </c>
      <c r="BK489" s="227">
        <f>ROUND(I489*H489,2)</f>
        <v>0</v>
      </c>
      <c r="BL489" s="20" t="s">
        <v>204</v>
      </c>
      <c r="BM489" s="226" t="s">
        <v>1618</v>
      </c>
    </row>
    <row r="490" s="2" customFormat="1">
      <c r="A490" s="41"/>
      <c r="B490" s="42"/>
      <c r="C490" s="43"/>
      <c r="D490" s="228" t="s">
        <v>206</v>
      </c>
      <c r="E490" s="43"/>
      <c r="F490" s="229" t="s">
        <v>1476</v>
      </c>
      <c r="G490" s="43"/>
      <c r="H490" s="43"/>
      <c r="I490" s="230"/>
      <c r="J490" s="43"/>
      <c r="K490" s="43"/>
      <c r="L490" s="47"/>
      <c r="M490" s="231"/>
      <c r="N490" s="232"/>
      <c r="O490" s="87"/>
      <c r="P490" s="87"/>
      <c r="Q490" s="87"/>
      <c r="R490" s="87"/>
      <c r="S490" s="87"/>
      <c r="T490" s="88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T490" s="20" t="s">
        <v>206</v>
      </c>
      <c r="AU490" s="20" t="s">
        <v>81</v>
      </c>
    </row>
    <row r="491" s="13" customFormat="1">
      <c r="A491" s="13"/>
      <c r="B491" s="233"/>
      <c r="C491" s="234"/>
      <c r="D491" s="235" t="s">
        <v>208</v>
      </c>
      <c r="E491" s="236" t="s">
        <v>19</v>
      </c>
      <c r="F491" s="237" t="s">
        <v>1614</v>
      </c>
      <c r="G491" s="234"/>
      <c r="H491" s="236" t="s">
        <v>19</v>
      </c>
      <c r="I491" s="238"/>
      <c r="J491" s="234"/>
      <c r="K491" s="234"/>
      <c r="L491" s="239"/>
      <c r="M491" s="240"/>
      <c r="N491" s="241"/>
      <c r="O491" s="241"/>
      <c r="P491" s="241"/>
      <c r="Q491" s="241"/>
      <c r="R491" s="241"/>
      <c r="S491" s="241"/>
      <c r="T491" s="24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3" t="s">
        <v>208</v>
      </c>
      <c r="AU491" s="243" t="s">
        <v>81</v>
      </c>
      <c r="AV491" s="13" t="s">
        <v>79</v>
      </c>
      <c r="AW491" s="13" t="s">
        <v>33</v>
      </c>
      <c r="AX491" s="13" t="s">
        <v>72</v>
      </c>
      <c r="AY491" s="243" t="s">
        <v>196</v>
      </c>
    </row>
    <row r="492" s="13" customFormat="1">
      <c r="A492" s="13"/>
      <c r="B492" s="233"/>
      <c r="C492" s="234"/>
      <c r="D492" s="235" t="s">
        <v>208</v>
      </c>
      <c r="E492" s="236" t="s">
        <v>19</v>
      </c>
      <c r="F492" s="237" t="s">
        <v>1615</v>
      </c>
      <c r="G492" s="234"/>
      <c r="H492" s="236" t="s">
        <v>19</v>
      </c>
      <c r="I492" s="238"/>
      <c r="J492" s="234"/>
      <c r="K492" s="234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208</v>
      </c>
      <c r="AU492" s="243" t="s">
        <v>81</v>
      </c>
      <c r="AV492" s="13" t="s">
        <v>79</v>
      </c>
      <c r="AW492" s="13" t="s">
        <v>33</v>
      </c>
      <c r="AX492" s="13" t="s">
        <v>72</v>
      </c>
      <c r="AY492" s="243" t="s">
        <v>196</v>
      </c>
    </row>
    <row r="493" s="14" customFormat="1">
      <c r="A493" s="14"/>
      <c r="B493" s="244"/>
      <c r="C493" s="245"/>
      <c r="D493" s="235" t="s">
        <v>208</v>
      </c>
      <c r="E493" s="246" t="s">
        <v>19</v>
      </c>
      <c r="F493" s="247" t="s">
        <v>1616</v>
      </c>
      <c r="G493" s="245"/>
      <c r="H493" s="248">
        <v>3.9660000000000002</v>
      </c>
      <c r="I493" s="249"/>
      <c r="J493" s="245"/>
      <c r="K493" s="245"/>
      <c r="L493" s="250"/>
      <c r="M493" s="251"/>
      <c r="N493" s="252"/>
      <c r="O493" s="252"/>
      <c r="P493" s="252"/>
      <c r="Q493" s="252"/>
      <c r="R493" s="252"/>
      <c r="S493" s="252"/>
      <c r="T493" s="253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54" t="s">
        <v>208</v>
      </c>
      <c r="AU493" s="254" t="s">
        <v>81</v>
      </c>
      <c r="AV493" s="14" t="s">
        <v>81</v>
      </c>
      <c r="AW493" s="14" t="s">
        <v>33</v>
      </c>
      <c r="AX493" s="14" t="s">
        <v>72</v>
      </c>
      <c r="AY493" s="254" t="s">
        <v>196</v>
      </c>
    </row>
    <row r="494" s="15" customFormat="1">
      <c r="A494" s="15"/>
      <c r="B494" s="255"/>
      <c r="C494" s="256"/>
      <c r="D494" s="235" t="s">
        <v>208</v>
      </c>
      <c r="E494" s="257" t="s">
        <v>19</v>
      </c>
      <c r="F494" s="258" t="s">
        <v>219</v>
      </c>
      <c r="G494" s="256"/>
      <c r="H494" s="259">
        <v>3.9660000000000002</v>
      </c>
      <c r="I494" s="260"/>
      <c r="J494" s="256"/>
      <c r="K494" s="256"/>
      <c r="L494" s="261"/>
      <c r="M494" s="262"/>
      <c r="N494" s="263"/>
      <c r="O494" s="263"/>
      <c r="P494" s="263"/>
      <c r="Q494" s="263"/>
      <c r="R494" s="263"/>
      <c r="S494" s="263"/>
      <c r="T494" s="264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T494" s="265" t="s">
        <v>208</v>
      </c>
      <c r="AU494" s="265" t="s">
        <v>81</v>
      </c>
      <c r="AV494" s="15" t="s">
        <v>204</v>
      </c>
      <c r="AW494" s="15" t="s">
        <v>33</v>
      </c>
      <c r="AX494" s="15" t="s">
        <v>79</v>
      </c>
      <c r="AY494" s="265" t="s">
        <v>196</v>
      </c>
    </row>
    <row r="495" s="2" customFormat="1" ht="37.8" customHeight="1">
      <c r="A495" s="41"/>
      <c r="B495" s="42"/>
      <c r="C495" s="215" t="s">
        <v>684</v>
      </c>
      <c r="D495" s="215" t="s">
        <v>199</v>
      </c>
      <c r="E495" s="216" t="s">
        <v>295</v>
      </c>
      <c r="F495" s="217" t="s">
        <v>296</v>
      </c>
      <c r="G495" s="218" t="s">
        <v>264</v>
      </c>
      <c r="H495" s="219">
        <v>3.9660000000000002</v>
      </c>
      <c r="I495" s="220"/>
      <c r="J495" s="221">
        <f>ROUND(I495*H495,2)</f>
        <v>0</v>
      </c>
      <c r="K495" s="217" t="s">
        <v>203</v>
      </c>
      <c r="L495" s="47"/>
      <c r="M495" s="222" t="s">
        <v>19</v>
      </c>
      <c r="N495" s="223" t="s">
        <v>43</v>
      </c>
      <c r="O495" s="87"/>
      <c r="P495" s="224">
        <f>O495*H495</f>
        <v>0</v>
      </c>
      <c r="Q495" s="224">
        <v>0</v>
      </c>
      <c r="R495" s="224">
        <f>Q495*H495</f>
        <v>0</v>
      </c>
      <c r="S495" s="224">
        <v>0</v>
      </c>
      <c r="T495" s="225">
        <f>S495*H495</f>
        <v>0</v>
      </c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R495" s="226" t="s">
        <v>204</v>
      </c>
      <c r="AT495" s="226" t="s">
        <v>199</v>
      </c>
      <c r="AU495" s="226" t="s">
        <v>81</v>
      </c>
      <c r="AY495" s="20" t="s">
        <v>196</v>
      </c>
      <c r="BE495" s="227">
        <f>IF(N495="základní",J495,0)</f>
        <v>0</v>
      </c>
      <c r="BF495" s="227">
        <f>IF(N495="snížená",J495,0)</f>
        <v>0</v>
      </c>
      <c r="BG495" s="227">
        <f>IF(N495="zákl. přenesená",J495,0)</f>
        <v>0</v>
      </c>
      <c r="BH495" s="227">
        <f>IF(N495="sníž. přenesená",J495,0)</f>
        <v>0</v>
      </c>
      <c r="BI495" s="227">
        <f>IF(N495="nulová",J495,0)</f>
        <v>0</v>
      </c>
      <c r="BJ495" s="20" t="s">
        <v>79</v>
      </c>
      <c r="BK495" s="227">
        <f>ROUND(I495*H495,2)</f>
        <v>0</v>
      </c>
      <c r="BL495" s="20" t="s">
        <v>204</v>
      </c>
      <c r="BM495" s="226" t="s">
        <v>1619</v>
      </c>
    </row>
    <row r="496" s="2" customFormat="1">
      <c r="A496" s="41"/>
      <c r="B496" s="42"/>
      <c r="C496" s="43"/>
      <c r="D496" s="228" t="s">
        <v>206</v>
      </c>
      <c r="E496" s="43"/>
      <c r="F496" s="229" t="s">
        <v>298</v>
      </c>
      <c r="G496" s="43"/>
      <c r="H496" s="43"/>
      <c r="I496" s="230"/>
      <c r="J496" s="43"/>
      <c r="K496" s="43"/>
      <c r="L496" s="47"/>
      <c r="M496" s="231"/>
      <c r="N496" s="232"/>
      <c r="O496" s="87"/>
      <c r="P496" s="87"/>
      <c r="Q496" s="87"/>
      <c r="R496" s="87"/>
      <c r="S496" s="87"/>
      <c r="T496" s="88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T496" s="20" t="s">
        <v>206</v>
      </c>
      <c r="AU496" s="20" t="s">
        <v>81</v>
      </c>
    </row>
    <row r="497" s="13" customFormat="1">
      <c r="A497" s="13"/>
      <c r="B497" s="233"/>
      <c r="C497" s="234"/>
      <c r="D497" s="235" t="s">
        <v>208</v>
      </c>
      <c r="E497" s="236" t="s">
        <v>19</v>
      </c>
      <c r="F497" s="237" t="s">
        <v>1614</v>
      </c>
      <c r="G497" s="234"/>
      <c r="H497" s="236" t="s">
        <v>19</v>
      </c>
      <c r="I497" s="238"/>
      <c r="J497" s="234"/>
      <c r="K497" s="234"/>
      <c r="L497" s="239"/>
      <c r="M497" s="240"/>
      <c r="N497" s="241"/>
      <c r="O497" s="241"/>
      <c r="P497" s="241"/>
      <c r="Q497" s="241"/>
      <c r="R497" s="241"/>
      <c r="S497" s="241"/>
      <c r="T497" s="24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3" t="s">
        <v>208</v>
      </c>
      <c r="AU497" s="243" t="s">
        <v>81</v>
      </c>
      <c r="AV497" s="13" t="s">
        <v>79</v>
      </c>
      <c r="AW497" s="13" t="s">
        <v>33</v>
      </c>
      <c r="AX497" s="13" t="s">
        <v>72</v>
      </c>
      <c r="AY497" s="243" t="s">
        <v>196</v>
      </c>
    </row>
    <row r="498" s="13" customFormat="1">
      <c r="A498" s="13"/>
      <c r="B498" s="233"/>
      <c r="C498" s="234"/>
      <c r="D498" s="235" t="s">
        <v>208</v>
      </c>
      <c r="E498" s="236" t="s">
        <v>19</v>
      </c>
      <c r="F498" s="237" t="s">
        <v>1615</v>
      </c>
      <c r="G498" s="234"/>
      <c r="H498" s="236" t="s">
        <v>19</v>
      </c>
      <c r="I498" s="238"/>
      <c r="J498" s="234"/>
      <c r="K498" s="234"/>
      <c r="L498" s="239"/>
      <c r="M498" s="240"/>
      <c r="N498" s="241"/>
      <c r="O498" s="241"/>
      <c r="P498" s="241"/>
      <c r="Q498" s="241"/>
      <c r="R498" s="241"/>
      <c r="S498" s="241"/>
      <c r="T498" s="24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3" t="s">
        <v>208</v>
      </c>
      <c r="AU498" s="243" t="s">
        <v>81</v>
      </c>
      <c r="AV498" s="13" t="s">
        <v>79</v>
      </c>
      <c r="AW498" s="13" t="s">
        <v>33</v>
      </c>
      <c r="AX498" s="13" t="s">
        <v>72</v>
      </c>
      <c r="AY498" s="243" t="s">
        <v>196</v>
      </c>
    </row>
    <row r="499" s="14" customFormat="1">
      <c r="A499" s="14"/>
      <c r="B499" s="244"/>
      <c r="C499" s="245"/>
      <c r="D499" s="235" t="s">
        <v>208</v>
      </c>
      <c r="E499" s="246" t="s">
        <v>19</v>
      </c>
      <c r="F499" s="247" t="s">
        <v>1616</v>
      </c>
      <c r="G499" s="245"/>
      <c r="H499" s="248">
        <v>3.9660000000000002</v>
      </c>
      <c r="I499" s="249"/>
      <c r="J499" s="245"/>
      <c r="K499" s="245"/>
      <c r="L499" s="250"/>
      <c r="M499" s="251"/>
      <c r="N499" s="252"/>
      <c r="O499" s="252"/>
      <c r="P499" s="252"/>
      <c r="Q499" s="252"/>
      <c r="R499" s="252"/>
      <c r="S499" s="252"/>
      <c r="T499" s="253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4" t="s">
        <v>208</v>
      </c>
      <c r="AU499" s="254" t="s">
        <v>81</v>
      </c>
      <c r="AV499" s="14" t="s">
        <v>81</v>
      </c>
      <c r="AW499" s="14" t="s">
        <v>33</v>
      </c>
      <c r="AX499" s="14" t="s">
        <v>72</v>
      </c>
      <c r="AY499" s="254" t="s">
        <v>196</v>
      </c>
    </row>
    <row r="500" s="15" customFormat="1">
      <c r="A500" s="15"/>
      <c r="B500" s="255"/>
      <c r="C500" s="256"/>
      <c r="D500" s="235" t="s">
        <v>208</v>
      </c>
      <c r="E500" s="257" t="s">
        <v>19</v>
      </c>
      <c r="F500" s="258" t="s">
        <v>219</v>
      </c>
      <c r="G500" s="256"/>
      <c r="H500" s="259">
        <v>3.9660000000000002</v>
      </c>
      <c r="I500" s="260"/>
      <c r="J500" s="256"/>
      <c r="K500" s="256"/>
      <c r="L500" s="261"/>
      <c r="M500" s="262"/>
      <c r="N500" s="263"/>
      <c r="O500" s="263"/>
      <c r="P500" s="263"/>
      <c r="Q500" s="263"/>
      <c r="R500" s="263"/>
      <c r="S500" s="263"/>
      <c r="T500" s="264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T500" s="265" t="s">
        <v>208</v>
      </c>
      <c r="AU500" s="265" t="s">
        <v>81</v>
      </c>
      <c r="AV500" s="15" t="s">
        <v>204</v>
      </c>
      <c r="AW500" s="15" t="s">
        <v>33</v>
      </c>
      <c r="AX500" s="15" t="s">
        <v>79</v>
      </c>
      <c r="AY500" s="265" t="s">
        <v>196</v>
      </c>
    </row>
    <row r="501" s="2" customFormat="1" ht="37.8" customHeight="1">
      <c r="A501" s="41"/>
      <c r="B501" s="42"/>
      <c r="C501" s="215" t="s">
        <v>689</v>
      </c>
      <c r="D501" s="215" t="s">
        <v>199</v>
      </c>
      <c r="E501" s="216" t="s">
        <v>300</v>
      </c>
      <c r="F501" s="217" t="s">
        <v>301</v>
      </c>
      <c r="G501" s="218" t="s">
        <v>264</v>
      </c>
      <c r="H501" s="219">
        <v>3.9660000000000002</v>
      </c>
      <c r="I501" s="220"/>
      <c r="J501" s="221">
        <f>ROUND(I501*H501,2)</f>
        <v>0</v>
      </c>
      <c r="K501" s="217" t="s">
        <v>203</v>
      </c>
      <c r="L501" s="47"/>
      <c r="M501" s="222" t="s">
        <v>19</v>
      </c>
      <c r="N501" s="223" t="s">
        <v>43</v>
      </c>
      <c r="O501" s="87"/>
      <c r="P501" s="224">
        <f>O501*H501</f>
        <v>0</v>
      </c>
      <c r="Q501" s="224">
        <v>0</v>
      </c>
      <c r="R501" s="224">
        <f>Q501*H501</f>
        <v>0</v>
      </c>
      <c r="S501" s="224">
        <v>0</v>
      </c>
      <c r="T501" s="225">
        <f>S501*H501</f>
        <v>0</v>
      </c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R501" s="226" t="s">
        <v>204</v>
      </c>
      <c r="AT501" s="226" t="s">
        <v>199</v>
      </c>
      <c r="AU501" s="226" t="s">
        <v>81</v>
      </c>
      <c r="AY501" s="20" t="s">
        <v>196</v>
      </c>
      <c r="BE501" s="227">
        <f>IF(N501="základní",J501,0)</f>
        <v>0</v>
      </c>
      <c r="BF501" s="227">
        <f>IF(N501="snížená",J501,0)</f>
        <v>0</v>
      </c>
      <c r="BG501" s="227">
        <f>IF(N501="zákl. přenesená",J501,0)</f>
        <v>0</v>
      </c>
      <c r="BH501" s="227">
        <f>IF(N501="sníž. přenesená",J501,0)</f>
        <v>0</v>
      </c>
      <c r="BI501" s="227">
        <f>IF(N501="nulová",J501,0)</f>
        <v>0</v>
      </c>
      <c r="BJ501" s="20" t="s">
        <v>79</v>
      </c>
      <c r="BK501" s="227">
        <f>ROUND(I501*H501,2)</f>
        <v>0</v>
      </c>
      <c r="BL501" s="20" t="s">
        <v>204</v>
      </c>
      <c r="BM501" s="226" t="s">
        <v>1620</v>
      </c>
    </row>
    <row r="502" s="2" customFormat="1">
      <c r="A502" s="41"/>
      <c r="B502" s="42"/>
      <c r="C502" s="43"/>
      <c r="D502" s="228" t="s">
        <v>206</v>
      </c>
      <c r="E502" s="43"/>
      <c r="F502" s="229" t="s">
        <v>303</v>
      </c>
      <c r="G502" s="43"/>
      <c r="H502" s="43"/>
      <c r="I502" s="230"/>
      <c r="J502" s="43"/>
      <c r="K502" s="43"/>
      <c r="L502" s="47"/>
      <c r="M502" s="231"/>
      <c r="N502" s="232"/>
      <c r="O502" s="87"/>
      <c r="P502" s="87"/>
      <c r="Q502" s="87"/>
      <c r="R502" s="87"/>
      <c r="S502" s="87"/>
      <c r="T502" s="88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T502" s="20" t="s">
        <v>206</v>
      </c>
      <c r="AU502" s="20" t="s">
        <v>81</v>
      </c>
    </row>
    <row r="503" s="13" customFormat="1">
      <c r="A503" s="13"/>
      <c r="B503" s="233"/>
      <c r="C503" s="234"/>
      <c r="D503" s="235" t="s">
        <v>208</v>
      </c>
      <c r="E503" s="236" t="s">
        <v>19</v>
      </c>
      <c r="F503" s="237" t="s">
        <v>1614</v>
      </c>
      <c r="G503" s="234"/>
      <c r="H503" s="236" t="s">
        <v>19</v>
      </c>
      <c r="I503" s="238"/>
      <c r="J503" s="234"/>
      <c r="K503" s="234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208</v>
      </c>
      <c r="AU503" s="243" t="s">
        <v>81</v>
      </c>
      <c r="AV503" s="13" t="s">
        <v>79</v>
      </c>
      <c r="AW503" s="13" t="s">
        <v>33</v>
      </c>
      <c r="AX503" s="13" t="s">
        <v>72</v>
      </c>
      <c r="AY503" s="243" t="s">
        <v>196</v>
      </c>
    </row>
    <row r="504" s="13" customFormat="1">
      <c r="A504" s="13"/>
      <c r="B504" s="233"/>
      <c r="C504" s="234"/>
      <c r="D504" s="235" t="s">
        <v>208</v>
      </c>
      <c r="E504" s="236" t="s">
        <v>19</v>
      </c>
      <c r="F504" s="237" t="s">
        <v>1615</v>
      </c>
      <c r="G504" s="234"/>
      <c r="H504" s="236" t="s">
        <v>19</v>
      </c>
      <c r="I504" s="238"/>
      <c r="J504" s="234"/>
      <c r="K504" s="234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208</v>
      </c>
      <c r="AU504" s="243" t="s">
        <v>81</v>
      </c>
      <c r="AV504" s="13" t="s">
        <v>79</v>
      </c>
      <c r="AW504" s="13" t="s">
        <v>33</v>
      </c>
      <c r="AX504" s="13" t="s">
        <v>72</v>
      </c>
      <c r="AY504" s="243" t="s">
        <v>196</v>
      </c>
    </row>
    <row r="505" s="14" customFormat="1">
      <c r="A505" s="14"/>
      <c r="B505" s="244"/>
      <c r="C505" s="245"/>
      <c r="D505" s="235" t="s">
        <v>208</v>
      </c>
      <c r="E505" s="246" t="s">
        <v>19</v>
      </c>
      <c r="F505" s="247" t="s">
        <v>1616</v>
      </c>
      <c r="G505" s="245"/>
      <c r="H505" s="248">
        <v>3.9660000000000002</v>
      </c>
      <c r="I505" s="249"/>
      <c r="J505" s="245"/>
      <c r="K505" s="245"/>
      <c r="L505" s="250"/>
      <c r="M505" s="251"/>
      <c r="N505" s="252"/>
      <c r="O505" s="252"/>
      <c r="P505" s="252"/>
      <c r="Q505" s="252"/>
      <c r="R505" s="252"/>
      <c r="S505" s="252"/>
      <c r="T505" s="253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T505" s="254" t="s">
        <v>208</v>
      </c>
      <c r="AU505" s="254" t="s">
        <v>81</v>
      </c>
      <c r="AV505" s="14" t="s">
        <v>81</v>
      </c>
      <c r="AW505" s="14" t="s">
        <v>33</v>
      </c>
      <c r="AX505" s="14" t="s">
        <v>72</v>
      </c>
      <c r="AY505" s="254" t="s">
        <v>196</v>
      </c>
    </row>
    <row r="506" s="15" customFormat="1">
      <c r="A506" s="15"/>
      <c r="B506" s="255"/>
      <c r="C506" s="256"/>
      <c r="D506" s="235" t="s">
        <v>208</v>
      </c>
      <c r="E506" s="257" t="s">
        <v>19</v>
      </c>
      <c r="F506" s="258" t="s">
        <v>219</v>
      </c>
      <c r="G506" s="256"/>
      <c r="H506" s="259">
        <v>3.9660000000000002</v>
      </c>
      <c r="I506" s="260"/>
      <c r="J506" s="256"/>
      <c r="K506" s="256"/>
      <c r="L506" s="261"/>
      <c r="M506" s="262"/>
      <c r="N506" s="263"/>
      <c r="O506" s="263"/>
      <c r="P506" s="263"/>
      <c r="Q506" s="263"/>
      <c r="R506" s="263"/>
      <c r="S506" s="263"/>
      <c r="T506" s="264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T506" s="265" t="s">
        <v>208</v>
      </c>
      <c r="AU506" s="265" t="s">
        <v>81</v>
      </c>
      <c r="AV506" s="15" t="s">
        <v>204</v>
      </c>
      <c r="AW506" s="15" t="s">
        <v>33</v>
      </c>
      <c r="AX506" s="15" t="s">
        <v>79</v>
      </c>
      <c r="AY506" s="265" t="s">
        <v>196</v>
      </c>
    </row>
    <row r="507" s="2" customFormat="1" ht="24.15" customHeight="1">
      <c r="A507" s="41"/>
      <c r="B507" s="42"/>
      <c r="C507" s="215" t="s">
        <v>691</v>
      </c>
      <c r="D507" s="215" t="s">
        <v>199</v>
      </c>
      <c r="E507" s="216" t="s">
        <v>1479</v>
      </c>
      <c r="F507" s="217" t="s">
        <v>311</v>
      </c>
      <c r="G507" s="218" t="s">
        <v>264</v>
      </c>
      <c r="H507" s="219">
        <v>3.9660000000000002</v>
      </c>
      <c r="I507" s="220"/>
      <c r="J507" s="221">
        <f>ROUND(I507*H507,2)</f>
        <v>0</v>
      </c>
      <c r="K507" s="217" t="s">
        <v>203</v>
      </c>
      <c r="L507" s="47"/>
      <c r="M507" s="222" t="s">
        <v>19</v>
      </c>
      <c r="N507" s="223" t="s">
        <v>43</v>
      </c>
      <c r="O507" s="87"/>
      <c r="P507" s="224">
        <f>O507*H507</f>
        <v>0</v>
      </c>
      <c r="Q507" s="224">
        <v>0</v>
      </c>
      <c r="R507" s="224">
        <f>Q507*H507</f>
        <v>0</v>
      </c>
      <c r="S507" s="224">
        <v>0</v>
      </c>
      <c r="T507" s="225">
        <f>S507*H507</f>
        <v>0</v>
      </c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R507" s="226" t="s">
        <v>204</v>
      </c>
      <c r="AT507" s="226" t="s">
        <v>199</v>
      </c>
      <c r="AU507" s="226" t="s">
        <v>81</v>
      </c>
      <c r="AY507" s="20" t="s">
        <v>196</v>
      </c>
      <c r="BE507" s="227">
        <f>IF(N507="základní",J507,0)</f>
        <v>0</v>
      </c>
      <c r="BF507" s="227">
        <f>IF(N507="snížená",J507,0)</f>
        <v>0</v>
      </c>
      <c r="BG507" s="227">
        <f>IF(N507="zákl. přenesená",J507,0)</f>
        <v>0</v>
      </c>
      <c r="BH507" s="227">
        <f>IF(N507="sníž. přenesená",J507,0)</f>
        <v>0</v>
      </c>
      <c r="BI507" s="227">
        <f>IF(N507="nulová",J507,0)</f>
        <v>0</v>
      </c>
      <c r="BJ507" s="20" t="s">
        <v>79</v>
      </c>
      <c r="BK507" s="227">
        <f>ROUND(I507*H507,2)</f>
        <v>0</v>
      </c>
      <c r="BL507" s="20" t="s">
        <v>204</v>
      </c>
      <c r="BM507" s="226" t="s">
        <v>1621</v>
      </c>
    </row>
    <row r="508" s="2" customFormat="1">
      <c r="A508" s="41"/>
      <c r="B508" s="42"/>
      <c r="C508" s="43"/>
      <c r="D508" s="228" t="s">
        <v>206</v>
      </c>
      <c r="E508" s="43"/>
      <c r="F508" s="229" t="s">
        <v>1481</v>
      </c>
      <c r="G508" s="43"/>
      <c r="H508" s="43"/>
      <c r="I508" s="230"/>
      <c r="J508" s="43"/>
      <c r="K508" s="43"/>
      <c r="L508" s="47"/>
      <c r="M508" s="231"/>
      <c r="N508" s="232"/>
      <c r="O508" s="87"/>
      <c r="P508" s="87"/>
      <c r="Q508" s="87"/>
      <c r="R508" s="87"/>
      <c r="S508" s="87"/>
      <c r="T508" s="88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T508" s="20" t="s">
        <v>206</v>
      </c>
      <c r="AU508" s="20" t="s">
        <v>81</v>
      </c>
    </row>
    <row r="509" s="13" customFormat="1">
      <c r="A509" s="13"/>
      <c r="B509" s="233"/>
      <c r="C509" s="234"/>
      <c r="D509" s="235" t="s">
        <v>208</v>
      </c>
      <c r="E509" s="236" t="s">
        <v>19</v>
      </c>
      <c r="F509" s="237" t="s">
        <v>1614</v>
      </c>
      <c r="G509" s="234"/>
      <c r="H509" s="236" t="s">
        <v>19</v>
      </c>
      <c r="I509" s="238"/>
      <c r="J509" s="234"/>
      <c r="K509" s="234"/>
      <c r="L509" s="239"/>
      <c r="M509" s="240"/>
      <c r="N509" s="241"/>
      <c r="O509" s="241"/>
      <c r="P509" s="241"/>
      <c r="Q509" s="241"/>
      <c r="R509" s="241"/>
      <c r="S509" s="241"/>
      <c r="T509" s="24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3" t="s">
        <v>208</v>
      </c>
      <c r="AU509" s="243" t="s">
        <v>81</v>
      </c>
      <c r="AV509" s="13" t="s">
        <v>79</v>
      </c>
      <c r="AW509" s="13" t="s">
        <v>33</v>
      </c>
      <c r="AX509" s="13" t="s">
        <v>72</v>
      </c>
      <c r="AY509" s="243" t="s">
        <v>196</v>
      </c>
    </row>
    <row r="510" s="13" customFormat="1">
      <c r="A510" s="13"/>
      <c r="B510" s="233"/>
      <c r="C510" s="234"/>
      <c r="D510" s="235" t="s">
        <v>208</v>
      </c>
      <c r="E510" s="236" t="s">
        <v>19</v>
      </c>
      <c r="F510" s="237" t="s">
        <v>1615</v>
      </c>
      <c r="G510" s="234"/>
      <c r="H510" s="236" t="s">
        <v>19</v>
      </c>
      <c r="I510" s="238"/>
      <c r="J510" s="234"/>
      <c r="K510" s="234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208</v>
      </c>
      <c r="AU510" s="243" t="s">
        <v>81</v>
      </c>
      <c r="AV510" s="13" t="s">
        <v>79</v>
      </c>
      <c r="AW510" s="13" t="s">
        <v>33</v>
      </c>
      <c r="AX510" s="13" t="s">
        <v>72</v>
      </c>
      <c r="AY510" s="243" t="s">
        <v>196</v>
      </c>
    </row>
    <row r="511" s="14" customFormat="1">
      <c r="A511" s="14"/>
      <c r="B511" s="244"/>
      <c r="C511" s="245"/>
      <c r="D511" s="235" t="s">
        <v>208</v>
      </c>
      <c r="E511" s="246" t="s">
        <v>19</v>
      </c>
      <c r="F511" s="247" t="s">
        <v>1616</v>
      </c>
      <c r="G511" s="245"/>
      <c r="H511" s="248">
        <v>3.9660000000000002</v>
      </c>
      <c r="I511" s="249"/>
      <c r="J511" s="245"/>
      <c r="K511" s="245"/>
      <c r="L511" s="250"/>
      <c r="M511" s="251"/>
      <c r="N511" s="252"/>
      <c r="O511" s="252"/>
      <c r="P511" s="252"/>
      <c r="Q511" s="252"/>
      <c r="R511" s="252"/>
      <c r="S511" s="252"/>
      <c r="T511" s="253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4" t="s">
        <v>208</v>
      </c>
      <c r="AU511" s="254" t="s">
        <v>81</v>
      </c>
      <c r="AV511" s="14" t="s">
        <v>81</v>
      </c>
      <c r="AW511" s="14" t="s">
        <v>33</v>
      </c>
      <c r="AX511" s="14" t="s">
        <v>72</v>
      </c>
      <c r="AY511" s="254" t="s">
        <v>196</v>
      </c>
    </row>
    <row r="512" s="15" customFormat="1">
      <c r="A512" s="15"/>
      <c r="B512" s="255"/>
      <c r="C512" s="256"/>
      <c r="D512" s="235" t="s">
        <v>208</v>
      </c>
      <c r="E512" s="257" t="s">
        <v>19</v>
      </c>
      <c r="F512" s="258" t="s">
        <v>219</v>
      </c>
      <c r="G512" s="256"/>
      <c r="H512" s="259">
        <v>3.9660000000000002</v>
      </c>
      <c r="I512" s="260"/>
      <c r="J512" s="256"/>
      <c r="K512" s="256"/>
      <c r="L512" s="261"/>
      <c r="M512" s="262"/>
      <c r="N512" s="263"/>
      <c r="O512" s="263"/>
      <c r="P512" s="263"/>
      <c r="Q512" s="263"/>
      <c r="R512" s="263"/>
      <c r="S512" s="263"/>
      <c r="T512" s="264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T512" s="265" t="s">
        <v>208</v>
      </c>
      <c r="AU512" s="265" t="s">
        <v>81</v>
      </c>
      <c r="AV512" s="15" t="s">
        <v>204</v>
      </c>
      <c r="AW512" s="15" t="s">
        <v>33</v>
      </c>
      <c r="AX512" s="15" t="s">
        <v>79</v>
      </c>
      <c r="AY512" s="265" t="s">
        <v>196</v>
      </c>
    </row>
    <row r="513" s="2" customFormat="1" ht="24.15" customHeight="1">
      <c r="A513" s="41"/>
      <c r="B513" s="42"/>
      <c r="C513" s="215" t="s">
        <v>696</v>
      </c>
      <c r="D513" s="215" t="s">
        <v>199</v>
      </c>
      <c r="E513" s="216" t="s">
        <v>1031</v>
      </c>
      <c r="F513" s="217" t="s">
        <v>369</v>
      </c>
      <c r="G513" s="218" t="s">
        <v>317</v>
      </c>
      <c r="H513" s="219">
        <v>6.3460000000000001</v>
      </c>
      <c r="I513" s="220"/>
      <c r="J513" s="221">
        <f>ROUND(I513*H513,2)</f>
        <v>0</v>
      </c>
      <c r="K513" s="217" t="s">
        <v>203</v>
      </c>
      <c r="L513" s="47"/>
      <c r="M513" s="222" t="s">
        <v>19</v>
      </c>
      <c r="N513" s="223" t="s">
        <v>43</v>
      </c>
      <c r="O513" s="87"/>
      <c r="P513" s="224">
        <f>O513*H513</f>
        <v>0</v>
      </c>
      <c r="Q513" s="224">
        <v>0</v>
      </c>
      <c r="R513" s="224">
        <f>Q513*H513</f>
        <v>0</v>
      </c>
      <c r="S513" s="224">
        <v>0</v>
      </c>
      <c r="T513" s="225">
        <f>S513*H513</f>
        <v>0</v>
      </c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R513" s="226" t="s">
        <v>204</v>
      </c>
      <c r="AT513" s="226" t="s">
        <v>199</v>
      </c>
      <c r="AU513" s="226" t="s">
        <v>81</v>
      </c>
      <c r="AY513" s="20" t="s">
        <v>196</v>
      </c>
      <c r="BE513" s="227">
        <f>IF(N513="základní",J513,0)</f>
        <v>0</v>
      </c>
      <c r="BF513" s="227">
        <f>IF(N513="snížená",J513,0)</f>
        <v>0</v>
      </c>
      <c r="BG513" s="227">
        <f>IF(N513="zákl. přenesená",J513,0)</f>
        <v>0</v>
      </c>
      <c r="BH513" s="227">
        <f>IF(N513="sníž. přenesená",J513,0)</f>
        <v>0</v>
      </c>
      <c r="BI513" s="227">
        <f>IF(N513="nulová",J513,0)</f>
        <v>0</v>
      </c>
      <c r="BJ513" s="20" t="s">
        <v>79</v>
      </c>
      <c r="BK513" s="227">
        <f>ROUND(I513*H513,2)</f>
        <v>0</v>
      </c>
      <c r="BL513" s="20" t="s">
        <v>204</v>
      </c>
      <c r="BM513" s="226" t="s">
        <v>1622</v>
      </c>
    </row>
    <row r="514" s="2" customFormat="1">
      <c r="A514" s="41"/>
      <c r="B514" s="42"/>
      <c r="C514" s="43"/>
      <c r="D514" s="228" t="s">
        <v>206</v>
      </c>
      <c r="E514" s="43"/>
      <c r="F514" s="229" t="s">
        <v>1033</v>
      </c>
      <c r="G514" s="43"/>
      <c r="H514" s="43"/>
      <c r="I514" s="230"/>
      <c r="J514" s="43"/>
      <c r="K514" s="43"/>
      <c r="L514" s="47"/>
      <c r="M514" s="231"/>
      <c r="N514" s="232"/>
      <c r="O514" s="87"/>
      <c r="P514" s="87"/>
      <c r="Q514" s="87"/>
      <c r="R514" s="87"/>
      <c r="S514" s="87"/>
      <c r="T514" s="88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T514" s="20" t="s">
        <v>206</v>
      </c>
      <c r="AU514" s="20" t="s">
        <v>81</v>
      </c>
    </row>
    <row r="515" s="13" customFormat="1">
      <c r="A515" s="13"/>
      <c r="B515" s="233"/>
      <c r="C515" s="234"/>
      <c r="D515" s="235" t="s">
        <v>208</v>
      </c>
      <c r="E515" s="236" t="s">
        <v>19</v>
      </c>
      <c r="F515" s="237" t="s">
        <v>1614</v>
      </c>
      <c r="G515" s="234"/>
      <c r="H515" s="236" t="s">
        <v>19</v>
      </c>
      <c r="I515" s="238"/>
      <c r="J515" s="234"/>
      <c r="K515" s="234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208</v>
      </c>
      <c r="AU515" s="243" t="s">
        <v>81</v>
      </c>
      <c r="AV515" s="13" t="s">
        <v>79</v>
      </c>
      <c r="AW515" s="13" t="s">
        <v>33</v>
      </c>
      <c r="AX515" s="13" t="s">
        <v>72</v>
      </c>
      <c r="AY515" s="243" t="s">
        <v>196</v>
      </c>
    </row>
    <row r="516" s="13" customFormat="1">
      <c r="A516" s="13"/>
      <c r="B516" s="233"/>
      <c r="C516" s="234"/>
      <c r="D516" s="235" t="s">
        <v>208</v>
      </c>
      <c r="E516" s="236" t="s">
        <v>19</v>
      </c>
      <c r="F516" s="237" t="s">
        <v>1615</v>
      </c>
      <c r="G516" s="234"/>
      <c r="H516" s="236" t="s">
        <v>19</v>
      </c>
      <c r="I516" s="238"/>
      <c r="J516" s="234"/>
      <c r="K516" s="234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208</v>
      </c>
      <c r="AU516" s="243" t="s">
        <v>81</v>
      </c>
      <c r="AV516" s="13" t="s">
        <v>79</v>
      </c>
      <c r="AW516" s="13" t="s">
        <v>33</v>
      </c>
      <c r="AX516" s="13" t="s">
        <v>72</v>
      </c>
      <c r="AY516" s="243" t="s">
        <v>196</v>
      </c>
    </row>
    <row r="517" s="14" customFormat="1">
      <c r="A517" s="14"/>
      <c r="B517" s="244"/>
      <c r="C517" s="245"/>
      <c r="D517" s="235" t="s">
        <v>208</v>
      </c>
      <c r="E517" s="246" t="s">
        <v>19</v>
      </c>
      <c r="F517" s="247" t="s">
        <v>1623</v>
      </c>
      <c r="G517" s="245"/>
      <c r="H517" s="248">
        <v>6.3460000000000001</v>
      </c>
      <c r="I517" s="249"/>
      <c r="J517" s="245"/>
      <c r="K517" s="245"/>
      <c r="L517" s="250"/>
      <c r="M517" s="251"/>
      <c r="N517" s="252"/>
      <c r="O517" s="252"/>
      <c r="P517" s="252"/>
      <c r="Q517" s="252"/>
      <c r="R517" s="252"/>
      <c r="S517" s="252"/>
      <c r="T517" s="253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54" t="s">
        <v>208</v>
      </c>
      <c r="AU517" s="254" t="s">
        <v>81</v>
      </c>
      <c r="AV517" s="14" t="s">
        <v>81</v>
      </c>
      <c r="AW517" s="14" t="s">
        <v>33</v>
      </c>
      <c r="AX517" s="14" t="s">
        <v>72</v>
      </c>
      <c r="AY517" s="254" t="s">
        <v>196</v>
      </c>
    </row>
    <row r="518" s="15" customFormat="1">
      <c r="A518" s="15"/>
      <c r="B518" s="255"/>
      <c r="C518" s="256"/>
      <c r="D518" s="235" t="s">
        <v>208</v>
      </c>
      <c r="E518" s="257" t="s">
        <v>19</v>
      </c>
      <c r="F518" s="258" t="s">
        <v>219</v>
      </c>
      <c r="G518" s="256"/>
      <c r="H518" s="259">
        <v>6.3460000000000001</v>
      </c>
      <c r="I518" s="260"/>
      <c r="J518" s="256"/>
      <c r="K518" s="256"/>
      <c r="L518" s="261"/>
      <c r="M518" s="262"/>
      <c r="N518" s="263"/>
      <c r="O518" s="263"/>
      <c r="P518" s="263"/>
      <c r="Q518" s="263"/>
      <c r="R518" s="263"/>
      <c r="S518" s="263"/>
      <c r="T518" s="264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T518" s="265" t="s">
        <v>208</v>
      </c>
      <c r="AU518" s="265" t="s">
        <v>81</v>
      </c>
      <c r="AV518" s="15" t="s">
        <v>204</v>
      </c>
      <c r="AW518" s="15" t="s">
        <v>33</v>
      </c>
      <c r="AX518" s="15" t="s">
        <v>79</v>
      </c>
      <c r="AY518" s="265" t="s">
        <v>196</v>
      </c>
    </row>
    <row r="519" s="2" customFormat="1" ht="24.15" customHeight="1">
      <c r="A519" s="41"/>
      <c r="B519" s="42"/>
      <c r="C519" s="215" t="s">
        <v>704</v>
      </c>
      <c r="D519" s="215" t="s">
        <v>199</v>
      </c>
      <c r="E519" s="216" t="s">
        <v>389</v>
      </c>
      <c r="F519" s="217" t="s">
        <v>390</v>
      </c>
      <c r="G519" s="218" t="s">
        <v>202</v>
      </c>
      <c r="H519" s="219">
        <v>5.9199999999999999</v>
      </c>
      <c r="I519" s="220"/>
      <c r="J519" s="221">
        <f>ROUND(I519*H519,2)</f>
        <v>0</v>
      </c>
      <c r="K519" s="217" t="s">
        <v>203</v>
      </c>
      <c r="L519" s="47"/>
      <c r="M519" s="222" t="s">
        <v>19</v>
      </c>
      <c r="N519" s="223" t="s">
        <v>43</v>
      </c>
      <c r="O519" s="87"/>
      <c r="P519" s="224">
        <f>O519*H519</f>
        <v>0</v>
      </c>
      <c r="Q519" s="224">
        <v>0</v>
      </c>
      <c r="R519" s="224">
        <f>Q519*H519</f>
        <v>0</v>
      </c>
      <c r="S519" s="224">
        <v>0</v>
      </c>
      <c r="T519" s="225">
        <f>S519*H519</f>
        <v>0</v>
      </c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R519" s="226" t="s">
        <v>204</v>
      </c>
      <c r="AT519" s="226" t="s">
        <v>199</v>
      </c>
      <c r="AU519" s="226" t="s">
        <v>81</v>
      </c>
      <c r="AY519" s="20" t="s">
        <v>196</v>
      </c>
      <c r="BE519" s="227">
        <f>IF(N519="základní",J519,0)</f>
        <v>0</v>
      </c>
      <c r="BF519" s="227">
        <f>IF(N519="snížená",J519,0)</f>
        <v>0</v>
      </c>
      <c r="BG519" s="227">
        <f>IF(N519="zákl. přenesená",J519,0)</f>
        <v>0</v>
      </c>
      <c r="BH519" s="227">
        <f>IF(N519="sníž. přenesená",J519,0)</f>
        <v>0</v>
      </c>
      <c r="BI519" s="227">
        <f>IF(N519="nulová",J519,0)</f>
        <v>0</v>
      </c>
      <c r="BJ519" s="20" t="s">
        <v>79</v>
      </c>
      <c r="BK519" s="227">
        <f>ROUND(I519*H519,2)</f>
        <v>0</v>
      </c>
      <c r="BL519" s="20" t="s">
        <v>204</v>
      </c>
      <c r="BM519" s="226" t="s">
        <v>1624</v>
      </c>
    </row>
    <row r="520" s="2" customFormat="1">
      <c r="A520" s="41"/>
      <c r="B520" s="42"/>
      <c r="C520" s="43"/>
      <c r="D520" s="228" t="s">
        <v>206</v>
      </c>
      <c r="E520" s="43"/>
      <c r="F520" s="229" t="s">
        <v>392</v>
      </c>
      <c r="G520" s="43"/>
      <c r="H520" s="43"/>
      <c r="I520" s="230"/>
      <c r="J520" s="43"/>
      <c r="K520" s="43"/>
      <c r="L520" s="47"/>
      <c r="M520" s="231"/>
      <c r="N520" s="232"/>
      <c r="O520" s="87"/>
      <c r="P520" s="87"/>
      <c r="Q520" s="87"/>
      <c r="R520" s="87"/>
      <c r="S520" s="87"/>
      <c r="T520" s="88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T520" s="20" t="s">
        <v>206</v>
      </c>
      <c r="AU520" s="20" t="s">
        <v>81</v>
      </c>
    </row>
    <row r="521" s="13" customFormat="1">
      <c r="A521" s="13"/>
      <c r="B521" s="233"/>
      <c r="C521" s="234"/>
      <c r="D521" s="235" t="s">
        <v>208</v>
      </c>
      <c r="E521" s="236" t="s">
        <v>19</v>
      </c>
      <c r="F521" s="237" t="s">
        <v>1614</v>
      </c>
      <c r="G521" s="234"/>
      <c r="H521" s="236" t="s">
        <v>19</v>
      </c>
      <c r="I521" s="238"/>
      <c r="J521" s="234"/>
      <c r="K521" s="234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208</v>
      </c>
      <c r="AU521" s="243" t="s">
        <v>81</v>
      </c>
      <c r="AV521" s="13" t="s">
        <v>79</v>
      </c>
      <c r="AW521" s="13" t="s">
        <v>33</v>
      </c>
      <c r="AX521" s="13" t="s">
        <v>72</v>
      </c>
      <c r="AY521" s="243" t="s">
        <v>196</v>
      </c>
    </row>
    <row r="522" s="13" customFormat="1">
      <c r="A522" s="13"/>
      <c r="B522" s="233"/>
      <c r="C522" s="234"/>
      <c r="D522" s="235" t="s">
        <v>208</v>
      </c>
      <c r="E522" s="236" t="s">
        <v>19</v>
      </c>
      <c r="F522" s="237" t="s">
        <v>1485</v>
      </c>
      <c r="G522" s="234"/>
      <c r="H522" s="236" t="s">
        <v>19</v>
      </c>
      <c r="I522" s="238"/>
      <c r="J522" s="234"/>
      <c r="K522" s="234"/>
      <c r="L522" s="239"/>
      <c r="M522" s="240"/>
      <c r="N522" s="241"/>
      <c r="O522" s="241"/>
      <c r="P522" s="241"/>
      <c r="Q522" s="241"/>
      <c r="R522" s="241"/>
      <c r="S522" s="241"/>
      <c r="T522" s="24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3" t="s">
        <v>208</v>
      </c>
      <c r="AU522" s="243" t="s">
        <v>81</v>
      </c>
      <c r="AV522" s="13" t="s">
        <v>79</v>
      </c>
      <c r="AW522" s="13" t="s">
        <v>33</v>
      </c>
      <c r="AX522" s="13" t="s">
        <v>72</v>
      </c>
      <c r="AY522" s="243" t="s">
        <v>196</v>
      </c>
    </row>
    <row r="523" s="14" customFormat="1">
      <c r="A523" s="14"/>
      <c r="B523" s="244"/>
      <c r="C523" s="245"/>
      <c r="D523" s="235" t="s">
        <v>208</v>
      </c>
      <c r="E523" s="246" t="s">
        <v>19</v>
      </c>
      <c r="F523" s="247" t="s">
        <v>1625</v>
      </c>
      <c r="G523" s="245"/>
      <c r="H523" s="248">
        <v>5.9199999999999999</v>
      </c>
      <c r="I523" s="249"/>
      <c r="J523" s="245"/>
      <c r="K523" s="245"/>
      <c r="L523" s="250"/>
      <c r="M523" s="251"/>
      <c r="N523" s="252"/>
      <c r="O523" s="252"/>
      <c r="P523" s="252"/>
      <c r="Q523" s="252"/>
      <c r="R523" s="252"/>
      <c r="S523" s="252"/>
      <c r="T523" s="253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4" t="s">
        <v>208</v>
      </c>
      <c r="AU523" s="254" t="s">
        <v>81</v>
      </c>
      <c r="AV523" s="14" t="s">
        <v>81</v>
      </c>
      <c r="AW523" s="14" t="s">
        <v>33</v>
      </c>
      <c r="AX523" s="14" t="s">
        <v>72</v>
      </c>
      <c r="AY523" s="254" t="s">
        <v>196</v>
      </c>
    </row>
    <row r="524" s="15" customFormat="1">
      <c r="A524" s="15"/>
      <c r="B524" s="255"/>
      <c r="C524" s="256"/>
      <c r="D524" s="235" t="s">
        <v>208</v>
      </c>
      <c r="E524" s="257" t="s">
        <v>19</v>
      </c>
      <c r="F524" s="258" t="s">
        <v>219</v>
      </c>
      <c r="G524" s="256"/>
      <c r="H524" s="259">
        <v>5.9199999999999999</v>
      </c>
      <c r="I524" s="260"/>
      <c r="J524" s="256"/>
      <c r="K524" s="256"/>
      <c r="L524" s="261"/>
      <c r="M524" s="262"/>
      <c r="N524" s="263"/>
      <c r="O524" s="263"/>
      <c r="P524" s="263"/>
      <c r="Q524" s="263"/>
      <c r="R524" s="263"/>
      <c r="S524" s="263"/>
      <c r="T524" s="264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T524" s="265" t="s">
        <v>208</v>
      </c>
      <c r="AU524" s="265" t="s">
        <v>81</v>
      </c>
      <c r="AV524" s="15" t="s">
        <v>204</v>
      </c>
      <c r="AW524" s="15" t="s">
        <v>33</v>
      </c>
      <c r="AX524" s="15" t="s">
        <v>79</v>
      </c>
      <c r="AY524" s="265" t="s">
        <v>196</v>
      </c>
    </row>
    <row r="525" s="2" customFormat="1" ht="16.5" customHeight="1">
      <c r="A525" s="41"/>
      <c r="B525" s="42"/>
      <c r="C525" s="215" t="s">
        <v>711</v>
      </c>
      <c r="D525" s="215" t="s">
        <v>199</v>
      </c>
      <c r="E525" s="216" t="s">
        <v>1487</v>
      </c>
      <c r="F525" s="217" t="s">
        <v>1488</v>
      </c>
      <c r="G525" s="218" t="s">
        <v>264</v>
      </c>
      <c r="H525" s="219">
        <v>0.39800000000000002</v>
      </c>
      <c r="I525" s="220"/>
      <c r="J525" s="221">
        <f>ROUND(I525*H525,2)</f>
        <v>0</v>
      </c>
      <c r="K525" s="217" t="s">
        <v>203</v>
      </c>
      <c r="L525" s="47"/>
      <c r="M525" s="222" t="s">
        <v>19</v>
      </c>
      <c r="N525" s="223" t="s">
        <v>43</v>
      </c>
      <c r="O525" s="87"/>
      <c r="P525" s="224">
        <f>O525*H525</f>
        <v>0</v>
      </c>
      <c r="Q525" s="224">
        <v>1.98</v>
      </c>
      <c r="R525" s="224">
        <f>Q525*H525</f>
        <v>0.78804000000000007</v>
      </c>
      <c r="S525" s="224">
        <v>0</v>
      </c>
      <c r="T525" s="225">
        <f>S525*H525</f>
        <v>0</v>
      </c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R525" s="226" t="s">
        <v>204</v>
      </c>
      <c r="AT525" s="226" t="s">
        <v>199</v>
      </c>
      <c r="AU525" s="226" t="s">
        <v>81</v>
      </c>
      <c r="AY525" s="20" t="s">
        <v>196</v>
      </c>
      <c r="BE525" s="227">
        <f>IF(N525="základní",J525,0)</f>
        <v>0</v>
      </c>
      <c r="BF525" s="227">
        <f>IF(N525="snížená",J525,0)</f>
        <v>0</v>
      </c>
      <c r="BG525" s="227">
        <f>IF(N525="zákl. přenesená",J525,0)</f>
        <v>0</v>
      </c>
      <c r="BH525" s="227">
        <f>IF(N525="sníž. přenesená",J525,0)</f>
        <v>0</v>
      </c>
      <c r="BI525" s="227">
        <f>IF(N525="nulová",J525,0)</f>
        <v>0</v>
      </c>
      <c r="BJ525" s="20" t="s">
        <v>79</v>
      </c>
      <c r="BK525" s="227">
        <f>ROUND(I525*H525,2)</f>
        <v>0</v>
      </c>
      <c r="BL525" s="20" t="s">
        <v>204</v>
      </c>
      <c r="BM525" s="226" t="s">
        <v>1626</v>
      </c>
    </row>
    <row r="526" s="2" customFormat="1">
      <c r="A526" s="41"/>
      <c r="B526" s="42"/>
      <c r="C526" s="43"/>
      <c r="D526" s="228" t="s">
        <v>206</v>
      </c>
      <c r="E526" s="43"/>
      <c r="F526" s="229" t="s">
        <v>1490</v>
      </c>
      <c r="G526" s="43"/>
      <c r="H526" s="43"/>
      <c r="I526" s="230"/>
      <c r="J526" s="43"/>
      <c r="K526" s="43"/>
      <c r="L526" s="47"/>
      <c r="M526" s="231"/>
      <c r="N526" s="232"/>
      <c r="O526" s="87"/>
      <c r="P526" s="87"/>
      <c r="Q526" s="87"/>
      <c r="R526" s="87"/>
      <c r="S526" s="87"/>
      <c r="T526" s="88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T526" s="20" t="s">
        <v>206</v>
      </c>
      <c r="AU526" s="20" t="s">
        <v>81</v>
      </c>
    </row>
    <row r="527" s="13" customFormat="1">
      <c r="A527" s="13"/>
      <c r="B527" s="233"/>
      <c r="C527" s="234"/>
      <c r="D527" s="235" t="s">
        <v>208</v>
      </c>
      <c r="E527" s="236" t="s">
        <v>19</v>
      </c>
      <c r="F527" s="237" t="s">
        <v>1614</v>
      </c>
      <c r="G527" s="234"/>
      <c r="H527" s="236" t="s">
        <v>19</v>
      </c>
      <c r="I527" s="238"/>
      <c r="J527" s="234"/>
      <c r="K527" s="234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208</v>
      </c>
      <c r="AU527" s="243" t="s">
        <v>81</v>
      </c>
      <c r="AV527" s="13" t="s">
        <v>79</v>
      </c>
      <c r="AW527" s="13" t="s">
        <v>33</v>
      </c>
      <c r="AX527" s="13" t="s">
        <v>72</v>
      </c>
      <c r="AY527" s="243" t="s">
        <v>196</v>
      </c>
    </row>
    <row r="528" s="13" customFormat="1">
      <c r="A528" s="13"/>
      <c r="B528" s="233"/>
      <c r="C528" s="234"/>
      <c r="D528" s="235" t="s">
        <v>208</v>
      </c>
      <c r="E528" s="236" t="s">
        <v>19</v>
      </c>
      <c r="F528" s="237" t="s">
        <v>1627</v>
      </c>
      <c r="G528" s="234"/>
      <c r="H528" s="236" t="s">
        <v>19</v>
      </c>
      <c r="I528" s="238"/>
      <c r="J528" s="234"/>
      <c r="K528" s="234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208</v>
      </c>
      <c r="AU528" s="243" t="s">
        <v>81</v>
      </c>
      <c r="AV528" s="13" t="s">
        <v>79</v>
      </c>
      <c r="AW528" s="13" t="s">
        <v>33</v>
      </c>
      <c r="AX528" s="13" t="s">
        <v>72</v>
      </c>
      <c r="AY528" s="243" t="s">
        <v>196</v>
      </c>
    </row>
    <row r="529" s="14" customFormat="1">
      <c r="A529" s="14"/>
      <c r="B529" s="244"/>
      <c r="C529" s="245"/>
      <c r="D529" s="235" t="s">
        <v>208</v>
      </c>
      <c r="E529" s="246" t="s">
        <v>19</v>
      </c>
      <c r="F529" s="247" t="s">
        <v>1628</v>
      </c>
      <c r="G529" s="245"/>
      <c r="H529" s="248">
        <v>0.39800000000000002</v>
      </c>
      <c r="I529" s="249"/>
      <c r="J529" s="245"/>
      <c r="K529" s="245"/>
      <c r="L529" s="250"/>
      <c r="M529" s="251"/>
      <c r="N529" s="252"/>
      <c r="O529" s="252"/>
      <c r="P529" s="252"/>
      <c r="Q529" s="252"/>
      <c r="R529" s="252"/>
      <c r="S529" s="252"/>
      <c r="T529" s="253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4" t="s">
        <v>208</v>
      </c>
      <c r="AU529" s="254" t="s">
        <v>81</v>
      </c>
      <c r="AV529" s="14" t="s">
        <v>81</v>
      </c>
      <c r="AW529" s="14" t="s">
        <v>33</v>
      </c>
      <c r="AX529" s="14" t="s">
        <v>72</v>
      </c>
      <c r="AY529" s="254" t="s">
        <v>196</v>
      </c>
    </row>
    <row r="530" s="15" customFormat="1">
      <c r="A530" s="15"/>
      <c r="B530" s="255"/>
      <c r="C530" s="256"/>
      <c r="D530" s="235" t="s">
        <v>208</v>
      </c>
      <c r="E530" s="257" t="s">
        <v>19</v>
      </c>
      <c r="F530" s="258" t="s">
        <v>219</v>
      </c>
      <c r="G530" s="256"/>
      <c r="H530" s="259">
        <v>0.39800000000000002</v>
      </c>
      <c r="I530" s="260"/>
      <c r="J530" s="256"/>
      <c r="K530" s="256"/>
      <c r="L530" s="261"/>
      <c r="M530" s="262"/>
      <c r="N530" s="263"/>
      <c r="O530" s="263"/>
      <c r="P530" s="263"/>
      <c r="Q530" s="263"/>
      <c r="R530" s="263"/>
      <c r="S530" s="263"/>
      <c r="T530" s="264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265" t="s">
        <v>208</v>
      </c>
      <c r="AU530" s="265" t="s">
        <v>81</v>
      </c>
      <c r="AV530" s="15" t="s">
        <v>204</v>
      </c>
      <c r="AW530" s="15" t="s">
        <v>33</v>
      </c>
      <c r="AX530" s="15" t="s">
        <v>79</v>
      </c>
      <c r="AY530" s="265" t="s">
        <v>196</v>
      </c>
    </row>
    <row r="531" s="2" customFormat="1" ht="16.5" customHeight="1">
      <c r="A531" s="41"/>
      <c r="B531" s="42"/>
      <c r="C531" s="215" t="s">
        <v>718</v>
      </c>
      <c r="D531" s="215" t="s">
        <v>199</v>
      </c>
      <c r="E531" s="216" t="s">
        <v>1629</v>
      </c>
      <c r="F531" s="217" t="s">
        <v>1630</v>
      </c>
      <c r="G531" s="218" t="s">
        <v>264</v>
      </c>
      <c r="H531" s="219">
        <v>3.4079999999999999</v>
      </c>
      <c r="I531" s="220"/>
      <c r="J531" s="221">
        <f>ROUND(I531*H531,2)</f>
        <v>0</v>
      </c>
      <c r="K531" s="217" t="s">
        <v>203</v>
      </c>
      <c r="L531" s="47"/>
      <c r="M531" s="222" t="s">
        <v>19</v>
      </c>
      <c r="N531" s="223" t="s">
        <v>43</v>
      </c>
      <c r="O531" s="87"/>
      <c r="P531" s="224">
        <f>O531*H531</f>
        <v>0</v>
      </c>
      <c r="Q531" s="224">
        <v>2.3010222040000001</v>
      </c>
      <c r="R531" s="224">
        <f>Q531*H531</f>
        <v>7.8418836712319999</v>
      </c>
      <c r="S531" s="224">
        <v>0</v>
      </c>
      <c r="T531" s="225">
        <f>S531*H531</f>
        <v>0</v>
      </c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R531" s="226" t="s">
        <v>204</v>
      </c>
      <c r="AT531" s="226" t="s">
        <v>199</v>
      </c>
      <c r="AU531" s="226" t="s">
        <v>81</v>
      </c>
      <c r="AY531" s="20" t="s">
        <v>196</v>
      </c>
      <c r="BE531" s="227">
        <f>IF(N531="základní",J531,0)</f>
        <v>0</v>
      </c>
      <c r="BF531" s="227">
        <f>IF(N531="snížená",J531,0)</f>
        <v>0</v>
      </c>
      <c r="BG531" s="227">
        <f>IF(N531="zákl. přenesená",J531,0)</f>
        <v>0</v>
      </c>
      <c r="BH531" s="227">
        <f>IF(N531="sníž. přenesená",J531,0)</f>
        <v>0</v>
      </c>
      <c r="BI531" s="227">
        <f>IF(N531="nulová",J531,0)</f>
        <v>0</v>
      </c>
      <c r="BJ531" s="20" t="s">
        <v>79</v>
      </c>
      <c r="BK531" s="227">
        <f>ROUND(I531*H531,2)</f>
        <v>0</v>
      </c>
      <c r="BL531" s="20" t="s">
        <v>204</v>
      </c>
      <c r="BM531" s="226" t="s">
        <v>1631</v>
      </c>
    </row>
    <row r="532" s="2" customFormat="1">
      <c r="A532" s="41"/>
      <c r="B532" s="42"/>
      <c r="C532" s="43"/>
      <c r="D532" s="228" t="s">
        <v>206</v>
      </c>
      <c r="E532" s="43"/>
      <c r="F532" s="229" t="s">
        <v>1632</v>
      </c>
      <c r="G532" s="43"/>
      <c r="H532" s="43"/>
      <c r="I532" s="230"/>
      <c r="J532" s="43"/>
      <c r="K532" s="43"/>
      <c r="L532" s="47"/>
      <c r="M532" s="231"/>
      <c r="N532" s="232"/>
      <c r="O532" s="87"/>
      <c r="P532" s="87"/>
      <c r="Q532" s="87"/>
      <c r="R532" s="87"/>
      <c r="S532" s="87"/>
      <c r="T532" s="88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T532" s="20" t="s">
        <v>206</v>
      </c>
      <c r="AU532" s="20" t="s">
        <v>81</v>
      </c>
    </row>
    <row r="533" s="13" customFormat="1">
      <c r="A533" s="13"/>
      <c r="B533" s="233"/>
      <c r="C533" s="234"/>
      <c r="D533" s="235" t="s">
        <v>208</v>
      </c>
      <c r="E533" s="236" t="s">
        <v>19</v>
      </c>
      <c r="F533" s="237" t="s">
        <v>1614</v>
      </c>
      <c r="G533" s="234"/>
      <c r="H533" s="236" t="s">
        <v>19</v>
      </c>
      <c r="I533" s="238"/>
      <c r="J533" s="234"/>
      <c r="K533" s="234"/>
      <c r="L533" s="239"/>
      <c r="M533" s="240"/>
      <c r="N533" s="241"/>
      <c r="O533" s="241"/>
      <c r="P533" s="241"/>
      <c r="Q533" s="241"/>
      <c r="R533" s="241"/>
      <c r="S533" s="241"/>
      <c r="T533" s="24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3" t="s">
        <v>208</v>
      </c>
      <c r="AU533" s="243" t="s">
        <v>81</v>
      </c>
      <c r="AV533" s="13" t="s">
        <v>79</v>
      </c>
      <c r="AW533" s="13" t="s">
        <v>33</v>
      </c>
      <c r="AX533" s="13" t="s">
        <v>72</v>
      </c>
      <c r="AY533" s="243" t="s">
        <v>196</v>
      </c>
    </row>
    <row r="534" s="13" customFormat="1">
      <c r="A534" s="13"/>
      <c r="B534" s="233"/>
      <c r="C534" s="234"/>
      <c r="D534" s="235" t="s">
        <v>208</v>
      </c>
      <c r="E534" s="236" t="s">
        <v>19</v>
      </c>
      <c r="F534" s="237" t="s">
        <v>1633</v>
      </c>
      <c r="G534" s="234"/>
      <c r="H534" s="236" t="s">
        <v>19</v>
      </c>
      <c r="I534" s="238"/>
      <c r="J534" s="234"/>
      <c r="K534" s="234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208</v>
      </c>
      <c r="AU534" s="243" t="s">
        <v>81</v>
      </c>
      <c r="AV534" s="13" t="s">
        <v>79</v>
      </c>
      <c r="AW534" s="13" t="s">
        <v>33</v>
      </c>
      <c r="AX534" s="13" t="s">
        <v>72</v>
      </c>
      <c r="AY534" s="243" t="s">
        <v>196</v>
      </c>
    </row>
    <row r="535" s="14" customFormat="1">
      <c r="A535" s="14"/>
      <c r="B535" s="244"/>
      <c r="C535" s="245"/>
      <c r="D535" s="235" t="s">
        <v>208</v>
      </c>
      <c r="E535" s="246" t="s">
        <v>19</v>
      </c>
      <c r="F535" s="247" t="s">
        <v>1634</v>
      </c>
      <c r="G535" s="245"/>
      <c r="H535" s="248">
        <v>3.4079999999999999</v>
      </c>
      <c r="I535" s="249"/>
      <c r="J535" s="245"/>
      <c r="K535" s="245"/>
      <c r="L535" s="250"/>
      <c r="M535" s="251"/>
      <c r="N535" s="252"/>
      <c r="O535" s="252"/>
      <c r="P535" s="252"/>
      <c r="Q535" s="252"/>
      <c r="R535" s="252"/>
      <c r="S535" s="252"/>
      <c r="T535" s="253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4" t="s">
        <v>208</v>
      </c>
      <c r="AU535" s="254" t="s">
        <v>81</v>
      </c>
      <c r="AV535" s="14" t="s">
        <v>81</v>
      </c>
      <c r="AW535" s="14" t="s">
        <v>33</v>
      </c>
      <c r="AX535" s="14" t="s">
        <v>72</v>
      </c>
      <c r="AY535" s="254" t="s">
        <v>196</v>
      </c>
    </row>
    <row r="536" s="15" customFormat="1">
      <c r="A536" s="15"/>
      <c r="B536" s="255"/>
      <c r="C536" s="256"/>
      <c r="D536" s="235" t="s">
        <v>208</v>
      </c>
      <c r="E536" s="257" t="s">
        <v>19</v>
      </c>
      <c r="F536" s="258" t="s">
        <v>219</v>
      </c>
      <c r="G536" s="256"/>
      <c r="H536" s="259">
        <v>3.4079999999999999</v>
      </c>
      <c r="I536" s="260"/>
      <c r="J536" s="256"/>
      <c r="K536" s="256"/>
      <c r="L536" s="261"/>
      <c r="M536" s="262"/>
      <c r="N536" s="263"/>
      <c r="O536" s="263"/>
      <c r="P536" s="263"/>
      <c r="Q536" s="263"/>
      <c r="R536" s="263"/>
      <c r="S536" s="263"/>
      <c r="T536" s="264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T536" s="265" t="s">
        <v>208</v>
      </c>
      <c r="AU536" s="265" t="s">
        <v>81</v>
      </c>
      <c r="AV536" s="15" t="s">
        <v>204</v>
      </c>
      <c r="AW536" s="15" t="s">
        <v>33</v>
      </c>
      <c r="AX536" s="15" t="s">
        <v>79</v>
      </c>
      <c r="AY536" s="265" t="s">
        <v>196</v>
      </c>
    </row>
    <row r="537" s="2" customFormat="1" ht="16.5" customHeight="1">
      <c r="A537" s="41"/>
      <c r="B537" s="42"/>
      <c r="C537" s="215" t="s">
        <v>1635</v>
      </c>
      <c r="D537" s="215" t="s">
        <v>199</v>
      </c>
      <c r="E537" s="216" t="s">
        <v>1636</v>
      </c>
      <c r="F537" s="217" t="s">
        <v>1637</v>
      </c>
      <c r="G537" s="218" t="s">
        <v>202</v>
      </c>
      <c r="H537" s="219">
        <v>9.9600000000000009</v>
      </c>
      <c r="I537" s="220"/>
      <c r="J537" s="221">
        <f>ROUND(I537*H537,2)</f>
        <v>0</v>
      </c>
      <c r="K537" s="217" t="s">
        <v>203</v>
      </c>
      <c r="L537" s="47"/>
      <c r="M537" s="222" t="s">
        <v>19</v>
      </c>
      <c r="N537" s="223" t="s">
        <v>43</v>
      </c>
      <c r="O537" s="87"/>
      <c r="P537" s="224">
        <f>O537*H537</f>
        <v>0</v>
      </c>
      <c r="Q537" s="224">
        <v>0.0026919000000000001</v>
      </c>
      <c r="R537" s="224">
        <f>Q537*H537</f>
        <v>0.026811324000000004</v>
      </c>
      <c r="S537" s="224">
        <v>0</v>
      </c>
      <c r="T537" s="225">
        <f>S537*H537</f>
        <v>0</v>
      </c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R537" s="226" t="s">
        <v>204</v>
      </c>
      <c r="AT537" s="226" t="s">
        <v>199</v>
      </c>
      <c r="AU537" s="226" t="s">
        <v>81</v>
      </c>
      <c r="AY537" s="20" t="s">
        <v>196</v>
      </c>
      <c r="BE537" s="227">
        <f>IF(N537="základní",J537,0)</f>
        <v>0</v>
      </c>
      <c r="BF537" s="227">
        <f>IF(N537="snížená",J537,0)</f>
        <v>0</v>
      </c>
      <c r="BG537" s="227">
        <f>IF(N537="zákl. přenesená",J537,0)</f>
        <v>0</v>
      </c>
      <c r="BH537" s="227">
        <f>IF(N537="sníž. přenesená",J537,0)</f>
        <v>0</v>
      </c>
      <c r="BI537" s="227">
        <f>IF(N537="nulová",J537,0)</f>
        <v>0</v>
      </c>
      <c r="BJ537" s="20" t="s">
        <v>79</v>
      </c>
      <c r="BK537" s="227">
        <f>ROUND(I537*H537,2)</f>
        <v>0</v>
      </c>
      <c r="BL537" s="20" t="s">
        <v>204</v>
      </c>
      <c r="BM537" s="226" t="s">
        <v>1638</v>
      </c>
    </row>
    <row r="538" s="2" customFormat="1">
      <c r="A538" s="41"/>
      <c r="B538" s="42"/>
      <c r="C538" s="43"/>
      <c r="D538" s="228" t="s">
        <v>206</v>
      </c>
      <c r="E538" s="43"/>
      <c r="F538" s="229" t="s">
        <v>1639</v>
      </c>
      <c r="G538" s="43"/>
      <c r="H538" s="43"/>
      <c r="I538" s="230"/>
      <c r="J538" s="43"/>
      <c r="K538" s="43"/>
      <c r="L538" s="47"/>
      <c r="M538" s="231"/>
      <c r="N538" s="232"/>
      <c r="O538" s="87"/>
      <c r="P538" s="87"/>
      <c r="Q538" s="87"/>
      <c r="R538" s="87"/>
      <c r="S538" s="87"/>
      <c r="T538" s="88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T538" s="20" t="s">
        <v>206</v>
      </c>
      <c r="AU538" s="20" t="s">
        <v>81</v>
      </c>
    </row>
    <row r="539" s="13" customFormat="1">
      <c r="A539" s="13"/>
      <c r="B539" s="233"/>
      <c r="C539" s="234"/>
      <c r="D539" s="235" t="s">
        <v>208</v>
      </c>
      <c r="E539" s="236" t="s">
        <v>19</v>
      </c>
      <c r="F539" s="237" t="s">
        <v>1614</v>
      </c>
      <c r="G539" s="234"/>
      <c r="H539" s="236" t="s">
        <v>19</v>
      </c>
      <c r="I539" s="238"/>
      <c r="J539" s="234"/>
      <c r="K539" s="234"/>
      <c r="L539" s="239"/>
      <c r="M539" s="240"/>
      <c r="N539" s="241"/>
      <c r="O539" s="241"/>
      <c r="P539" s="241"/>
      <c r="Q539" s="241"/>
      <c r="R539" s="241"/>
      <c r="S539" s="241"/>
      <c r="T539" s="242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3" t="s">
        <v>208</v>
      </c>
      <c r="AU539" s="243" t="s">
        <v>81</v>
      </c>
      <c r="AV539" s="13" t="s">
        <v>79</v>
      </c>
      <c r="AW539" s="13" t="s">
        <v>33</v>
      </c>
      <c r="AX539" s="13" t="s">
        <v>72</v>
      </c>
      <c r="AY539" s="243" t="s">
        <v>196</v>
      </c>
    </row>
    <row r="540" s="13" customFormat="1">
      <c r="A540" s="13"/>
      <c r="B540" s="233"/>
      <c r="C540" s="234"/>
      <c r="D540" s="235" t="s">
        <v>208</v>
      </c>
      <c r="E540" s="236" t="s">
        <v>19</v>
      </c>
      <c r="F540" s="237" t="s">
        <v>1640</v>
      </c>
      <c r="G540" s="234"/>
      <c r="H540" s="236" t="s">
        <v>19</v>
      </c>
      <c r="I540" s="238"/>
      <c r="J540" s="234"/>
      <c r="K540" s="234"/>
      <c r="L540" s="239"/>
      <c r="M540" s="240"/>
      <c r="N540" s="241"/>
      <c r="O540" s="241"/>
      <c r="P540" s="241"/>
      <c r="Q540" s="241"/>
      <c r="R540" s="241"/>
      <c r="S540" s="241"/>
      <c r="T540" s="24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3" t="s">
        <v>208</v>
      </c>
      <c r="AU540" s="243" t="s">
        <v>81</v>
      </c>
      <c r="AV540" s="13" t="s">
        <v>79</v>
      </c>
      <c r="AW540" s="13" t="s">
        <v>33</v>
      </c>
      <c r="AX540" s="13" t="s">
        <v>72</v>
      </c>
      <c r="AY540" s="243" t="s">
        <v>196</v>
      </c>
    </row>
    <row r="541" s="14" customFormat="1">
      <c r="A541" s="14"/>
      <c r="B541" s="244"/>
      <c r="C541" s="245"/>
      <c r="D541" s="235" t="s">
        <v>208</v>
      </c>
      <c r="E541" s="246" t="s">
        <v>19</v>
      </c>
      <c r="F541" s="247" t="s">
        <v>1641</v>
      </c>
      <c r="G541" s="245"/>
      <c r="H541" s="248">
        <v>9.9600000000000009</v>
      </c>
      <c r="I541" s="249"/>
      <c r="J541" s="245"/>
      <c r="K541" s="245"/>
      <c r="L541" s="250"/>
      <c r="M541" s="251"/>
      <c r="N541" s="252"/>
      <c r="O541" s="252"/>
      <c r="P541" s="252"/>
      <c r="Q541" s="252"/>
      <c r="R541" s="252"/>
      <c r="S541" s="252"/>
      <c r="T541" s="253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4" t="s">
        <v>208</v>
      </c>
      <c r="AU541" s="254" t="s">
        <v>81</v>
      </c>
      <c r="AV541" s="14" t="s">
        <v>81</v>
      </c>
      <c r="AW541" s="14" t="s">
        <v>33</v>
      </c>
      <c r="AX541" s="14" t="s">
        <v>72</v>
      </c>
      <c r="AY541" s="254" t="s">
        <v>196</v>
      </c>
    </row>
    <row r="542" s="15" customFormat="1">
      <c r="A542" s="15"/>
      <c r="B542" s="255"/>
      <c r="C542" s="256"/>
      <c r="D542" s="235" t="s">
        <v>208</v>
      </c>
      <c r="E542" s="257" t="s">
        <v>19</v>
      </c>
      <c r="F542" s="258" t="s">
        <v>219</v>
      </c>
      <c r="G542" s="256"/>
      <c r="H542" s="259">
        <v>9.9600000000000009</v>
      </c>
      <c r="I542" s="260"/>
      <c r="J542" s="256"/>
      <c r="K542" s="256"/>
      <c r="L542" s="261"/>
      <c r="M542" s="262"/>
      <c r="N542" s="263"/>
      <c r="O542" s="263"/>
      <c r="P542" s="263"/>
      <c r="Q542" s="263"/>
      <c r="R542" s="263"/>
      <c r="S542" s="263"/>
      <c r="T542" s="264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T542" s="265" t="s">
        <v>208</v>
      </c>
      <c r="AU542" s="265" t="s">
        <v>81</v>
      </c>
      <c r="AV542" s="15" t="s">
        <v>204</v>
      </c>
      <c r="AW542" s="15" t="s">
        <v>33</v>
      </c>
      <c r="AX542" s="15" t="s">
        <v>79</v>
      </c>
      <c r="AY542" s="265" t="s">
        <v>196</v>
      </c>
    </row>
    <row r="543" s="2" customFormat="1" ht="16.5" customHeight="1">
      <c r="A543" s="41"/>
      <c r="B543" s="42"/>
      <c r="C543" s="215" t="s">
        <v>1642</v>
      </c>
      <c r="D543" s="215" t="s">
        <v>199</v>
      </c>
      <c r="E543" s="216" t="s">
        <v>1643</v>
      </c>
      <c r="F543" s="217" t="s">
        <v>1644</v>
      </c>
      <c r="G543" s="218" t="s">
        <v>202</v>
      </c>
      <c r="H543" s="219">
        <v>9.9600000000000009</v>
      </c>
      <c r="I543" s="220"/>
      <c r="J543" s="221">
        <f>ROUND(I543*H543,2)</f>
        <v>0</v>
      </c>
      <c r="K543" s="217" t="s">
        <v>203</v>
      </c>
      <c r="L543" s="47"/>
      <c r="M543" s="222" t="s">
        <v>19</v>
      </c>
      <c r="N543" s="223" t="s">
        <v>43</v>
      </c>
      <c r="O543" s="87"/>
      <c r="P543" s="224">
        <f>O543*H543</f>
        <v>0</v>
      </c>
      <c r="Q543" s="224">
        <v>0</v>
      </c>
      <c r="R543" s="224">
        <f>Q543*H543</f>
        <v>0</v>
      </c>
      <c r="S543" s="224">
        <v>0</v>
      </c>
      <c r="T543" s="225">
        <f>S543*H543</f>
        <v>0</v>
      </c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R543" s="226" t="s">
        <v>204</v>
      </c>
      <c r="AT543" s="226" t="s">
        <v>199</v>
      </c>
      <c r="AU543" s="226" t="s">
        <v>81</v>
      </c>
      <c r="AY543" s="20" t="s">
        <v>196</v>
      </c>
      <c r="BE543" s="227">
        <f>IF(N543="základní",J543,0)</f>
        <v>0</v>
      </c>
      <c r="BF543" s="227">
        <f>IF(N543="snížená",J543,0)</f>
        <v>0</v>
      </c>
      <c r="BG543" s="227">
        <f>IF(N543="zákl. přenesená",J543,0)</f>
        <v>0</v>
      </c>
      <c r="BH543" s="227">
        <f>IF(N543="sníž. přenesená",J543,0)</f>
        <v>0</v>
      </c>
      <c r="BI543" s="227">
        <f>IF(N543="nulová",J543,0)</f>
        <v>0</v>
      </c>
      <c r="BJ543" s="20" t="s">
        <v>79</v>
      </c>
      <c r="BK543" s="227">
        <f>ROUND(I543*H543,2)</f>
        <v>0</v>
      </c>
      <c r="BL543" s="20" t="s">
        <v>204</v>
      </c>
      <c r="BM543" s="226" t="s">
        <v>1645</v>
      </c>
    </row>
    <row r="544" s="2" customFormat="1">
      <c r="A544" s="41"/>
      <c r="B544" s="42"/>
      <c r="C544" s="43"/>
      <c r="D544" s="228" t="s">
        <v>206</v>
      </c>
      <c r="E544" s="43"/>
      <c r="F544" s="229" t="s">
        <v>1646</v>
      </c>
      <c r="G544" s="43"/>
      <c r="H544" s="43"/>
      <c r="I544" s="230"/>
      <c r="J544" s="43"/>
      <c r="K544" s="43"/>
      <c r="L544" s="47"/>
      <c r="M544" s="231"/>
      <c r="N544" s="232"/>
      <c r="O544" s="87"/>
      <c r="P544" s="87"/>
      <c r="Q544" s="87"/>
      <c r="R544" s="87"/>
      <c r="S544" s="87"/>
      <c r="T544" s="88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T544" s="20" t="s">
        <v>206</v>
      </c>
      <c r="AU544" s="20" t="s">
        <v>81</v>
      </c>
    </row>
    <row r="545" s="13" customFormat="1">
      <c r="A545" s="13"/>
      <c r="B545" s="233"/>
      <c r="C545" s="234"/>
      <c r="D545" s="235" t="s">
        <v>208</v>
      </c>
      <c r="E545" s="236" t="s">
        <v>19</v>
      </c>
      <c r="F545" s="237" t="s">
        <v>1614</v>
      </c>
      <c r="G545" s="234"/>
      <c r="H545" s="236" t="s">
        <v>19</v>
      </c>
      <c r="I545" s="238"/>
      <c r="J545" s="234"/>
      <c r="K545" s="234"/>
      <c r="L545" s="239"/>
      <c r="M545" s="240"/>
      <c r="N545" s="241"/>
      <c r="O545" s="241"/>
      <c r="P545" s="241"/>
      <c r="Q545" s="241"/>
      <c r="R545" s="241"/>
      <c r="S545" s="241"/>
      <c r="T545" s="242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3" t="s">
        <v>208</v>
      </c>
      <c r="AU545" s="243" t="s">
        <v>81</v>
      </c>
      <c r="AV545" s="13" t="s">
        <v>79</v>
      </c>
      <c r="AW545" s="13" t="s">
        <v>33</v>
      </c>
      <c r="AX545" s="13" t="s">
        <v>72</v>
      </c>
      <c r="AY545" s="243" t="s">
        <v>196</v>
      </c>
    </row>
    <row r="546" s="13" customFormat="1">
      <c r="A546" s="13"/>
      <c r="B546" s="233"/>
      <c r="C546" s="234"/>
      <c r="D546" s="235" t="s">
        <v>208</v>
      </c>
      <c r="E546" s="236" t="s">
        <v>19</v>
      </c>
      <c r="F546" s="237" t="s">
        <v>1640</v>
      </c>
      <c r="G546" s="234"/>
      <c r="H546" s="236" t="s">
        <v>19</v>
      </c>
      <c r="I546" s="238"/>
      <c r="J546" s="234"/>
      <c r="K546" s="234"/>
      <c r="L546" s="239"/>
      <c r="M546" s="240"/>
      <c r="N546" s="241"/>
      <c r="O546" s="241"/>
      <c r="P546" s="241"/>
      <c r="Q546" s="241"/>
      <c r="R546" s="241"/>
      <c r="S546" s="241"/>
      <c r="T546" s="242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3" t="s">
        <v>208</v>
      </c>
      <c r="AU546" s="243" t="s">
        <v>81</v>
      </c>
      <c r="AV546" s="13" t="s">
        <v>79</v>
      </c>
      <c r="AW546" s="13" t="s">
        <v>33</v>
      </c>
      <c r="AX546" s="13" t="s">
        <v>72</v>
      </c>
      <c r="AY546" s="243" t="s">
        <v>196</v>
      </c>
    </row>
    <row r="547" s="14" customFormat="1">
      <c r="A547" s="14"/>
      <c r="B547" s="244"/>
      <c r="C547" s="245"/>
      <c r="D547" s="235" t="s">
        <v>208</v>
      </c>
      <c r="E547" s="246" t="s">
        <v>19</v>
      </c>
      <c r="F547" s="247" t="s">
        <v>1641</v>
      </c>
      <c r="G547" s="245"/>
      <c r="H547" s="248">
        <v>9.9600000000000009</v>
      </c>
      <c r="I547" s="249"/>
      <c r="J547" s="245"/>
      <c r="K547" s="245"/>
      <c r="L547" s="250"/>
      <c r="M547" s="251"/>
      <c r="N547" s="252"/>
      <c r="O547" s="252"/>
      <c r="P547" s="252"/>
      <c r="Q547" s="252"/>
      <c r="R547" s="252"/>
      <c r="S547" s="252"/>
      <c r="T547" s="253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T547" s="254" t="s">
        <v>208</v>
      </c>
      <c r="AU547" s="254" t="s">
        <v>81</v>
      </c>
      <c r="AV547" s="14" t="s">
        <v>81</v>
      </c>
      <c r="AW547" s="14" t="s">
        <v>33</v>
      </c>
      <c r="AX547" s="14" t="s">
        <v>72</v>
      </c>
      <c r="AY547" s="254" t="s">
        <v>196</v>
      </c>
    </row>
    <row r="548" s="15" customFormat="1">
      <c r="A548" s="15"/>
      <c r="B548" s="255"/>
      <c r="C548" s="256"/>
      <c r="D548" s="235" t="s">
        <v>208</v>
      </c>
      <c r="E548" s="257" t="s">
        <v>19</v>
      </c>
      <c r="F548" s="258" t="s">
        <v>219</v>
      </c>
      <c r="G548" s="256"/>
      <c r="H548" s="259">
        <v>9.9600000000000009</v>
      </c>
      <c r="I548" s="260"/>
      <c r="J548" s="256"/>
      <c r="K548" s="256"/>
      <c r="L548" s="261"/>
      <c r="M548" s="262"/>
      <c r="N548" s="263"/>
      <c r="O548" s="263"/>
      <c r="P548" s="263"/>
      <c r="Q548" s="263"/>
      <c r="R548" s="263"/>
      <c r="S548" s="263"/>
      <c r="T548" s="264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T548" s="265" t="s">
        <v>208</v>
      </c>
      <c r="AU548" s="265" t="s">
        <v>81</v>
      </c>
      <c r="AV548" s="15" t="s">
        <v>204</v>
      </c>
      <c r="AW548" s="15" t="s">
        <v>33</v>
      </c>
      <c r="AX548" s="15" t="s">
        <v>79</v>
      </c>
      <c r="AY548" s="265" t="s">
        <v>196</v>
      </c>
    </row>
    <row r="549" s="2" customFormat="1" ht="24.15" customHeight="1">
      <c r="A549" s="41"/>
      <c r="B549" s="42"/>
      <c r="C549" s="215" t="s">
        <v>1647</v>
      </c>
      <c r="D549" s="215" t="s">
        <v>199</v>
      </c>
      <c r="E549" s="216" t="s">
        <v>1073</v>
      </c>
      <c r="F549" s="217" t="s">
        <v>1074</v>
      </c>
      <c r="G549" s="218" t="s">
        <v>317</v>
      </c>
      <c r="H549" s="219">
        <v>8.657</v>
      </c>
      <c r="I549" s="220"/>
      <c r="J549" s="221">
        <f>ROUND(I549*H549,2)</f>
        <v>0</v>
      </c>
      <c r="K549" s="217" t="s">
        <v>203</v>
      </c>
      <c r="L549" s="47"/>
      <c r="M549" s="222" t="s">
        <v>19</v>
      </c>
      <c r="N549" s="223" t="s">
        <v>43</v>
      </c>
      <c r="O549" s="87"/>
      <c r="P549" s="224">
        <f>O549*H549</f>
        <v>0</v>
      </c>
      <c r="Q549" s="224">
        <v>0</v>
      </c>
      <c r="R549" s="224">
        <f>Q549*H549</f>
        <v>0</v>
      </c>
      <c r="S549" s="224">
        <v>0</v>
      </c>
      <c r="T549" s="225">
        <f>S549*H549</f>
        <v>0</v>
      </c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R549" s="226" t="s">
        <v>204</v>
      </c>
      <c r="AT549" s="226" t="s">
        <v>199</v>
      </c>
      <c r="AU549" s="226" t="s">
        <v>81</v>
      </c>
      <c r="AY549" s="20" t="s">
        <v>196</v>
      </c>
      <c r="BE549" s="227">
        <f>IF(N549="základní",J549,0)</f>
        <v>0</v>
      </c>
      <c r="BF549" s="227">
        <f>IF(N549="snížená",J549,0)</f>
        <v>0</v>
      </c>
      <c r="BG549" s="227">
        <f>IF(N549="zákl. přenesená",J549,0)</f>
        <v>0</v>
      </c>
      <c r="BH549" s="227">
        <f>IF(N549="sníž. přenesená",J549,0)</f>
        <v>0</v>
      </c>
      <c r="BI549" s="227">
        <f>IF(N549="nulová",J549,0)</f>
        <v>0</v>
      </c>
      <c r="BJ549" s="20" t="s">
        <v>79</v>
      </c>
      <c r="BK549" s="227">
        <f>ROUND(I549*H549,2)</f>
        <v>0</v>
      </c>
      <c r="BL549" s="20" t="s">
        <v>204</v>
      </c>
      <c r="BM549" s="226" t="s">
        <v>1648</v>
      </c>
    </row>
    <row r="550" s="2" customFormat="1">
      <c r="A550" s="41"/>
      <c r="B550" s="42"/>
      <c r="C550" s="43"/>
      <c r="D550" s="228" t="s">
        <v>206</v>
      </c>
      <c r="E550" s="43"/>
      <c r="F550" s="229" t="s">
        <v>1076</v>
      </c>
      <c r="G550" s="43"/>
      <c r="H550" s="43"/>
      <c r="I550" s="230"/>
      <c r="J550" s="43"/>
      <c r="K550" s="43"/>
      <c r="L550" s="47"/>
      <c r="M550" s="231"/>
      <c r="N550" s="232"/>
      <c r="O550" s="87"/>
      <c r="P550" s="87"/>
      <c r="Q550" s="87"/>
      <c r="R550" s="87"/>
      <c r="S550" s="87"/>
      <c r="T550" s="88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T550" s="20" t="s">
        <v>206</v>
      </c>
      <c r="AU550" s="20" t="s">
        <v>81</v>
      </c>
    </row>
    <row r="551" s="14" customFormat="1">
      <c r="A551" s="14"/>
      <c r="B551" s="244"/>
      <c r="C551" s="245"/>
      <c r="D551" s="235" t="s">
        <v>208</v>
      </c>
      <c r="E551" s="246" t="s">
        <v>19</v>
      </c>
      <c r="F551" s="247" t="s">
        <v>1649</v>
      </c>
      <c r="G551" s="245"/>
      <c r="H551" s="248">
        <v>8.657</v>
      </c>
      <c r="I551" s="249"/>
      <c r="J551" s="245"/>
      <c r="K551" s="245"/>
      <c r="L551" s="250"/>
      <c r="M551" s="251"/>
      <c r="N551" s="252"/>
      <c r="O551" s="252"/>
      <c r="P551" s="252"/>
      <c r="Q551" s="252"/>
      <c r="R551" s="252"/>
      <c r="S551" s="252"/>
      <c r="T551" s="253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4" t="s">
        <v>208</v>
      </c>
      <c r="AU551" s="254" t="s">
        <v>81</v>
      </c>
      <c r="AV551" s="14" t="s">
        <v>81</v>
      </c>
      <c r="AW551" s="14" t="s">
        <v>33</v>
      </c>
      <c r="AX551" s="14" t="s">
        <v>72</v>
      </c>
      <c r="AY551" s="254" t="s">
        <v>196</v>
      </c>
    </row>
    <row r="552" s="15" customFormat="1">
      <c r="A552" s="15"/>
      <c r="B552" s="255"/>
      <c r="C552" s="256"/>
      <c r="D552" s="235" t="s">
        <v>208</v>
      </c>
      <c r="E552" s="257" t="s">
        <v>19</v>
      </c>
      <c r="F552" s="258" t="s">
        <v>219</v>
      </c>
      <c r="G552" s="256"/>
      <c r="H552" s="259">
        <v>8.657</v>
      </c>
      <c r="I552" s="260"/>
      <c r="J552" s="256"/>
      <c r="K552" s="256"/>
      <c r="L552" s="261"/>
      <c r="M552" s="262"/>
      <c r="N552" s="263"/>
      <c r="O552" s="263"/>
      <c r="P552" s="263"/>
      <c r="Q552" s="263"/>
      <c r="R552" s="263"/>
      <c r="S552" s="263"/>
      <c r="T552" s="264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65" t="s">
        <v>208</v>
      </c>
      <c r="AU552" s="265" t="s">
        <v>81</v>
      </c>
      <c r="AV552" s="15" t="s">
        <v>204</v>
      </c>
      <c r="AW552" s="15" t="s">
        <v>33</v>
      </c>
      <c r="AX552" s="15" t="s">
        <v>79</v>
      </c>
      <c r="AY552" s="265" t="s">
        <v>196</v>
      </c>
    </row>
    <row r="553" s="12" customFormat="1" ht="22.8" customHeight="1">
      <c r="A553" s="12"/>
      <c r="B553" s="199"/>
      <c r="C553" s="200"/>
      <c r="D553" s="201" t="s">
        <v>71</v>
      </c>
      <c r="E553" s="213" t="s">
        <v>1650</v>
      </c>
      <c r="F553" s="213" t="s">
        <v>1651</v>
      </c>
      <c r="G553" s="200"/>
      <c r="H553" s="200"/>
      <c r="I553" s="203"/>
      <c r="J553" s="214">
        <f>BK553</f>
        <v>0</v>
      </c>
      <c r="K553" s="200"/>
      <c r="L553" s="205"/>
      <c r="M553" s="206"/>
      <c r="N553" s="207"/>
      <c r="O553" s="207"/>
      <c r="P553" s="208">
        <f>SUM(P554:P629)</f>
        <v>0</v>
      </c>
      <c r="Q553" s="207"/>
      <c r="R553" s="208">
        <f>SUM(R554:R629)</f>
        <v>10.336929480680002</v>
      </c>
      <c r="S553" s="207"/>
      <c r="T553" s="209">
        <f>SUM(T554:T629)</f>
        <v>0</v>
      </c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R553" s="210" t="s">
        <v>79</v>
      </c>
      <c r="AT553" s="211" t="s">
        <v>71</v>
      </c>
      <c r="AU553" s="211" t="s">
        <v>79</v>
      </c>
      <c r="AY553" s="210" t="s">
        <v>196</v>
      </c>
      <c r="BK553" s="212">
        <f>SUM(BK554:BK629)</f>
        <v>0</v>
      </c>
    </row>
    <row r="554" s="2" customFormat="1" ht="24.15" customHeight="1">
      <c r="A554" s="41"/>
      <c r="B554" s="42"/>
      <c r="C554" s="215" t="s">
        <v>1652</v>
      </c>
      <c r="D554" s="215" t="s">
        <v>199</v>
      </c>
      <c r="E554" s="216" t="s">
        <v>1610</v>
      </c>
      <c r="F554" s="217" t="s">
        <v>1611</v>
      </c>
      <c r="G554" s="218" t="s">
        <v>264</v>
      </c>
      <c r="H554" s="219">
        <v>4.5449999999999999</v>
      </c>
      <c r="I554" s="220"/>
      <c r="J554" s="221">
        <f>ROUND(I554*H554,2)</f>
        <v>0</v>
      </c>
      <c r="K554" s="217" t="s">
        <v>203</v>
      </c>
      <c r="L554" s="47"/>
      <c r="M554" s="222" t="s">
        <v>19</v>
      </c>
      <c r="N554" s="223" t="s">
        <v>43</v>
      </c>
      <c r="O554" s="87"/>
      <c r="P554" s="224">
        <f>O554*H554</f>
        <v>0</v>
      </c>
      <c r="Q554" s="224">
        <v>0</v>
      </c>
      <c r="R554" s="224">
        <f>Q554*H554</f>
        <v>0</v>
      </c>
      <c r="S554" s="224">
        <v>0</v>
      </c>
      <c r="T554" s="225">
        <f>S554*H554</f>
        <v>0</v>
      </c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R554" s="226" t="s">
        <v>204</v>
      </c>
      <c r="AT554" s="226" t="s">
        <v>199</v>
      </c>
      <c r="AU554" s="226" t="s">
        <v>81</v>
      </c>
      <c r="AY554" s="20" t="s">
        <v>196</v>
      </c>
      <c r="BE554" s="227">
        <f>IF(N554="základní",J554,0)</f>
        <v>0</v>
      </c>
      <c r="BF554" s="227">
        <f>IF(N554="snížená",J554,0)</f>
        <v>0</v>
      </c>
      <c r="BG554" s="227">
        <f>IF(N554="zákl. přenesená",J554,0)</f>
        <v>0</v>
      </c>
      <c r="BH554" s="227">
        <f>IF(N554="sníž. přenesená",J554,0)</f>
        <v>0</v>
      </c>
      <c r="BI554" s="227">
        <f>IF(N554="nulová",J554,0)</f>
        <v>0</v>
      </c>
      <c r="BJ554" s="20" t="s">
        <v>79</v>
      </c>
      <c r="BK554" s="227">
        <f>ROUND(I554*H554,2)</f>
        <v>0</v>
      </c>
      <c r="BL554" s="20" t="s">
        <v>204</v>
      </c>
      <c r="BM554" s="226" t="s">
        <v>1653</v>
      </c>
    </row>
    <row r="555" s="2" customFormat="1">
      <c r="A555" s="41"/>
      <c r="B555" s="42"/>
      <c r="C555" s="43"/>
      <c r="D555" s="228" t="s">
        <v>206</v>
      </c>
      <c r="E555" s="43"/>
      <c r="F555" s="229" t="s">
        <v>1613</v>
      </c>
      <c r="G555" s="43"/>
      <c r="H555" s="43"/>
      <c r="I555" s="230"/>
      <c r="J555" s="43"/>
      <c r="K555" s="43"/>
      <c r="L555" s="47"/>
      <c r="M555" s="231"/>
      <c r="N555" s="232"/>
      <c r="O555" s="87"/>
      <c r="P555" s="87"/>
      <c r="Q555" s="87"/>
      <c r="R555" s="87"/>
      <c r="S555" s="87"/>
      <c r="T555" s="88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T555" s="20" t="s">
        <v>206</v>
      </c>
      <c r="AU555" s="20" t="s">
        <v>81</v>
      </c>
    </row>
    <row r="556" s="13" customFormat="1">
      <c r="A556" s="13"/>
      <c r="B556" s="233"/>
      <c r="C556" s="234"/>
      <c r="D556" s="235" t="s">
        <v>208</v>
      </c>
      <c r="E556" s="236" t="s">
        <v>19</v>
      </c>
      <c r="F556" s="237" t="s">
        <v>1654</v>
      </c>
      <c r="G556" s="234"/>
      <c r="H556" s="236" t="s">
        <v>19</v>
      </c>
      <c r="I556" s="238"/>
      <c r="J556" s="234"/>
      <c r="K556" s="234"/>
      <c r="L556" s="239"/>
      <c r="M556" s="240"/>
      <c r="N556" s="241"/>
      <c r="O556" s="241"/>
      <c r="P556" s="241"/>
      <c r="Q556" s="241"/>
      <c r="R556" s="241"/>
      <c r="S556" s="241"/>
      <c r="T556" s="24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3" t="s">
        <v>208</v>
      </c>
      <c r="AU556" s="243" t="s">
        <v>81</v>
      </c>
      <c r="AV556" s="13" t="s">
        <v>79</v>
      </c>
      <c r="AW556" s="13" t="s">
        <v>33</v>
      </c>
      <c r="AX556" s="13" t="s">
        <v>72</v>
      </c>
      <c r="AY556" s="243" t="s">
        <v>196</v>
      </c>
    </row>
    <row r="557" s="13" customFormat="1">
      <c r="A557" s="13"/>
      <c r="B557" s="233"/>
      <c r="C557" s="234"/>
      <c r="D557" s="235" t="s">
        <v>208</v>
      </c>
      <c r="E557" s="236" t="s">
        <v>19</v>
      </c>
      <c r="F557" s="237" t="s">
        <v>1615</v>
      </c>
      <c r="G557" s="234"/>
      <c r="H557" s="236" t="s">
        <v>19</v>
      </c>
      <c r="I557" s="238"/>
      <c r="J557" s="234"/>
      <c r="K557" s="234"/>
      <c r="L557" s="239"/>
      <c r="M557" s="240"/>
      <c r="N557" s="241"/>
      <c r="O557" s="241"/>
      <c r="P557" s="241"/>
      <c r="Q557" s="241"/>
      <c r="R557" s="241"/>
      <c r="S557" s="241"/>
      <c r="T557" s="242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3" t="s">
        <v>208</v>
      </c>
      <c r="AU557" s="243" t="s">
        <v>81</v>
      </c>
      <c r="AV557" s="13" t="s">
        <v>79</v>
      </c>
      <c r="AW557" s="13" t="s">
        <v>33</v>
      </c>
      <c r="AX557" s="13" t="s">
        <v>72</v>
      </c>
      <c r="AY557" s="243" t="s">
        <v>196</v>
      </c>
    </row>
    <row r="558" s="14" customFormat="1">
      <c r="A558" s="14"/>
      <c r="B558" s="244"/>
      <c r="C558" s="245"/>
      <c r="D558" s="235" t="s">
        <v>208</v>
      </c>
      <c r="E558" s="246" t="s">
        <v>19</v>
      </c>
      <c r="F558" s="247" t="s">
        <v>1655</v>
      </c>
      <c r="G558" s="245"/>
      <c r="H558" s="248">
        <v>4.5449999999999999</v>
      </c>
      <c r="I558" s="249"/>
      <c r="J558" s="245"/>
      <c r="K558" s="245"/>
      <c r="L558" s="250"/>
      <c r="M558" s="251"/>
      <c r="N558" s="252"/>
      <c r="O558" s="252"/>
      <c r="P558" s="252"/>
      <c r="Q558" s="252"/>
      <c r="R558" s="252"/>
      <c r="S558" s="252"/>
      <c r="T558" s="253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4" t="s">
        <v>208</v>
      </c>
      <c r="AU558" s="254" t="s">
        <v>81</v>
      </c>
      <c r="AV558" s="14" t="s">
        <v>81</v>
      </c>
      <c r="AW558" s="14" t="s">
        <v>33</v>
      </c>
      <c r="AX558" s="14" t="s">
        <v>72</v>
      </c>
      <c r="AY558" s="254" t="s">
        <v>196</v>
      </c>
    </row>
    <row r="559" s="15" customFormat="1">
      <c r="A559" s="15"/>
      <c r="B559" s="255"/>
      <c r="C559" s="256"/>
      <c r="D559" s="235" t="s">
        <v>208</v>
      </c>
      <c r="E559" s="257" t="s">
        <v>19</v>
      </c>
      <c r="F559" s="258" t="s">
        <v>219</v>
      </c>
      <c r="G559" s="256"/>
      <c r="H559" s="259">
        <v>4.5449999999999999</v>
      </c>
      <c r="I559" s="260"/>
      <c r="J559" s="256"/>
      <c r="K559" s="256"/>
      <c r="L559" s="261"/>
      <c r="M559" s="262"/>
      <c r="N559" s="263"/>
      <c r="O559" s="263"/>
      <c r="P559" s="263"/>
      <c r="Q559" s="263"/>
      <c r="R559" s="263"/>
      <c r="S559" s="263"/>
      <c r="T559" s="264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T559" s="265" t="s">
        <v>208</v>
      </c>
      <c r="AU559" s="265" t="s">
        <v>81</v>
      </c>
      <c r="AV559" s="15" t="s">
        <v>204</v>
      </c>
      <c r="AW559" s="15" t="s">
        <v>33</v>
      </c>
      <c r="AX559" s="15" t="s">
        <v>79</v>
      </c>
      <c r="AY559" s="265" t="s">
        <v>196</v>
      </c>
    </row>
    <row r="560" s="2" customFormat="1" ht="24.15" customHeight="1">
      <c r="A560" s="41"/>
      <c r="B560" s="42"/>
      <c r="C560" s="215" t="s">
        <v>1656</v>
      </c>
      <c r="D560" s="215" t="s">
        <v>199</v>
      </c>
      <c r="E560" s="216" t="s">
        <v>1469</v>
      </c>
      <c r="F560" s="217" t="s">
        <v>1470</v>
      </c>
      <c r="G560" s="218" t="s">
        <v>264</v>
      </c>
      <c r="H560" s="219">
        <v>4.5449999999999999</v>
      </c>
      <c r="I560" s="220"/>
      <c r="J560" s="221">
        <f>ROUND(I560*H560,2)</f>
        <v>0</v>
      </c>
      <c r="K560" s="217" t="s">
        <v>203</v>
      </c>
      <c r="L560" s="47"/>
      <c r="M560" s="222" t="s">
        <v>19</v>
      </c>
      <c r="N560" s="223" t="s">
        <v>43</v>
      </c>
      <c r="O560" s="87"/>
      <c r="P560" s="224">
        <f>O560*H560</f>
        <v>0</v>
      </c>
      <c r="Q560" s="224">
        <v>0</v>
      </c>
      <c r="R560" s="224">
        <f>Q560*H560</f>
        <v>0</v>
      </c>
      <c r="S560" s="224">
        <v>0</v>
      </c>
      <c r="T560" s="225">
        <f>S560*H560</f>
        <v>0</v>
      </c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R560" s="226" t="s">
        <v>204</v>
      </c>
      <c r="AT560" s="226" t="s">
        <v>199</v>
      </c>
      <c r="AU560" s="226" t="s">
        <v>81</v>
      </c>
      <c r="AY560" s="20" t="s">
        <v>196</v>
      </c>
      <c r="BE560" s="227">
        <f>IF(N560="základní",J560,0)</f>
        <v>0</v>
      </c>
      <c r="BF560" s="227">
        <f>IF(N560="snížená",J560,0)</f>
        <v>0</v>
      </c>
      <c r="BG560" s="227">
        <f>IF(N560="zákl. přenesená",J560,0)</f>
        <v>0</v>
      </c>
      <c r="BH560" s="227">
        <f>IF(N560="sníž. přenesená",J560,0)</f>
        <v>0</v>
      </c>
      <c r="BI560" s="227">
        <f>IF(N560="nulová",J560,0)</f>
        <v>0</v>
      </c>
      <c r="BJ560" s="20" t="s">
        <v>79</v>
      </c>
      <c r="BK560" s="227">
        <f>ROUND(I560*H560,2)</f>
        <v>0</v>
      </c>
      <c r="BL560" s="20" t="s">
        <v>204</v>
      </c>
      <c r="BM560" s="226" t="s">
        <v>1657</v>
      </c>
    </row>
    <row r="561" s="2" customFormat="1">
      <c r="A561" s="41"/>
      <c r="B561" s="42"/>
      <c r="C561" s="43"/>
      <c r="D561" s="228" t="s">
        <v>206</v>
      </c>
      <c r="E561" s="43"/>
      <c r="F561" s="229" t="s">
        <v>1472</v>
      </c>
      <c r="G561" s="43"/>
      <c r="H561" s="43"/>
      <c r="I561" s="230"/>
      <c r="J561" s="43"/>
      <c r="K561" s="43"/>
      <c r="L561" s="47"/>
      <c r="M561" s="231"/>
      <c r="N561" s="232"/>
      <c r="O561" s="87"/>
      <c r="P561" s="87"/>
      <c r="Q561" s="87"/>
      <c r="R561" s="87"/>
      <c r="S561" s="87"/>
      <c r="T561" s="88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T561" s="20" t="s">
        <v>206</v>
      </c>
      <c r="AU561" s="20" t="s">
        <v>81</v>
      </c>
    </row>
    <row r="562" s="13" customFormat="1">
      <c r="A562" s="13"/>
      <c r="B562" s="233"/>
      <c r="C562" s="234"/>
      <c r="D562" s="235" t="s">
        <v>208</v>
      </c>
      <c r="E562" s="236" t="s">
        <v>19</v>
      </c>
      <c r="F562" s="237" t="s">
        <v>1654</v>
      </c>
      <c r="G562" s="234"/>
      <c r="H562" s="236" t="s">
        <v>19</v>
      </c>
      <c r="I562" s="238"/>
      <c r="J562" s="234"/>
      <c r="K562" s="234"/>
      <c r="L562" s="239"/>
      <c r="M562" s="240"/>
      <c r="N562" s="241"/>
      <c r="O562" s="241"/>
      <c r="P562" s="241"/>
      <c r="Q562" s="241"/>
      <c r="R562" s="241"/>
      <c r="S562" s="241"/>
      <c r="T562" s="24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3" t="s">
        <v>208</v>
      </c>
      <c r="AU562" s="243" t="s">
        <v>81</v>
      </c>
      <c r="AV562" s="13" t="s">
        <v>79</v>
      </c>
      <c r="AW562" s="13" t="s">
        <v>33</v>
      </c>
      <c r="AX562" s="13" t="s">
        <v>72</v>
      </c>
      <c r="AY562" s="243" t="s">
        <v>196</v>
      </c>
    </row>
    <row r="563" s="13" customFormat="1">
      <c r="A563" s="13"/>
      <c r="B563" s="233"/>
      <c r="C563" s="234"/>
      <c r="D563" s="235" t="s">
        <v>208</v>
      </c>
      <c r="E563" s="236" t="s">
        <v>19</v>
      </c>
      <c r="F563" s="237" t="s">
        <v>1615</v>
      </c>
      <c r="G563" s="234"/>
      <c r="H563" s="236" t="s">
        <v>19</v>
      </c>
      <c r="I563" s="238"/>
      <c r="J563" s="234"/>
      <c r="K563" s="234"/>
      <c r="L563" s="239"/>
      <c r="M563" s="240"/>
      <c r="N563" s="241"/>
      <c r="O563" s="241"/>
      <c r="P563" s="241"/>
      <c r="Q563" s="241"/>
      <c r="R563" s="241"/>
      <c r="S563" s="241"/>
      <c r="T563" s="242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3" t="s">
        <v>208</v>
      </c>
      <c r="AU563" s="243" t="s">
        <v>81</v>
      </c>
      <c r="AV563" s="13" t="s">
        <v>79</v>
      </c>
      <c r="AW563" s="13" t="s">
        <v>33</v>
      </c>
      <c r="AX563" s="13" t="s">
        <v>72</v>
      </c>
      <c r="AY563" s="243" t="s">
        <v>196</v>
      </c>
    </row>
    <row r="564" s="14" customFormat="1">
      <c r="A564" s="14"/>
      <c r="B564" s="244"/>
      <c r="C564" s="245"/>
      <c r="D564" s="235" t="s">
        <v>208</v>
      </c>
      <c r="E564" s="246" t="s">
        <v>19</v>
      </c>
      <c r="F564" s="247" t="s">
        <v>1655</v>
      </c>
      <c r="G564" s="245"/>
      <c r="H564" s="248">
        <v>4.5449999999999999</v>
      </c>
      <c r="I564" s="249"/>
      <c r="J564" s="245"/>
      <c r="K564" s="245"/>
      <c r="L564" s="250"/>
      <c r="M564" s="251"/>
      <c r="N564" s="252"/>
      <c r="O564" s="252"/>
      <c r="P564" s="252"/>
      <c r="Q564" s="252"/>
      <c r="R564" s="252"/>
      <c r="S564" s="252"/>
      <c r="T564" s="253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4" t="s">
        <v>208</v>
      </c>
      <c r="AU564" s="254" t="s">
        <v>81</v>
      </c>
      <c r="AV564" s="14" t="s">
        <v>81</v>
      </c>
      <c r="AW564" s="14" t="s">
        <v>33</v>
      </c>
      <c r="AX564" s="14" t="s">
        <v>72</v>
      </c>
      <c r="AY564" s="254" t="s">
        <v>196</v>
      </c>
    </row>
    <row r="565" s="15" customFormat="1">
      <c r="A565" s="15"/>
      <c r="B565" s="255"/>
      <c r="C565" s="256"/>
      <c r="D565" s="235" t="s">
        <v>208</v>
      </c>
      <c r="E565" s="257" t="s">
        <v>19</v>
      </c>
      <c r="F565" s="258" t="s">
        <v>219</v>
      </c>
      <c r="G565" s="256"/>
      <c r="H565" s="259">
        <v>4.5449999999999999</v>
      </c>
      <c r="I565" s="260"/>
      <c r="J565" s="256"/>
      <c r="K565" s="256"/>
      <c r="L565" s="261"/>
      <c r="M565" s="262"/>
      <c r="N565" s="263"/>
      <c r="O565" s="263"/>
      <c r="P565" s="263"/>
      <c r="Q565" s="263"/>
      <c r="R565" s="263"/>
      <c r="S565" s="263"/>
      <c r="T565" s="264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T565" s="265" t="s">
        <v>208</v>
      </c>
      <c r="AU565" s="265" t="s">
        <v>81</v>
      </c>
      <c r="AV565" s="15" t="s">
        <v>204</v>
      </c>
      <c r="AW565" s="15" t="s">
        <v>33</v>
      </c>
      <c r="AX565" s="15" t="s">
        <v>79</v>
      </c>
      <c r="AY565" s="265" t="s">
        <v>196</v>
      </c>
    </row>
    <row r="566" s="2" customFormat="1" ht="33" customHeight="1">
      <c r="A566" s="41"/>
      <c r="B566" s="42"/>
      <c r="C566" s="215" t="s">
        <v>1658</v>
      </c>
      <c r="D566" s="215" t="s">
        <v>199</v>
      </c>
      <c r="E566" s="216" t="s">
        <v>1473</v>
      </c>
      <c r="F566" s="217" t="s">
        <v>1474</v>
      </c>
      <c r="G566" s="218" t="s">
        <v>264</v>
      </c>
      <c r="H566" s="219">
        <v>4.5449999999999999</v>
      </c>
      <c r="I566" s="220"/>
      <c r="J566" s="221">
        <f>ROUND(I566*H566,2)</f>
        <v>0</v>
      </c>
      <c r="K566" s="217" t="s">
        <v>203</v>
      </c>
      <c r="L566" s="47"/>
      <c r="M566" s="222" t="s">
        <v>19</v>
      </c>
      <c r="N566" s="223" t="s">
        <v>43</v>
      </c>
      <c r="O566" s="87"/>
      <c r="P566" s="224">
        <f>O566*H566</f>
        <v>0</v>
      </c>
      <c r="Q566" s="224">
        <v>0</v>
      </c>
      <c r="R566" s="224">
        <f>Q566*H566</f>
        <v>0</v>
      </c>
      <c r="S566" s="224">
        <v>0</v>
      </c>
      <c r="T566" s="225">
        <f>S566*H566</f>
        <v>0</v>
      </c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R566" s="226" t="s">
        <v>204</v>
      </c>
      <c r="AT566" s="226" t="s">
        <v>199</v>
      </c>
      <c r="AU566" s="226" t="s">
        <v>81</v>
      </c>
      <c r="AY566" s="20" t="s">
        <v>196</v>
      </c>
      <c r="BE566" s="227">
        <f>IF(N566="základní",J566,0)</f>
        <v>0</v>
      </c>
      <c r="BF566" s="227">
        <f>IF(N566="snížená",J566,0)</f>
        <v>0</v>
      </c>
      <c r="BG566" s="227">
        <f>IF(N566="zákl. přenesená",J566,0)</f>
        <v>0</v>
      </c>
      <c r="BH566" s="227">
        <f>IF(N566="sníž. přenesená",J566,0)</f>
        <v>0</v>
      </c>
      <c r="BI566" s="227">
        <f>IF(N566="nulová",J566,0)</f>
        <v>0</v>
      </c>
      <c r="BJ566" s="20" t="s">
        <v>79</v>
      </c>
      <c r="BK566" s="227">
        <f>ROUND(I566*H566,2)</f>
        <v>0</v>
      </c>
      <c r="BL566" s="20" t="s">
        <v>204</v>
      </c>
      <c r="BM566" s="226" t="s">
        <v>1659</v>
      </c>
    </row>
    <row r="567" s="2" customFormat="1">
      <c r="A567" s="41"/>
      <c r="B567" s="42"/>
      <c r="C567" s="43"/>
      <c r="D567" s="228" t="s">
        <v>206</v>
      </c>
      <c r="E567" s="43"/>
      <c r="F567" s="229" t="s">
        <v>1476</v>
      </c>
      <c r="G567" s="43"/>
      <c r="H567" s="43"/>
      <c r="I567" s="230"/>
      <c r="J567" s="43"/>
      <c r="K567" s="43"/>
      <c r="L567" s="47"/>
      <c r="M567" s="231"/>
      <c r="N567" s="232"/>
      <c r="O567" s="87"/>
      <c r="P567" s="87"/>
      <c r="Q567" s="87"/>
      <c r="R567" s="87"/>
      <c r="S567" s="87"/>
      <c r="T567" s="88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T567" s="20" t="s">
        <v>206</v>
      </c>
      <c r="AU567" s="20" t="s">
        <v>81</v>
      </c>
    </row>
    <row r="568" s="13" customFormat="1">
      <c r="A568" s="13"/>
      <c r="B568" s="233"/>
      <c r="C568" s="234"/>
      <c r="D568" s="235" t="s">
        <v>208</v>
      </c>
      <c r="E568" s="236" t="s">
        <v>19</v>
      </c>
      <c r="F568" s="237" t="s">
        <v>1654</v>
      </c>
      <c r="G568" s="234"/>
      <c r="H568" s="236" t="s">
        <v>19</v>
      </c>
      <c r="I568" s="238"/>
      <c r="J568" s="234"/>
      <c r="K568" s="234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208</v>
      </c>
      <c r="AU568" s="243" t="s">
        <v>81</v>
      </c>
      <c r="AV568" s="13" t="s">
        <v>79</v>
      </c>
      <c r="AW568" s="13" t="s">
        <v>33</v>
      </c>
      <c r="AX568" s="13" t="s">
        <v>72</v>
      </c>
      <c r="AY568" s="243" t="s">
        <v>196</v>
      </c>
    </row>
    <row r="569" s="13" customFormat="1">
      <c r="A569" s="13"/>
      <c r="B569" s="233"/>
      <c r="C569" s="234"/>
      <c r="D569" s="235" t="s">
        <v>208</v>
      </c>
      <c r="E569" s="236" t="s">
        <v>19</v>
      </c>
      <c r="F569" s="237" t="s">
        <v>1615</v>
      </c>
      <c r="G569" s="234"/>
      <c r="H569" s="236" t="s">
        <v>19</v>
      </c>
      <c r="I569" s="238"/>
      <c r="J569" s="234"/>
      <c r="K569" s="234"/>
      <c r="L569" s="239"/>
      <c r="M569" s="240"/>
      <c r="N569" s="241"/>
      <c r="O569" s="241"/>
      <c r="P569" s="241"/>
      <c r="Q569" s="241"/>
      <c r="R569" s="241"/>
      <c r="S569" s="241"/>
      <c r="T569" s="242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3" t="s">
        <v>208</v>
      </c>
      <c r="AU569" s="243" t="s">
        <v>81</v>
      </c>
      <c r="AV569" s="13" t="s">
        <v>79</v>
      </c>
      <c r="AW569" s="13" t="s">
        <v>33</v>
      </c>
      <c r="AX569" s="13" t="s">
        <v>72</v>
      </c>
      <c r="AY569" s="243" t="s">
        <v>196</v>
      </c>
    </row>
    <row r="570" s="14" customFormat="1">
      <c r="A570" s="14"/>
      <c r="B570" s="244"/>
      <c r="C570" s="245"/>
      <c r="D570" s="235" t="s">
        <v>208</v>
      </c>
      <c r="E570" s="246" t="s">
        <v>19</v>
      </c>
      <c r="F570" s="247" t="s">
        <v>1655</v>
      </c>
      <c r="G570" s="245"/>
      <c r="H570" s="248">
        <v>4.5449999999999999</v>
      </c>
      <c r="I570" s="249"/>
      <c r="J570" s="245"/>
      <c r="K570" s="245"/>
      <c r="L570" s="250"/>
      <c r="M570" s="251"/>
      <c r="N570" s="252"/>
      <c r="O570" s="252"/>
      <c r="P570" s="252"/>
      <c r="Q570" s="252"/>
      <c r="R570" s="252"/>
      <c r="S570" s="252"/>
      <c r="T570" s="253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4" t="s">
        <v>208</v>
      </c>
      <c r="AU570" s="254" t="s">
        <v>81</v>
      </c>
      <c r="AV570" s="14" t="s">
        <v>81</v>
      </c>
      <c r="AW570" s="14" t="s">
        <v>33</v>
      </c>
      <c r="AX570" s="14" t="s">
        <v>72</v>
      </c>
      <c r="AY570" s="254" t="s">
        <v>196</v>
      </c>
    </row>
    <row r="571" s="15" customFormat="1">
      <c r="A571" s="15"/>
      <c r="B571" s="255"/>
      <c r="C571" s="256"/>
      <c r="D571" s="235" t="s">
        <v>208</v>
      </c>
      <c r="E571" s="257" t="s">
        <v>19</v>
      </c>
      <c r="F571" s="258" t="s">
        <v>219</v>
      </c>
      <c r="G571" s="256"/>
      <c r="H571" s="259">
        <v>4.5449999999999999</v>
      </c>
      <c r="I571" s="260"/>
      <c r="J571" s="256"/>
      <c r="K571" s="256"/>
      <c r="L571" s="261"/>
      <c r="M571" s="262"/>
      <c r="N571" s="263"/>
      <c r="O571" s="263"/>
      <c r="P571" s="263"/>
      <c r="Q571" s="263"/>
      <c r="R571" s="263"/>
      <c r="S571" s="263"/>
      <c r="T571" s="264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T571" s="265" t="s">
        <v>208</v>
      </c>
      <c r="AU571" s="265" t="s">
        <v>81</v>
      </c>
      <c r="AV571" s="15" t="s">
        <v>204</v>
      </c>
      <c r="AW571" s="15" t="s">
        <v>33</v>
      </c>
      <c r="AX571" s="15" t="s">
        <v>79</v>
      </c>
      <c r="AY571" s="265" t="s">
        <v>196</v>
      </c>
    </row>
    <row r="572" s="2" customFormat="1" ht="37.8" customHeight="1">
      <c r="A572" s="41"/>
      <c r="B572" s="42"/>
      <c r="C572" s="215" t="s">
        <v>1660</v>
      </c>
      <c r="D572" s="215" t="s">
        <v>199</v>
      </c>
      <c r="E572" s="216" t="s">
        <v>295</v>
      </c>
      <c r="F572" s="217" t="s">
        <v>296</v>
      </c>
      <c r="G572" s="218" t="s">
        <v>264</v>
      </c>
      <c r="H572" s="219">
        <v>4.5449999999999999</v>
      </c>
      <c r="I572" s="220"/>
      <c r="J572" s="221">
        <f>ROUND(I572*H572,2)</f>
        <v>0</v>
      </c>
      <c r="K572" s="217" t="s">
        <v>203</v>
      </c>
      <c r="L572" s="47"/>
      <c r="M572" s="222" t="s">
        <v>19</v>
      </c>
      <c r="N572" s="223" t="s">
        <v>43</v>
      </c>
      <c r="O572" s="87"/>
      <c r="P572" s="224">
        <f>O572*H572</f>
        <v>0</v>
      </c>
      <c r="Q572" s="224">
        <v>0</v>
      </c>
      <c r="R572" s="224">
        <f>Q572*H572</f>
        <v>0</v>
      </c>
      <c r="S572" s="224">
        <v>0</v>
      </c>
      <c r="T572" s="225">
        <f>S572*H572</f>
        <v>0</v>
      </c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R572" s="226" t="s">
        <v>204</v>
      </c>
      <c r="AT572" s="226" t="s">
        <v>199</v>
      </c>
      <c r="AU572" s="226" t="s">
        <v>81</v>
      </c>
      <c r="AY572" s="20" t="s">
        <v>196</v>
      </c>
      <c r="BE572" s="227">
        <f>IF(N572="základní",J572,0)</f>
        <v>0</v>
      </c>
      <c r="BF572" s="227">
        <f>IF(N572="snížená",J572,0)</f>
        <v>0</v>
      </c>
      <c r="BG572" s="227">
        <f>IF(N572="zákl. přenesená",J572,0)</f>
        <v>0</v>
      </c>
      <c r="BH572" s="227">
        <f>IF(N572="sníž. přenesená",J572,0)</f>
        <v>0</v>
      </c>
      <c r="BI572" s="227">
        <f>IF(N572="nulová",J572,0)</f>
        <v>0</v>
      </c>
      <c r="BJ572" s="20" t="s">
        <v>79</v>
      </c>
      <c r="BK572" s="227">
        <f>ROUND(I572*H572,2)</f>
        <v>0</v>
      </c>
      <c r="BL572" s="20" t="s">
        <v>204</v>
      </c>
      <c r="BM572" s="226" t="s">
        <v>1661</v>
      </c>
    </row>
    <row r="573" s="2" customFormat="1">
      <c r="A573" s="41"/>
      <c r="B573" s="42"/>
      <c r="C573" s="43"/>
      <c r="D573" s="228" t="s">
        <v>206</v>
      </c>
      <c r="E573" s="43"/>
      <c r="F573" s="229" t="s">
        <v>298</v>
      </c>
      <c r="G573" s="43"/>
      <c r="H573" s="43"/>
      <c r="I573" s="230"/>
      <c r="J573" s="43"/>
      <c r="K573" s="43"/>
      <c r="L573" s="47"/>
      <c r="M573" s="231"/>
      <c r="N573" s="232"/>
      <c r="O573" s="87"/>
      <c r="P573" s="87"/>
      <c r="Q573" s="87"/>
      <c r="R573" s="87"/>
      <c r="S573" s="87"/>
      <c r="T573" s="88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T573" s="20" t="s">
        <v>206</v>
      </c>
      <c r="AU573" s="20" t="s">
        <v>81</v>
      </c>
    </row>
    <row r="574" s="13" customFormat="1">
      <c r="A574" s="13"/>
      <c r="B574" s="233"/>
      <c r="C574" s="234"/>
      <c r="D574" s="235" t="s">
        <v>208</v>
      </c>
      <c r="E574" s="236" t="s">
        <v>19</v>
      </c>
      <c r="F574" s="237" t="s">
        <v>1654</v>
      </c>
      <c r="G574" s="234"/>
      <c r="H574" s="236" t="s">
        <v>19</v>
      </c>
      <c r="I574" s="238"/>
      <c r="J574" s="234"/>
      <c r="K574" s="234"/>
      <c r="L574" s="239"/>
      <c r="M574" s="240"/>
      <c r="N574" s="241"/>
      <c r="O574" s="241"/>
      <c r="P574" s="241"/>
      <c r="Q574" s="241"/>
      <c r="R574" s="241"/>
      <c r="S574" s="241"/>
      <c r="T574" s="242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3" t="s">
        <v>208</v>
      </c>
      <c r="AU574" s="243" t="s">
        <v>81</v>
      </c>
      <c r="AV574" s="13" t="s">
        <v>79</v>
      </c>
      <c r="AW574" s="13" t="s">
        <v>33</v>
      </c>
      <c r="AX574" s="13" t="s">
        <v>72</v>
      </c>
      <c r="AY574" s="243" t="s">
        <v>196</v>
      </c>
    </row>
    <row r="575" s="13" customFormat="1">
      <c r="A575" s="13"/>
      <c r="B575" s="233"/>
      <c r="C575" s="234"/>
      <c r="D575" s="235" t="s">
        <v>208</v>
      </c>
      <c r="E575" s="236" t="s">
        <v>19</v>
      </c>
      <c r="F575" s="237" t="s">
        <v>1615</v>
      </c>
      <c r="G575" s="234"/>
      <c r="H575" s="236" t="s">
        <v>19</v>
      </c>
      <c r="I575" s="238"/>
      <c r="J575" s="234"/>
      <c r="K575" s="234"/>
      <c r="L575" s="239"/>
      <c r="M575" s="240"/>
      <c r="N575" s="241"/>
      <c r="O575" s="241"/>
      <c r="P575" s="241"/>
      <c r="Q575" s="241"/>
      <c r="R575" s="241"/>
      <c r="S575" s="241"/>
      <c r="T575" s="242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3" t="s">
        <v>208</v>
      </c>
      <c r="AU575" s="243" t="s">
        <v>81</v>
      </c>
      <c r="AV575" s="13" t="s">
        <v>79</v>
      </c>
      <c r="AW575" s="13" t="s">
        <v>33</v>
      </c>
      <c r="AX575" s="13" t="s">
        <v>72</v>
      </c>
      <c r="AY575" s="243" t="s">
        <v>196</v>
      </c>
    </row>
    <row r="576" s="14" customFormat="1">
      <c r="A576" s="14"/>
      <c r="B576" s="244"/>
      <c r="C576" s="245"/>
      <c r="D576" s="235" t="s">
        <v>208</v>
      </c>
      <c r="E576" s="246" t="s">
        <v>19</v>
      </c>
      <c r="F576" s="247" t="s">
        <v>1655</v>
      </c>
      <c r="G576" s="245"/>
      <c r="H576" s="248">
        <v>4.5449999999999999</v>
      </c>
      <c r="I576" s="249"/>
      <c r="J576" s="245"/>
      <c r="K576" s="245"/>
      <c r="L576" s="250"/>
      <c r="M576" s="251"/>
      <c r="N576" s="252"/>
      <c r="O576" s="252"/>
      <c r="P576" s="252"/>
      <c r="Q576" s="252"/>
      <c r="R576" s="252"/>
      <c r="S576" s="252"/>
      <c r="T576" s="253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54" t="s">
        <v>208</v>
      </c>
      <c r="AU576" s="254" t="s">
        <v>81</v>
      </c>
      <c r="AV576" s="14" t="s">
        <v>81</v>
      </c>
      <c r="AW576" s="14" t="s">
        <v>33</v>
      </c>
      <c r="AX576" s="14" t="s">
        <v>72</v>
      </c>
      <c r="AY576" s="254" t="s">
        <v>196</v>
      </c>
    </row>
    <row r="577" s="15" customFormat="1">
      <c r="A577" s="15"/>
      <c r="B577" s="255"/>
      <c r="C577" s="256"/>
      <c r="D577" s="235" t="s">
        <v>208</v>
      </c>
      <c r="E577" s="257" t="s">
        <v>19</v>
      </c>
      <c r="F577" s="258" t="s">
        <v>219</v>
      </c>
      <c r="G577" s="256"/>
      <c r="H577" s="259">
        <v>4.5449999999999999</v>
      </c>
      <c r="I577" s="260"/>
      <c r="J577" s="256"/>
      <c r="K577" s="256"/>
      <c r="L577" s="261"/>
      <c r="M577" s="262"/>
      <c r="N577" s="263"/>
      <c r="O577" s="263"/>
      <c r="P577" s="263"/>
      <c r="Q577" s="263"/>
      <c r="R577" s="263"/>
      <c r="S577" s="263"/>
      <c r="T577" s="264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T577" s="265" t="s">
        <v>208</v>
      </c>
      <c r="AU577" s="265" t="s">
        <v>81</v>
      </c>
      <c r="AV577" s="15" t="s">
        <v>204</v>
      </c>
      <c r="AW577" s="15" t="s">
        <v>33</v>
      </c>
      <c r="AX577" s="15" t="s">
        <v>79</v>
      </c>
      <c r="AY577" s="265" t="s">
        <v>196</v>
      </c>
    </row>
    <row r="578" s="2" customFormat="1" ht="37.8" customHeight="1">
      <c r="A578" s="41"/>
      <c r="B578" s="42"/>
      <c r="C578" s="215" t="s">
        <v>1662</v>
      </c>
      <c r="D578" s="215" t="s">
        <v>199</v>
      </c>
      <c r="E578" s="216" t="s">
        <v>300</v>
      </c>
      <c r="F578" s="217" t="s">
        <v>301</v>
      </c>
      <c r="G578" s="218" t="s">
        <v>264</v>
      </c>
      <c r="H578" s="219">
        <v>4.5449999999999999</v>
      </c>
      <c r="I578" s="220"/>
      <c r="J578" s="221">
        <f>ROUND(I578*H578,2)</f>
        <v>0</v>
      </c>
      <c r="K578" s="217" t="s">
        <v>203</v>
      </c>
      <c r="L578" s="47"/>
      <c r="M578" s="222" t="s">
        <v>19</v>
      </c>
      <c r="N578" s="223" t="s">
        <v>43</v>
      </c>
      <c r="O578" s="87"/>
      <c r="P578" s="224">
        <f>O578*H578</f>
        <v>0</v>
      </c>
      <c r="Q578" s="224">
        <v>0</v>
      </c>
      <c r="R578" s="224">
        <f>Q578*H578</f>
        <v>0</v>
      </c>
      <c r="S578" s="224">
        <v>0</v>
      </c>
      <c r="T578" s="225">
        <f>S578*H578</f>
        <v>0</v>
      </c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R578" s="226" t="s">
        <v>204</v>
      </c>
      <c r="AT578" s="226" t="s">
        <v>199</v>
      </c>
      <c r="AU578" s="226" t="s">
        <v>81</v>
      </c>
      <c r="AY578" s="20" t="s">
        <v>196</v>
      </c>
      <c r="BE578" s="227">
        <f>IF(N578="základní",J578,0)</f>
        <v>0</v>
      </c>
      <c r="BF578" s="227">
        <f>IF(N578="snížená",J578,0)</f>
        <v>0</v>
      </c>
      <c r="BG578" s="227">
        <f>IF(N578="zákl. přenesená",J578,0)</f>
        <v>0</v>
      </c>
      <c r="BH578" s="227">
        <f>IF(N578="sníž. přenesená",J578,0)</f>
        <v>0</v>
      </c>
      <c r="BI578" s="227">
        <f>IF(N578="nulová",J578,0)</f>
        <v>0</v>
      </c>
      <c r="BJ578" s="20" t="s">
        <v>79</v>
      </c>
      <c r="BK578" s="227">
        <f>ROUND(I578*H578,2)</f>
        <v>0</v>
      </c>
      <c r="BL578" s="20" t="s">
        <v>204</v>
      </c>
      <c r="BM578" s="226" t="s">
        <v>1663</v>
      </c>
    </row>
    <row r="579" s="2" customFormat="1">
      <c r="A579" s="41"/>
      <c r="B579" s="42"/>
      <c r="C579" s="43"/>
      <c r="D579" s="228" t="s">
        <v>206</v>
      </c>
      <c r="E579" s="43"/>
      <c r="F579" s="229" t="s">
        <v>303</v>
      </c>
      <c r="G579" s="43"/>
      <c r="H579" s="43"/>
      <c r="I579" s="230"/>
      <c r="J579" s="43"/>
      <c r="K579" s="43"/>
      <c r="L579" s="47"/>
      <c r="M579" s="231"/>
      <c r="N579" s="232"/>
      <c r="O579" s="87"/>
      <c r="P579" s="87"/>
      <c r="Q579" s="87"/>
      <c r="R579" s="87"/>
      <c r="S579" s="87"/>
      <c r="T579" s="88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T579" s="20" t="s">
        <v>206</v>
      </c>
      <c r="AU579" s="20" t="s">
        <v>81</v>
      </c>
    </row>
    <row r="580" s="13" customFormat="1">
      <c r="A580" s="13"/>
      <c r="B580" s="233"/>
      <c r="C580" s="234"/>
      <c r="D580" s="235" t="s">
        <v>208</v>
      </c>
      <c r="E580" s="236" t="s">
        <v>19</v>
      </c>
      <c r="F580" s="237" t="s">
        <v>1654</v>
      </c>
      <c r="G580" s="234"/>
      <c r="H580" s="236" t="s">
        <v>19</v>
      </c>
      <c r="I580" s="238"/>
      <c r="J580" s="234"/>
      <c r="K580" s="234"/>
      <c r="L580" s="239"/>
      <c r="M580" s="240"/>
      <c r="N580" s="241"/>
      <c r="O580" s="241"/>
      <c r="P580" s="241"/>
      <c r="Q580" s="241"/>
      <c r="R580" s="241"/>
      <c r="S580" s="241"/>
      <c r="T580" s="242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3" t="s">
        <v>208</v>
      </c>
      <c r="AU580" s="243" t="s">
        <v>81</v>
      </c>
      <c r="AV580" s="13" t="s">
        <v>79</v>
      </c>
      <c r="AW580" s="13" t="s">
        <v>33</v>
      </c>
      <c r="AX580" s="13" t="s">
        <v>72</v>
      </c>
      <c r="AY580" s="243" t="s">
        <v>196</v>
      </c>
    </row>
    <row r="581" s="13" customFormat="1">
      <c r="A581" s="13"/>
      <c r="B581" s="233"/>
      <c r="C581" s="234"/>
      <c r="D581" s="235" t="s">
        <v>208</v>
      </c>
      <c r="E581" s="236" t="s">
        <v>19</v>
      </c>
      <c r="F581" s="237" t="s">
        <v>1615</v>
      </c>
      <c r="G581" s="234"/>
      <c r="H581" s="236" t="s">
        <v>19</v>
      </c>
      <c r="I581" s="238"/>
      <c r="J581" s="234"/>
      <c r="K581" s="234"/>
      <c r="L581" s="239"/>
      <c r="M581" s="240"/>
      <c r="N581" s="241"/>
      <c r="O581" s="241"/>
      <c r="P581" s="241"/>
      <c r="Q581" s="241"/>
      <c r="R581" s="241"/>
      <c r="S581" s="241"/>
      <c r="T581" s="242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3" t="s">
        <v>208</v>
      </c>
      <c r="AU581" s="243" t="s">
        <v>81</v>
      </c>
      <c r="AV581" s="13" t="s">
        <v>79</v>
      </c>
      <c r="AW581" s="13" t="s">
        <v>33</v>
      </c>
      <c r="AX581" s="13" t="s">
        <v>72</v>
      </c>
      <c r="AY581" s="243" t="s">
        <v>196</v>
      </c>
    </row>
    <row r="582" s="14" customFormat="1">
      <c r="A582" s="14"/>
      <c r="B582" s="244"/>
      <c r="C582" s="245"/>
      <c r="D582" s="235" t="s">
        <v>208</v>
      </c>
      <c r="E582" s="246" t="s">
        <v>19</v>
      </c>
      <c r="F582" s="247" t="s">
        <v>1655</v>
      </c>
      <c r="G582" s="245"/>
      <c r="H582" s="248">
        <v>4.5449999999999999</v>
      </c>
      <c r="I582" s="249"/>
      <c r="J582" s="245"/>
      <c r="K582" s="245"/>
      <c r="L582" s="250"/>
      <c r="M582" s="251"/>
      <c r="N582" s="252"/>
      <c r="O582" s="252"/>
      <c r="P582" s="252"/>
      <c r="Q582" s="252"/>
      <c r="R582" s="252"/>
      <c r="S582" s="252"/>
      <c r="T582" s="253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T582" s="254" t="s">
        <v>208</v>
      </c>
      <c r="AU582" s="254" t="s">
        <v>81</v>
      </c>
      <c r="AV582" s="14" t="s">
        <v>81</v>
      </c>
      <c r="AW582" s="14" t="s">
        <v>33</v>
      </c>
      <c r="AX582" s="14" t="s">
        <v>72</v>
      </c>
      <c r="AY582" s="254" t="s">
        <v>196</v>
      </c>
    </row>
    <row r="583" s="15" customFormat="1">
      <c r="A583" s="15"/>
      <c r="B583" s="255"/>
      <c r="C583" s="256"/>
      <c r="D583" s="235" t="s">
        <v>208</v>
      </c>
      <c r="E583" s="257" t="s">
        <v>19</v>
      </c>
      <c r="F583" s="258" t="s">
        <v>219</v>
      </c>
      <c r="G583" s="256"/>
      <c r="H583" s="259">
        <v>4.5449999999999999</v>
      </c>
      <c r="I583" s="260"/>
      <c r="J583" s="256"/>
      <c r="K583" s="256"/>
      <c r="L583" s="261"/>
      <c r="M583" s="262"/>
      <c r="N583" s="263"/>
      <c r="O583" s="263"/>
      <c r="P583" s="263"/>
      <c r="Q583" s="263"/>
      <c r="R583" s="263"/>
      <c r="S583" s="263"/>
      <c r="T583" s="264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T583" s="265" t="s">
        <v>208</v>
      </c>
      <c r="AU583" s="265" t="s">
        <v>81</v>
      </c>
      <c r="AV583" s="15" t="s">
        <v>204</v>
      </c>
      <c r="AW583" s="15" t="s">
        <v>33</v>
      </c>
      <c r="AX583" s="15" t="s">
        <v>79</v>
      </c>
      <c r="AY583" s="265" t="s">
        <v>196</v>
      </c>
    </row>
    <row r="584" s="2" customFormat="1" ht="24.15" customHeight="1">
      <c r="A584" s="41"/>
      <c r="B584" s="42"/>
      <c r="C584" s="215" t="s">
        <v>512</v>
      </c>
      <c r="D584" s="215" t="s">
        <v>199</v>
      </c>
      <c r="E584" s="216" t="s">
        <v>1479</v>
      </c>
      <c r="F584" s="217" t="s">
        <v>311</v>
      </c>
      <c r="G584" s="218" t="s">
        <v>264</v>
      </c>
      <c r="H584" s="219">
        <v>4.5449999999999999</v>
      </c>
      <c r="I584" s="220"/>
      <c r="J584" s="221">
        <f>ROUND(I584*H584,2)</f>
        <v>0</v>
      </c>
      <c r="K584" s="217" t="s">
        <v>203</v>
      </c>
      <c r="L584" s="47"/>
      <c r="M584" s="222" t="s">
        <v>19</v>
      </c>
      <c r="N584" s="223" t="s">
        <v>43</v>
      </c>
      <c r="O584" s="87"/>
      <c r="P584" s="224">
        <f>O584*H584</f>
        <v>0</v>
      </c>
      <c r="Q584" s="224">
        <v>0</v>
      </c>
      <c r="R584" s="224">
        <f>Q584*H584</f>
        <v>0</v>
      </c>
      <c r="S584" s="224">
        <v>0</v>
      </c>
      <c r="T584" s="225">
        <f>S584*H584</f>
        <v>0</v>
      </c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R584" s="226" t="s">
        <v>204</v>
      </c>
      <c r="AT584" s="226" t="s">
        <v>199</v>
      </c>
      <c r="AU584" s="226" t="s">
        <v>81</v>
      </c>
      <c r="AY584" s="20" t="s">
        <v>196</v>
      </c>
      <c r="BE584" s="227">
        <f>IF(N584="základní",J584,0)</f>
        <v>0</v>
      </c>
      <c r="BF584" s="227">
        <f>IF(N584="snížená",J584,0)</f>
        <v>0</v>
      </c>
      <c r="BG584" s="227">
        <f>IF(N584="zákl. přenesená",J584,0)</f>
        <v>0</v>
      </c>
      <c r="BH584" s="227">
        <f>IF(N584="sníž. přenesená",J584,0)</f>
        <v>0</v>
      </c>
      <c r="BI584" s="227">
        <f>IF(N584="nulová",J584,0)</f>
        <v>0</v>
      </c>
      <c r="BJ584" s="20" t="s">
        <v>79</v>
      </c>
      <c r="BK584" s="227">
        <f>ROUND(I584*H584,2)</f>
        <v>0</v>
      </c>
      <c r="BL584" s="20" t="s">
        <v>204</v>
      </c>
      <c r="BM584" s="226" t="s">
        <v>1664</v>
      </c>
    </row>
    <row r="585" s="2" customFormat="1">
      <c r="A585" s="41"/>
      <c r="B585" s="42"/>
      <c r="C585" s="43"/>
      <c r="D585" s="228" t="s">
        <v>206</v>
      </c>
      <c r="E585" s="43"/>
      <c r="F585" s="229" t="s">
        <v>1481</v>
      </c>
      <c r="G585" s="43"/>
      <c r="H585" s="43"/>
      <c r="I585" s="230"/>
      <c r="J585" s="43"/>
      <c r="K585" s="43"/>
      <c r="L585" s="47"/>
      <c r="M585" s="231"/>
      <c r="N585" s="232"/>
      <c r="O585" s="87"/>
      <c r="P585" s="87"/>
      <c r="Q585" s="87"/>
      <c r="R585" s="87"/>
      <c r="S585" s="87"/>
      <c r="T585" s="88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T585" s="20" t="s">
        <v>206</v>
      </c>
      <c r="AU585" s="20" t="s">
        <v>81</v>
      </c>
    </row>
    <row r="586" s="13" customFormat="1">
      <c r="A586" s="13"/>
      <c r="B586" s="233"/>
      <c r="C586" s="234"/>
      <c r="D586" s="235" t="s">
        <v>208</v>
      </c>
      <c r="E586" s="236" t="s">
        <v>19</v>
      </c>
      <c r="F586" s="237" t="s">
        <v>1654</v>
      </c>
      <c r="G586" s="234"/>
      <c r="H586" s="236" t="s">
        <v>19</v>
      </c>
      <c r="I586" s="238"/>
      <c r="J586" s="234"/>
      <c r="K586" s="234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208</v>
      </c>
      <c r="AU586" s="243" t="s">
        <v>81</v>
      </c>
      <c r="AV586" s="13" t="s">
        <v>79</v>
      </c>
      <c r="AW586" s="13" t="s">
        <v>33</v>
      </c>
      <c r="AX586" s="13" t="s">
        <v>72</v>
      </c>
      <c r="AY586" s="243" t="s">
        <v>196</v>
      </c>
    </row>
    <row r="587" s="13" customFormat="1">
      <c r="A587" s="13"/>
      <c r="B587" s="233"/>
      <c r="C587" s="234"/>
      <c r="D587" s="235" t="s">
        <v>208</v>
      </c>
      <c r="E587" s="236" t="s">
        <v>19</v>
      </c>
      <c r="F587" s="237" t="s">
        <v>1615</v>
      </c>
      <c r="G587" s="234"/>
      <c r="H587" s="236" t="s">
        <v>19</v>
      </c>
      <c r="I587" s="238"/>
      <c r="J587" s="234"/>
      <c r="K587" s="234"/>
      <c r="L587" s="239"/>
      <c r="M587" s="240"/>
      <c r="N587" s="241"/>
      <c r="O587" s="241"/>
      <c r="P587" s="241"/>
      <c r="Q587" s="241"/>
      <c r="R587" s="241"/>
      <c r="S587" s="241"/>
      <c r="T587" s="242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3" t="s">
        <v>208</v>
      </c>
      <c r="AU587" s="243" t="s">
        <v>81</v>
      </c>
      <c r="AV587" s="13" t="s">
        <v>79</v>
      </c>
      <c r="AW587" s="13" t="s">
        <v>33</v>
      </c>
      <c r="AX587" s="13" t="s">
        <v>72</v>
      </c>
      <c r="AY587" s="243" t="s">
        <v>196</v>
      </c>
    </row>
    <row r="588" s="14" customFormat="1">
      <c r="A588" s="14"/>
      <c r="B588" s="244"/>
      <c r="C588" s="245"/>
      <c r="D588" s="235" t="s">
        <v>208</v>
      </c>
      <c r="E588" s="246" t="s">
        <v>19</v>
      </c>
      <c r="F588" s="247" t="s">
        <v>1655</v>
      </c>
      <c r="G588" s="245"/>
      <c r="H588" s="248">
        <v>4.5449999999999999</v>
      </c>
      <c r="I588" s="249"/>
      <c r="J588" s="245"/>
      <c r="K588" s="245"/>
      <c r="L588" s="250"/>
      <c r="M588" s="251"/>
      <c r="N588" s="252"/>
      <c r="O588" s="252"/>
      <c r="P588" s="252"/>
      <c r="Q588" s="252"/>
      <c r="R588" s="252"/>
      <c r="S588" s="252"/>
      <c r="T588" s="253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54" t="s">
        <v>208</v>
      </c>
      <c r="AU588" s="254" t="s">
        <v>81</v>
      </c>
      <c r="AV588" s="14" t="s">
        <v>81</v>
      </c>
      <c r="AW588" s="14" t="s">
        <v>33</v>
      </c>
      <c r="AX588" s="14" t="s">
        <v>72</v>
      </c>
      <c r="AY588" s="254" t="s">
        <v>196</v>
      </c>
    </row>
    <row r="589" s="15" customFormat="1">
      <c r="A589" s="15"/>
      <c r="B589" s="255"/>
      <c r="C589" s="256"/>
      <c r="D589" s="235" t="s">
        <v>208</v>
      </c>
      <c r="E589" s="257" t="s">
        <v>19</v>
      </c>
      <c r="F589" s="258" t="s">
        <v>219</v>
      </c>
      <c r="G589" s="256"/>
      <c r="H589" s="259">
        <v>4.5449999999999999</v>
      </c>
      <c r="I589" s="260"/>
      <c r="J589" s="256"/>
      <c r="K589" s="256"/>
      <c r="L589" s="261"/>
      <c r="M589" s="262"/>
      <c r="N589" s="263"/>
      <c r="O589" s="263"/>
      <c r="P589" s="263"/>
      <c r="Q589" s="263"/>
      <c r="R589" s="263"/>
      <c r="S589" s="263"/>
      <c r="T589" s="264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65" t="s">
        <v>208</v>
      </c>
      <c r="AU589" s="265" t="s">
        <v>81</v>
      </c>
      <c r="AV589" s="15" t="s">
        <v>204</v>
      </c>
      <c r="AW589" s="15" t="s">
        <v>33</v>
      </c>
      <c r="AX589" s="15" t="s">
        <v>79</v>
      </c>
      <c r="AY589" s="265" t="s">
        <v>196</v>
      </c>
    </row>
    <row r="590" s="2" customFormat="1" ht="24.15" customHeight="1">
      <c r="A590" s="41"/>
      <c r="B590" s="42"/>
      <c r="C590" s="215" t="s">
        <v>1665</v>
      </c>
      <c r="D590" s="215" t="s">
        <v>199</v>
      </c>
      <c r="E590" s="216" t="s">
        <v>1031</v>
      </c>
      <c r="F590" s="217" t="s">
        <v>369</v>
      </c>
      <c r="G590" s="218" t="s">
        <v>317</v>
      </c>
      <c r="H590" s="219">
        <v>7.2720000000000002</v>
      </c>
      <c r="I590" s="220"/>
      <c r="J590" s="221">
        <f>ROUND(I590*H590,2)</f>
        <v>0</v>
      </c>
      <c r="K590" s="217" t="s">
        <v>203</v>
      </c>
      <c r="L590" s="47"/>
      <c r="M590" s="222" t="s">
        <v>19</v>
      </c>
      <c r="N590" s="223" t="s">
        <v>43</v>
      </c>
      <c r="O590" s="87"/>
      <c r="P590" s="224">
        <f>O590*H590</f>
        <v>0</v>
      </c>
      <c r="Q590" s="224">
        <v>0</v>
      </c>
      <c r="R590" s="224">
        <f>Q590*H590</f>
        <v>0</v>
      </c>
      <c r="S590" s="224">
        <v>0</v>
      </c>
      <c r="T590" s="225">
        <f>S590*H590</f>
        <v>0</v>
      </c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R590" s="226" t="s">
        <v>204</v>
      </c>
      <c r="AT590" s="226" t="s">
        <v>199</v>
      </c>
      <c r="AU590" s="226" t="s">
        <v>81</v>
      </c>
      <c r="AY590" s="20" t="s">
        <v>196</v>
      </c>
      <c r="BE590" s="227">
        <f>IF(N590="základní",J590,0)</f>
        <v>0</v>
      </c>
      <c r="BF590" s="227">
        <f>IF(N590="snížená",J590,0)</f>
        <v>0</v>
      </c>
      <c r="BG590" s="227">
        <f>IF(N590="zákl. přenesená",J590,0)</f>
        <v>0</v>
      </c>
      <c r="BH590" s="227">
        <f>IF(N590="sníž. přenesená",J590,0)</f>
        <v>0</v>
      </c>
      <c r="BI590" s="227">
        <f>IF(N590="nulová",J590,0)</f>
        <v>0</v>
      </c>
      <c r="BJ590" s="20" t="s">
        <v>79</v>
      </c>
      <c r="BK590" s="227">
        <f>ROUND(I590*H590,2)</f>
        <v>0</v>
      </c>
      <c r="BL590" s="20" t="s">
        <v>204</v>
      </c>
      <c r="BM590" s="226" t="s">
        <v>1666</v>
      </c>
    </row>
    <row r="591" s="2" customFormat="1">
      <c r="A591" s="41"/>
      <c r="B591" s="42"/>
      <c r="C591" s="43"/>
      <c r="D591" s="228" t="s">
        <v>206</v>
      </c>
      <c r="E591" s="43"/>
      <c r="F591" s="229" t="s">
        <v>1033</v>
      </c>
      <c r="G591" s="43"/>
      <c r="H591" s="43"/>
      <c r="I591" s="230"/>
      <c r="J591" s="43"/>
      <c r="K591" s="43"/>
      <c r="L591" s="47"/>
      <c r="M591" s="231"/>
      <c r="N591" s="232"/>
      <c r="O591" s="87"/>
      <c r="P591" s="87"/>
      <c r="Q591" s="87"/>
      <c r="R591" s="87"/>
      <c r="S591" s="87"/>
      <c r="T591" s="88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T591" s="20" t="s">
        <v>206</v>
      </c>
      <c r="AU591" s="20" t="s">
        <v>81</v>
      </c>
    </row>
    <row r="592" s="13" customFormat="1">
      <c r="A592" s="13"/>
      <c r="B592" s="233"/>
      <c r="C592" s="234"/>
      <c r="D592" s="235" t="s">
        <v>208</v>
      </c>
      <c r="E592" s="236" t="s">
        <v>19</v>
      </c>
      <c r="F592" s="237" t="s">
        <v>1654</v>
      </c>
      <c r="G592" s="234"/>
      <c r="H592" s="236" t="s">
        <v>19</v>
      </c>
      <c r="I592" s="238"/>
      <c r="J592" s="234"/>
      <c r="K592" s="234"/>
      <c r="L592" s="239"/>
      <c r="M592" s="240"/>
      <c r="N592" s="241"/>
      <c r="O592" s="241"/>
      <c r="P592" s="241"/>
      <c r="Q592" s="241"/>
      <c r="R592" s="241"/>
      <c r="S592" s="241"/>
      <c r="T592" s="242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3" t="s">
        <v>208</v>
      </c>
      <c r="AU592" s="243" t="s">
        <v>81</v>
      </c>
      <c r="AV592" s="13" t="s">
        <v>79</v>
      </c>
      <c r="AW592" s="13" t="s">
        <v>33</v>
      </c>
      <c r="AX592" s="13" t="s">
        <v>72</v>
      </c>
      <c r="AY592" s="243" t="s">
        <v>196</v>
      </c>
    </row>
    <row r="593" s="13" customFormat="1">
      <c r="A593" s="13"/>
      <c r="B593" s="233"/>
      <c r="C593" s="234"/>
      <c r="D593" s="235" t="s">
        <v>208</v>
      </c>
      <c r="E593" s="236" t="s">
        <v>19</v>
      </c>
      <c r="F593" s="237" t="s">
        <v>1615</v>
      </c>
      <c r="G593" s="234"/>
      <c r="H593" s="236" t="s">
        <v>19</v>
      </c>
      <c r="I593" s="238"/>
      <c r="J593" s="234"/>
      <c r="K593" s="234"/>
      <c r="L593" s="239"/>
      <c r="M593" s="240"/>
      <c r="N593" s="241"/>
      <c r="O593" s="241"/>
      <c r="P593" s="241"/>
      <c r="Q593" s="241"/>
      <c r="R593" s="241"/>
      <c r="S593" s="241"/>
      <c r="T593" s="242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3" t="s">
        <v>208</v>
      </c>
      <c r="AU593" s="243" t="s">
        <v>81</v>
      </c>
      <c r="AV593" s="13" t="s">
        <v>79</v>
      </c>
      <c r="AW593" s="13" t="s">
        <v>33</v>
      </c>
      <c r="AX593" s="13" t="s">
        <v>72</v>
      </c>
      <c r="AY593" s="243" t="s">
        <v>196</v>
      </c>
    </row>
    <row r="594" s="14" customFormat="1">
      <c r="A594" s="14"/>
      <c r="B594" s="244"/>
      <c r="C594" s="245"/>
      <c r="D594" s="235" t="s">
        <v>208</v>
      </c>
      <c r="E594" s="246" t="s">
        <v>19</v>
      </c>
      <c r="F594" s="247" t="s">
        <v>1667</v>
      </c>
      <c r="G594" s="245"/>
      <c r="H594" s="248">
        <v>7.2720000000000002</v>
      </c>
      <c r="I594" s="249"/>
      <c r="J594" s="245"/>
      <c r="K594" s="245"/>
      <c r="L594" s="250"/>
      <c r="M594" s="251"/>
      <c r="N594" s="252"/>
      <c r="O594" s="252"/>
      <c r="P594" s="252"/>
      <c r="Q594" s="252"/>
      <c r="R594" s="252"/>
      <c r="S594" s="252"/>
      <c r="T594" s="253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T594" s="254" t="s">
        <v>208</v>
      </c>
      <c r="AU594" s="254" t="s">
        <v>81</v>
      </c>
      <c r="AV594" s="14" t="s">
        <v>81</v>
      </c>
      <c r="AW594" s="14" t="s">
        <v>33</v>
      </c>
      <c r="AX594" s="14" t="s">
        <v>72</v>
      </c>
      <c r="AY594" s="254" t="s">
        <v>196</v>
      </c>
    </row>
    <row r="595" s="15" customFormat="1">
      <c r="A595" s="15"/>
      <c r="B595" s="255"/>
      <c r="C595" s="256"/>
      <c r="D595" s="235" t="s">
        <v>208</v>
      </c>
      <c r="E595" s="257" t="s">
        <v>19</v>
      </c>
      <c r="F595" s="258" t="s">
        <v>219</v>
      </c>
      <c r="G595" s="256"/>
      <c r="H595" s="259">
        <v>7.2720000000000002</v>
      </c>
      <c r="I595" s="260"/>
      <c r="J595" s="256"/>
      <c r="K595" s="256"/>
      <c r="L595" s="261"/>
      <c r="M595" s="262"/>
      <c r="N595" s="263"/>
      <c r="O595" s="263"/>
      <c r="P595" s="263"/>
      <c r="Q595" s="263"/>
      <c r="R595" s="263"/>
      <c r="S595" s="263"/>
      <c r="T595" s="264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T595" s="265" t="s">
        <v>208</v>
      </c>
      <c r="AU595" s="265" t="s">
        <v>81</v>
      </c>
      <c r="AV595" s="15" t="s">
        <v>204</v>
      </c>
      <c r="AW595" s="15" t="s">
        <v>33</v>
      </c>
      <c r="AX595" s="15" t="s">
        <v>79</v>
      </c>
      <c r="AY595" s="265" t="s">
        <v>196</v>
      </c>
    </row>
    <row r="596" s="2" customFormat="1" ht="24.15" customHeight="1">
      <c r="A596" s="41"/>
      <c r="B596" s="42"/>
      <c r="C596" s="215" t="s">
        <v>254</v>
      </c>
      <c r="D596" s="215" t="s">
        <v>199</v>
      </c>
      <c r="E596" s="216" t="s">
        <v>389</v>
      </c>
      <c r="F596" s="217" t="s">
        <v>390</v>
      </c>
      <c r="G596" s="218" t="s">
        <v>202</v>
      </c>
      <c r="H596" s="219">
        <v>6.7839999999999998</v>
      </c>
      <c r="I596" s="220"/>
      <c r="J596" s="221">
        <f>ROUND(I596*H596,2)</f>
        <v>0</v>
      </c>
      <c r="K596" s="217" t="s">
        <v>203</v>
      </c>
      <c r="L596" s="47"/>
      <c r="M596" s="222" t="s">
        <v>19</v>
      </c>
      <c r="N596" s="223" t="s">
        <v>43</v>
      </c>
      <c r="O596" s="87"/>
      <c r="P596" s="224">
        <f>O596*H596</f>
        <v>0</v>
      </c>
      <c r="Q596" s="224">
        <v>0</v>
      </c>
      <c r="R596" s="224">
        <f>Q596*H596</f>
        <v>0</v>
      </c>
      <c r="S596" s="224">
        <v>0</v>
      </c>
      <c r="T596" s="225">
        <f>S596*H596</f>
        <v>0</v>
      </c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R596" s="226" t="s">
        <v>204</v>
      </c>
      <c r="AT596" s="226" t="s">
        <v>199</v>
      </c>
      <c r="AU596" s="226" t="s">
        <v>81</v>
      </c>
      <c r="AY596" s="20" t="s">
        <v>196</v>
      </c>
      <c r="BE596" s="227">
        <f>IF(N596="základní",J596,0)</f>
        <v>0</v>
      </c>
      <c r="BF596" s="227">
        <f>IF(N596="snížená",J596,0)</f>
        <v>0</v>
      </c>
      <c r="BG596" s="227">
        <f>IF(N596="zákl. přenesená",J596,0)</f>
        <v>0</v>
      </c>
      <c r="BH596" s="227">
        <f>IF(N596="sníž. přenesená",J596,0)</f>
        <v>0</v>
      </c>
      <c r="BI596" s="227">
        <f>IF(N596="nulová",J596,0)</f>
        <v>0</v>
      </c>
      <c r="BJ596" s="20" t="s">
        <v>79</v>
      </c>
      <c r="BK596" s="227">
        <f>ROUND(I596*H596,2)</f>
        <v>0</v>
      </c>
      <c r="BL596" s="20" t="s">
        <v>204</v>
      </c>
      <c r="BM596" s="226" t="s">
        <v>1668</v>
      </c>
    </row>
    <row r="597" s="2" customFormat="1">
      <c r="A597" s="41"/>
      <c r="B597" s="42"/>
      <c r="C597" s="43"/>
      <c r="D597" s="228" t="s">
        <v>206</v>
      </c>
      <c r="E597" s="43"/>
      <c r="F597" s="229" t="s">
        <v>392</v>
      </c>
      <c r="G597" s="43"/>
      <c r="H597" s="43"/>
      <c r="I597" s="230"/>
      <c r="J597" s="43"/>
      <c r="K597" s="43"/>
      <c r="L597" s="47"/>
      <c r="M597" s="231"/>
      <c r="N597" s="232"/>
      <c r="O597" s="87"/>
      <c r="P597" s="87"/>
      <c r="Q597" s="87"/>
      <c r="R597" s="87"/>
      <c r="S597" s="87"/>
      <c r="T597" s="88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T597" s="20" t="s">
        <v>206</v>
      </c>
      <c r="AU597" s="20" t="s">
        <v>81</v>
      </c>
    </row>
    <row r="598" s="13" customFormat="1">
      <c r="A598" s="13"/>
      <c r="B598" s="233"/>
      <c r="C598" s="234"/>
      <c r="D598" s="235" t="s">
        <v>208</v>
      </c>
      <c r="E598" s="236" t="s">
        <v>19</v>
      </c>
      <c r="F598" s="237" t="s">
        <v>1654</v>
      </c>
      <c r="G598" s="234"/>
      <c r="H598" s="236" t="s">
        <v>19</v>
      </c>
      <c r="I598" s="238"/>
      <c r="J598" s="234"/>
      <c r="K598" s="234"/>
      <c r="L598" s="239"/>
      <c r="M598" s="240"/>
      <c r="N598" s="241"/>
      <c r="O598" s="241"/>
      <c r="P598" s="241"/>
      <c r="Q598" s="241"/>
      <c r="R598" s="241"/>
      <c r="S598" s="241"/>
      <c r="T598" s="24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3" t="s">
        <v>208</v>
      </c>
      <c r="AU598" s="243" t="s">
        <v>81</v>
      </c>
      <c r="AV598" s="13" t="s">
        <v>79</v>
      </c>
      <c r="AW598" s="13" t="s">
        <v>33</v>
      </c>
      <c r="AX598" s="13" t="s">
        <v>72</v>
      </c>
      <c r="AY598" s="243" t="s">
        <v>196</v>
      </c>
    </row>
    <row r="599" s="13" customFormat="1">
      <c r="A599" s="13"/>
      <c r="B599" s="233"/>
      <c r="C599" s="234"/>
      <c r="D599" s="235" t="s">
        <v>208</v>
      </c>
      <c r="E599" s="236" t="s">
        <v>19</v>
      </c>
      <c r="F599" s="237" t="s">
        <v>1485</v>
      </c>
      <c r="G599" s="234"/>
      <c r="H599" s="236" t="s">
        <v>19</v>
      </c>
      <c r="I599" s="238"/>
      <c r="J599" s="234"/>
      <c r="K599" s="234"/>
      <c r="L599" s="239"/>
      <c r="M599" s="240"/>
      <c r="N599" s="241"/>
      <c r="O599" s="241"/>
      <c r="P599" s="241"/>
      <c r="Q599" s="241"/>
      <c r="R599" s="241"/>
      <c r="S599" s="241"/>
      <c r="T599" s="24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3" t="s">
        <v>208</v>
      </c>
      <c r="AU599" s="243" t="s">
        <v>81</v>
      </c>
      <c r="AV599" s="13" t="s">
        <v>79</v>
      </c>
      <c r="AW599" s="13" t="s">
        <v>33</v>
      </c>
      <c r="AX599" s="13" t="s">
        <v>72</v>
      </c>
      <c r="AY599" s="243" t="s">
        <v>196</v>
      </c>
    </row>
    <row r="600" s="14" customFormat="1">
      <c r="A600" s="14"/>
      <c r="B600" s="244"/>
      <c r="C600" s="245"/>
      <c r="D600" s="235" t="s">
        <v>208</v>
      </c>
      <c r="E600" s="246" t="s">
        <v>19</v>
      </c>
      <c r="F600" s="247" t="s">
        <v>1669</v>
      </c>
      <c r="G600" s="245"/>
      <c r="H600" s="248">
        <v>6.7839999999999998</v>
      </c>
      <c r="I600" s="249"/>
      <c r="J600" s="245"/>
      <c r="K600" s="245"/>
      <c r="L600" s="250"/>
      <c r="M600" s="251"/>
      <c r="N600" s="252"/>
      <c r="O600" s="252"/>
      <c r="P600" s="252"/>
      <c r="Q600" s="252"/>
      <c r="R600" s="252"/>
      <c r="S600" s="252"/>
      <c r="T600" s="253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54" t="s">
        <v>208</v>
      </c>
      <c r="AU600" s="254" t="s">
        <v>81</v>
      </c>
      <c r="AV600" s="14" t="s">
        <v>81</v>
      </c>
      <c r="AW600" s="14" t="s">
        <v>33</v>
      </c>
      <c r="AX600" s="14" t="s">
        <v>72</v>
      </c>
      <c r="AY600" s="254" t="s">
        <v>196</v>
      </c>
    </row>
    <row r="601" s="15" customFormat="1">
      <c r="A601" s="15"/>
      <c r="B601" s="255"/>
      <c r="C601" s="256"/>
      <c r="D601" s="235" t="s">
        <v>208</v>
      </c>
      <c r="E601" s="257" t="s">
        <v>19</v>
      </c>
      <c r="F601" s="258" t="s">
        <v>219</v>
      </c>
      <c r="G601" s="256"/>
      <c r="H601" s="259">
        <v>6.7839999999999998</v>
      </c>
      <c r="I601" s="260"/>
      <c r="J601" s="256"/>
      <c r="K601" s="256"/>
      <c r="L601" s="261"/>
      <c r="M601" s="262"/>
      <c r="N601" s="263"/>
      <c r="O601" s="263"/>
      <c r="P601" s="263"/>
      <c r="Q601" s="263"/>
      <c r="R601" s="263"/>
      <c r="S601" s="263"/>
      <c r="T601" s="264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T601" s="265" t="s">
        <v>208</v>
      </c>
      <c r="AU601" s="265" t="s">
        <v>81</v>
      </c>
      <c r="AV601" s="15" t="s">
        <v>204</v>
      </c>
      <c r="AW601" s="15" t="s">
        <v>33</v>
      </c>
      <c r="AX601" s="15" t="s">
        <v>79</v>
      </c>
      <c r="AY601" s="265" t="s">
        <v>196</v>
      </c>
    </row>
    <row r="602" s="2" customFormat="1" ht="16.5" customHeight="1">
      <c r="A602" s="41"/>
      <c r="B602" s="42"/>
      <c r="C602" s="215" t="s">
        <v>1670</v>
      </c>
      <c r="D602" s="215" t="s">
        <v>199</v>
      </c>
      <c r="E602" s="216" t="s">
        <v>1487</v>
      </c>
      <c r="F602" s="217" t="s">
        <v>1488</v>
      </c>
      <c r="G602" s="218" t="s">
        <v>264</v>
      </c>
      <c r="H602" s="219">
        <v>0.47499999999999998</v>
      </c>
      <c r="I602" s="220"/>
      <c r="J602" s="221">
        <f>ROUND(I602*H602,2)</f>
        <v>0</v>
      </c>
      <c r="K602" s="217" t="s">
        <v>203</v>
      </c>
      <c r="L602" s="47"/>
      <c r="M602" s="222" t="s">
        <v>19</v>
      </c>
      <c r="N602" s="223" t="s">
        <v>43</v>
      </c>
      <c r="O602" s="87"/>
      <c r="P602" s="224">
        <f>O602*H602</f>
        <v>0</v>
      </c>
      <c r="Q602" s="224">
        <v>1.98</v>
      </c>
      <c r="R602" s="224">
        <f>Q602*H602</f>
        <v>0.9405</v>
      </c>
      <c r="S602" s="224">
        <v>0</v>
      </c>
      <c r="T602" s="225">
        <f>S602*H602</f>
        <v>0</v>
      </c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R602" s="226" t="s">
        <v>204</v>
      </c>
      <c r="AT602" s="226" t="s">
        <v>199</v>
      </c>
      <c r="AU602" s="226" t="s">
        <v>81</v>
      </c>
      <c r="AY602" s="20" t="s">
        <v>196</v>
      </c>
      <c r="BE602" s="227">
        <f>IF(N602="základní",J602,0)</f>
        <v>0</v>
      </c>
      <c r="BF602" s="227">
        <f>IF(N602="snížená",J602,0)</f>
        <v>0</v>
      </c>
      <c r="BG602" s="227">
        <f>IF(N602="zákl. přenesená",J602,0)</f>
        <v>0</v>
      </c>
      <c r="BH602" s="227">
        <f>IF(N602="sníž. přenesená",J602,0)</f>
        <v>0</v>
      </c>
      <c r="BI602" s="227">
        <f>IF(N602="nulová",J602,0)</f>
        <v>0</v>
      </c>
      <c r="BJ602" s="20" t="s">
        <v>79</v>
      </c>
      <c r="BK602" s="227">
        <f>ROUND(I602*H602,2)</f>
        <v>0</v>
      </c>
      <c r="BL602" s="20" t="s">
        <v>204</v>
      </c>
      <c r="BM602" s="226" t="s">
        <v>1671</v>
      </c>
    </row>
    <row r="603" s="2" customFormat="1">
      <c r="A603" s="41"/>
      <c r="B603" s="42"/>
      <c r="C603" s="43"/>
      <c r="D603" s="228" t="s">
        <v>206</v>
      </c>
      <c r="E603" s="43"/>
      <c r="F603" s="229" t="s">
        <v>1490</v>
      </c>
      <c r="G603" s="43"/>
      <c r="H603" s="43"/>
      <c r="I603" s="230"/>
      <c r="J603" s="43"/>
      <c r="K603" s="43"/>
      <c r="L603" s="47"/>
      <c r="M603" s="231"/>
      <c r="N603" s="232"/>
      <c r="O603" s="87"/>
      <c r="P603" s="87"/>
      <c r="Q603" s="87"/>
      <c r="R603" s="87"/>
      <c r="S603" s="87"/>
      <c r="T603" s="88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T603" s="20" t="s">
        <v>206</v>
      </c>
      <c r="AU603" s="20" t="s">
        <v>81</v>
      </c>
    </row>
    <row r="604" s="13" customFormat="1">
      <c r="A604" s="13"/>
      <c r="B604" s="233"/>
      <c r="C604" s="234"/>
      <c r="D604" s="235" t="s">
        <v>208</v>
      </c>
      <c r="E604" s="236" t="s">
        <v>19</v>
      </c>
      <c r="F604" s="237" t="s">
        <v>1654</v>
      </c>
      <c r="G604" s="234"/>
      <c r="H604" s="236" t="s">
        <v>19</v>
      </c>
      <c r="I604" s="238"/>
      <c r="J604" s="234"/>
      <c r="K604" s="234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208</v>
      </c>
      <c r="AU604" s="243" t="s">
        <v>81</v>
      </c>
      <c r="AV604" s="13" t="s">
        <v>79</v>
      </c>
      <c r="AW604" s="13" t="s">
        <v>33</v>
      </c>
      <c r="AX604" s="13" t="s">
        <v>72</v>
      </c>
      <c r="AY604" s="243" t="s">
        <v>196</v>
      </c>
    </row>
    <row r="605" s="13" customFormat="1">
      <c r="A605" s="13"/>
      <c r="B605" s="233"/>
      <c r="C605" s="234"/>
      <c r="D605" s="235" t="s">
        <v>208</v>
      </c>
      <c r="E605" s="236" t="s">
        <v>19</v>
      </c>
      <c r="F605" s="237" t="s">
        <v>1672</v>
      </c>
      <c r="G605" s="234"/>
      <c r="H605" s="236" t="s">
        <v>19</v>
      </c>
      <c r="I605" s="238"/>
      <c r="J605" s="234"/>
      <c r="K605" s="234"/>
      <c r="L605" s="239"/>
      <c r="M605" s="240"/>
      <c r="N605" s="241"/>
      <c r="O605" s="241"/>
      <c r="P605" s="241"/>
      <c r="Q605" s="241"/>
      <c r="R605" s="241"/>
      <c r="S605" s="241"/>
      <c r="T605" s="24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3" t="s">
        <v>208</v>
      </c>
      <c r="AU605" s="243" t="s">
        <v>81</v>
      </c>
      <c r="AV605" s="13" t="s">
        <v>79</v>
      </c>
      <c r="AW605" s="13" t="s">
        <v>33</v>
      </c>
      <c r="AX605" s="13" t="s">
        <v>72</v>
      </c>
      <c r="AY605" s="243" t="s">
        <v>196</v>
      </c>
    </row>
    <row r="606" s="14" customFormat="1">
      <c r="A606" s="14"/>
      <c r="B606" s="244"/>
      <c r="C606" s="245"/>
      <c r="D606" s="235" t="s">
        <v>208</v>
      </c>
      <c r="E606" s="246" t="s">
        <v>19</v>
      </c>
      <c r="F606" s="247" t="s">
        <v>1673</v>
      </c>
      <c r="G606" s="245"/>
      <c r="H606" s="248">
        <v>0.47499999999999998</v>
      </c>
      <c r="I606" s="249"/>
      <c r="J606" s="245"/>
      <c r="K606" s="245"/>
      <c r="L606" s="250"/>
      <c r="M606" s="251"/>
      <c r="N606" s="252"/>
      <c r="O606" s="252"/>
      <c r="P606" s="252"/>
      <c r="Q606" s="252"/>
      <c r="R606" s="252"/>
      <c r="S606" s="252"/>
      <c r="T606" s="253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4" t="s">
        <v>208</v>
      </c>
      <c r="AU606" s="254" t="s">
        <v>81</v>
      </c>
      <c r="AV606" s="14" t="s">
        <v>81</v>
      </c>
      <c r="AW606" s="14" t="s">
        <v>33</v>
      </c>
      <c r="AX606" s="14" t="s">
        <v>72</v>
      </c>
      <c r="AY606" s="254" t="s">
        <v>196</v>
      </c>
    </row>
    <row r="607" s="15" customFormat="1">
      <c r="A607" s="15"/>
      <c r="B607" s="255"/>
      <c r="C607" s="256"/>
      <c r="D607" s="235" t="s">
        <v>208</v>
      </c>
      <c r="E607" s="257" t="s">
        <v>19</v>
      </c>
      <c r="F607" s="258" t="s">
        <v>219</v>
      </c>
      <c r="G607" s="256"/>
      <c r="H607" s="259">
        <v>0.47499999999999998</v>
      </c>
      <c r="I607" s="260"/>
      <c r="J607" s="256"/>
      <c r="K607" s="256"/>
      <c r="L607" s="261"/>
      <c r="M607" s="262"/>
      <c r="N607" s="263"/>
      <c r="O607" s="263"/>
      <c r="P607" s="263"/>
      <c r="Q607" s="263"/>
      <c r="R607" s="263"/>
      <c r="S607" s="263"/>
      <c r="T607" s="264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T607" s="265" t="s">
        <v>208</v>
      </c>
      <c r="AU607" s="265" t="s">
        <v>81</v>
      </c>
      <c r="AV607" s="15" t="s">
        <v>204</v>
      </c>
      <c r="AW607" s="15" t="s">
        <v>33</v>
      </c>
      <c r="AX607" s="15" t="s">
        <v>79</v>
      </c>
      <c r="AY607" s="265" t="s">
        <v>196</v>
      </c>
    </row>
    <row r="608" s="2" customFormat="1" ht="16.5" customHeight="1">
      <c r="A608" s="41"/>
      <c r="B608" s="42"/>
      <c r="C608" s="215" t="s">
        <v>1674</v>
      </c>
      <c r="D608" s="215" t="s">
        <v>199</v>
      </c>
      <c r="E608" s="216" t="s">
        <v>1629</v>
      </c>
      <c r="F608" s="217" t="s">
        <v>1630</v>
      </c>
      <c r="G608" s="218" t="s">
        <v>264</v>
      </c>
      <c r="H608" s="219">
        <v>4.0700000000000003</v>
      </c>
      <c r="I608" s="220"/>
      <c r="J608" s="221">
        <f>ROUND(I608*H608,2)</f>
        <v>0</v>
      </c>
      <c r="K608" s="217" t="s">
        <v>203</v>
      </c>
      <c r="L608" s="47"/>
      <c r="M608" s="222" t="s">
        <v>19</v>
      </c>
      <c r="N608" s="223" t="s">
        <v>43</v>
      </c>
      <c r="O608" s="87"/>
      <c r="P608" s="224">
        <f>O608*H608</f>
        <v>0</v>
      </c>
      <c r="Q608" s="224">
        <v>2.3010222040000001</v>
      </c>
      <c r="R608" s="224">
        <f>Q608*H608</f>
        <v>9.3651603702800017</v>
      </c>
      <c r="S608" s="224">
        <v>0</v>
      </c>
      <c r="T608" s="225">
        <f>S608*H608</f>
        <v>0</v>
      </c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R608" s="226" t="s">
        <v>204</v>
      </c>
      <c r="AT608" s="226" t="s">
        <v>199</v>
      </c>
      <c r="AU608" s="226" t="s">
        <v>81</v>
      </c>
      <c r="AY608" s="20" t="s">
        <v>196</v>
      </c>
      <c r="BE608" s="227">
        <f>IF(N608="základní",J608,0)</f>
        <v>0</v>
      </c>
      <c r="BF608" s="227">
        <f>IF(N608="snížená",J608,0)</f>
        <v>0</v>
      </c>
      <c r="BG608" s="227">
        <f>IF(N608="zákl. přenesená",J608,0)</f>
        <v>0</v>
      </c>
      <c r="BH608" s="227">
        <f>IF(N608="sníž. přenesená",J608,0)</f>
        <v>0</v>
      </c>
      <c r="BI608" s="227">
        <f>IF(N608="nulová",J608,0)</f>
        <v>0</v>
      </c>
      <c r="BJ608" s="20" t="s">
        <v>79</v>
      </c>
      <c r="BK608" s="227">
        <f>ROUND(I608*H608,2)</f>
        <v>0</v>
      </c>
      <c r="BL608" s="20" t="s">
        <v>204</v>
      </c>
      <c r="BM608" s="226" t="s">
        <v>1675</v>
      </c>
    </row>
    <row r="609" s="2" customFormat="1">
      <c r="A609" s="41"/>
      <c r="B609" s="42"/>
      <c r="C609" s="43"/>
      <c r="D609" s="228" t="s">
        <v>206</v>
      </c>
      <c r="E609" s="43"/>
      <c r="F609" s="229" t="s">
        <v>1632</v>
      </c>
      <c r="G609" s="43"/>
      <c r="H609" s="43"/>
      <c r="I609" s="230"/>
      <c r="J609" s="43"/>
      <c r="K609" s="43"/>
      <c r="L609" s="47"/>
      <c r="M609" s="231"/>
      <c r="N609" s="232"/>
      <c r="O609" s="87"/>
      <c r="P609" s="87"/>
      <c r="Q609" s="87"/>
      <c r="R609" s="87"/>
      <c r="S609" s="87"/>
      <c r="T609" s="88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T609" s="20" t="s">
        <v>206</v>
      </c>
      <c r="AU609" s="20" t="s">
        <v>81</v>
      </c>
    </row>
    <row r="610" s="13" customFormat="1">
      <c r="A610" s="13"/>
      <c r="B610" s="233"/>
      <c r="C610" s="234"/>
      <c r="D610" s="235" t="s">
        <v>208</v>
      </c>
      <c r="E610" s="236" t="s">
        <v>19</v>
      </c>
      <c r="F610" s="237" t="s">
        <v>1654</v>
      </c>
      <c r="G610" s="234"/>
      <c r="H610" s="236" t="s">
        <v>19</v>
      </c>
      <c r="I610" s="238"/>
      <c r="J610" s="234"/>
      <c r="K610" s="234"/>
      <c r="L610" s="239"/>
      <c r="M610" s="240"/>
      <c r="N610" s="241"/>
      <c r="O610" s="241"/>
      <c r="P610" s="241"/>
      <c r="Q610" s="241"/>
      <c r="R610" s="241"/>
      <c r="S610" s="241"/>
      <c r="T610" s="242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3" t="s">
        <v>208</v>
      </c>
      <c r="AU610" s="243" t="s">
        <v>81</v>
      </c>
      <c r="AV610" s="13" t="s">
        <v>79</v>
      </c>
      <c r="AW610" s="13" t="s">
        <v>33</v>
      </c>
      <c r="AX610" s="13" t="s">
        <v>72</v>
      </c>
      <c r="AY610" s="243" t="s">
        <v>196</v>
      </c>
    </row>
    <row r="611" s="13" customFormat="1">
      <c r="A611" s="13"/>
      <c r="B611" s="233"/>
      <c r="C611" s="234"/>
      <c r="D611" s="235" t="s">
        <v>208</v>
      </c>
      <c r="E611" s="236" t="s">
        <v>19</v>
      </c>
      <c r="F611" s="237" t="s">
        <v>1676</v>
      </c>
      <c r="G611" s="234"/>
      <c r="H611" s="236" t="s">
        <v>19</v>
      </c>
      <c r="I611" s="238"/>
      <c r="J611" s="234"/>
      <c r="K611" s="234"/>
      <c r="L611" s="239"/>
      <c r="M611" s="240"/>
      <c r="N611" s="241"/>
      <c r="O611" s="241"/>
      <c r="P611" s="241"/>
      <c r="Q611" s="241"/>
      <c r="R611" s="241"/>
      <c r="S611" s="241"/>
      <c r="T611" s="242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43" t="s">
        <v>208</v>
      </c>
      <c r="AU611" s="243" t="s">
        <v>81</v>
      </c>
      <c r="AV611" s="13" t="s">
        <v>79</v>
      </c>
      <c r="AW611" s="13" t="s">
        <v>33</v>
      </c>
      <c r="AX611" s="13" t="s">
        <v>72</v>
      </c>
      <c r="AY611" s="243" t="s">
        <v>196</v>
      </c>
    </row>
    <row r="612" s="14" customFormat="1">
      <c r="A612" s="14"/>
      <c r="B612" s="244"/>
      <c r="C612" s="245"/>
      <c r="D612" s="235" t="s">
        <v>208</v>
      </c>
      <c r="E612" s="246" t="s">
        <v>19</v>
      </c>
      <c r="F612" s="247" t="s">
        <v>1677</v>
      </c>
      <c r="G612" s="245"/>
      <c r="H612" s="248">
        <v>4.0700000000000003</v>
      </c>
      <c r="I612" s="249"/>
      <c r="J612" s="245"/>
      <c r="K612" s="245"/>
      <c r="L612" s="250"/>
      <c r="M612" s="251"/>
      <c r="N612" s="252"/>
      <c r="O612" s="252"/>
      <c r="P612" s="252"/>
      <c r="Q612" s="252"/>
      <c r="R612" s="252"/>
      <c r="S612" s="252"/>
      <c r="T612" s="253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54" t="s">
        <v>208</v>
      </c>
      <c r="AU612" s="254" t="s">
        <v>81</v>
      </c>
      <c r="AV612" s="14" t="s">
        <v>81</v>
      </c>
      <c r="AW612" s="14" t="s">
        <v>33</v>
      </c>
      <c r="AX612" s="14" t="s">
        <v>72</v>
      </c>
      <c r="AY612" s="254" t="s">
        <v>196</v>
      </c>
    </row>
    <row r="613" s="15" customFormat="1">
      <c r="A613" s="15"/>
      <c r="B613" s="255"/>
      <c r="C613" s="256"/>
      <c r="D613" s="235" t="s">
        <v>208</v>
      </c>
      <c r="E613" s="257" t="s">
        <v>19</v>
      </c>
      <c r="F613" s="258" t="s">
        <v>219</v>
      </c>
      <c r="G613" s="256"/>
      <c r="H613" s="259">
        <v>4.0700000000000003</v>
      </c>
      <c r="I613" s="260"/>
      <c r="J613" s="256"/>
      <c r="K613" s="256"/>
      <c r="L613" s="261"/>
      <c r="M613" s="262"/>
      <c r="N613" s="263"/>
      <c r="O613" s="263"/>
      <c r="P613" s="263"/>
      <c r="Q613" s="263"/>
      <c r="R613" s="263"/>
      <c r="S613" s="263"/>
      <c r="T613" s="264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T613" s="265" t="s">
        <v>208</v>
      </c>
      <c r="AU613" s="265" t="s">
        <v>81</v>
      </c>
      <c r="AV613" s="15" t="s">
        <v>204</v>
      </c>
      <c r="AW613" s="15" t="s">
        <v>33</v>
      </c>
      <c r="AX613" s="15" t="s">
        <v>79</v>
      </c>
      <c r="AY613" s="265" t="s">
        <v>196</v>
      </c>
    </row>
    <row r="614" s="2" customFormat="1" ht="16.5" customHeight="1">
      <c r="A614" s="41"/>
      <c r="B614" s="42"/>
      <c r="C614" s="215" t="s">
        <v>256</v>
      </c>
      <c r="D614" s="215" t="s">
        <v>199</v>
      </c>
      <c r="E614" s="216" t="s">
        <v>1636</v>
      </c>
      <c r="F614" s="217" t="s">
        <v>1637</v>
      </c>
      <c r="G614" s="218" t="s">
        <v>202</v>
      </c>
      <c r="H614" s="219">
        <v>11.616</v>
      </c>
      <c r="I614" s="220"/>
      <c r="J614" s="221">
        <f>ROUND(I614*H614,2)</f>
        <v>0</v>
      </c>
      <c r="K614" s="217" t="s">
        <v>203</v>
      </c>
      <c r="L614" s="47"/>
      <c r="M614" s="222" t="s">
        <v>19</v>
      </c>
      <c r="N614" s="223" t="s">
        <v>43</v>
      </c>
      <c r="O614" s="87"/>
      <c r="P614" s="224">
        <f>O614*H614</f>
        <v>0</v>
      </c>
      <c r="Q614" s="224">
        <v>0.0026919000000000001</v>
      </c>
      <c r="R614" s="224">
        <f>Q614*H614</f>
        <v>0.031269110400000001</v>
      </c>
      <c r="S614" s="224">
        <v>0</v>
      </c>
      <c r="T614" s="225">
        <f>S614*H614</f>
        <v>0</v>
      </c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R614" s="226" t="s">
        <v>204</v>
      </c>
      <c r="AT614" s="226" t="s">
        <v>199</v>
      </c>
      <c r="AU614" s="226" t="s">
        <v>81</v>
      </c>
      <c r="AY614" s="20" t="s">
        <v>196</v>
      </c>
      <c r="BE614" s="227">
        <f>IF(N614="základní",J614,0)</f>
        <v>0</v>
      </c>
      <c r="BF614" s="227">
        <f>IF(N614="snížená",J614,0)</f>
        <v>0</v>
      </c>
      <c r="BG614" s="227">
        <f>IF(N614="zákl. přenesená",J614,0)</f>
        <v>0</v>
      </c>
      <c r="BH614" s="227">
        <f>IF(N614="sníž. přenesená",J614,0)</f>
        <v>0</v>
      </c>
      <c r="BI614" s="227">
        <f>IF(N614="nulová",J614,0)</f>
        <v>0</v>
      </c>
      <c r="BJ614" s="20" t="s">
        <v>79</v>
      </c>
      <c r="BK614" s="227">
        <f>ROUND(I614*H614,2)</f>
        <v>0</v>
      </c>
      <c r="BL614" s="20" t="s">
        <v>204</v>
      </c>
      <c r="BM614" s="226" t="s">
        <v>1678</v>
      </c>
    </row>
    <row r="615" s="2" customFormat="1">
      <c r="A615" s="41"/>
      <c r="B615" s="42"/>
      <c r="C615" s="43"/>
      <c r="D615" s="228" t="s">
        <v>206</v>
      </c>
      <c r="E615" s="43"/>
      <c r="F615" s="229" t="s">
        <v>1639</v>
      </c>
      <c r="G615" s="43"/>
      <c r="H615" s="43"/>
      <c r="I615" s="230"/>
      <c r="J615" s="43"/>
      <c r="K615" s="43"/>
      <c r="L615" s="47"/>
      <c r="M615" s="231"/>
      <c r="N615" s="232"/>
      <c r="O615" s="87"/>
      <c r="P615" s="87"/>
      <c r="Q615" s="87"/>
      <c r="R615" s="87"/>
      <c r="S615" s="87"/>
      <c r="T615" s="88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T615" s="20" t="s">
        <v>206</v>
      </c>
      <c r="AU615" s="20" t="s">
        <v>81</v>
      </c>
    </row>
    <row r="616" s="13" customFormat="1">
      <c r="A616" s="13"/>
      <c r="B616" s="233"/>
      <c r="C616" s="234"/>
      <c r="D616" s="235" t="s">
        <v>208</v>
      </c>
      <c r="E616" s="236" t="s">
        <v>19</v>
      </c>
      <c r="F616" s="237" t="s">
        <v>1614</v>
      </c>
      <c r="G616" s="234"/>
      <c r="H616" s="236" t="s">
        <v>19</v>
      </c>
      <c r="I616" s="238"/>
      <c r="J616" s="234"/>
      <c r="K616" s="234"/>
      <c r="L616" s="239"/>
      <c r="M616" s="240"/>
      <c r="N616" s="241"/>
      <c r="O616" s="241"/>
      <c r="P616" s="241"/>
      <c r="Q616" s="241"/>
      <c r="R616" s="241"/>
      <c r="S616" s="241"/>
      <c r="T616" s="24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3" t="s">
        <v>208</v>
      </c>
      <c r="AU616" s="243" t="s">
        <v>81</v>
      </c>
      <c r="AV616" s="13" t="s">
        <v>79</v>
      </c>
      <c r="AW616" s="13" t="s">
        <v>33</v>
      </c>
      <c r="AX616" s="13" t="s">
        <v>72</v>
      </c>
      <c r="AY616" s="243" t="s">
        <v>196</v>
      </c>
    </row>
    <row r="617" s="13" customFormat="1">
      <c r="A617" s="13"/>
      <c r="B617" s="233"/>
      <c r="C617" s="234"/>
      <c r="D617" s="235" t="s">
        <v>208</v>
      </c>
      <c r="E617" s="236" t="s">
        <v>19</v>
      </c>
      <c r="F617" s="237" t="s">
        <v>1640</v>
      </c>
      <c r="G617" s="234"/>
      <c r="H617" s="236" t="s">
        <v>19</v>
      </c>
      <c r="I617" s="238"/>
      <c r="J617" s="234"/>
      <c r="K617" s="234"/>
      <c r="L617" s="239"/>
      <c r="M617" s="240"/>
      <c r="N617" s="241"/>
      <c r="O617" s="241"/>
      <c r="P617" s="241"/>
      <c r="Q617" s="241"/>
      <c r="R617" s="241"/>
      <c r="S617" s="241"/>
      <c r="T617" s="24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3" t="s">
        <v>208</v>
      </c>
      <c r="AU617" s="243" t="s">
        <v>81</v>
      </c>
      <c r="AV617" s="13" t="s">
        <v>79</v>
      </c>
      <c r="AW617" s="13" t="s">
        <v>33</v>
      </c>
      <c r="AX617" s="13" t="s">
        <v>72</v>
      </c>
      <c r="AY617" s="243" t="s">
        <v>196</v>
      </c>
    </row>
    <row r="618" s="14" customFormat="1">
      <c r="A618" s="14"/>
      <c r="B618" s="244"/>
      <c r="C618" s="245"/>
      <c r="D618" s="235" t="s">
        <v>208</v>
      </c>
      <c r="E618" s="246" t="s">
        <v>19</v>
      </c>
      <c r="F618" s="247" t="s">
        <v>1679</v>
      </c>
      <c r="G618" s="245"/>
      <c r="H618" s="248">
        <v>11.616</v>
      </c>
      <c r="I618" s="249"/>
      <c r="J618" s="245"/>
      <c r="K618" s="245"/>
      <c r="L618" s="250"/>
      <c r="M618" s="251"/>
      <c r="N618" s="252"/>
      <c r="O618" s="252"/>
      <c r="P618" s="252"/>
      <c r="Q618" s="252"/>
      <c r="R618" s="252"/>
      <c r="S618" s="252"/>
      <c r="T618" s="253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54" t="s">
        <v>208</v>
      </c>
      <c r="AU618" s="254" t="s">
        <v>81</v>
      </c>
      <c r="AV618" s="14" t="s">
        <v>81</v>
      </c>
      <c r="AW618" s="14" t="s">
        <v>33</v>
      </c>
      <c r="AX618" s="14" t="s">
        <v>72</v>
      </c>
      <c r="AY618" s="254" t="s">
        <v>196</v>
      </c>
    </row>
    <row r="619" s="15" customFormat="1">
      <c r="A619" s="15"/>
      <c r="B619" s="255"/>
      <c r="C619" s="256"/>
      <c r="D619" s="235" t="s">
        <v>208</v>
      </c>
      <c r="E619" s="257" t="s">
        <v>19</v>
      </c>
      <c r="F619" s="258" t="s">
        <v>219</v>
      </c>
      <c r="G619" s="256"/>
      <c r="H619" s="259">
        <v>11.616</v>
      </c>
      <c r="I619" s="260"/>
      <c r="J619" s="256"/>
      <c r="K619" s="256"/>
      <c r="L619" s="261"/>
      <c r="M619" s="262"/>
      <c r="N619" s="263"/>
      <c r="O619" s="263"/>
      <c r="P619" s="263"/>
      <c r="Q619" s="263"/>
      <c r="R619" s="263"/>
      <c r="S619" s="263"/>
      <c r="T619" s="264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T619" s="265" t="s">
        <v>208</v>
      </c>
      <c r="AU619" s="265" t="s">
        <v>81</v>
      </c>
      <c r="AV619" s="15" t="s">
        <v>204</v>
      </c>
      <c r="AW619" s="15" t="s">
        <v>33</v>
      </c>
      <c r="AX619" s="15" t="s">
        <v>79</v>
      </c>
      <c r="AY619" s="265" t="s">
        <v>196</v>
      </c>
    </row>
    <row r="620" s="2" customFormat="1" ht="16.5" customHeight="1">
      <c r="A620" s="41"/>
      <c r="B620" s="42"/>
      <c r="C620" s="215" t="s">
        <v>1680</v>
      </c>
      <c r="D620" s="215" t="s">
        <v>199</v>
      </c>
      <c r="E620" s="216" t="s">
        <v>1643</v>
      </c>
      <c r="F620" s="217" t="s">
        <v>1644</v>
      </c>
      <c r="G620" s="218" t="s">
        <v>202</v>
      </c>
      <c r="H620" s="219">
        <v>11.616</v>
      </c>
      <c r="I620" s="220"/>
      <c r="J620" s="221">
        <f>ROUND(I620*H620,2)</f>
        <v>0</v>
      </c>
      <c r="K620" s="217" t="s">
        <v>203</v>
      </c>
      <c r="L620" s="47"/>
      <c r="M620" s="222" t="s">
        <v>19</v>
      </c>
      <c r="N620" s="223" t="s">
        <v>43</v>
      </c>
      <c r="O620" s="87"/>
      <c r="P620" s="224">
        <f>O620*H620</f>
        <v>0</v>
      </c>
      <c r="Q620" s="224">
        <v>0</v>
      </c>
      <c r="R620" s="224">
        <f>Q620*H620</f>
        <v>0</v>
      </c>
      <c r="S620" s="224">
        <v>0</v>
      </c>
      <c r="T620" s="225">
        <f>S620*H620</f>
        <v>0</v>
      </c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R620" s="226" t="s">
        <v>204</v>
      </c>
      <c r="AT620" s="226" t="s">
        <v>199</v>
      </c>
      <c r="AU620" s="226" t="s">
        <v>81</v>
      </c>
      <c r="AY620" s="20" t="s">
        <v>196</v>
      </c>
      <c r="BE620" s="227">
        <f>IF(N620="základní",J620,0)</f>
        <v>0</v>
      </c>
      <c r="BF620" s="227">
        <f>IF(N620="snížená",J620,0)</f>
        <v>0</v>
      </c>
      <c r="BG620" s="227">
        <f>IF(N620="zákl. přenesená",J620,0)</f>
        <v>0</v>
      </c>
      <c r="BH620" s="227">
        <f>IF(N620="sníž. přenesená",J620,0)</f>
        <v>0</v>
      </c>
      <c r="BI620" s="227">
        <f>IF(N620="nulová",J620,0)</f>
        <v>0</v>
      </c>
      <c r="BJ620" s="20" t="s">
        <v>79</v>
      </c>
      <c r="BK620" s="227">
        <f>ROUND(I620*H620,2)</f>
        <v>0</v>
      </c>
      <c r="BL620" s="20" t="s">
        <v>204</v>
      </c>
      <c r="BM620" s="226" t="s">
        <v>1681</v>
      </c>
    </row>
    <row r="621" s="2" customFormat="1">
      <c r="A621" s="41"/>
      <c r="B621" s="42"/>
      <c r="C621" s="43"/>
      <c r="D621" s="228" t="s">
        <v>206</v>
      </c>
      <c r="E621" s="43"/>
      <c r="F621" s="229" t="s">
        <v>1646</v>
      </c>
      <c r="G621" s="43"/>
      <c r="H621" s="43"/>
      <c r="I621" s="230"/>
      <c r="J621" s="43"/>
      <c r="K621" s="43"/>
      <c r="L621" s="47"/>
      <c r="M621" s="231"/>
      <c r="N621" s="232"/>
      <c r="O621" s="87"/>
      <c r="P621" s="87"/>
      <c r="Q621" s="87"/>
      <c r="R621" s="87"/>
      <c r="S621" s="87"/>
      <c r="T621" s="88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T621" s="20" t="s">
        <v>206</v>
      </c>
      <c r="AU621" s="20" t="s">
        <v>81</v>
      </c>
    </row>
    <row r="622" s="13" customFormat="1">
      <c r="A622" s="13"/>
      <c r="B622" s="233"/>
      <c r="C622" s="234"/>
      <c r="D622" s="235" t="s">
        <v>208</v>
      </c>
      <c r="E622" s="236" t="s">
        <v>19</v>
      </c>
      <c r="F622" s="237" t="s">
        <v>1614</v>
      </c>
      <c r="G622" s="234"/>
      <c r="H622" s="236" t="s">
        <v>19</v>
      </c>
      <c r="I622" s="238"/>
      <c r="J622" s="234"/>
      <c r="K622" s="234"/>
      <c r="L622" s="239"/>
      <c r="M622" s="240"/>
      <c r="N622" s="241"/>
      <c r="O622" s="241"/>
      <c r="P622" s="241"/>
      <c r="Q622" s="241"/>
      <c r="R622" s="241"/>
      <c r="S622" s="241"/>
      <c r="T622" s="24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3" t="s">
        <v>208</v>
      </c>
      <c r="AU622" s="243" t="s">
        <v>81</v>
      </c>
      <c r="AV622" s="13" t="s">
        <v>79</v>
      </c>
      <c r="AW622" s="13" t="s">
        <v>33</v>
      </c>
      <c r="AX622" s="13" t="s">
        <v>72</v>
      </c>
      <c r="AY622" s="243" t="s">
        <v>196</v>
      </c>
    </row>
    <row r="623" s="13" customFormat="1">
      <c r="A623" s="13"/>
      <c r="B623" s="233"/>
      <c r="C623" s="234"/>
      <c r="D623" s="235" t="s">
        <v>208</v>
      </c>
      <c r="E623" s="236" t="s">
        <v>19</v>
      </c>
      <c r="F623" s="237" t="s">
        <v>1640</v>
      </c>
      <c r="G623" s="234"/>
      <c r="H623" s="236" t="s">
        <v>19</v>
      </c>
      <c r="I623" s="238"/>
      <c r="J623" s="234"/>
      <c r="K623" s="234"/>
      <c r="L623" s="239"/>
      <c r="M623" s="240"/>
      <c r="N623" s="241"/>
      <c r="O623" s="241"/>
      <c r="P623" s="241"/>
      <c r="Q623" s="241"/>
      <c r="R623" s="241"/>
      <c r="S623" s="241"/>
      <c r="T623" s="242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3" t="s">
        <v>208</v>
      </c>
      <c r="AU623" s="243" t="s">
        <v>81</v>
      </c>
      <c r="AV623" s="13" t="s">
        <v>79</v>
      </c>
      <c r="AW623" s="13" t="s">
        <v>33</v>
      </c>
      <c r="AX623" s="13" t="s">
        <v>72</v>
      </c>
      <c r="AY623" s="243" t="s">
        <v>196</v>
      </c>
    </row>
    <row r="624" s="14" customFormat="1">
      <c r="A624" s="14"/>
      <c r="B624" s="244"/>
      <c r="C624" s="245"/>
      <c r="D624" s="235" t="s">
        <v>208</v>
      </c>
      <c r="E624" s="246" t="s">
        <v>19</v>
      </c>
      <c r="F624" s="247" t="s">
        <v>1679</v>
      </c>
      <c r="G624" s="245"/>
      <c r="H624" s="248">
        <v>11.616</v>
      </c>
      <c r="I624" s="249"/>
      <c r="J624" s="245"/>
      <c r="K624" s="245"/>
      <c r="L624" s="250"/>
      <c r="M624" s="251"/>
      <c r="N624" s="252"/>
      <c r="O624" s="252"/>
      <c r="P624" s="252"/>
      <c r="Q624" s="252"/>
      <c r="R624" s="252"/>
      <c r="S624" s="252"/>
      <c r="T624" s="253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T624" s="254" t="s">
        <v>208</v>
      </c>
      <c r="AU624" s="254" t="s">
        <v>81</v>
      </c>
      <c r="AV624" s="14" t="s">
        <v>81</v>
      </c>
      <c r="AW624" s="14" t="s">
        <v>33</v>
      </c>
      <c r="AX624" s="14" t="s">
        <v>72</v>
      </c>
      <c r="AY624" s="254" t="s">
        <v>196</v>
      </c>
    </row>
    <row r="625" s="15" customFormat="1">
      <c r="A625" s="15"/>
      <c r="B625" s="255"/>
      <c r="C625" s="256"/>
      <c r="D625" s="235" t="s">
        <v>208</v>
      </c>
      <c r="E625" s="257" t="s">
        <v>19</v>
      </c>
      <c r="F625" s="258" t="s">
        <v>219</v>
      </c>
      <c r="G625" s="256"/>
      <c r="H625" s="259">
        <v>11.616</v>
      </c>
      <c r="I625" s="260"/>
      <c r="J625" s="256"/>
      <c r="K625" s="256"/>
      <c r="L625" s="261"/>
      <c r="M625" s="262"/>
      <c r="N625" s="263"/>
      <c r="O625" s="263"/>
      <c r="P625" s="263"/>
      <c r="Q625" s="263"/>
      <c r="R625" s="263"/>
      <c r="S625" s="263"/>
      <c r="T625" s="264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T625" s="265" t="s">
        <v>208</v>
      </c>
      <c r="AU625" s="265" t="s">
        <v>81</v>
      </c>
      <c r="AV625" s="15" t="s">
        <v>204</v>
      </c>
      <c r="AW625" s="15" t="s">
        <v>33</v>
      </c>
      <c r="AX625" s="15" t="s">
        <v>79</v>
      </c>
      <c r="AY625" s="265" t="s">
        <v>196</v>
      </c>
    </row>
    <row r="626" s="2" customFormat="1" ht="24.15" customHeight="1">
      <c r="A626" s="41"/>
      <c r="B626" s="42"/>
      <c r="C626" s="215" t="s">
        <v>1099</v>
      </c>
      <c r="D626" s="215" t="s">
        <v>199</v>
      </c>
      <c r="E626" s="216" t="s">
        <v>1073</v>
      </c>
      <c r="F626" s="217" t="s">
        <v>1074</v>
      </c>
      <c r="G626" s="218" t="s">
        <v>317</v>
      </c>
      <c r="H626" s="219">
        <v>10.337</v>
      </c>
      <c r="I626" s="220"/>
      <c r="J626" s="221">
        <f>ROUND(I626*H626,2)</f>
        <v>0</v>
      </c>
      <c r="K626" s="217" t="s">
        <v>203</v>
      </c>
      <c r="L626" s="47"/>
      <c r="M626" s="222" t="s">
        <v>19</v>
      </c>
      <c r="N626" s="223" t="s">
        <v>43</v>
      </c>
      <c r="O626" s="87"/>
      <c r="P626" s="224">
        <f>O626*H626</f>
        <v>0</v>
      </c>
      <c r="Q626" s="224">
        <v>0</v>
      </c>
      <c r="R626" s="224">
        <f>Q626*H626</f>
        <v>0</v>
      </c>
      <c r="S626" s="224">
        <v>0</v>
      </c>
      <c r="T626" s="225">
        <f>S626*H626</f>
        <v>0</v>
      </c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R626" s="226" t="s">
        <v>204</v>
      </c>
      <c r="AT626" s="226" t="s">
        <v>199</v>
      </c>
      <c r="AU626" s="226" t="s">
        <v>81</v>
      </c>
      <c r="AY626" s="20" t="s">
        <v>196</v>
      </c>
      <c r="BE626" s="227">
        <f>IF(N626="základní",J626,0)</f>
        <v>0</v>
      </c>
      <c r="BF626" s="227">
        <f>IF(N626="snížená",J626,0)</f>
        <v>0</v>
      </c>
      <c r="BG626" s="227">
        <f>IF(N626="zákl. přenesená",J626,0)</f>
        <v>0</v>
      </c>
      <c r="BH626" s="227">
        <f>IF(N626="sníž. přenesená",J626,0)</f>
        <v>0</v>
      </c>
      <c r="BI626" s="227">
        <f>IF(N626="nulová",J626,0)</f>
        <v>0</v>
      </c>
      <c r="BJ626" s="20" t="s">
        <v>79</v>
      </c>
      <c r="BK626" s="227">
        <f>ROUND(I626*H626,2)</f>
        <v>0</v>
      </c>
      <c r="BL626" s="20" t="s">
        <v>204</v>
      </c>
      <c r="BM626" s="226" t="s">
        <v>1682</v>
      </c>
    </row>
    <row r="627" s="2" customFormat="1">
      <c r="A627" s="41"/>
      <c r="B627" s="42"/>
      <c r="C627" s="43"/>
      <c r="D627" s="228" t="s">
        <v>206</v>
      </c>
      <c r="E627" s="43"/>
      <c r="F627" s="229" t="s">
        <v>1076</v>
      </c>
      <c r="G627" s="43"/>
      <c r="H627" s="43"/>
      <c r="I627" s="230"/>
      <c r="J627" s="43"/>
      <c r="K627" s="43"/>
      <c r="L627" s="47"/>
      <c r="M627" s="231"/>
      <c r="N627" s="232"/>
      <c r="O627" s="87"/>
      <c r="P627" s="87"/>
      <c r="Q627" s="87"/>
      <c r="R627" s="87"/>
      <c r="S627" s="87"/>
      <c r="T627" s="88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T627" s="20" t="s">
        <v>206</v>
      </c>
      <c r="AU627" s="20" t="s">
        <v>81</v>
      </c>
    </row>
    <row r="628" s="14" customFormat="1">
      <c r="A628" s="14"/>
      <c r="B628" s="244"/>
      <c r="C628" s="245"/>
      <c r="D628" s="235" t="s">
        <v>208</v>
      </c>
      <c r="E628" s="246" t="s">
        <v>19</v>
      </c>
      <c r="F628" s="247" t="s">
        <v>1683</v>
      </c>
      <c r="G628" s="245"/>
      <c r="H628" s="248">
        <v>10.337</v>
      </c>
      <c r="I628" s="249"/>
      <c r="J628" s="245"/>
      <c r="K628" s="245"/>
      <c r="L628" s="250"/>
      <c r="M628" s="251"/>
      <c r="N628" s="252"/>
      <c r="O628" s="252"/>
      <c r="P628" s="252"/>
      <c r="Q628" s="252"/>
      <c r="R628" s="252"/>
      <c r="S628" s="252"/>
      <c r="T628" s="253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54" t="s">
        <v>208</v>
      </c>
      <c r="AU628" s="254" t="s">
        <v>81</v>
      </c>
      <c r="AV628" s="14" t="s">
        <v>81</v>
      </c>
      <c r="AW628" s="14" t="s">
        <v>33</v>
      </c>
      <c r="AX628" s="14" t="s">
        <v>72</v>
      </c>
      <c r="AY628" s="254" t="s">
        <v>196</v>
      </c>
    </row>
    <row r="629" s="15" customFormat="1">
      <c r="A629" s="15"/>
      <c r="B629" s="255"/>
      <c r="C629" s="256"/>
      <c r="D629" s="235" t="s">
        <v>208</v>
      </c>
      <c r="E629" s="257" t="s">
        <v>19</v>
      </c>
      <c r="F629" s="258" t="s">
        <v>219</v>
      </c>
      <c r="G629" s="256"/>
      <c r="H629" s="259">
        <v>10.337</v>
      </c>
      <c r="I629" s="260"/>
      <c r="J629" s="256"/>
      <c r="K629" s="256"/>
      <c r="L629" s="261"/>
      <c r="M629" s="262"/>
      <c r="N629" s="263"/>
      <c r="O629" s="263"/>
      <c r="P629" s="263"/>
      <c r="Q629" s="263"/>
      <c r="R629" s="263"/>
      <c r="S629" s="263"/>
      <c r="T629" s="264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T629" s="265" t="s">
        <v>208</v>
      </c>
      <c r="AU629" s="265" t="s">
        <v>81</v>
      </c>
      <c r="AV629" s="15" t="s">
        <v>204</v>
      </c>
      <c r="AW629" s="15" t="s">
        <v>33</v>
      </c>
      <c r="AX629" s="15" t="s">
        <v>79</v>
      </c>
      <c r="AY629" s="265" t="s">
        <v>196</v>
      </c>
    </row>
    <row r="630" s="12" customFormat="1" ht="22.8" customHeight="1">
      <c r="A630" s="12"/>
      <c r="B630" s="199"/>
      <c r="C630" s="200"/>
      <c r="D630" s="201" t="s">
        <v>71</v>
      </c>
      <c r="E630" s="213" t="s">
        <v>1684</v>
      </c>
      <c r="F630" s="213" t="s">
        <v>1685</v>
      </c>
      <c r="G630" s="200"/>
      <c r="H630" s="200"/>
      <c r="I630" s="203"/>
      <c r="J630" s="214">
        <f>BK630</f>
        <v>0</v>
      </c>
      <c r="K630" s="200"/>
      <c r="L630" s="205"/>
      <c r="M630" s="206"/>
      <c r="N630" s="207"/>
      <c r="O630" s="207"/>
      <c r="P630" s="208">
        <f>SUM(P631:P700)</f>
        <v>0</v>
      </c>
      <c r="Q630" s="207"/>
      <c r="R630" s="208">
        <f>SUM(R631:R700)</f>
        <v>0.36688400223200002</v>
      </c>
      <c r="S630" s="207"/>
      <c r="T630" s="209">
        <f>SUM(T631:T700)</f>
        <v>0</v>
      </c>
      <c r="U630" s="12"/>
      <c r="V630" s="12"/>
      <c r="W630" s="12"/>
      <c r="X630" s="12"/>
      <c r="Y630" s="12"/>
      <c r="Z630" s="12"/>
      <c r="AA630" s="12"/>
      <c r="AB630" s="12"/>
      <c r="AC630" s="12"/>
      <c r="AD630" s="12"/>
      <c r="AE630" s="12"/>
      <c r="AR630" s="210" t="s">
        <v>79</v>
      </c>
      <c r="AT630" s="211" t="s">
        <v>71</v>
      </c>
      <c r="AU630" s="211" t="s">
        <v>79</v>
      </c>
      <c r="AY630" s="210" t="s">
        <v>196</v>
      </c>
      <c r="BK630" s="212">
        <f>SUM(BK631:BK700)</f>
        <v>0</v>
      </c>
    </row>
    <row r="631" s="2" customFormat="1" ht="24.15" customHeight="1">
      <c r="A631" s="41"/>
      <c r="B631" s="42"/>
      <c r="C631" s="215" t="s">
        <v>694</v>
      </c>
      <c r="D631" s="215" t="s">
        <v>199</v>
      </c>
      <c r="E631" s="216" t="s">
        <v>1462</v>
      </c>
      <c r="F631" s="217" t="s">
        <v>1463</v>
      </c>
      <c r="G631" s="218" t="s">
        <v>264</v>
      </c>
      <c r="H631" s="219">
        <v>0.158</v>
      </c>
      <c r="I631" s="220"/>
      <c r="J631" s="221">
        <f>ROUND(I631*H631,2)</f>
        <v>0</v>
      </c>
      <c r="K631" s="217" t="s">
        <v>203</v>
      </c>
      <c r="L631" s="47"/>
      <c r="M631" s="222" t="s">
        <v>19</v>
      </c>
      <c r="N631" s="223" t="s">
        <v>43</v>
      </c>
      <c r="O631" s="87"/>
      <c r="P631" s="224">
        <f>O631*H631</f>
        <v>0</v>
      </c>
      <c r="Q631" s="224">
        <v>0</v>
      </c>
      <c r="R631" s="224">
        <f>Q631*H631</f>
        <v>0</v>
      </c>
      <c r="S631" s="224">
        <v>0</v>
      </c>
      <c r="T631" s="225">
        <f>S631*H631</f>
        <v>0</v>
      </c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R631" s="226" t="s">
        <v>204</v>
      </c>
      <c r="AT631" s="226" t="s">
        <v>199</v>
      </c>
      <c r="AU631" s="226" t="s">
        <v>81</v>
      </c>
      <c r="AY631" s="20" t="s">
        <v>196</v>
      </c>
      <c r="BE631" s="227">
        <f>IF(N631="základní",J631,0)</f>
        <v>0</v>
      </c>
      <c r="BF631" s="227">
        <f>IF(N631="snížená",J631,0)</f>
        <v>0</v>
      </c>
      <c r="BG631" s="227">
        <f>IF(N631="zákl. přenesená",J631,0)</f>
        <v>0</v>
      </c>
      <c r="BH631" s="227">
        <f>IF(N631="sníž. přenesená",J631,0)</f>
        <v>0</v>
      </c>
      <c r="BI631" s="227">
        <f>IF(N631="nulová",J631,0)</f>
        <v>0</v>
      </c>
      <c r="BJ631" s="20" t="s">
        <v>79</v>
      </c>
      <c r="BK631" s="227">
        <f>ROUND(I631*H631,2)</f>
        <v>0</v>
      </c>
      <c r="BL631" s="20" t="s">
        <v>204</v>
      </c>
      <c r="BM631" s="226" t="s">
        <v>1686</v>
      </c>
    </row>
    <row r="632" s="2" customFormat="1">
      <c r="A632" s="41"/>
      <c r="B632" s="42"/>
      <c r="C632" s="43"/>
      <c r="D632" s="228" t="s">
        <v>206</v>
      </c>
      <c r="E632" s="43"/>
      <c r="F632" s="229" t="s">
        <v>1465</v>
      </c>
      <c r="G632" s="43"/>
      <c r="H632" s="43"/>
      <c r="I632" s="230"/>
      <c r="J632" s="43"/>
      <c r="K632" s="43"/>
      <c r="L632" s="47"/>
      <c r="M632" s="231"/>
      <c r="N632" s="232"/>
      <c r="O632" s="87"/>
      <c r="P632" s="87"/>
      <c r="Q632" s="87"/>
      <c r="R632" s="87"/>
      <c r="S632" s="87"/>
      <c r="T632" s="88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T632" s="20" t="s">
        <v>206</v>
      </c>
      <c r="AU632" s="20" t="s">
        <v>81</v>
      </c>
    </row>
    <row r="633" s="13" customFormat="1">
      <c r="A633" s="13"/>
      <c r="B633" s="233"/>
      <c r="C633" s="234"/>
      <c r="D633" s="235" t="s">
        <v>208</v>
      </c>
      <c r="E633" s="236" t="s">
        <v>19</v>
      </c>
      <c r="F633" s="237" t="s">
        <v>1687</v>
      </c>
      <c r="G633" s="234"/>
      <c r="H633" s="236" t="s">
        <v>19</v>
      </c>
      <c r="I633" s="238"/>
      <c r="J633" s="234"/>
      <c r="K633" s="234"/>
      <c r="L633" s="239"/>
      <c r="M633" s="240"/>
      <c r="N633" s="241"/>
      <c r="O633" s="241"/>
      <c r="P633" s="241"/>
      <c r="Q633" s="241"/>
      <c r="R633" s="241"/>
      <c r="S633" s="241"/>
      <c r="T633" s="242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43" t="s">
        <v>208</v>
      </c>
      <c r="AU633" s="243" t="s">
        <v>81</v>
      </c>
      <c r="AV633" s="13" t="s">
        <v>79</v>
      </c>
      <c r="AW633" s="13" t="s">
        <v>33</v>
      </c>
      <c r="AX633" s="13" t="s">
        <v>72</v>
      </c>
      <c r="AY633" s="243" t="s">
        <v>196</v>
      </c>
    </row>
    <row r="634" s="13" customFormat="1">
      <c r="A634" s="13"/>
      <c r="B634" s="233"/>
      <c r="C634" s="234"/>
      <c r="D634" s="235" t="s">
        <v>208</v>
      </c>
      <c r="E634" s="236" t="s">
        <v>19</v>
      </c>
      <c r="F634" s="237" t="s">
        <v>1467</v>
      </c>
      <c r="G634" s="234"/>
      <c r="H634" s="236" t="s">
        <v>19</v>
      </c>
      <c r="I634" s="238"/>
      <c r="J634" s="234"/>
      <c r="K634" s="234"/>
      <c r="L634" s="239"/>
      <c r="M634" s="240"/>
      <c r="N634" s="241"/>
      <c r="O634" s="241"/>
      <c r="P634" s="241"/>
      <c r="Q634" s="241"/>
      <c r="R634" s="241"/>
      <c r="S634" s="241"/>
      <c r="T634" s="242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3" t="s">
        <v>208</v>
      </c>
      <c r="AU634" s="243" t="s">
        <v>81</v>
      </c>
      <c r="AV634" s="13" t="s">
        <v>79</v>
      </c>
      <c r="AW634" s="13" t="s">
        <v>33</v>
      </c>
      <c r="AX634" s="13" t="s">
        <v>72</v>
      </c>
      <c r="AY634" s="243" t="s">
        <v>196</v>
      </c>
    </row>
    <row r="635" s="14" customFormat="1">
      <c r="A635" s="14"/>
      <c r="B635" s="244"/>
      <c r="C635" s="245"/>
      <c r="D635" s="235" t="s">
        <v>208</v>
      </c>
      <c r="E635" s="246" t="s">
        <v>19</v>
      </c>
      <c r="F635" s="247" t="s">
        <v>1688</v>
      </c>
      <c r="G635" s="245"/>
      <c r="H635" s="248">
        <v>0.158</v>
      </c>
      <c r="I635" s="249"/>
      <c r="J635" s="245"/>
      <c r="K635" s="245"/>
      <c r="L635" s="250"/>
      <c r="M635" s="251"/>
      <c r="N635" s="252"/>
      <c r="O635" s="252"/>
      <c r="P635" s="252"/>
      <c r="Q635" s="252"/>
      <c r="R635" s="252"/>
      <c r="S635" s="252"/>
      <c r="T635" s="253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4" t="s">
        <v>208</v>
      </c>
      <c r="AU635" s="254" t="s">
        <v>81</v>
      </c>
      <c r="AV635" s="14" t="s">
        <v>81</v>
      </c>
      <c r="AW635" s="14" t="s">
        <v>33</v>
      </c>
      <c r="AX635" s="14" t="s">
        <v>72</v>
      </c>
      <c r="AY635" s="254" t="s">
        <v>196</v>
      </c>
    </row>
    <row r="636" s="15" customFormat="1">
      <c r="A636" s="15"/>
      <c r="B636" s="255"/>
      <c r="C636" s="256"/>
      <c r="D636" s="235" t="s">
        <v>208</v>
      </c>
      <c r="E636" s="257" t="s">
        <v>19</v>
      </c>
      <c r="F636" s="258" t="s">
        <v>219</v>
      </c>
      <c r="G636" s="256"/>
      <c r="H636" s="259">
        <v>0.158</v>
      </c>
      <c r="I636" s="260"/>
      <c r="J636" s="256"/>
      <c r="K636" s="256"/>
      <c r="L636" s="261"/>
      <c r="M636" s="262"/>
      <c r="N636" s="263"/>
      <c r="O636" s="263"/>
      <c r="P636" s="263"/>
      <c r="Q636" s="263"/>
      <c r="R636" s="263"/>
      <c r="S636" s="263"/>
      <c r="T636" s="264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T636" s="265" t="s">
        <v>208</v>
      </c>
      <c r="AU636" s="265" t="s">
        <v>81</v>
      </c>
      <c r="AV636" s="15" t="s">
        <v>204</v>
      </c>
      <c r="AW636" s="15" t="s">
        <v>33</v>
      </c>
      <c r="AX636" s="15" t="s">
        <v>79</v>
      </c>
      <c r="AY636" s="265" t="s">
        <v>196</v>
      </c>
    </row>
    <row r="637" s="2" customFormat="1" ht="24.15" customHeight="1">
      <c r="A637" s="41"/>
      <c r="B637" s="42"/>
      <c r="C637" s="215" t="s">
        <v>1689</v>
      </c>
      <c r="D637" s="215" t="s">
        <v>199</v>
      </c>
      <c r="E637" s="216" t="s">
        <v>1469</v>
      </c>
      <c r="F637" s="217" t="s">
        <v>1470</v>
      </c>
      <c r="G637" s="218" t="s">
        <v>264</v>
      </c>
      <c r="H637" s="219">
        <v>0.158</v>
      </c>
      <c r="I637" s="220"/>
      <c r="J637" s="221">
        <f>ROUND(I637*H637,2)</f>
        <v>0</v>
      </c>
      <c r="K637" s="217" t="s">
        <v>203</v>
      </c>
      <c r="L637" s="47"/>
      <c r="M637" s="222" t="s">
        <v>19</v>
      </c>
      <c r="N637" s="223" t="s">
        <v>43</v>
      </c>
      <c r="O637" s="87"/>
      <c r="P637" s="224">
        <f>O637*H637</f>
        <v>0</v>
      </c>
      <c r="Q637" s="224">
        <v>0</v>
      </c>
      <c r="R637" s="224">
        <f>Q637*H637</f>
        <v>0</v>
      </c>
      <c r="S637" s="224">
        <v>0</v>
      </c>
      <c r="T637" s="225">
        <f>S637*H637</f>
        <v>0</v>
      </c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226" t="s">
        <v>204</v>
      </c>
      <c r="AT637" s="226" t="s">
        <v>199</v>
      </c>
      <c r="AU637" s="226" t="s">
        <v>81</v>
      </c>
      <c r="AY637" s="20" t="s">
        <v>196</v>
      </c>
      <c r="BE637" s="227">
        <f>IF(N637="základní",J637,0)</f>
        <v>0</v>
      </c>
      <c r="BF637" s="227">
        <f>IF(N637="snížená",J637,0)</f>
        <v>0</v>
      </c>
      <c r="BG637" s="227">
        <f>IF(N637="zákl. přenesená",J637,0)</f>
        <v>0</v>
      </c>
      <c r="BH637" s="227">
        <f>IF(N637="sníž. přenesená",J637,0)</f>
        <v>0</v>
      </c>
      <c r="BI637" s="227">
        <f>IF(N637="nulová",J637,0)</f>
        <v>0</v>
      </c>
      <c r="BJ637" s="20" t="s">
        <v>79</v>
      </c>
      <c r="BK637" s="227">
        <f>ROUND(I637*H637,2)</f>
        <v>0</v>
      </c>
      <c r="BL637" s="20" t="s">
        <v>204</v>
      </c>
      <c r="BM637" s="226" t="s">
        <v>1690</v>
      </c>
    </row>
    <row r="638" s="2" customFormat="1">
      <c r="A638" s="41"/>
      <c r="B638" s="42"/>
      <c r="C638" s="43"/>
      <c r="D638" s="228" t="s">
        <v>206</v>
      </c>
      <c r="E638" s="43"/>
      <c r="F638" s="229" t="s">
        <v>1472</v>
      </c>
      <c r="G638" s="43"/>
      <c r="H638" s="43"/>
      <c r="I638" s="230"/>
      <c r="J638" s="43"/>
      <c r="K638" s="43"/>
      <c r="L638" s="47"/>
      <c r="M638" s="231"/>
      <c r="N638" s="232"/>
      <c r="O638" s="87"/>
      <c r="P638" s="87"/>
      <c r="Q638" s="87"/>
      <c r="R638" s="87"/>
      <c r="S638" s="87"/>
      <c r="T638" s="88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T638" s="20" t="s">
        <v>206</v>
      </c>
      <c r="AU638" s="20" t="s">
        <v>81</v>
      </c>
    </row>
    <row r="639" s="13" customFormat="1">
      <c r="A639" s="13"/>
      <c r="B639" s="233"/>
      <c r="C639" s="234"/>
      <c r="D639" s="235" t="s">
        <v>208</v>
      </c>
      <c r="E639" s="236" t="s">
        <v>19</v>
      </c>
      <c r="F639" s="237" t="s">
        <v>1687</v>
      </c>
      <c r="G639" s="234"/>
      <c r="H639" s="236" t="s">
        <v>19</v>
      </c>
      <c r="I639" s="238"/>
      <c r="J639" s="234"/>
      <c r="K639" s="234"/>
      <c r="L639" s="239"/>
      <c r="M639" s="240"/>
      <c r="N639" s="241"/>
      <c r="O639" s="241"/>
      <c r="P639" s="241"/>
      <c r="Q639" s="241"/>
      <c r="R639" s="241"/>
      <c r="S639" s="241"/>
      <c r="T639" s="242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3" t="s">
        <v>208</v>
      </c>
      <c r="AU639" s="243" t="s">
        <v>81</v>
      </c>
      <c r="AV639" s="13" t="s">
        <v>79</v>
      </c>
      <c r="AW639" s="13" t="s">
        <v>33</v>
      </c>
      <c r="AX639" s="13" t="s">
        <v>72</v>
      </c>
      <c r="AY639" s="243" t="s">
        <v>196</v>
      </c>
    </row>
    <row r="640" s="13" customFormat="1">
      <c r="A640" s="13"/>
      <c r="B640" s="233"/>
      <c r="C640" s="234"/>
      <c r="D640" s="235" t="s">
        <v>208</v>
      </c>
      <c r="E640" s="236" t="s">
        <v>19</v>
      </c>
      <c r="F640" s="237" t="s">
        <v>1467</v>
      </c>
      <c r="G640" s="234"/>
      <c r="H640" s="236" t="s">
        <v>19</v>
      </c>
      <c r="I640" s="238"/>
      <c r="J640" s="234"/>
      <c r="K640" s="234"/>
      <c r="L640" s="239"/>
      <c r="M640" s="240"/>
      <c r="N640" s="241"/>
      <c r="O640" s="241"/>
      <c r="P640" s="241"/>
      <c r="Q640" s="241"/>
      <c r="R640" s="241"/>
      <c r="S640" s="241"/>
      <c r="T640" s="24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3" t="s">
        <v>208</v>
      </c>
      <c r="AU640" s="243" t="s">
        <v>81</v>
      </c>
      <c r="AV640" s="13" t="s">
        <v>79</v>
      </c>
      <c r="AW640" s="13" t="s">
        <v>33</v>
      </c>
      <c r="AX640" s="13" t="s">
        <v>72</v>
      </c>
      <c r="AY640" s="243" t="s">
        <v>196</v>
      </c>
    </row>
    <row r="641" s="14" customFormat="1">
      <c r="A641" s="14"/>
      <c r="B641" s="244"/>
      <c r="C641" s="245"/>
      <c r="D641" s="235" t="s">
        <v>208</v>
      </c>
      <c r="E641" s="246" t="s">
        <v>19</v>
      </c>
      <c r="F641" s="247" t="s">
        <v>1688</v>
      </c>
      <c r="G641" s="245"/>
      <c r="H641" s="248">
        <v>0.158</v>
      </c>
      <c r="I641" s="249"/>
      <c r="J641" s="245"/>
      <c r="K641" s="245"/>
      <c r="L641" s="250"/>
      <c r="M641" s="251"/>
      <c r="N641" s="252"/>
      <c r="O641" s="252"/>
      <c r="P641" s="252"/>
      <c r="Q641" s="252"/>
      <c r="R641" s="252"/>
      <c r="S641" s="252"/>
      <c r="T641" s="253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54" t="s">
        <v>208</v>
      </c>
      <c r="AU641" s="254" t="s">
        <v>81</v>
      </c>
      <c r="AV641" s="14" t="s">
        <v>81</v>
      </c>
      <c r="AW641" s="14" t="s">
        <v>33</v>
      </c>
      <c r="AX641" s="14" t="s">
        <v>72</v>
      </c>
      <c r="AY641" s="254" t="s">
        <v>196</v>
      </c>
    </row>
    <row r="642" s="15" customFormat="1">
      <c r="A642" s="15"/>
      <c r="B642" s="255"/>
      <c r="C642" s="256"/>
      <c r="D642" s="235" t="s">
        <v>208</v>
      </c>
      <c r="E642" s="257" t="s">
        <v>19</v>
      </c>
      <c r="F642" s="258" t="s">
        <v>219</v>
      </c>
      <c r="G642" s="256"/>
      <c r="H642" s="259">
        <v>0.158</v>
      </c>
      <c r="I642" s="260"/>
      <c r="J642" s="256"/>
      <c r="K642" s="256"/>
      <c r="L642" s="261"/>
      <c r="M642" s="262"/>
      <c r="N642" s="263"/>
      <c r="O642" s="263"/>
      <c r="P642" s="263"/>
      <c r="Q642" s="263"/>
      <c r="R642" s="263"/>
      <c r="S642" s="263"/>
      <c r="T642" s="264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T642" s="265" t="s">
        <v>208</v>
      </c>
      <c r="AU642" s="265" t="s">
        <v>81</v>
      </c>
      <c r="AV642" s="15" t="s">
        <v>204</v>
      </c>
      <c r="AW642" s="15" t="s">
        <v>33</v>
      </c>
      <c r="AX642" s="15" t="s">
        <v>79</v>
      </c>
      <c r="AY642" s="265" t="s">
        <v>196</v>
      </c>
    </row>
    <row r="643" s="2" customFormat="1" ht="33" customHeight="1">
      <c r="A643" s="41"/>
      <c r="B643" s="42"/>
      <c r="C643" s="215" t="s">
        <v>828</v>
      </c>
      <c r="D643" s="215" t="s">
        <v>199</v>
      </c>
      <c r="E643" s="216" t="s">
        <v>1473</v>
      </c>
      <c r="F643" s="217" t="s">
        <v>1474</v>
      </c>
      <c r="G643" s="218" t="s">
        <v>264</v>
      </c>
      <c r="H643" s="219">
        <v>0.158</v>
      </c>
      <c r="I643" s="220"/>
      <c r="J643" s="221">
        <f>ROUND(I643*H643,2)</f>
        <v>0</v>
      </c>
      <c r="K643" s="217" t="s">
        <v>203</v>
      </c>
      <c r="L643" s="47"/>
      <c r="M643" s="222" t="s">
        <v>19</v>
      </c>
      <c r="N643" s="223" t="s">
        <v>43</v>
      </c>
      <c r="O643" s="87"/>
      <c r="P643" s="224">
        <f>O643*H643</f>
        <v>0</v>
      </c>
      <c r="Q643" s="224">
        <v>0</v>
      </c>
      <c r="R643" s="224">
        <f>Q643*H643</f>
        <v>0</v>
      </c>
      <c r="S643" s="224">
        <v>0</v>
      </c>
      <c r="T643" s="225">
        <f>S643*H643</f>
        <v>0</v>
      </c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R643" s="226" t="s">
        <v>204</v>
      </c>
      <c r="AT643" s="226" t="s">
        <v>199</v>
      </c>
      <c r="AU643" s="226" t="s">
        <v>81</v>
      </c>
      <c r="AY643" s="20" t="s">
        <v>196</v>
      </c>
      <c r="BE643" s="227">
        <f>IF(N643="základní",J643,0)</f>
        <v>0</v>
      </c>
      <c r="BF643" s="227">
        <f>IF(N643="snížená",J643,0)</f>
        <v>0</v>
      </c>
      <c r="BG643" s="227">
        <f>IF(N643="zákl. přenesená",J643,0)</f>
        <v>0</v>
      </c>
      <c r="BH643" s="227">
        <f>IF(N643="sníž. přenesená",J643,0)</f>
        <v>0</v>
      </c>
      <c r="BI643" s="227">
        <f>IF(N643="nulová",J643,0)</f>
        <v>0</v>
      </c>
      <c r="BJ643" s="20" t="s">
        <v>79</v>
      </c>
      <c r="BK643" s="227">
        <f>ROUND(I643*H643,2)</f>
        <v>0</v>
      </c>
      <c r="BL643" s="20" t="s">
        <v>204</v>
      </c>
      <c r="BM643" s="226" t="s">
        <v>1691</v>
      </c>
    </row>
    <row r="644" s="2" customFormat="1">
      <c r="A644" s="41"/>
      <c r="B644" s="42"/>
      <c r="C644" s="43"/>
      <c r="D644" s="228" t="s">
        <v>206</v>
      </c>
      <c r="E644" s="43"/>
      <c r="F644" s="229" t="s">
        <v>1476</v>
      </c>
      <c r="G644" s="43"/>
      <c r="H644" s="43"/>
      <c r="I644" s="230"/>
      <c r="J644" s="43"/>
      <c r="K644" s="43"/>
      <c r="L644" s="47"/>
      <c r="M644" s="231"/>
      <c r="N644" s="232"/>
      <c r="O644" s="87"/>
      <c r="P644" s="87"/>
      <c r="Q644" s="87"/>
      <c r="R644" s="87"/>
      <c r="S644" s="87"/>
      <c r="T644" s="88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T644" s="20" t="s">
        <v>206</v>
      </c>
      <c r="AU644" s="20" t="s">
        <v>81</v>
      </c>
    </row>
    <row r="645" s="13" customFormat="1">
      <c r="A645" s="13"/>
      <c r="B645" s="233"/>
      <c r="C645" s="234"/>
      <c r="D645" s="235" t="s">
        <v>208</v>
      </c>
      <c r="E645" s="236" t="s">
        <v>19</v>
      </c>
      <c r="F645" s="237" t="s">
        <v>1687</v>
      </c>
      <c r="G645" s="234"/>
      <c r="H645" s="236" t="s">
        <v>19</v>
      </c>
      <c r="I645" s="238"/>
      <c r="J645" s="234"/>
      <c r="K645" s="234"/>
      <c r="L645" s="239"/>
      <c r="M645" s="240"/>
      <c r="N645" s="241"/>
      <c r="O645" s="241"/>
      <c r="P645" s="241"/>
      <c r="Q645" s="241"/>
      <c r="R645" s="241"/>
      <c r="S645" s="241"/>
      <c r="T645" s="24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3" t="s">
        <v>208</v>
      </c>
      <c r="AU645" s="243" t="s">
        <v>81</v>
      </c>
      <c r="AV645" s="13" t="s">
        <v>79</v>
      </c>
      <c r="AW645" s="13" t="s">
        <v>33</v>
      </c>
      <c r="AX645" s="13" t="s">
        <v>72</v>
      </c>
      <c r="AY645" s="243" t="s">
        <v>196</v>
      </c>
    </row>
    <row r="646" s="13" customFormat="1">
      <c r="A646" s="13"/>
      <c r="B646" s="233"/>
      <c r="C646" s="234"/>
      <c r="D646" s="235" t="s">
        <v>208</v>
      </c>
      <c r="E646" s="236" t="s">
        <v>19</v>
      </c>
      <c r="F646" s="237" t="s">
        <v>1467</v>
      </c>
      <c r="G646" s="234"/>
      <c r="H646" s="236" t="s">
        <v>19</v>
      </c>
      <c r="I646" s="238"/>
      <c r="J646" s="234"/>
      <c r="K646" s="234"/>
      <c r="L646" s="239"/>
      <c r="M646" s="240"/>
      <c r="N646" s="241"/>
      <c r="O646" s="241"/>
      <c r="P646" s="241"/>
      <c r="Q646" s="241"/>
      <c r="R646" s="241"/>
      <c r="S646" s="241"/>
      <c r="T646" s="242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3" t="s">
        <v>208</v>
      </c>
      <c r="AU646" s="243" t="s">
        <v>81</v>
      </c>
      <c r="AV646" s="13" t="s">
        <v>79</v>
      </c>
      <c r="AW646" s="13" t="s">
        <v>33</v>
      </c>
      <c r="AX646" s="13" t="s">
        <v>72</v>
      </c>
      <c r="AY646" s="243" t="s">
        <v>196</v>
      </c>
    </row>
    <row r="647" s="14" customFormat="1">
      <c r="A647" s="14"/>
      <c r="B647" s="244"/>
      <c r="C647" s="245"/>
      <c r="D647" s="235" t="s">
        <v>208</v>
      </c>
      <c r="E647" s="246" t="s">
        <v>19</v>
      </c>
      <c r="F647" s="247" t="s">
        <v>1688</v>
      </c>
      <c r="G647" s="245"/>
      <c r="H647" s="248">
        <v>0.158</v>
      </c>
      <c r="I647" s="249"/>
      <c r="J647" s="245"/>
      <c r="K647" s="245"/>
      <c r="L647" s="250"/>
      <c r="M647" s="251"/>
      <c r="N647" s="252"/>
      <c r="O647" s="252"/>
      <c r="P647" s="252"/>
      <c r="Q647" s="252"/>
      <c r="R647" s="252"/>
      <c r="S647" s="252"/>
      <c r="T647" s="253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54" t="s">
        <v>208</v>
      </c>
      <c r="AU647" s="254" t="s">
        <v>81</v>
      </c>
      <c r="AV647" s="14" t="s">
        <v>81</v>
      </c>
      <c r="AW647" s="14" t="s">
        <v>33</v>
      </c>
      <c r="AX647" s="14" t="s">
        <v>72</v>
      </c>
      <c r="AY647" s="254" t="s">
        <v>196</v>
      </c>
    </row>
    <row r="648" s="15" customFormat="1">
      <c r="A648" s="15"/>
      <c r="B648" s="255"/>
      <c r="C648" s="256"/>
      <c r="D648" s="235" t="s">
        <v>208</v>
      </c>
      <c r="E648" s="257" t="s">
        <v>19</v>
      </c>
      <c r="F648" s="258" t="s">
        <v>219</v>
      </c>
      <c r="G648" s="256"/>
      <c r="H648" s="259">
        <v>0.158</v>
      </c>
      <c r="I648" s="260"/>
      <c r="J648" s="256"/>
      <c r="K648" s="256"/>
      <c r="L648" s="261"/>
      <c r="M648" s="262"/>
      <c r="N648" s="263"/>
      <c r="O648" s="263"/>
      <c r="P648" s="263"/>
      <c r="Q648" s="263"/>
      <c r="R648" s="263"/>
      <c r="S648" s="263"/>
      <c r="T648" s="264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T648" s="265" t="s">
        <v>208</v>
      </c>
      <c r="AU648" s="265" t="s">
        <v>81</v>
      </c>
      <c r="AV648" s="15" t="s">
        <v>204</v>
      </c>
      <c r="AW648" s="15" t="s">
        <v>33</v>
      </c>
      <c r="AX648" s="15" t="s">
        <v>79</v>
      </c>
      <c r="AY648" s="265" t="s">
        <v>196</v>
      </c>
    </row>
    <row r="649" s="2" customFormat="1" ht="37.8" customHeight="1">
      <c r="A649" s="41"/>
      <c r="B649" s="42"/>
      <c r="C649" s="215" t="s">
        <v>1692</v>
      </c>
      <c r="D649" s="215" t="s">
        <v>199</v>
      </c>
      <c r="E649" s="216" t="s">
        <v>295</v>
      </c>
      <c r="F649" s="217" t="s">
        <v>296</v>
      </c>
      <c r="G649" s="218" t="s">
        <v>264</v>
      </c>
      <c r="H649" s="219">
        <v>0.158</v>
      </c>
      <c r="I649" s="220"/>
      <c r="J649" s="221">
        <f>ROUND(I649*H649,2)</f>
        <v>0</v>
      </c>
      <c r="K649" s="217" t="s">
        <v>203</v>
      </c>
      <c r="L649" s="47"/>
      <c r="M649" s="222" t="s">
        <v>19</v>
      </c>
      <c r="N649" s="223" t="s">
        <v>43</v>
      </c>
      <c r="O649" s="87"/>
      <c r="P649" s="224">
        <f>O649*H649</f>
        <v>0</v>
      </c>
      <c r="Q649" s="224">
        <v>0</v>
      </c>
      <c r="R649" s="224">
        <f>Q649*H649</f>
        <v>0</v>
      </c>
      <c r="S649" s="224">
        <v>0</v>
      </c>
      <c r="T649" s="225">
        <f>S649*H649</f>
        <v>0</v>
      </c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R649" s="226" t="s">
        <v>204</v>
      </c>
      <c r="AT649" s="226" t="s">
        <v>199</v>
      </c>
      <c r="AU649" s="226" t="s">
        <v>81</v>
      </c>
      <c r="AY649" s="20" t="s">
        <v>196</v>
      </c>
      <c r="BE649" s="227">
        <f>IF(N649="základní",J649,0)</f>
        <v>0</v>
      </c>
      <c r="BF649" s="227">
        <f>IF(N649="snížená",J649,0)</f>
        <v>0</v>
      </c>
      <c r="BG649" s="227">
        <f>IF(N649="zákl. přenesená",J649,0)</f>
        <v>0</v>
      </c>
      <c r="BH649" s="227">
        <f>IF(N649="sníž. přenesená",J649,0)</f>
        <v>0</v>
      </c>
      <c r="BI649" s="227">
        <f>IF(N649="nulová",J649,0)</f>
        <v>0</v>
      </c>
      <c r="BJ649" s="20" t="s">
        <v>79</v>
      </c>
      <c r="BK649" s="227">
        <f>ROUND(I649*H649,2)</f>
        <v>0</v>
      </c>
      <c r="BL649" s="20" t="s">
        <v>204</v>
      </c>
      <c r="BM649" s="226" t="s">
        <v>1693</v>
      </c>
    </row>
    <row r="650" s="2" customFormat="1">
      <c r="A650" s="41"/>
      <c r="B650" s="42"/>
      <c r="C650" s="43"/>
      <c r="D650" s="228" t="s">
        <v>206</v>
      </c>
      <c r="E650" s="43"/>
      <c r="F650" s="229" t="s">
        <v>298</v>
      </c>
      <c r="G650" s="43"/>
      <c r="H650" s="43"/>
      <c r="I650" s="230"/>
      <c r="J650" s="43"/>
      <c r="K650" s="43"/>
      <c r="L650" s="47"/>
      <c r="M650" s="231"/>
      <c r="N650" s="232"/>
      <c r="O650" s="87"/>
      <c r="P650" s="87"/>
      <c r="Q650" s="87"/>
      <c r="R650" s="87"/>
      <c r="S650" s="87"/>
      <c r="T650" s="88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T650" s="20" t="s">
        <v>206</v>
      </c>
      <c r="AU650" s="20" t="s">
        <v>81</v>
      </c>
    </row>
    <row r="651" s="13" customFormat="1">
      <c r="A651" s="13"/>
      <c r="B651" s="233"/>
      <c r="C651" s="234"/>
      <c r="D651" s="235" t="s">
        <v>208</v>
      </c>
      <c r="E651" s="236" t="s">
        <v>19</v>
      </c>
      <c r="F651" s="237" t="s">
        <v>1687</v>
      </c>
      <c r="G651" s="234"/>
      <c r="H651" s="236" t="s">
        <v>19</v>
      </c>
      <c r="I651" s="238"/>
      <c r="J651" s="234"/>
      <c r="K651" s="234"/>
      <c r="L651" s="239"/>
      <c r="M651" s="240"/>
      <c r="N651" s="241"/>
      <c r="O651" s="241"/>
      <c r="P651" s="241"/>
      <c r="Q651" s="241"/>
      <c r="R651" s="241"/>
      <c r="S651" s="241"/>
      <c r="T651" s="24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3" t="s">
        <v>208</v>
      </c>
      <c r="AU651" s="243" t="s">
        <v>81</v>
      </c>
      <c r="AV651" s="13" t="s">
        <v>79</v>
      </c>
      <c r="AW651" s="13" t="s">
        <v>33</v>
      </c>
      <c r="AX651" s="13" t="s">
        <v>72</v>
      </c>
      <c r="AY651" s="243" t="s">
        <v>196</v>
      </c>
    </row>
    <row r="652" s="13" customFormat="1">
      <c r="A652" s="13"/>
      <c r="B652" s="233"/>
      <c r="C652" s="234"/>
      <c r="D652" s="235" t="s">
        <v>208</v>
      </c>
      <c r="E652" s="236" t="s">
        <v>19</v>
      </c>
      <c r="F652" s="237" t="s">
        <v>1467</v>
      </c>
      <c r="G652" s="234"/>
      <c r="H652" s="236" t="s">
        <v>19</v>
      </c>
      <c r="I652" s="238"/>
      <c r="J652" s="234"/>
      <c r="K652" s="234"/>
      <c r="L652" s="239"/>
      <c r="M652" s="240"/>
      <c r="N652" s="241"/>
      <c r="O652" s="241"/>
      <c r="P652" s="241"/>
      <c r="Q652" s="241"/>
      <c r="R652" s="241"/>
      <c r="S652" s="241"/>
      <c r="T652" s="242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3" t="s">
        <v>208</v>
      </c>
      <c r="AU652" s="243" t="s">
        <v>81</v>
      </c>
      <c r="AV652" s="13" t="s">
        <v>79</v>
      </c>
      <c r="AW652" s="13" t="s">
        <v>33</v>
      </c>
      <c r="AX652" s="13" t="s">
        <v>72</v>
      </c>
      <c r="AY652" s="243" t="s">
        <v>196</v>
      </c>
    </row>
    <row r="653" s="14" customFormat="1">
      <c r="A653" s="14"/>
      <c r="B653" s="244"/>
      <c r="C653" s="245"/>
      <c r="D653" s="235" t="s">
        <v>208</v>
      </c>
      <c r="E653" s="246" t="s">
        <v>19</v>
      </c>
      <c r="F653" s="247" t="s">
        <v>1688</v>
      </c>
      <c r="G653" s="245"/>
      <c r="H653" s="248">
        <v>0.158</v>
      </c>
      <c r="I653" s="249"/>
      <c r="J653" s="245"/>
      <c r="K653" s="245"/>
      <c r="L653" s="250"/>
      <c r="M653" s="251"/>
      <c r="N653" s="252"/>
      <c r="O653" s="252"/>
      <c r="P653" s="252"/>
      <c r="Q653" s="252"/>
      <c r="R653" s="252"/>
      <c r="S653" s="252"/>
      <c r="T653" s="253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T653" s="254" t="s">
        <v>208</v>
      </c>
      <c r="AU653" s="254" t="s">
        <v>81</v>
      </c>
      <c r="AV653" s="14" t="s">
        <v>81</v>
      </c>
      <c r="AW653" s="14" t="s">
        <v>33</v>
      </c>
      <c r="AX653" s="14" t="s">
        <v>72</v>
      </c>
      <c r="AY653" s="254" t="s">
        <v>196</v>
      </c>
    </row>
    <row r="654" s="15" customFormat="1">
      <c r="A654" s="15"/>
      <c r="B654" s="255"/>
      <c r="C654" s="256"/>
      <c r="D654" s="235" t="s">
        <v>208</v>
      </c>
      <c r="E654" s="257" t="s">
        <v>19</v>
      </c>
      <c r="F654" s="258" t="s">
        <v>219</v>
      </c>
      <c r="G654" s="256"/>
      <c r="H654" s="259">
        <v>0.158</v>
      </c>
      <c r="I654" s="260"/>
      <c r="J654" s="256"/>
      <c r="K654" s="256"/>
      <c r="L654" s="261"/>
      <c r="M654" s="262"/>
      <c r="N654" s="263"/>
      <c r="O654" s="263"/>
      <c r="P654" s="263"/>
      <c r="Q654" s="263"/>
      <c r="R654" s="263"/>
      <c r="S654" s="263"/>
      <c r="T654" s="264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T654" s="265" t="s">
        <v>208</v>
      </c>
      <c r="AU654" s="265" t="s">
        <v>81</v>
      </c>
      <c r="AV654" s="15" t="s">
        <v>204</v>
      </c>
      <c r="AW654" s="15" t="s">
        <v>33</v>
      </c>
      <c r="AX654" s="15" t="s">
        <v>79</v>
      </c>
      <c r="AY654" s="265" t="s">
        <v>196</v>
      </c>
    </row>
    <row r="655" s="2" customFormat="1" ht="37.8" customHeight="1">
      <c r="A655" s="41"/>
      <c r="B655" s="42"/>
      <c r="C655" s="215" t="s">
        <v>1694</v>
      </c>
      <c r="D655" s="215" t="s">
        <v>199</v>
      </c>
      <c r="E655" s="216" t="s">
        <v>300</v>
      </c>
      <c r="F655" s="217" t="s">
        <v>301</v>
      </c>
      <c r="G655" s="218" t="s">
        <v>264</v>
      </c>
      <c r="H655" s="219">
        <v>0.158</v>
      </c>
      <c r="I655" s="220"/>
      <c r="J655" s="221">
        <f>ROUND(I655*H655,2)</f>
        <v>0</v>
      </c>
      <c r="K655" s="217" t="s">
        <v>203</v>
      </c>
      <c r="L655" s="47"/>
      <c r="M655" s="222" t="s">
        <v>19</v>
      </c>
      <c r="N655" s="223" t="s">
        <v>43</v>
      </c>
      <c r="O655" s="87"/>
      <c r="P655" s="224">
        <f>O655*H655</f>
        <v>0</v>
      </c>
      <c r="Q655" s="224">
        <v>0</v>
      </c>
      <c r="R655" s="224">
        <f>Q655*H655</f>
        <v>0</v>
      </c>
      <c r="S655" s="224">
        <v>0</v>
      </c>
      <c r="T655" s="225">
        <f>S655*H655</f>
        <v>0</v>
      </c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R655" s="226" t="s">
        <v>204</v>
      </c>
      <c r="AT655" s="226" t="s">
        <v>199</v>
      </c>
      <c r="AU655" s="226" t="s">
        <v>81</v>
      </c>
      <c r="AY655" s="20" t="s">
        <v>196</v>
      </c>
      <c r="BE655" s="227">
        <f>IF(N655="základní",J655,0)</f>
        <v>0</v>
      </c>
      <c r="BF655" s="227">
        <f>IF(N655="snížená",J655,0)</f>
        <v>0</v>
      </c>
      <c r="BG655" s="227">
        <f>IF(N655="zákl. přenesená",J655,0)</f>
        <v>0</v>
      </c>
      <c r="BH655" s="227">
        <f>IF(N655="sníž. přenesená",J655,0)</f>
        <v>0</v>
      </c>
      <c r="BI655" s="227">
        <f>IF(N655="nulová",J655,0)</f>
        <v>0</v>
      </c>
      <c r="BJ655" s="20" t="s">
        <v>79</v>
      </c>
      <c r="BK655" s="227">
        <f>ROUND(I655*H655,2)</f>
        <v>0</v>
      </c>
      <c r="BL655" s="20" t="s">
        <v>204</v>
      </c>
      <c r="BM655" s="226" t="s">
        <v>1695</v>
      </c>
    </row>
    <row r="656" s="2" customFormat="1">
      <c r="A656" s="41"/>
      <c r="B656" s="42"/>
      <c r="C656" s="43"/>
      <c r="D656" s="228" t="s">
        <v>206</v>
      </c>
      <c r="E656" s="43"/>
      <c r="F656" s="229" t="s">
        <v>303</v>
      </c>
      <c r="G656" s="43"/>
      <c r="H656" s="43"/>
      <c r="I656" s="230"/>
      <c r="J656" s="43"/>
      <c r="K656" s="43"/>
      <c r="L656" s="47"/>
      <c r="M656" s="231"/>
      <c r="N656" s="232"/>
      <c r="O656" s="87"/>
      <c r="P656" s="87"/>
      <c r="Q656" s="87"/>
      <c r="R656" s="87"/>
      <c r="S656" s="87"/>
      <c r="T656" s="88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T656" s="20" t="s">
        <v>206</v>
      </c>
      <c r="AU656" s="20" t="s">
        <v>81</v>
      </c>
    </row>
    <row r="657" s="13" customFormat="1">
      <c r="A657" s="13"/>
      <c r="B657" s="233"/>
      <c r="C657" s="234"/>
      <c r="D657" s="235" t="s">
        <v>208</v>
      </c>
      <c r="E657" s="236" t="s">
        <v>19</v>
      </c>
      <c r="F657" s="237" t="s">
        <v>1687</v>
      </c>
      <c r="G657" s="234"/>
      <c r="H657" s="236" t="s">
        <v>19</v>
      </c>
      <c r="I657" s="238"/>
      <c r="J657" s="234"/>
      <c r="K657" s="234"/>
      <c r="L657" s="239"/>
      <c r="M657" s="240"/>
      <c r="N657" s="241"/>
      <c r="O657" s="241"/>
      <c r="P657" s="241"/>
      <c r="Q657" s="241"/>
      <c r="R657" s="241"/>
      <c r="S657" s="241"/>
      <c r="T657" s="242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3" t="s">
        <v>208</v>
      </c>
      <c r="AU657" s="243" t="s">
        <v>81</v>
      </c>
      <c r="AV657" s="13" t="s">
        <v>79</v>
      </c>
      <c r="AW657" s="13" t="s">
        <v>33</v>
      </c>
      <c r="AX657" s="13" t="s">
        <v>72</v>
      </c>
      <c r="AY657" s="243" t="s">
        <v>196</v>
      </c>
    </row>
    <row r="658" s="13" customFormat="1">
      <c r="A658" s="13"/>
      <c r="B658" s="233"/>
      <c r="C658" s="234"/>
      <c r="D658" s="235" t="s">
        <v>208</v>
      </c>
      <c r="E658" s="236" t="s">
        <v>19</v>
      </c>
      <c r="F658" s="237" t="s">
        <v>1467</v>
      </c>
      <c r="G658" s="234"/>
      <c r="H658" s="236" t="s">
        <v>19</v>
      </c>
      <c r="I658" s="238"/>
      <c r="J658" s="234"/>
      <c r="K658" s="234"/>
      <c r="L658" s="239"/>
      <c r="M658" s="240"/>
      <c r="N658" s="241"/>
      <c r="O658" s="241"/>
      <c r="P658" s="241"/>
      <c r="Q658" s="241"/>
      <c r="R658" s="241"/>
      <c r="S658" s="241"/>
      <c r="T658" s="242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43" t="s">
        <v>208</v>
      </c>
      <c r="AU658" s="243" t="s">
        <v>81</v>
      </c>
      <c r="AV658" s="13" t="s">
        <v>79</v>
      </c>
      <c r="AW658" s="13" t="s">
        <v>33</v>
      </c>
      <c r="AX658" s="13" t="s">
        <v>72</v>
      </c>
      <c r="AY658" s="243" t="s">
        <v>196</v>
      </c>
    </row>
    <row r="659" s="14" customFormat="1">
      <c r="A659" s="14"/>
      <c r="B659" s="244"/>
      <c r="C659" s="245"/>
      <c r="D659" s="235" t="s">
        <v>208</v>
      </c>
      <c r="E659" s="246" t="s">
        <v>19</v>
      </c>
      <c r="F659" s="247" t="s">
        <v>1688</v>
      </c>
      <c r="G659" s="245"/>
      <c r="H659" s="248">
        <v>0.158</v>
      </c>
      <c r="I659" s="249"/>
      <c r="J659" s="245"/>
      <c r="K659" s="245"/>
      <c r="L659" s="250"/>
      <c r="M659" s="251"/>
      <c r="N659" s="252"/>
      <c r="O659" s="252"/>
      <c r="P659" s="252"/>
      <c r="Q659" s="252"/>
      <c r="R659" s="252"/>
      <c r="S659" s="252"/>
      <c r="T659" s="253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T659" s="254" t="s">
        <v>208</v>
      </c>
      <c r="AU659" s="254" t="s">
        <v>81</v>
      </c>
      <c r="AV659" s="14" t="s">
        <v>81</v>
      </c>
      <c r="AW659" s="14" t="s">
        <v>33</v>
      </c>
      <c r="AX659" s="14" t="s">
        <v>72</v>
      </c>
      <c r="AY659" s="254" t="s">
        <v>196</v>
      </c>
    </row>
    <row r="660" s="15" customFormat="1">
      <c r="A660" s="15"/>
      <c r="B660" s="255"/>
      <c r="C660" s="256"/>
      <c r="D660" s="235" t="s">
        <v>208</v>
      </c>
      <c r="E660" s="257" t="s">
        <v>19</v>
      </c>
      <c r="F660" s="258" t="s">
        <v>219</v>
      </c>
      <c r="G660" s="256"/>
      <c r="H660" s="259">
        <v>0.158</v>
      </c>
      <c r="I660" s="260"/>
      <c r="J660" s="256"/>
      <c r="K660" s="256"/>
      <c r="L660" s="261"/>
      <c r="M660" s="262"/>
      <c r="N660" s="263"/>
      <c r="O660" s="263"/>
      <c r="P660" s="263"/>
      <c r="Q660" s="263"/>
      <c r="R660" s="263"/>
      <c r="S660" s="263"/>
      <c r="T660" s="264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T660" s="265" t="s">
        <v>208</v>
      </c>
      <c r="AU660" s="265" t="s">
        <v>81</v>
      </c>
      <c r="AV660" s="15" t="s">
        <v>204</v>
      </c>
      <c r="AW660" s="15" t="s">
        <v>33</v>
      </c>
      <c r="AX660" s="15" t="s">
        <v>79</v>
      </c>
      <c r="AY660" s="265" t="s">
        <v>196</v>
      </c>
    </row>
    <row r="661" s="2" customFormat="1" ht="24.15" customHeight="1">
      <c r="A661" s="41"/>
      <c r="B661" s="42"/>
      <c r="C661" s="215" t="s">
        <v>985</v>
      </c>
      <c r="D661" s="215" t="s">
        <v>199</v>
      </c>
      <c r="E661" s="216" t="s">
        <v>1479</v>
      </c>
      <c r="F661" s="217" t="s">
        <v>311</v>
      </c>
      <c r="G661" s="218" t="s">
        <v>264</v>
      </c>
      <c r="H661" s="219">
        <v>0.158</v>
      </c>
      <c r="I661" s="220"/>
      <c r="J661" s="221">
        <f>ROUND(I661*H661,2)</f>
        <v>0</v>
      </c>
      <c r="K661" s="217" t="s">
        <v>203</v>
      </c>
      <c r="L661" s="47"/>
      <c r="M661" s="222" t="s">
        <v>19</v>
      </c>
      <c r="N661" s="223" t="s">
        <v>43</v>
      </c>
      <c r="O661" s="87"/>
      <c r="P661" s="224">
        <f>O661*H661</f>
        <v>0</v>
      </c>
      <c r="Q661" s="224">
        <v>0</v>
      </c>
      <c r="R661" s="224">
        <f>Q661*H661</f>
        <v>0</v>
      </c>
      <c r="S661" s="224">
        <v>0</v>
      </c>
      <c r="T661" s="225">
        <f>S661*H661</f>
        <v>0</v>
      </c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R661" s="226" t="s">
        <v>204</v>
      </c>
      <c r="AT661" s="226" t="s">
        <v>199</v>
      </c>
      <c r="AU661" s="226" t="s">
        <v>81</v>
      </c>
      <c r="AY661" s="20" t="s">
        <v>196</v>
      </c>
      <c r="BE661" s="227">
        <f>IF(N661="základní",J661,0)</f>
        <v>0</v>
      </c>
      <c r="BF661" s="227">
        <f>IF(N661="snížená",J661,0)</f>
        <v>0</v>
      </c>
      <c r="BG661" s="227">
        <f>IF(N661="zákl. přenesená",J661,0)</f>
        <v>0</v>
      </c>
      <c r="BH661" s="227">
        <f>IF(N661="sníž. přenesená",J661,0)</f>
        <v>0</v>
      </c>
      <c r="BI661" s="227">
        <f>IF(N661="nulová",J661,0)</f>
        <v>0</v>
      </c>
      <c r="BJ661" s="20" t="s">
        <v>79</v>
      </c>
      <c r="BK661" s="227">
        <f>ROUND(I661*H661,2)</f>
        <v>0</v>
      </c>
      <c r="BL661" s="20" t="s">
        <v>204</v>
      </c>
      <c r="BM661" s="226" t="s">
        <v>1696</v>
      </c>
    </row>
    <row r="662" s="2" customFormat="1">
      <c r="A662" s="41"/>
      <c r="B662" s="42"/>
      <c r="C662" s="43"/>
      <c r="D662" s="228" t="s">
        <v>206</v>
      </c>
      <c r="E662" s="43"/>
      <c r="F662" s="229" t="s">
        <v>1481</v>
      </c>
      <c r="G662" s="43"/>
      <c r="H662" s="43"/>
      <c r="I662" s="230"/>
      <c r="J662" s="43"/>
      <c r="K662" s="43"/>
      <c r="L662" s="47"/>
      <c r="M662" s="231"/>
      <c r="N662" s="232"/>
      <c r="O662" s="87"/>
      <c r="P662" s="87"/>
      <c r="Q662" s="87"/>
      <c r="R662" s="87"/>
      <c r="S662" s="87"/>
      <c r="T662" s="88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T662" s="20" t="s">
        <v>206</v>
      </c>
      <c r="AU662" s="20" t="s">
        <v>81</v>
      </c>
    </row>
    <row r="663" s="13" customFormat="1">
      <c r="A663" s="13"/>
      <c r="B663" s="233"/>
      <c r="C663" s="234"/>
      <c r="D663" s="235" t="s">
        <v>208</v>
      </c>
      <c r="E663" s="236" t="s">
        <v>19</v>
      </c>
      <c r="F663" s="237" t="s">
        <v>1687</v>
      </c>
      <c r="G663" s="234"/>
      <c r="H663" s="236" t="s">
        <v>19</v>
      </c>
      <c r="I663" s="238"/>
      <c r="J663" s="234"/>
      <c r="K663" s="234"/>
      <c r="L663" s="239"/>
      <c r="M663" s="240"/>
      <c r="N663" s="241"/>
      <c r="O663" s="241"/>
      <c r="P663" s="241"/>
      <c r="Q663" s="241"/>
      <c r="R663" s="241"/>
      <c r="S663" s="241"/>
      <c r="T663" s="242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43" t="s">
        <v>208</v>
      </c>
      <c r="AU663" s="243" t="s">
        <v>81</v>
      </c>
      <c r="AV663" s="13" t="s">
        <v>79</v>
      </c>
      <c r="AW663" s="13" t="s">
        <v>33</v>
      </c>
      <c r="AX663" s="13" t="s">
        <v>72</v>
      </c>
      <c r="AY663" s="243" t="s">
        <v>196</v>
      </c>
    </row>
    <row r="664" s="13" customFormat="1">
      <c r="A664" s="13"/>
      <c r="B664" s="233"/>
      <c r="C664" s="234"/>
      <c r="D664" s="235" t="s">
        <v>208</v>
      </c>
      <c r="E664" s="236" t="s">
        <v>19</v>
      </c>
      <c r="F664" s="237" t="s">
        <v>1467</v>
      </c>
      <c r="G664" s="234"/>
      <c r="H664" s="236" t="s">
        <v>19</v>
      </c>
      <c r="I664" s="238"/>
      <c r="J664" s="234"/>
      <c r="K664" s="234"/>
      <c r="L664" s="239"/>
      <c r="M664" s="240"/>
      <c r="N664" s="241"/>
      <c r="O664" s="241"/>
      <c r="P664" s="241"/>
      <c r="Q664" s="241"/>
      <c r="R664" s="241"/>
      <c r="S664" s="241"/>
      <c r="T664" s="242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3" t="s">
        <v>208</v>
      </c>
      <c r="AU664" s="243" t="s">
        <v>81</v>
      </c>
      <c r="AV664" s="13" t="s">
        <v>79</v>
      </c>
      <c r="AW664" s="13" t="s">
        <v>33</v>
      </c>
      <c r="AX664" s="13" t="s">
        <v>72</v>
      </c>
      <c r="AY664" s="243" t="s">
        <v>196</v>
      </c>
    </row>
    <row r="665" s="14" customFormat="1">
      <c r="A665" s="14"/>
      <c r="B665" s="244"/>
      <c r="C665" s="245"/>
      <c r="D665" s="235" t="s">
        <v>208</v>
      </c>
      <c r="E665" s="246" t="s">
        <v>19</v>
      </c>
      <c r="F665" s="247" t="s">
        <v>1688</v>
      </c>
      <c r="G665" s="245"/>
      <c r="H665" s="248">
        <v>0.158</v>
      </c>
      <c r="I665" s="249"/>
      <c r="J665" s="245"/>
      <c r="K665" s="245"/>
      <c r="L665" s="250"/>
      <c r="M665" s="251"/>
      <c r="N665" s="252"/>
      <c r="O665" s="252"/>
      <c r="P665" s="252"/>
      <c r="Q665" s="252"/>
      <c r="R665" s="252"/>
      <c r="S665" s="252"/>
      <c r="T665" s="253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54" t="s">
        <v>208</v>
      </c>
      <c r="AU665" s="254" t="s">
        <v>81</v>
      </c>
      <c r="AV665" s="14" t="s">
        <v>81</v>
      </c>
      <c r="AW665" s="14" t="s">
        <v>33</v>
      </c>
      <c r="AX665" s="14" t="s">
        <v>72</v>
      </c>
      <c r="AY665" s="254" t="s">
        <v>196</v>
      </c>
    </row>
    <row r="666" s="15" customFormat="1">
      <c r="A666" s="15"/>
      <c r="B666" s="255"/>
      <c r="C666" s="256"/>
      <c r="D666" s="235" t="s">
        <v>208</v>
      </c>
      <c r="E666" s="257" t="s">
        <v>19</v>
      </c>
      <c r="F666" s="258" t="s">
        <v>219</v>
      </c>
      <c r="G666" s="256"/>
      <c r="H666" s="259">
        <v>0.158</v>
      </c>
      <c r="I666" s="260"/>
      <c r="J666" s="256"/>
      <c r="K666" s="256"/>
      <c r="L666" s="261"/>
      <c r="M666" s="262"/>
      <c r="N666" s="263"/>
      <c r="O666" s="263"/>
      <c r="P666" s="263"/>
      <c r="Q666" s="263"/>
      <c r="R666" s="263"/>
      <c r="S666" s="263"/>
      <c r="T666" s="264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T666" s="265" t="s">
        <v>208</v>
      </c>
      <c r="AU666" s="265" t="s">
        <v>81</v>
      </c>
      <c r="AV666" s="15" t="s">
        <v>204</v>
      </c>
      <c r="AW666" s="15" t="s">
        <v>33</v>
      </c>
      <c r="AX666" s="15" t="s">
        <v>79</v>
      </c>
      <c r="AY666" s="265" t="s">
        <v>196</v>
      </c>
    </row>
    <row r="667" s="2" customFormat="1" ht="24.15" customHeight="1">
      <c r="A667" s="41"/>
      <c r="B667" s="42"/>
      <c r="C667" s="215" t="s">
        <v>1697</v>
      </c>
      <c r="D667" s="215" t="s">
        <v>199</v>
      </c>
      <c r="E667" s="216" t="s">
        <v>1031</v>
      </c>
      <c r="F667" s="217" t="s">
        <v>369</v>
      </c>
      <c r="G667" s="218" t="s">
        <v>317</v>
      </c>
      <c r="H667" s="219">
        <v>0.252</v>
      </c>
      <c r="I667" s="220"/>
      <c r="J667" s="221">
        <f>ROUND(I667*H667,2)</f>
        <v>0</v>
      </c>
      <c r="K667" s="217" t="s">
        <v>203</v>
      </c>
      <c r="L667" s="47"/>
      <c r="M667" s="222" t="s">
        <v>19</v>
      </c>
      <c r="N667" s="223" t="s">
        <v>43</v>
      </c>
      <c r="O667" s="87"/>
      <c r="P667" s="224">
        <f>O667*H667</f>
        <v>0</v>
      </c>
      <c r="Q667" s="224">
        <v>0</v>
      </c>
      <c r="R667" s="224">
        <f>Q667*H667</f>
        <v>0</v>
      </c>
      <c r="S667" s="224">
        <v>0</v>
      </c>
      <c r="T667" s="225">
        <f>S667*H667</f>
        <v>0</v>
      </c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R667" s="226" t="s">
        <v>204</v>
      </c>
      <c r="AT667" s="226" t="s">
        <v>199</v>
      </c>
      <c r="AU667" s="226" t="s">
        <v>81</v>
      </c>
      <c r="AY667" s="20" t="s">
        <v>196</v>
      </c>
      <c r="BE667" s="227">
        <f>IF(N667="základní",J667,0)</f>
        <v>0</v>
      </c>
      <c r="BF667" s="227">
        <f>IF(N667="snížená",J667,0)</f>
        <v>0</v>
      </c>
      <c r="BG667" s="227">
        <f>IF(N667="zákl. přenesená",J667,0)</f>
        <v>0</v>
      </c>
      <c r="BH667" s="227">
        <f>IF(N667="sníž. přenesená",J667,0)</f>
        <v>0</v>
      </c>
      <c r="BI667" s="227">
        <f>IF(N667="nulová",J667,0)</f>
        <v>0</v>
      </c>
      <c r="BJ667" s="20" t="s">
        <v>79</v>
      </c>
      <c r="BK667" s="227">
        <f>ROUND(I667*H667,2)</f>
        <v>0</v>
      </c>
      <c r="BL667" s="20" t="s">
        <v>204</v>
      </c>
      <c r="BM667" s="226" t="s">
        <v>1698</v>
      </c>
    </row>
    <row r="668" s="2" customFormat="1">
      <c r="A668" s="41"/>
      <c r="B668" s="42"/>
      <c r="C668" s="43"/>
      <c r="D668" s="228" t="s">
        <v>206</v>
      </c>
      <c r="E668" s="43"/>
      <c r="F668" s="229" t="s">
        <v>1033</v>
      </c>
      <c r="G668" s="43"/>
      <c r="H668" s="43"/>
      <c r="I668" s="230"/>
      <c r="J668" s="43"/>
      <c r="K668" s="43"/>
      <c r="L668" s="47"/>
      <c r="M668" s="231"/>
      <c r="N668" s="232"/>
      <c r="O668" s="87"/>
      <c r="P668" s="87"/>
      <c r="Q668" s="87"/>
      <c r="R668" s="87"/>
      <c r="S668" s="87"/>
      <c r="T668" s="88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T668" s="20" t="s">
        <v>206</v>
      </c>
      <c r="AU668" s="20" t="s">
        <v>81</v>
      </c>
    </row>
    <row r="669" s="13" customFormat="1">
      <c r="A669" s="13"/>
      <c r="B669" s="233"/>
      <c r="C669" s="234"/>
      <c r="D669" s="235" t="s">
        <v>208</v>
      </c>
      <c r="E669" s="236" t="s">
        <v>19</v>
      </c>
      <c r="F669" s="237" t="s">
        <v>1687</v>
      </c>
      <c r="G669" s="234"/>
      <c r="H669" s="236" t="s">
        <v>19</v>
      </c>
      <c r="I669" s="238"/>
      <c r="J669" s="234"/>
      <c r="K669" s="234"/>
      <c r="L669" s="239"/>
      <c r="M669" s="240"/>
      <c r="N669" s="241"/>
      <c r="O669" s="241"/>
      <c r="P669" s="241"/>
      <c r="Q669" s="241"/>
      <c r="R669" s="241"/>
      <c r="S669" s="241"/>
      <c r="T669" s="242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3" t="s">
        <v>208</v>
      </c>
      <c r="AU669" s="243" t="s">
        <v>81</v>
      </c>
      <c r="AV669" s="13" t="s">
        <v>79</v>
      </c>
      <c r="AW669" s="13" t="s">
        <v>33</v>
      </c>
      <c r="AX669" s="13" t="s">
        <v>72</v>
      </c>
      <c r="AY669" s="243" t="s">
        <v>196</v>
      </c>
    </row>
    <row r="670" s="13" customFormat="1">
      <c r="A670" s="13"/>
      <c r="B670" s="233"/>
      <c r="C670" s="234"/>
      <c r="D670" s="235" t="s">
        <v>208</v>
      </c>
      <c r="E670" s="236" t="s">
        <v>19</v>
      </c>
      <c r="F670" s="237" t="s">
        <v>1467</v>
      </c>
      <c r="G670" s="234"/>
      <c r="H670" s="236" t="s">
        <v>19</v>
      </c>
      <c r="I670" s="238"/>
      <c r="J670" s="234"/>
      <c r="K670" s="234"/>
      <c r="L670" s="239"/>
      <c r="M670" s="240"/>
      <c r="N670" s="241"/>
      <c r="O670" s="241"/>
      <c r="P670" s="241"/>
      <c r="Q670" s="241"/>
      <c r="R670" s="241"/>
      <c r="S670" s="241"/>
      <c r="T670" s="242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3" t="s">
        <v>208</v>
      </c>
      <c r="AU670" s="243" t="s">
        <v>81</v>
      </c>
      <c r="AV670" s="13" t="s">
        <v>79</v>
      </c>
      <c r="AW670" s="13" t="s">
        <v>33</v>
      </c>
      <c r="AX670" s="13" t="s">
        <v>72</v>
      </c>
      <c r="AY670" s="243" t="s">
        <v>196</v>
      </c>
    </row>
    <row r="671" s="14" customFormat="1">
      <c r="A671" s="14"/>
      <c r="B671" s="244"/>
      <c r="C671" s="245"/>
      <c r="D671" s="235" t="s">
        <v>208</v>
      </c>
      <c r="E671" s="246" t="s">
        <v>19</v>
      </c>
      <c r="F671" s="247" t="s">
        <v>1699</v>
      </c>
      <c r="G671" s="245"/>
      <c r="H671" s="248">
        <v>0.252</v>
      </c>
      <c r="I671" s="249"/>
      <c r="J671" s="245"/>
      <c r="K671" s="245"/>
      <c r="L671" s="250"/>
      <c r="M671" s="251"/>
      <c r="N671" s="252"/>
      <c r="O671" s="252"/>
      <c r="P671" s="252"/>
      <c r="Q671" s="252"/>
      <c r="R671" s="252"/>
      <c r="S671" s="252"/>
      <c r="T671" s="253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54" t="s">
        <v>208</v>
      </c>
      <c r="AU671" s="254" t="s">
        <v>81</v>
      </c>
      <c r="AV671" s="14" t="s">
        <v>81</v>
      </c>
      <c r="AW671" s="14" t="s">
        <v>33</v>
      </c>
      <c r="AX671" s="14" t="s">
        <v>72</v>
      </c>
      <c r="AY671" s="254" t="s">
        <v>196</v>
      </c>
    </row>
    <row r="672" s="15" customFormat="1">
      <c r="A672" s="15"/>
      <c r="B672" s="255"/>
      <c r="C672" s="256"/>
      <c r="D672" s="235" t="s">
        <v>208</v>
      </c>
      <c r="E672" s="257" t="s">
        <v>19</v>
      </c>
      <c r="F672" s="258" t="s">
        <v>219</v>
      </c>
      <c r="G672" s="256"/>
      <c r="H672" s="259">
        <v>0.252</v>
      </c>
      <c r="I672" s="260"/>
      <c r="J672" s="256"/>
      <c r="K672" s="256"/>
      <c r="L672" s="261"/>
      <c r="M672" s="262"/>
      <c r="N672" s="263"/>
      <c r="O672" s="263"/>
      <c r="P672" s="263"/>
      <c r="Q672" s="263"/>
      <c r="R672" s="263"/>
      <c r="S672" s="263"/>
      <c r="T672" s="264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T672" s="265" t="s">
        <v>208</v>
      </c>
      <c r="AU672" s="265" t="s">
        <v>81</v>
      </c>
      <c r="AV672" s="15" t="s">
        <v>204</v>
      </c>
      <c r="AW672" s="15" t="s">
        <v>33</v>
      </c>
      <c r="AX672" s="15" t="s">
        <v>79</v>
      </c>
      <c r="AY672" s="265" t="s">
        <v>196</v>
      </c>
    </row>
    <row r="673" s="2" customFormat="1" ht="24.15" customHeight="1">
      <c r="A673" s="41"/>
      <c r="B673" s="42"/>
      <c r="C673" s="215" t="s">
        <v>1700</v>
      </c>
      <c r="D673" s="215" t="s">
        <v>199</v>
      </c>
      <c r="E673" s="216" t="s">
        <v>389</v>
      </c>
      <c r="F673" s="217" t="s">
        <v>390</v>
      </c>
      <c r="G673" s="218" t="s">
        <v>202</v>
      </c>
      <c r="H673" s="219">
        <v>0.25</v>
      </c>
      <c r="I673" s="220"/>
      <c r="J673" s="221">
        <f>ROUND(I673*H673,2)</f>
        <v>0</v>
      </c>
      <c r="K673" s="217" t="s">
        <v>203</v>
      </c>
      <c r="L673" s="47"/>
      <c r="M673" s="222" t="s">
        <v>19</v>
      </c>
      <c r="N673" s="223" t="s">
        <v>43</v>
      </c>
      <c r="O673" s="87"/>
      <c r="P673" s="224">
        <f>O673*H673</f>
        <v>0</v>
      </c>
      <c r="Q673" s="224">
        <v>0</v>
      </c>
      <c r="R673" s="224">
        <f>Q673*H673</f>
        <v>0</v>
      </c>
      <c r="S673" s="224">
        <v>0</v>
      </c>
      <c r="T673" s="225">
        <f>S673*H673</f>
        <v>0</v>
      </c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R673" s="226" t="s">
        <v>204</v>
      </c>
      <c r="AT673" s="226" t="s">
        <v>199</v>
      </c>
      <c r="AU673" s="226" t="s">
        <v>81</v>
      </c>
      <c r="AY673" s="20" t="s">
        <v>196</v>
      </c>
      <c r="BE673" s="227">
        <f>IF(N673="základní",J673,0)</f>
        <v>0</v>
      </c>
      <c r="BF673" s="227">
        <f>IF(N673="snížená",J673,0)</f>
        <v>0</v>
      </c>
      <c r="BG673" s="227">
        <f>IF(N673="zákl. přenesená",J673,0)</f>
        <v>0</v>
      </c>
      <c r="BH673" s="227">
        <f>IF(N673="sníž. přenesená",J673,0)</f>
        <v>0</v>
      </c>
      <c r="BI673" s="227">
        <f>IF(N673="nulová",J673,0)</f>
        <v>0</v>
      </c>
      <c r="BJ673" s="20" t="s">
        <v>79</v>
      </c>
      <c r="BK673" s="227">
        <f>ROUND(I673*H673,2)</f>
        <v>0</v>
      </c>
      <c r="BL673" s="20" t="s">
        <v>204</v>
      </c>
      <c r="BM673" s="226" t="s">
        <v>1701</v>
      </c>
    </row>
    <row r="674" s="2" customFormat="1">
      <c r="A674" s="41"/>
      <c r="B674" s="42"/>
      <c r="C674" s="43"/>
      <c r="D674" s="228" t="s">
        <v>206</v>
      </c>
      <c r="E674" s="43"/>
      <c r="F674" s="229" t="s">
        <v>392</v>
      </c>
      <c r="G674" s="43"/>
      <c r="H674" s="43"/>
      <c r="I674" s="230"/>
      <c r="J674" s="43"/>
      <c r="K674" s="43"/>
      <c r="L674" s="47"/>
      <c r="M674" s="231"/>
      <c r="N674" s="232"/>
      <c r="O674" s="87"/>
      <c r="P674" s="87"/>
      <c r="Q674" s="87"/>
      <c r="R674" s="87"/>
      <c r="S674" s="87"/>
      <c r="T674" s="88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T674" s="20" t="s">
        <v>206</v>
      </c>
      <c r="AU674" s="20" t="s">
        <v>81</v>
      </c>
    </row>
    <row r="675" s="13" customFormat="1">
      <c r="A675" s="13"/>
      <c r="B675" s="233"/>
      <c r="C675" s="234"/>
      <c r="D675" s="235" t="s">
        <v>208</v>
      </c>
      <c r="E675" s="236" t="s">
        <v>19</v>
      </c>
      <c r="F675" s="237" t="s">
        <v>1687</v>
      </c>
      <c r="G675" s="234"/>
      <c r="H675" s="236" t="s">
        <v>19</v>
      </c>
      <c r="I675" s="238"/>
      <c r="J675" s="234"/>
      <c r="K675" s="234"/>
      <c r="L675" s="239"/>
      <c r="M675" s="240"/>
      <c r="N675" s="241"/>
      <c r="O675" s="241"/>
      <c r="P675" s="241"/>
      <c r="Q675" s="241"/>
      <c r="R675" s="241"/>
      <c r="S675" s="241"/>
      <c r="T675" s="242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43" t="s">
        <v>208</v>
      </c>
      <c r="AU675" s="243" t="s">
        <v>81</v>
      </c>
      <c r="AV675" s="13" t="s">
        <v>79</v>
      </c>
      <c r="AW675" s="13" t="s">
        <v>33</v>
      </c>
      <c r="AX675" s="13" t="s">
        <v>72</v>
      </c>
      <c r="AY675" s="243" t="s">
        <v>196</v>
      </c>
    </row>
    <row r="676" s="13" customFormat="1">
      <c r="A676" s="13"/>
      <c r="B676" s="233"/>
      <c r="C676" s="234"/>
      <c r="D676" s="235" t="s">
        <v>208</v>
      </c>
      <c r="E676" s="236" t="s">
        <v>19</v>
      </c>
      <c r="F676" s="237" t="s">
        <v>1485</v>
      </c>
      <c r="G676" s="234"/>
      <c r="H676" s="236" t="s">
        <v>19</v>
      </c>
      <c r="I676" s="238"/>
      <c r="J676" s="234"/>
      <c r="K676" s="234"/>
      <c r="L676" s="239"/>
      <c r="M676" s="240"/>
      <c r="N676" s="241"/>
      <c r="O676" s="241"/>
      <c r="P676" s="241"/>
      <c r="Q676" s="241"/>
      <c r="R676" s="241"/>
      <c r="S676" s="241"/>
      <c r="T676" s="242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3" t="s">
        <v>208</v>
      </c>
      <c r="AU676" s="243" t="s">
        <v>81</v>
      </c>
      <c r="AV676" s="13" t="s">
        <v>79</v>
      </c>
      <c r="AW676" s="13" t="s">
        <v>33</v>
      </c>
      <c r="AX676" s="13" t="s">
        <v>72</v>
      </c>
      <c r="AY676" s="243" t="s">
        <v>196</v>
      </c>
    </row>
    <row r="677" s="14" customFormat="1">
      <c r="A677" s="14"/>
      <c r="B677" s="244"/>
      <c r="C677" s="245"/>
      <c r="D677" s="235" t="s">
        <v>208</v>
      </c>
      <c r="E677" s="246" t="s">
        <v>19</v>
      </c>
      <c r="F677" s="247" t="s">
        <v>1702</v>
      </c>
      <c r="G677" s="245"/>
      <c r="H677" s="248">
        <v>0.25</v>
      </c>
      <c r="I677" s="249"/>
      <c r="J677" s="245"/>
      <c r="K677" s="245"/>
      <c r="L677" s="250"/>
      <c r="M677" s="251"/>
      <c r="N677" s="252"/>
      <c r="O677" s="252"/>
      <c r="P677" s="252"/>
      <c r="Q677" s="252"/>
      <c r="R677" s="252"/>
      <c r="S677" s="252"/>
      <c r="T677" s="253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T677" s="254" t="s">
        <v>208</v>
      </c>
      <c r="AU677" s="254" t="s">
        <v>81</v>
      </c>
      <c r="AV677" s="14" t="s">
        <v>81</v>
      </c>
      <c r="AW677" s="14" t="s">
        <v>33</v>
      </c>
      <c r="AX677" s="14" t="s">
        <v>72</v>
      </c>
      <c r="AY677" s="254" t="s">
        <v>196</v>
      </c>
    </row>
    <row r="678" s="15" customFormat="1">
      <c r="A678" s="15"/>
      <c r="B678" s="255"/>
      <c r="C678" s="256"/>
      <c r="D678" s="235" t="s">
        <v>208</v>
      </c>
      <c r="E678" s="257" t="s">
        <v>19</v>
      </c>
      <c r="F678" s="258" t="s">
        <v>219</v>
      </c>
      <c r="G678" s="256"/>
      <c r="H678" s="259">
        <v>0.25</v>
      </c>
      <c r="I678" s="260"/>
      <c r="J678" s="256"/>
      <c r="K678" s="256"/>
      <c r="L678" s="261"/>
      <c r="M678" s="262"/>
      <c r="N678" s="263"/>
      <c r="O678" s="263"/>
      <c r="P678" s="263"/>
      <c r="Q678" s="263"/>
      <c r="R678" s="263"/>
      <c r="S678" s="263"/>
      <c r="T678" s="264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T678" s="265" t="s">
        <v>208</v>
      </c>
      <c r="AU678" s="265" t="s">
        <v>81</v>
      </c>
      <c r="AV678" s="15" t="s">
        <v>204</v>
      </c>
      <c r="AW678" s="15" t="s">
        <v>33</v>
      </c>
      <c r="AX678" s="15" t="s">
        <v>79</v>
      </c>
      <c r="AY678" s="265" t="s">
        <v>196</v>
      </c>
    </row>
    <row r="679" s="2" customFormat="1" ht="16.5" customHeight="1">
      <c r="A679" s="41"/>
      <c r="B679" s="42"/>
      <c r="C679" s="215" t="s">
        <v>1703</v>
      </c>
      <c r="D679" s="215" t="s">
        <v>199</v>
      </c>
      <c r="E679" s="216" t="s">
        <v>1493</v>
      </c>
      <c r="F679" s="217" t="s">
        <v>1494</v>
      </c>
      <c r="G679" s="218" t="s">
        <v>264</v>
      </c>
      <c r="H679" s="219">
        <v>0.158</v>
      </c>
      <c r="I679" s="220"/>
      <c r="J679" s="221">
        <f>ROUND(I679*H679,2)</f>
        <v>0</v>
      </c>
      <c r="K679" s="217" t="s">
        <v>203</v>
      </c>
      <c r="L679" s="47"/>
      <c r="M679" s="222" t="s">
        <v>19</v>
      </c>
      <c r="N679" s="223" t="s">
        <v>43</v>
      </c>
      <c r="O679" s="87"/>
      <c r="P679" s="224">
        <f>O679*H679</f>
        <v>0</v>
      </c>
      <c r="Q679" s="224">
        <v>2.3010222040000001</v>
      </c>
      <c r="R679" s="224">
        <f>Q679*H679</f>
        <v>0.36356150823200001</v>
      </c>
      <c r="S679" s="224">
        <v>0</v>
      </c>
      <c r="T679" s="225">
        <f>S679*H679</f>
        <v>0</v>
      </c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R679" s="226" t="s">
        <v>204</v>
      </c>
      <c r="AT679" s="226" t="s">
        <v>199</v>
      </c>
      <c r="AU679" s="226" t="s">
        <v>81</v>
      </c>
      <c r="AY679" s="20" t="s">
        <v>196</v>
      </c>
      <c r="BE679" s="227">
        <f>IF(N679="základní",J679,0)</f>
        <v>0</v>
      </c>
      <c r="BF679" s="227">
        <f>IF(N679="snížená",J679,0)</f>
        <v>0</v>
      </c>
      <c r="BG679" s="227">
        <f>IF(N679="zákl. přenesená",J679,0)</f>
        <v>0</v>
      </c>
      <c r="BH679" s="227">
        <f>IF(N679="sníž. přenesená",J679,0)</f>
        <v>0</v>
      </c>
      <c r="BI679" s="227">
        <f>IF(N679="nulová",J679,0)</f>
        <v>0</v>
      </c>
      <c r="BJ679" s="20" t="s">
        <v>79</v>
      </c>
      <c r="BK679" s="227">
        <f>ROUND(I679*H679,2)</f>
        <v>0</v>
      </c>
      <c r="BL679" s="20" t="s">
        <v>204</v>
      </c>
      <c r="BM679" s="226" t="s">
        <v>1704</v>
      </c>
    </row>
    <row r="680" s="2" customFormat="1">
      <c r="A680" s="41"/>
      <c r="B680" s="42"/>
      <c r="C680" s="43"/>
      <c r="D680" s="228" t="s">
        <v>206</v>
      </c>
      <c r="E680" s="43"/>
      <c r="F680" s="229" t="s">
        <v>1496</v>
      </c>
      <c r="G680" s="43"/>
      <c r="H680" s="43"/>
      <c r="I680" s="230"/>
      <c r="J680" s="43"/>
      <c r="K680" s="43"/>
      <c r="L680" s="47"/>
      <c r="M680" s="231"/>
      <c r="N680" s="232"/>
      <c r="O680" s="87"/>
      <c r="P680" s="87"/>
      <c r="Q680" s="87"/>
      <c r="R680" s="87"/>
      <c r="S680" s="87"/>
      <c r="T680" s="88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T680" s="20" t="s">
        <v>206</v>
      </c>
      <c r="AU680" s="20" t="s">
        <v>81</v>
      </c>
    </row>
    <row r="681" s="13" customFormat="1">
      <c r="A681" s="13"/>
      <c r="B681" s="233"/>
      <c r="C681" s="234"/>
      <c r="D681" s="235" t="s">
        <v>208</v>
      </c>
      <c r="E681" s="236" t="s">
        <v>19</v>
      </c>
      <c r="F681" s="237" t="s">
        <v>1687</v>
      </c>
      <c r="G681" s="234"/>
      <c r="H681" s="236" t="s">
        <v>19</v>
      </c>
      <c r="I681" s="238"/>
      <c r="J681" s="234"/>
      <c r="K681" s="234"/>
      <c r="L681" s="239"/>
      <c r="M681" s="240"/>
      <c r="N681" s="241"/>
      <c r="O681" s="241"/>
      <c r="P681" s="241"/>
      <c r="Q681" s="241"/>
      <c r="R681" s="241"/>
      <c r="S681" s="241"/>
      <c r="T681" s="242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3" t="s">
        <v>208</v>
      </c>
      <c r="AU681" s="243" t="s">
        <v>81</v>
      </c>
      <c r="AV681" s="13" t="s">
        <v>79</v>
      </c>
      <c r="AW681" s="13" t="s">
        <v>33</v>
      </c>
      <c r="AX681" s="13" t="s">
        <v>72</v>
      </c>
      <c r="AY681" s="243" t="s">
        <v>196</v>
      </c>
    </row>
    <row r="682" s="13" customFormat="1">
      <c r="A682" s="13"/>
      <c r="B682" s="233"/>
      <c r="C682" s="234"/>
      <c r="D682" s="235" t="s">
        <v>208</v>
      </c>
      <c r="E682" s="236" t="s">
        <v>19</v>
      </c>
      <c r="F682" s="237" t="s">
        <v>1705</v>
      </c>
      <c r="G682" s="234"/>
      <c r="H682" s="236" t="s">
        <v>19</v>
      </c>
      <c r="I682" s="238"/>
      <c r="J682" s="234"/>
      <c r="K682" s="234"/>
      <c r="L682" s="239"/>
      <c r="M682" s="240"/>
      <c r="N682" s="241"/>
      <c r="O682" s="241"/>
      <c r="P682" s="241"/>
      <c r="Q682" s="241"/>
      <c r="R682" s="241"/>
      <c r="S682" s="241"/>
      <c r="T682" s="242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3" t="s">
        <v>208</v>
      </c>
      <c r="AU682" s="243" t="s">
        <v>81</v>
      </c>
      <c r="AV682" s="13" t="s">
        <v>79</v>
      </c>
      <c r="AW682" s="13" t="s">
        <v>33</v>
      </c>
      <c r="AX682" s="13" t="s">
        <v>72</v>
      </c>
      <c r="AY682" s="243" t="s">
        <v>196</v>
      </c>
    </row>
    <row r="683" s="14" customFormat="1">
      <c r="A683" s="14"/>
      <c r="B683" s="244"/>
      <c r="C683" s="245"/>
      <c r="D683" s="235" t="s">
        <v>208</v>
      </c>
      <c r="E683" s="246" t="s">
        <v>19</v>
      </c>
      <c r="F683" s="247" t="s">
        <v>1688</v>
      </c>
      <c r="G683" s="245"/>
      <c r="H683" s="248">
        <v>0.158</v>
      </c>
      <c r="I683" s="249"/>
      <c r="J683" s="245"/>
      <c r="K683" s="245"/>
      <c r="L683" s="250"/>
      <c r="M683" s="251"/>
      <c r="N683" s="252"/>
      <c r="O683" s="252"/>
      <c r="P683" s="252"/>
      <c r="Q683" s="252"/>
      <c r="R683" s="252"/>
      <c r="S683" s="252"/>
      <c r="T683" s="253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54" t="s">
        <v>208</v>
      </c>
      <c r="AU683" s="254" t="s">
        <v>81</v>
      </c>
      <c r="AV683" s="14" t="s">
        <v>81</v>
      </c>
      <c r="AW683" s="14" t="s">
        <v>33</v>
      </c>
      <c r="AX683" s="14" t="s">
        <v>72</v>
      </c>
      <c r="AY683" s="254" t="s">
        <v>196</v>
      </c>
    </row>
    <row r="684" s="15" customFormat="1">
      <c r="A684" s="15"/>
      <c r="B684" s="255"/>
      <c r="C684" s="256"/>
      <c r="D684" s="235" t="s">
        <v>208</v>
      </c>
      <c r="E684" s="257" t="s">
        <v>19</v>
      </c>
      <c r="F684" s="258" t="s">
        <v>219</v>
      </c>
      <c r="G684" s="256"/>
      <c r="H684" s="259">
        <v>0.158</v>
      </c>
      <c r="I684" s="260"/>
      <c r="J684" s="256"/>
      <c r="K684" s="256"/>
      <c r="L684" s="261"/>
      <c r="M684" s="262"/>
      <c r="N684" s="263"/>
      <c r="O684" s="263"/>
      <c r="P684" s="263"/>
      <c r="Q684" s="263"/>
      <c r="R684" s="263"/>
      <c r="S684" s="263"/>
      <c r="T684" s="264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T684" s="265" t="s">
        <v>208</v>
      </c>
      <c r="AU684" s="265" t="s">
        <v>81</v>
      </c>
      <c r="AV684" s="15" t="s">
        <v>204</v>
      </c>
      <c r="AW684" s="15" t="s">
        <v>33</v>
      </c>
      <c r="AX684" s="15" t="s">
        <v>79</v>
      </c>
      <c r="AY684" s="265" t="s">
        <v>196</v>
      </c>
    </row>
    <row r="685" s="2" customFormat="1" ht="16.5" customHeight="1">
      <c r="A685" s="41"/>
      <c r="B685" s="42"/>
      <c r="C685" s="215" t="s">
        <v>1440</v>
      </c>
      <c r="D685" s="215" t="s">
        <v>199</v>
      </c>
      <c r="E685" s="216" t="s">
        <v>1499</v>
      </c>
      <c r="F685" s="217" t="s">
        <v>1500</v>
      </c>
      <c r="G685" s="218" t="s">
        <v>202</v>
      </c>
      <c r="H685" s="219">
        <v>1.26</v>
      </c>
      <c r="I685" s="220"/>
      <c r="J685" s="221">
        <f>ROUND(I685*H685,2)</f>
        <v>0</v>
      </c>
      <c r="K685" s="217" t="s">
        <v>203</v>
      </c>
      <c r="L685" s="47"/>
      <c r="M685" s="222" t="s">
        <v>19</v>
      </c>
      <c r="N685" s="223" t="s">
        <v>43</v>
      </c>
      <c r="O685" s="87"/>
      <c r="P685" s="224">
        <f>O685*H685</f>
        <v>0</v>
      </c>
      <c r="Q685" s="224">
        <v>0.0026369000000000002</v>
      </c>
      <c r="R685" s="224">
        <f>Q685*H685</f>
        <v>0.0033224940000000001</v>
      </c>
      <c r="S685" s="224">
        <v>0</v>
      </c>
      <c r="T685" s="225">
        <f>S685*H685</f>
        <v>0</v>
      </c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R685" s="226" t="s">
        <v>204</v>
      </c>
      <c r="AT685" s="226" t="s">
        <v>199</v>
      </c>
      <c r="AU685" s="226" t="s">
        <v>81</v>
      </c>
      <c r="AY685" s="20" t="s">
        <v>196</v>
      </c>
      <c r="BE685" s="227">
        <f>IF(N685="základní",J685,0)</f>
        <v>0</v>
      </c>
      <c r="BF685" s="227">
        <f>IF(N685="snížená",J685,0)</f>
        <v>0</v>
      </c>
      <c r="BG685" s="227">
        <f>IF(N685="zákl. přenesená",J685,0)</f>
        <v>0</v>
      </c>
      <c r="BH685" s="227">
        <f>IF(N685="sníž. přenesená",J685,0)</f>
        <v>0</v>
      </c>
      <c r="BI685" s="227">
        <f>IF(N685="nulová",J685,0)</f>
        <v>0</v>
      </c>
      <c r="BJ685" s="20" t="s">
        <v>79</v>
      </c>
      <c r="BK685" s="227">
        <f>ROUND(I685*H685,2)</f>
        <v>0</v>
      </c>
      <c r="BL685" s="20" t="s">
        <v>204</v>
      </c>
      <c r="BM685" s="226" t="s">
        <v>1706</v>
      </c>
    </row>
    <row r="686" s="2" customFormat="1">
      <c r="A686" s="41"/>
      <c r="B686" s="42"/>
      <c r="C686" s="43"/>
      <c r="D686" s="228" t="s">
        <v>206</v>
      </c>
      <c r="E686" s="43"/>
      <c r="F686" s="229" t="s">
        <v>1502</v>
      </c>
      <c r="G686" s="43"/>
      <c r="H686" s="43"/>
      <c r="I686" s="230"/>
      <c r="J686" s="43"/>
      <c r="K686" s="43"/>
      <c r="L686" s="47"/>
      <c r="M686" s="231"/>
      <c r="N686" s="232"/>
      <c r="O686" s="87"/>
      <c r="P686" s="87"/>
      <c r="Q686" s="87"/>
      <c r="R686" s="87"/>
      <c r="S686" s="87"/>
      <c r="T686" s="88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T686" s="20" t="s">
        <v>206</v>
      </c>
      <c r="AU686" s="20" t="s">
        <v>81</v>
      </c>
    </row>
    <row r="687" s="13" customFormat="1">
      <c r="A687" s="13"/>
      <c r="B687" s="233"/>
      <c r="C687" s="234"/>
      <c r="D687" s="235" t="s">
        <v>208</v>
      </c>
      <c r="E687" s="236" t="s">
        <v>19</v>
      </c>
      <c r="F687" s="237" t="s">
        <v>1687</v>
      </c>
      <c r="G687" s="234"/>
      <c r="H687" s="236" t="s">
        <v>19</v>
      </c>
      <c r="I687" s="238"/>
      <c r="J687" s="234"/>
      <c r="K687" s="234"/>
      <c r="L687" s="239"/>
      <c r="M687" s="240"/>
      <c r="N687" s="241"/>
      <c r="O687" s="241"/>
      <c r="P687" s="241"/>
      <c r="Q687" s="241"/>
      <c r="R687" s="241"/>
      <c r="S687" s="241"/>
      <c r="T687" s="24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3" t="s">
        <v>208</v>
      </c>
      <c r="AU687" s="243" t="s">
        <v>81</v>
      </c>
      <c r="AV687" s="13" t="s">
        <v>79</v>
      </c>
      <c r="AW687" s="13" t="s">
        <v>33</v>
      </c>
      <c r="AX687" s="13" t="s">
        <v>72</v>
      </c>
      <c r="AY687" s="243" t="s">
        <v>196</v>
      </c>
    </row>
    <row r="688" s="13" customFormat="1">
      <c r="A688" s="13"/>
      <c r="B688" s="233"/>
      <c r="C688" s="234"/>
      <c r="D688" s="235" t="s">
        <v>208</v>
      </c>
      <c r="E688" s="236" t="s">
        <v>19</v>
      </c>
      <c r="F688" s="237" t="s">
        <v>1503</v>
      </c>
      <c r="G688" s="234"/>
      <c r="H688" s="236" t="s">
        <v>19</v>
      </c>
      <c r="I688" s="238"/>
      <c r="J688" s="234"/>
      <c r="K688" s="234"/>
      <c r="L688" s="239"/>
      <c r="M688" s="240"/>
      <c r="N688" s="241"/>
      <c r="O688" s="241"/>
      <c r="P688" s="241"/>
      <c r="Q688" s="241"/>
      <c r="R688" s="241"/>
      <c r="S688" s="241"/>
      <c r="T688" s="242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43" t="s">
        <v>208</v>
      </c>
      <c r="AU688" s="243" t="s">
        <v>81</v>
      </c>
      <c r="AV688" s="13" t="s">
        <v>79</v>
      </c>
      <c r="AW688" s="13" t="s">
        <v>33</v>
      </c>
      <c r="AX688" s="13" t="s">
        <v>72</v>
      </c>
      <c r="AY688" s="243" t="s">
        <v>196</v>
      </c>
    </row>
    <row r="689" s="14" customFormat="1">
      <c r="A689" s="14"/>
      <c r="B689" s="244"/>
      <c r="C689" s="245"/>
      <c r="D689" s="235" t="s">
        <v>208</v>
      </c>
      <c r="E689" s="246" t="s">
        <v>19</v>
      </c>
      <c r="F689" s="247" t="s">
        <v>1707</v>
      </c>
      <c r="G689" s="245"/>
      <c r="H689" s="248">
        <v>1.26</v>
      </c>
      <c r="I689" s="249"/>
      <c r="J689" s="245"/>
      <c r="K689" s="245"/>
      <c r="L689" s="250"/>
      <c r="M689" s="251"/>
      <c r="N689" s="252"/>
      <c r="O689" s="252"/>
      <c r="P689" s="252"/>
      <c r="Q689" s="252"/>
      <c r="R689" s="252"/>
      <c r="S689" s="252"/>
      <c r="T689" s="253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T689" s="254" t="s">
        <v>208</v>
      </c>
      <c r="AU689" s="254" t="s">
        <v>81</v>
      </c>
      <c r="AV689" s="14" t="s">
        <v>81</v>
      </c>
      <c r="AW689" s="14" t="s">
        <v>33</v>
      </c>
      <c r="AX689" s="14" t="s">
        <v>72</v>
      </c>
      <c r="AY689" s="254" t="s">
        <v>196</v>
      </c>
    </row>
    <row r="690" s="15" customFormat="1">
      <c r="A690" s="15"/>
      <c r="B690" s="255"/>
      <c r="C690" s="256"/>
      <c r="D690" s="235" t="s">
        <v>208</v>
      </c>
      <c r="E690" s="257" t="s">
        <v>19</v>
      </c>
      <c r="F690" s="258" t="s">
        <v>219</v>
      </c>
      <c r="G690" s="256"/>
      <c r="H690" s="259">
        <v>1.26</v>
      </c>
      <c r="I690" s="260"/>
      <c r="J690" s="256"/>
      <c r="K690" s="256"/>
      <c r="L690" s="261"/>
      <c r="M690" s="262"/>
      <c r="N690" s="263"/>
      <c r="O690" s="263"/>
      <c r="P690" s="263"/>
      <c r="Q690" s="263"/>
      <c r="R690" s="263"/>
      <c r="S690" s="263"/>
      <c r="T690" s="264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T690" s="265" t="s">
        <v>208</v>
      </c>
      <c r="AU690" s="265" t="s">
        <v>81</v>
      </c>
      <c r="AV690" s="15" t="s">
        <v>204</v>
      </c>
      <c r="AW690" s="15" t="s">
        <v>33</v>
      </c>
      <c r="AX690" s="15" t="s">
        <v>79</v>
      </c>
      <c r="AY690" s="265" t="s">
        <v>196</v>
      </c>
    </row>
    <row r="691" s="2" customFormat="1" ht="16.5" customHeight="1">
      <c r="A691" s="41"/>
      <c r="B691" s="42"/>
      <c r="C691" s="215" t="s">
        <v>1708</v>
      </c>
      <c r="D691" s="215" t="s">
        <v>199</v>
      </c>
      <c r="E691" s="216" t="s">
        <v>1505</v>
      </c>
      <c r="F691" s="217" t="s">
        <v>1506</v>
      </c>
      <c r="G691" s="218" t="s">
        <v>202</v>
      </c>
      <c r="H691" s="219">
        <v>1.26</v>
      </c>
      <c r="I691" s="220"/>
      <c r="J691" s="221">
        <f>ROUND(I691*H691,2)</f>
        <v>0</v>
      </c>
      <c r="K691" s="217" t="s">
        <v>203</v>
      </c>
      <c r="L691" s="47"/>
      <c r="M691" s="222" t="s">
        <v>19</v>
      </c>
      <c r="N691" s="223" t="s">
        <v>43</v>
      </c>
      <c r="O691" s="87"/>
      <c r="P691" s="224">
        <f>O691*H691</f>
        <v>0</v>
      </c>
      <c r="Q691" s="224">
        <v>0</v>
      </c>
      <c r="R691" s="224">
        <f>Q691*H691</f>
        <v>0</v>
      </c>
      <c r="S691" s="224">
        <v>0</v>
      </c>
      <c r="T691" s="225">
        <f>S691*H691</f>
        <v>0</v>
      </c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R691" s="226" t="s">
        <v>204</v>
      </c>
      <c r="AT691" s="226" t="s">
        <v>199</v>
      </c>
      <c r="AU691" s="226" t="s">
        <v>81</v>
      </c>
      <c r="AY691" s="20" t="s">
        <v>196</v>
      </c>
      <c r="BE691" s="227">
        <f>IF(N691="základní",J691,0)</f>
        <v>0</v>
      </c>
      <c r="BF691" s="227">
        <f>IF(N691="snížená",J691,0)</f>
        <v>0</v>
      </c>
      <c r="BG691" s="227">
        <f>IF(N691="zákl. přenesená",J691,0)</f>
        <v>0</v>
      </c>
      <c r="BH691" s="227">
        <f>IF(N691="sníž. přenesená",J691,0)</f>
        <v>0</v>
      </c>
      <c r="BI691" s="227">
        <f>IF(N691="nulová",J691,0)</f>
        <v>0</v>
      </c>
      <c r="BJ691" s="20" t="s">
        <v>79</v>
      </c>
      <c r="BK691" s="227">
        <f>ROUND(I691*H691,2)</f>
        <v>0</v>
      </c>
      <c r="BL691" s="20" t="s">
        <v>204</v>
      </c>
      <c r="BM691" s="226" t="s">
        <v>1709</v>
      </c>
    </row>
    <row r="692" s="2" customFormat="1">
      <c r="A692" s="41"/>
      <c r="B692" s="42"/>
      <c r="C692" s="43"/>
      <c r="D692" s="228" t="s">
        <v>206</v>
      </c>
      <c r="E692" s="43"/>
      <c r="F692" s="229" t="s">
        <v>1508</v>
      </c>
      <c r="G692" s="43"/>
      <c r="H692" s="43"/>
      <c r="I692" s="230"/>
      <c r="J692" s="43"/>
      <c r="K692" s="43"/>
      <c r="L692" s="47"/>
      <c r="M692" s="231"/>
      <c r="N692" s="232"/>
      <c r="O692" s="87"/>
      <c r="P692" s="87"/>
      <c r="Q692" s="87"/>
      <c r="R692" s="87"/>
      <c r="S692" s="87"/>
      <c r="T692" s="88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T692" s="20" t="s">
        <v>206</v>
      </c>
      <c r="AU692" s="20" t="s">
        <v>81</v>
      </c>
    </row>
    <row r="693" s="13" customFormat="1">
      <c r="A693" s="13"/>
      <c r="B693" s="233"/>
      <c r="C693" s="234"/>
      <c r="D693" s="235" t="s">
        <v>208</v>
      </c>
      <c r="E693" s="236" t="s">
        <v>19</v>
      </c>
      <c r="F693" s="237" t="s">
        <v>1687</v>
      </c>
      <c r="G693" s="234"/>
      <c r="H693" s="236" t="s">
        <v>19</v>
      </c>
      <c r="I693" s="238"/>
      <c r="J693" s="234"/>
      <c r="K693" s="234"/>
      <c r="L693" s="239"/>
      <c r="M693" s="240"/>
      <c r="N693" s="241"/>
      <c r="O693" s="241"/>
      <c r="P693" s="241"/>
      <c r="Q693" s="241"/>
      <c r="R693" s="241"/>
      <c r="S693" s="241"/>
      <c r="T693" s="242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43" t="s">
        <v>208</v>
      </c>
      <c r="AU693" s="243" t="s">
        <v>81</v>
      </c>
      <c r="AV693" s="13" t="s">
        <v>79</v>
      </c>
      <c r="AW693" s="13" t="s">
        <v>33</v>
      </c>
      <c r="AX693" s="13" t="s">
        <v>72</v>
      </c>
      <c r="AY693" s="243" t="s">
        <v>196</v>
      </c>
    </row>
    <row r="694" s="13" customFormat="1">
      <c r="A694" s="13"/>
      <c r="B694" s="233"/>
      <c r="C694" s="234"/>
      <c r="D694" s="235" t="s">
        <v>208</v>
      </c>
      <c r="E694" s="236" t="s">
        <v>19</v>
      </c>
      <c r="F694" s="237" t="s">
        <v>1503</v>
      </c>
      <c r="G694" s="234"/>
      <c r="H694" s="236" t="s">
        <v>19</v>
      </c>
      <c r="I694" s="238"/>
      <c r="J694" s="234"/>
      <c r="K694" s="234"/>
      <c r="L694" s="239"/>
      <c r="M694" s="240"/>
      <c r="N694" s="241"/>
      <c r="O694" s="241"/>
      <c r="P694" s="241"/>
      <c r="Q694" s="241"/>
      <c r="R694" s="241"/>
      <c r="S694" s="241"/>
      <c r="T694" s="242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3" t="s">
        <v>208</v>
      </c>
      <c r="AU694" s="243" t="s">
        <v>81</v>
      </c>
      <c r="AV694" s="13" t="s">
        <v>79</v>
      </c>
      <c r="AW694" s="13" t="s">
        <v>33</v>
      </c>
      <c r="AX694" s="13" t="s">
        <v>72</v>
      </c>
      <c r="AY694" s="243" t="s">
        <v>196</v>
      </c>
    </row>
    <row r="695" s="14" customFormat="1">
      <c r="A695" s="14"/>
      <c r="B695" s="244"/>
      <c r="C695" s="245"/>
      <c r="D695" s="235" t="s">
        <v>208</v>
      </c>
      <c r="E695" s="246" t="s">
        <v>19</v>
      </c>
      <c r="F695" s="247" t="s">
        <v>1707</v>
      </c>
      <c r="G695" s="245"/>
      <c r="H695" s="248">
        <v>1.26</v>
      </c>
      <c r="I695" s="249"/>
      <c r="J695" s="245"/>
      <c r="K695" s="245"/>
      <c r="L695" s="250"/>
      <c r="M695" s="251"/>
      <c r="N695" s="252"/>
      <c r="O695" s="252"/>
      <c r="P695" s="252"/>
      <c r="Q695" s="252"/>
      <c r="R695" s="252"/>
      <c r="S695" s="252"/>
      <c r="T695" s="253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4" t="s">
        <v>208</v>
      </c>
      <c r="AU695" s="254" t="s">
        <v>81</v>
      </c>
      <c r="AV695" s="14" t="s">
        <v>81</v>
      </c>
      <c r="AW695" s="14" t="s">
        <v>33</v>
      </c>
      <c r="AX695" s="14" t="s">
        <v>72</v>
      </c>
      <c r="AY695" s="254" t="s">
        <v>196</v>
      </c>
    </row>
    <row r="696" s="15" customFormat="1">
      <c r="A696" s="15"/>
      <c r="B696" s="255"/>
      <c r="C696" s="256"/>
      <c r="D696" s="235" t="s">
        <v>208</v>
      </c>
      <c r="E696" s="257" t="s">
        <v>19</v>
      </c>
      <c r="F696" s="258" t="s">
        <v>219</v>
      </c>
      <c r="G696" s="256"/>
      <c r="H696" s="259">
        <v>1.26</v>
      </c>
      <c r="I696" s="260"/>
      <c r="J696" s="256"/>
      <c r="K696" s="256"/>
      <c r="L696" s="261"/>
      <c r="M696" s="262"/>
      <c r="N696" s="263"/>
      <c r="O696" s="263"/>
      <c r="P696" s="263"/>
      <c r="Q696" s="263"/>
      <c r="R696" s="263"/>
      <c r="S696" s="263"/>
      <c r="T696" s="264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T696" s="265" t="s">
        <v>208</v>
      </c>
      <c r="AU696" s="265" t="s">
        <v>81</v>
      </c>
      <c r="AV696" s="15" t="s">
        <v>204</v>
      </c>
      <c r="AW696" s="15" t="s">
        <v>33</v>
      </c>
      <c r="AX696" s="15" t="s">
        <v>79</v>
      </c>
      <c r="AY696" s="265" t="s">
        <v>196</v>
      </c>
    </row>
    <row r="697" s="2" customFormat="1" ht="24.15" customHeight="1">
      <c r="A697" s="41"/>
      <c r="B697" s="42"/>
      <c r="C697" s="215" t="s">
        <v>1710</v>
      </c>
      <c r="D697" s="215" t="s">
        <v>199</v>
      </c>
      <c r="E697" s="216" t="s">
        <v>1073</v>
      </c>
      <c r="F697" s="217" t="s">
        <v>1074</v>
      </c>
      <c r="G697" s="218" t="s">
        <v>317</v>
      </c>
      <c r="H697" s="219">
        <v>0.36699999999999999</v>
      </c>
      <c r="I697" s="220"/>
      <c r="J697" s="221">
        <f>ROUND(I697*H697,2)</f>
        <v>0</v>
      </c>
      <c r="K697" s="217" t="s">
        <v>203</v>
      </c>
      <c r="L697" s="47"/>
      <c r="M697" s="222" t="s">
        <v>19</v>
      </c>
      <c r="N697" s="223" t="s">
        <v>43</v>
      </c>
      <c r="O697" s="87"/>
      <c r="P697" s="224">
        <f>O697*H697</f>
        <v>0</v>
      </c>
      <c r="Q697" s="224">
        <v>0</v>
      </c>
      <c r="R697" s="224">
        <f>Q697*H697</f>
        <v>0</v>
      </c>
      <c r="S697" s="224">
        <v>0</v>
      </c>
      <c r="T697" s="225">
        <f>S697*H697</f>
        <v>0</v>
      </c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R697" s="226" t="s">
        <v>204</v>
      </c>
      <c r="AT697" s="226" t="s">
        <v>199</v>
      </c>
      <c r="AU697" s="226" t="s">
        <v>81</v>
      </c>
      <c r="AY697" s="20" t="s">
        <v>196</v>
      </c>
      <c r="BE697" s="227">
        <f>IF(N697="základní",J697,0)</f>
        <v>0</v>
      </c>
      <c r="BF697" s="227">
        <f>IF(N697="snížená",J697,0)</f>
        <v>0</v>
      </c>
      <c r="BG697" s="227">
        <f>IF(N697="zákl. přenesená",J697,0)</f>
        <v>0</v>
      </c>
      <c r="BH697" s="227">
        <f>IF(N697="sníž. přenesená",J697,0)</f>
        <v>0</v>
      </c>
      <c r="BI697" s="227">
        <f>IF(N697="nulová",J697,0)</f>
        <v>0</v>
      </c>
      <c r="BJ697" s="20" t="s">
        <v>79</v>
      </c>
      <c r="BK697" s="227">
        <f>ROUND(I697*H697,2)</f>
        <v>0</v>
      </c>
      <c r="BL697" s="20" t="s">
        <v>204</v>
      </c>
      <c r="BM697" s="226" t="s">
        <v>1711</v>
      </c>
    </row>
    <row r="698" s="2" customFormat="1">
      <c r="A698" s="41"/>
      <c r="B698" s="42"/>
      <c r="C698" s="43"/>
      <c r="D698" s="228" t="s">
        <v>206</v>
      </c>
      <c r="E698" s="43"/>
      <c r="F698" s="229" t="s">
        <v>1076</v>
      </c>
      <c r="G698" s="43"/>
      <c r="H698" s="43"/>
      <c r="I698" s="230"/>
      <c r="J698" s="43"/>
      <c r="K698" s="43"/>
      <c r="L698" s="47"/>
      <c r="M698" s="231"/>
      <c r="N698" s="232"/>
      <c r="O698" s="87"/>
      <c r="P698" s="87"/>
      <c r="Q698" s="87"/>
      <c r="R698" s="87"/>
      <c r="S698" s="87"/>
      <c r="T698" s="88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T698" s="20" t="s">
        <v>206</v>
      </c>
      <c r="AU698" s="20" t="s">
        <v>81</v>
      </c>
    </row>
    <row r="699" s="14" customFormat="1">
      <c r="A699" s="14"/>
      <c r="B699" s="244"/>
      <c r="C699" s="245"/>
      <c r="D699" s="235" t="s">
        <v>208</v>
      </c>
      <c r="E699" s="246" t="s">
        <v>19</v>
      </c>
      <c r="F699" s="247" t="s">
        <v>1712</v>
      </c>
      <c r="G699" s="245"/>
      <c r="H699" s="248">
        <v>0.36699999999999999</v>
      </c>
      <c r="I699" s="249"/>
      <c r="J699" s="245"/>
      <c r="K699" s="245"/>
      <c r="L699" s="250"/>
      <c r="M699" s="251"/>
      <c r="N699" s="252"/>
      <c r="O699" s="252"/>
      <c r="P699" s="252"/>
      <c r="Q699" s="252"/>
      <c r="R699" s="252"/>
      <c r="S699" s="252"/>
      <c r="T699" s="253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54" t="s">
        <v>208</v>
      </c>
      <c r="AU699" s="254" t="s">
        <v>81</v>
      </c>
      <c r="AV699" s="14" t="s">
        <v>81</v>
      </c>
      <c r="AW699" s="14" t="s">
        <v>33</v>
      </c>
      <c r="AX699" s="14" t="s">
        <v>72</v>
      </c>
      <c r="AY699" s="254" t="s">
        <v>196</v>
      </c>
    </row>
    <row r="700" s="15" customFormat="1">
      <c r="A700" s="15"/>
      <c r="B700" s="255"/>
      <c r="C700" s="256"/>
      <c r="D700" s="235" t="s">
        <v>208</v>
      </c>
      <c r="E700" s="257" t="s">
        <v>19</v>
      </c>
      <c r="F700" s="258" t="s">
        <v>219</v>
      </c>
      <c r="G700" s="256"/>
      <c r="H700" s="259">
        <v>0.36699999999999999</v>
      </c>
      <c r="I700" s="260"/>
      <c r="J700" s="256"/>
      <c r="K700" s="256"/>
      <c r="L700" s="261"/>
      <c r="M700" s="262"/>
      <c r="N700" s="263"/>
      <c r="O700" s="263"/>
      <c r="P700" s="263"/>
      <c r="Q700" s="263"/>
      <c r="R700" s="263"/>
      <c r="S700" s="263"/>
      <c r="T700" s="264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T700" s="265" t="s">
        <v>208</v>
      </c>
      <c r="AU700" s="265" t="s">
        <v>81</v>
      </c>
      <c r="AV700" s="15" t="s">
        <v>204</v>
      </c>
      <c r="AW700" s="15" t="s">
        <v>33</v>
      </c>
      <c r="AX700" s="15" t="s">
        <v>79</v>
      </c>
      <c r="AY700" s="265" t="s">
        <v>196</v>
      </c>
    </row>
    <row r="701" s="12" customFormat="1" ht="22.8" customHeight="1">
      <c r="A701" s="12"/>
      <c r="B701" s="199"/>
      <c r="C701" s="200"/>
      <c r="D701" s="201" t="s">
        <v>71</v>
      </c>
      <c r="E701" s="213" t="s">
        <v>1713</v>
      </c>
      <c r="F701" s="213" t="s">
        <v>1714</v>
      </c>
      <c r="G701" s="200"/>
      <c r="H701" s="200"/>
      <c r="I701" s="203"/>
      <c r="J701" s="214">
        <f>BK701</f>
        <v>0</v>
      </c>
      <c r="K701" s="200"/>
      <c r="L701" s="205"/>
      <c r="M701" s="206"/>
      <c r="N701" s="207"/>
      <c r="O701" s="207"/>
      <c r="P701" s="208">
        <f>SUM(P702:P771)</f>
        <v>0</v>
      </c>
      <c r="Q701" s="207"/>
      <c r="R701" s="208">
        <f>SUM(R702:R771)</f>
        <v>6.0966656835000004</v>
      </c>
      <c r="S701" s="207"/>
      <c r="T701" s="209">
        <f>SUM(T702:T771)</f>
        <v>0</v>
      </c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R701" s="210" t="s">
        <v>79</v>
      </c>
      <c r="AT701" s="211" t="s">
        <v>71</v>
      </c>
      <c r="AU701" s="211" t="s">
        <v>79</v>
      </c>
      <c r="AY701" s="210" t="s">
        <v>196</v>
      </c>
      <c r="BK701" s="212">
        <f>SUM(BK702:BK771)</f>
        <v>0</v>
      </c>
    </row>
    <row r="702" s="2" customFormat="1" ht="24.15" customHeight="1">
      <c r="A702" s="41"/>
      <c r="B702" s="42"/>
      <c r="C702" s="215" t="s">
        <v>1715</v>
      </c>
      <c r="D702" s="215" t="s">
        <v>199</v>
      </c>
      <c r="E702" s="216" t="s">
        <v>1462</v>
      </c>
      <c r="F702" s="217" t="s">
        <v>1463</v>
      </c>
      <c r="G702" s="218" t="s">
        <v>264</v>
      </c>
      <c r="H702" s="219">
        <v>2.625</v>
      </c>
      <c r="I702" s="220"/>
      <c r="J702" s="221">
        <f>ROUND(I702*H702,2)</f>
        <v>0</v>
      </c>
      <c r="K702" s="217" t="s">
        <v>203</v>
      </c>
      <c r="L702" s="47"/>
      <c r="M702" s="222" t="s">
        <v>19</v>
      </c>
      <c r="N702" s="223" t="s">
        <v>43</v>
      </c>
      <c r="O702" s="87"/>
      <c r="P702" s="224">
        <f>O702*H702</f>
        <v>0</v>
      </c>
      <c r="Q702" s="224">
        <v>0</v>
      </c>
      <c r="R702" s="224">
        <f>Q702*H702</f>
        <v>0</v>
      </c>
      <c r="S702" s="224">
        <v>0</v>
      </c>
      <c r="T702" s="225">
        <f>S702*H702</f>
        <v>0</v>
      </c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R702" s="226" t="s">
        <v>204</v>
      </c>
      <c r="AT702" s="226" t="s">
        <v>199</v>
      </c>
      <c r="AU702" s="226" t="s">
        <v>81</v>
      </c>
      <c r="AY702" s="20" t="s">
        <v>196</v>
      </c>
      <c r="BE702" s="227">
        <f>IF(N702="základní",J702,0)</f>
        <v>0</v>
      </c>
      <c r="BF702" s="227">
        <f>IF(N702="snížená",J702,0)</f>
        <v>0</v>
      </c>
      <c r="BG702" s="227">
        <f>IF(N702="zákl. přenesená",J702,0)</f>
        <v>0</v>
      </c>
      <c r="BH702" s="227">
        <f>IF(N702="sníž. přenesená",J702,0)</f>
        <v>0</v>
      </c>
      <c r="BI702" s="227">
        <f>IF(N702="nulová",J702,0)</f>
        <v>0</v>
      </c>
      <c r="BJ702" s="20" t="s">
        <v>79</v>
      </c>
      <c r="BK702" s="227">
        <f>ROUND(I702*H702,2)</f>
        <v>0</v>
      </c>
      <c r="BL702" s="20" t="s">
        <v>204</v>
      </c>
      <c r="BM702" s="226" t="s">
        <v>1716</v>
      </c>
    </row>
    <row r="703" s="2" customFormat="1">
      <c r="A703" s="41"/>
      <c r="B703" s="42"/>
      <c r="C703" s="43"/>
      <c r="D703" s="228" t="s">
        <v>206</v>
      </c>
      <c r="E703" s="43"/>
      <c r="F703" s="229" t="s">
        <v>1465</v>
      </c>
      <c r="G703" s="43"/>
      <c r="H703" s="43"/>
      <c r="I703" s="230"/>
      <c r="J703" s="43"/>
      <c r="K703" s="43"/>
      <c r="L703" s="47"/>
      <c r="M703" s="231"/>
      <c r="N703" s="232"/>
      <c r="O703" s="87"/>
      <c r="P703" s="87"/>
      <c r="Q703" s="87"/>
      <c r="R703" s="87"/>
      <c r="S703" s="87"/>
      <c r="T703" s="88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T703" s="20" t="s">
        <v>206</v>
      </c>
      <c r="AU703" s="20" t="s">
        <v>81</v>
      </c>
    </row>
    <row r="704" s="13" customFormat="1">
      <c r="A704" s="13"/>
      <c r="B704" s="233"/>
      <c r="C704" s="234"/>
      <c r="D704" s="235" t="s">
        <v>208</v>
      </c>
      <c r="E704" s="236" t="s">
        <v>19</v>
      </c>
      <c r="F704" s="237" t="s">
        <v>1717</v>
      </c>
      <c r="G704" s="234"/>
      <c r="H704" s="236" t="s">
        <v>19</v>
      </c>
      <c r="I704" s="238"/>
      <c r="J704" s="234"/>
      <c r="K704" s="234"/>
      <c r="L704" s="239"/>
      <c r="M704" s="240"/>
      <c r="N704" s="241"/>
      <c r="O704" s="241"/>
      <c r="P704" s="241"/>
      <c r="Q704" s="241"/>
      <c r="R704" s="241"/>
      <c r="S704" s="241"/>
      <c r="T704" s="242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43" t="s">
        <v>208</v>
      </c>
      <c r="AU704" s="243" t="s">
        <v>81</v>
      </c>
      <c r="AV704" s="13" t="s">
        <v>79</v>
      </c>
      <c r="AW704" s="13" t="s">
        <v>33</v>
      </c>
      <c r="AX704" s="13" t="s">
        <v>72</v>
      </c>
      <c r="AY704" s="243" t="s">
        <v>196</v>
      </c>
    </row>
    <row r="705" s="13" customFormat="1">
      <c r="A705" s="13"/>
      <c r="B705" s="233"/>
      <c r="C705" s="234"/>
      <c r="D705" s="235" t="s">
        <v>208</v>
      </c>
      <c r="E705" s="236" t="s">
        <v>19</v>
      </c>
      <c r="F705" s="237" t="s">
        <v>1467</v>
      </c>
      <c r="G705" s="234"/>
      <c r="H705" s="236" t="s">
        <v>19</v>
      </c>
      <c r="I705" s="238"/>
      <c r="J705" s="234"/>
      <c r="K705" s="234"/>
      <c r="L705" s="239"/>
      <c r="M705" s="240"/>
      <c r="N705" s="241"/>
      <c r="O705" s="241"/>
      <c r="P705" s="241"/>
      <c r="Q705" s="241"/>
      <c r="R705" s="241"/>
      <c r="S705" s="241"/>
      <c r="T705" s="242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43" t="s">
        <v>208</v>
      </c>
      <c r="AU705" s="243" t="s">
        <v>81</v>
      </c>
      <c r="AV705" s="13" t="s">
        <v>79</v>
      </c>
      <c r="AW705" s="13" t="s">
        <v>33</v>
      </c>
      <c r="AX705" s="13" t="s">
        <v>72</v>
      </c>
      <c r="AY705" s="243" t="s">
        <v>196</v>
      </c>
    </row>
    <row r="706" s="14" customFormat="1">
      <c r="A706" s="14"/>
      <c r="B706" s="244"/>
      <c r="C706" s="245"/>
      <c r="D706" s="235" t="s">
        <v>208</v>
      </c>
      <c r="E706" s="246" t="s">
        <v>19</v>
      </c>
      <c r="F706" s="247" t="s">
        <v>1718</v>
      </c>
      <c r="G706" s="245"/>
      <c r="H706" s="248">
        <v>2.625</v>
      </c>
      <c r="I706" s="249"/>
      <c r="J706" s="245"/>
      <c r="K706" s="245"/>
      <c r="L706" s="250"/>
      <c r="M706" s="251"/>
      <c r="N706" s="252"/>
      <c r="O706" s="252"/>
      <c r="P706" s="252"/>
      <c r="Q706" s="252"/>
      <c r="R706" s="252"/>
      <c r="S706" s="252"/>
      <c r="T706" s="253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T706" s="254" t="s">
        <v>208</v>
      </c>
      <c r="AU706" s="254" t="s">
        <v>81</v>
      </c>
      <c r="AV706" s="14" t="s">
        <v>81</v>
      </c>
      <c r="AW706" s="14" t="s">
        <v>33</v>
      </c>
      <c r="AX706" s="14" t="s">
        <v>72</v>
      </c>
      <c r="AY706" s="254" t="s">
        <v>196</v>
      </c>
    </row>
    <row r="707" s="15" customFormat="1">
      <c r="A707" s="15"/>
      <c r="B707" s="255"/>
      <c r="C707" s="256"/>
      <c r="D707" s="235" t="s">
        <v>208</v>
      </c>
      <c r="E707" s="257" t="s">
        <v>19</v>
      </c>
      <c r="F707" s="258" t="s">
        <v>219</v>
      </c>
      <c r="G707" s="256"/>
      <c r="H707" s="259">
        <v>2.625</v>
      </c>
      <c r="I707" s="260"/>
      <c r="J707" s="256"/>
      <c r="K707" s="256"/>
      <c r="L707" s="261"/>
      <c r="M707" s="262"/>
      <c r="N707" s="263"/>
      <c r="O707" s="263"/>
      <c r="P707" s="263"/>
      <c r="Q707" s="263"/>
      <c r="R707" s="263"/>
      <c r="S707" s="263"/>
      <c r="T707" s="264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T707" s="265" t="s">
        <v>208</v>
      </c>
      <c r="AU707" s="265" t="s">
        <v>81</v>
      </c>
      <c r="AV707" s="15" t="s">
        <v>204</v>
      </c>
      <c r="AW707" s="15" t="s">
        <v>33</v>
      </c>
      <c r="AX707" s="15" t="s">
        <v>79</v>
      </c>
      <c r="AY707" s="265" t="s">
        <v>196</v>
      </c>
    </row>
    <row r="708" s="2" customFormat="1" ht="24.15" customHeight="1">
      <c r="A708" s="41"/>
      <c r="B708" s="42"/>
      <c r="C708" s="215" t="s">
        <v>1719</v>
      </c>
      <c r="D708" s="215" t="s">
        <v>199</v>
      </c>
      <c r="E708" s="216" t="s">
        <v>1469</v>
      </c>
      <c r="F708" s="217" t="s">
        <v>1470</v>
      </c>
      <c r="G708" s="218" t="s">
        <v>264</v>
      </c>
      <c r="H708" s="219">
        <v>2.625</v>
      </c>
      <c r="I708" s="220"/>
      <c r="J708" s="221">
        <f>ROUND(I708*H708,2)</f>
        <v>0</v>
      </c>
      <c r="K708" s="217" t="s">
        <v>203</v>
      </c>
      <c r="L708" s="47"/>
      <c r="M708" s="222" t="s">
        <v>19</v>
      </c>
      <c r="N708" s="223" t="s">
        <v>43</v>
      </c>
      <c r="O708" s="87"/>
      <c r="P708" s="224">
        <f>O708*H708</f>
        <v>0</v>
      </c>
      <c r="Q708" s="224">
        <v>0</v>
      </c>
      <c r="R708" s="224">
        <f>Q708*H708</f>
        <v>0</v>
      </c>
      <c r="S708" s="224">
        <v>0</v>
      </c>
      <c r="T708" s="225">
        <f>S708*H708</f>
        <v>0</v>
      </c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R708" s="226" t="s">
        <v>204</v>
      </c>
      <c r="AT708" s="226" t="s">
        <v>199</v>
      </c>
      <c r="AU708" s="226" t="s">
        <v>81</v>
      </c>
      <c r="AY708" s="20" t="s">
        <v>196</v>
      </c>
      <c r="BE708" s="227">
        <f>IF(N708="základní",J708,0)</f>
        <v>0</v>
      </c>
      <c r="BF708" s="227">
        <f>IF(N708="snížená",J708,0)</f>
        <v>0</v>
      </c>
      <c r="BG708" s="227">
        <f>IF(N708="zákl. přenesená",J708,0)</f>
        <v>0</v>
      </c>
      <c r="BH708" s="227">
        <f>IF(N708="sníž. přenesená",J708,0)</f>
        <v>0</v>
      </c>
      <c r="BI708" s="227">
        <f>IF(N708="nulová",J708,0)</f>
        <v>0</v>
      </c>
      <c r="BJ708" s="20" t="s">
        <v>79</v>
      </c>
      <c r="BK708" s="227">
        <f>ROUND(I708*H708,2)</f>
        <v>0</v>
      </c>
      <c r="BL708" s="20" t="s">
        <v>204</v>
      </c>
      <c r="BM708" s="226" t="s">
        <v>1720</v>
      </c>
    </row>
    <row r="709" s="2" customFormat="1">
      <c r="A709" s="41"/>
      <c r="B709" s="42"/>
      <c r="C709" s="43"/>
      <c r="D709" s="228" t="s">
        <v>206</v>
      </c>
      <c r="E709" s="43"/>
      <c r="F709" s="229" t="s">
        <v>1472</v>
      </c>
      <c r="G709" s="43"/>
      <c r="H709" s="43"/>
      <c r="I709" s="230"/>
      <c r="J709" s="43"/>
      <c r="K709" s="43"/>
      <c r="L709" s="47"/>
      <c r="M709" s="231"/>
      <c r="N709" s="232"/>
      <c r="O709" s="87"/>
      <c r="P709" s="87"/>
      <c r="Q709" s="87"/>
      <c r="R709" s="87"/>
      <c r="S709" s="87"/>
      <c r="T709" s="88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T709" s="20" t="s">
        <v>206</v>
      </c>
      <c r="AU709" s="20" t="s">
        <v>81</v>
      </c>
    </row>
    <row r="710" s="13" customFormat="1">
      <c r="A710" s="13"/>
      <c r="B710" s="233"/>
      <c r="C710" s="234"/>
      <c r="D710" s="235" t="s">
        <v>208</v>
      </c>
      <c r="E710" s="236" t="s">
        <v>19</v>
      </c>
      <c r="F710" s="237" t="s">
        <v>1717</v>
      </c>
      <c r="G710" s="234"/>
      <c r="H710" s="236" t="s">
        <v>19</v>
      </c>
      <c r="I710" s="238"/>
      <c r="J710" s="234"/>
      <c r="K710" s="234"/>
      <c r="L710" s="239"/>
      <c r="M710" s="240"/>
      <c r="N710" s="241"/>
      <c r="O710" s="241"/>
      <c r="P710" s="241"/>
      <c r="Q710" s="241"/>
      <c r="R710" s="241"/>
      <c r="S710" s="241"/>
      <c r="T710" s="242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3" t="s">
        <v>208</v>
      </c>
      <c r="AU710" s="243" t="s">
        <v>81</v>
      </c>
      <c r="AV710" s="13" t="s">
        <v>79</v>
      </c>
      <c r="AW710" s="13" t="s">
        <v>33</v>
      </c>
      <c r="AX710" s="13" t="s">
        <v>72</v>
      </c>
      <c r="AY710" s="243" t="s">
        <v>196</v>
      </c>
    </row>
    <row r="711" s="13" customFormat="1">
      <c r="A711" s="13"/>
      <c r="B711" s="233"/>
      <c r="C711" s="234"/>
      <c r="D711" s="235" t="s">
        <v>208</v>
      </c>
      <c r="E711" s="236" t="s">
        <v>19</v>
      </c>
      <c r="F711" s="237" t="s">
        <v>1467</v>
      </c>
      <c r="G711" s="234"/>
      <c r="H711" s="236" t="s">
        <v>19</v>
      </c>
      <c r="I711" s="238"/>
      <c r="J711" s="234"/>
      <c r="K711" s="234"/>
      <c r="L711" s="239"/>
      <c r="M711" s="240"/>
      <c r="N711" s="241"/>
      <c r="O711" s="241"/>
      <c r="P711" s="241"/>
      <c r="Q711" s="241"/>
      <c r="R711" s="241"/>
      <c r="S711" s="241"/>
      <c r="T711" s="242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3" t="s">
        <v>208</v>
      </c>
      <c r="AU711" s="243" t="s">
        <v>81</v>
      </c>
      <c r="AV711" s="13" t="s">
        <v>79</v>
      </c>
      <c r="AW711" s="13" t="s">
        <v>33</v>
      </c>
      <c r="AX711" s="13" t="s">
        <v>72</v>
      </c>
      <c r="AY711" s="243" t="s">
        <v>196</v>
      </c>
    </row>
    <row r="712" s="14" customFormat="1">
      <c r="A712" s="14"/>
      <c r="B712" s="244"/>
      <c r="C712" s="245"/>
      <c r="D712" s="235" t="s">
        <v>208</v>
      </c>
      <c r="E712" s="246" t="s">
        <v>19</v>
      </c>
      <c r="F712" s="247" t="s">
        <v>1718</v>
      </c>
      <c r="G712" s="245"/>
      <c r="H712" s="248">
        <v>2.625</v>
      </c>
      <c r="I712" s="249"/>
      <c r="J712" s="245"/>
      <c r="K712" s="245"/>
      <c r="L712" s="250"/>
      <c r="M712" s="251"/>
      <c r="N712" s="252"/>
      <c r="O712" s="252"/>
      <c r="P712" s="252"/>
      <c r="Q712" s="252"/>
      <c r="R712" s="252"/>
      <c r="S712" s="252"/>
      <c r="T712" s="253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54" t="s">
        <v>208</v>
      </c>
      <c r="AU712" s="254" t="s">
        <v>81</v>
      </c>
      <c r="AV712" s="14" t="s">
        <v>81</v>
      </c>
      <c r="AW712" s="14" t="s">
        <v>33</v>
      </c>
      <c r="AX712" s="14" t="s">
        <v>72</v>
      </c>
      <c r="AY712" s="254" t="s">
        <v>196</v>
      </c>
    </row>
    <row r="713" s="15" customFormat="1">
      <c r="A713" s="15"/>
      <c r="B713" s="255"/>
      <c r="C713" s="256"/>
      <c r="D713" s="235" t="s">
        <v>208</v>
      </c>
      <c r="E713" s="257" t="s">
        <v>19</v>
      </c>
      <c r="F713" s="258" t="s">
        <v>219</v>
      </c>
      <c r="G713" s="256"/>
      <c r="H713" s="259">
        <v>2.625</v>
      </c>
      <c r="I713" s="260"/>
      <c r="J713" s="256"/>
      <c r="K713" s="256"/>
      <c r="L713" s="261"/>
      <c r="M713" s="262"/>
      <c r="N713" s="263"/>
      <c r="O713" s="263"/>
      <c r="P713" s="263"/>
      <c r="Q713" s="263"/>
      <c r="R713" s="263"/>
      <c r="S713" s="263"/>
      <c r="T713" s="264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T713" s="265" t="s">
        <v>208</v>
      </c>
      <c r="AU713" s="265" t="s">
        <v>81</v>
      </c>
      <c r="AV713" s="15" t="s">
        <v>204</v>
      </c>
      <c r="AW713" s="15" t="s">
        <v>33</v>
      </c>
      <c r="AX713" s="15" t="s">
        <v>79</v>
      </c>
      <c r="AY713" s="265" t="s">
        <v>196</v>
      </c>
    </row>
    <row r="714" s="2" customFormat="1" ht="33" customHeight="1">
      <c r="A714" s="41"/>
      <c r="B714" s="42"/>
      <c r="C714" s="215" t="s">
        <v>291</v>
      </c>
      <c r="D714" s="215" t="s">
        <v>199</v>
      </c>
      <c r="E714" s="216" t="s">
        <v>1473</v>
      </c>
      <c r="F714" s="217" t="s">
        <v>1474</v>
      </c>
      <c r="G714" s="218" t="s">
        <v>264</v>
      </c>
      <c r="H714" s="219">
        <v>2.625</v>
      </c>
      <c r="I714" s="220"/>
      <c r="J714" s="221">
        <f>ROUND(I714*H714,2)</f>
        <v>0</v>
      </c>
      <c r="K714" s="217" t="s">
        <v>203</v>
      </c>
      <c r="L714" s="47"/>
      <c r="M714" s="222" t="s">
        <v>19</v>
      </c>
      <c r="N714" s="223" t="s">
        <v>43</v>
      </c>
      <c r="O714" s="87"/>
      <c r="P714" s="224">
        <f>O714*H714</f>
        <v>0</v>
      </c>
      <c r="Q714" s="224">
        <v>0</v>
      </c>
      <c r="R714" s="224">
        <f>Q714*H714</f>
        <v>0</v>
      </c>
      <c r="S714" s="224">
        <v>0</v>
      </c>
      <c r="T714" s="225">
        <f>S714*H714</f>
        <v>0</v>
      </c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R714" s="226" t="s">
        <v>204</v>
      </c>
      <c r="AT714" s="226" t="s">
        <v>199</v>
      </c>
      <c r="AU714" s="226" t="s">
        <v>81</v>
      </c>
      <c r="AY714" s="20" t="s">
        <v>196</v>
      </c>
      <c r="BE714" s="227">
        <f>IF(N714="základní",J714,0)</f>
        <v>0</v>
      </c>
      <c r="BF714" s="227">
        <f>IF(N714="snížená",J714,0)</f>
        <v>0</v>
      </c>
      <c r="BG714" s="227">
        <f>IF(N714="zákl. přenesená",J714,0)</f>
        <v>0</v>
      </c>
      <c r="BH714" s="227">
        <f>IF(N714="sníž. přenesená",J714,0)</f>
        <v>0</v>
      </c>
      <c r="BI714" s="227">
        <f>IF(N714="nulová",J714,0)</f>
        <v>0</v>
      </c>
      <c r="BJ714" s="20" t="s">
        <v>79</v>
      </c>
      <c r="BK714" s="227">
        <f>ROUND(I714*H714,2)</f>
        <v>0</v>
      </c>
      <c r="BL714" s="20" t="s">
        <v>204</v>
      </c>
      <c r="BM714" s="226" t="s">
        <v>1721</v>
      </c>
    </row>
    <row r="715" s="2" customFormat="1">
      <c r="A715" s="41"/>
      <c r="B715" s="42"/>
      <c r="C715" s="43"/>
      <c r="D715" s="228" t="s">
        <v>206</v>
      </c>
      <c r="E715" s="43"/>
      <c r="F715" s="229" t="s">
        <v>1476</v>
      </c>
      <c r="G715" s="43"/>
      <c r="H715" s="43"/>
      <c r="I715" s="230"/>
      <c r="J715" s="43"/>
      <c r="K715" s="43"/>
      <c r="L715" s="47"/>
      <c r="M715" s="231"/>
      <c r="N715" s="232"/>
      <c r="O715" s="87"/>
      <c r="P715" s="87"/>
      <c r="Q715" s="87"/>
      <c r="R715" s="87"/>
      <c r="S715" s="87"/>
      <c r="T715" s="88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T715" s="20" t="s">
        <v>206</v>
      </c>
      <c r="AU715" s="20" t="s">
        <v>81</v>
      </c>
    </row>
    <row r="716" s="13" customFormat="1">
      <c r="A716" s="13"/>
      <c r="B716" s="233"/>
      <c r="C716" s="234"/>
      <c r="D716" s="235" t="s">
        <v>208</v>
      </c>
      <c r="E716" s="236" t="s">
        <v>19</v>
      </c>
      <c r="F716" s="237" t="s">
        <v>1717</v>
      </c>
      <c r="G716" s="234"/>
      <c r="H716" s="236" t="s">
        <v>19</v>
      </c>
      <c r="I716" s="238"/>
      <c r="J716" s="234"/>
      <c r="K716" s="234"/>
      <c r="L716" s="239"/>
      <c r="M716" s="240"/>
      <c r="N716" s="241"/>
      <c r="O716" s="241"/>
      <c r="P716" s="241"/>
      <c r="Q716" s="241"/>
      <c r="R716" s="241"/>
      <c r="S716" s="241"/>
      <c r="T716" s="242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3" t="s">
        <v>208</v>
      </c>
      <c r="AU716" s="243" t="s">
        <v>81</v>
      </c>
      <c r="AV716" s="13" t="s">
        <v>79</v>
      </c>
      <c r="AW716" s="13" t="s">
        <v>33</v>
      </c>
      <c r="AX716" s="13" t="s">
        <v>72</v>
      </c>
      <c r="AY716" s="243" t="s">
        <v>196</v>
      </c>
    </row>
    <row r="717" s="13" customFormat="1">
      <c r="A717" s="13"/>
      <c r="B717" s="233"/>
      <c r="C717" s="234"/>
      <c r="D717" s="235" t="s">
        <v>208</v>
      </c>
      <c r="E717" s="236" t="s">
        <v>19</v>
      </c>
      <c r="F717" s="237" t="s">
        <v>1467</v>
      </c>
      <c r="G717" s="234"/>
      <c r="H717" s="236" t="s">
        <v>19</v>
      </c>
      <c r="I717" s="238"/>
      <c r="J717" s="234"/>
      <c r="K717" s="234"/>
      <c r="L717" s="239"/>
      <c r="M717" s="240"/>
      <c r="N717" s="241"/>
      <c r="O717" s="241"/>
      <c r="P717" s="241"/>
      <c r="Q717" s="241"/>
      <c r="R717" s="241"/>
      <c r="S717" s="241"/>
      <c r="T717" s="242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43" t="s">
        <v>208</v>
      </c>
      <c r="AU717" s="243" t="s">
        <v>81</v>
      </c>
      <c r="AV717" s="13" t="s">
        <v>79</v>
      </c>
      <c r="AW717" s="13" t="s">
        <v>33</v>
      </c>
      <c r="AX717" s="13" t="s">
        <v>72</v>
      </c>
      <c r="AY717" s="243" t="s">
        <v>196</v>
      </c>
    </row>
    <row r="718" s="14" customFormat="1">
      <c r="A718" s="14"/>
      <c r="B718" s="244"/>
      <c r="C718" s="245"/>
      <c r="D718" s="235" t="s">
        <v>208</v>
      </c>
      <c r="E718" s="246" t="s">
        <v>19</v>
      </c>
      <c r="F718" s="247" t="s">
        <v>1718</v>
      </c>
      <c r="G718" s="245"/>
      <c r="H718" s="248">
        <v>2.625</v>
      </c>
      <c r="I718" s="249"/>
      <c r="J718" s="245"/>
      <c r="K718" s="245"/>
      <c r="L718" s="250"/>
      <c r="M718" s="251"/>
      <c r="N718" s="252"/>
      <c r="O718" s="252"/>
      <c r="P718" s="252"/>
      <c r="Q718" s="252"/>
      <c r="R718" s="252"/>
      <c r="S718" s="252"/>
      <c r="T718" s="253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T718" s="254" t="s">
        <v>208</v>
      </c>
      <c r="AU718" s="254" t="s">
        <v>81</v>
      </c>
      <c r="AV718" s="14" t="s">
        <v>81</v>
      </c>
      <c r="AW718" s="14" t="s">
        <v>33</v>
      </c>
      <c r="AX718" s="14" t="s">
        <v>72</v>
      </c>
      <c r="AY718" s="254" t="s">
        <v>196</v>
      </c>
    </row>
    <row r="719" s="15" customFormat="1">
      <c r="A719" s="15"/>
      <c r="B719" s="255"/>
      <c r="C719" s="256"/>
      <c r="D719" s="235" t="s">
        <v>208</v>
      </c>
      <c r="E719" s="257" t="s">
        <v>19</v>
      </c>
      <c r="F719" s="258" t="s">
        <v>219</v>
      </c>
      <c r="G719" s="256"/>
      <c r="H719" s="259">
        <v>2.625</v>
      </c>
      <c r="I719" s="260"/>
      <c r="J719" s="256"/>
      <c r="K719" s="256"/>
      <c r="L719" s="261"/>
      <c r="M719" s="262"/>
      <c r="N719" s="263"/>
      <c r="O719" s="263"/>
      <c r="P719" s="263"/>
      <c r="Q719" s="263"/>
      <c r="R719" s="263"/>
      <c r="S719" s="263"/>
      <c r="T719" s="264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T719" s="265" t="s">
        <v>208</v>
      </c>
      <c r="AU719" s="265" t="s">
        <v>81</v>
      </c>
      <c r="AV719" s="15" t="s">
        <v>204</v>
      </c>
      <c r="AW719" s="15" t="s">
        <v>33</v>
      </c>
      <c r="AX719" s="15" t="s">
        <v>79</v>
      </c>
      <c r="AY719" s="265" t="s">
        <v>196</v>
      </c>
    </row>
    <row r="720" s="2" customFormat="1" ht="37.8" customHeight="1">
      <c r="A720" s="41"/>
      <c r="B720" s="42"/>
      <c r="C720" s="215" t="s">
        <v>1722</v>
      </c>
      <c r="D720" s="215" t="s">
        <v>199</v>
      </c>
      <c r="E720" s="216" t="s">
        <v>295</v>
      </c>
      <c r="F720" s="217" t="s">
        <v>296</v>
      </c>
      <c r="G720" s="218" t="s">
        <v>264</v>
      </c>
      <c r="H720" s="219">
        <v>2.625</v>
      </c>
      <c r="I720" s="220"/>
      <c r="J720" s="221">
        <f>ROUND(I720*H720,2)</f>
        <v>0</v>
      </c>
      <c r="K720" s="217" t="s">
        <v>203</v>
      </c>
      <c r="L720" s="47"/>
      <c r="M720" s="222" t="s">
        <v>19</v>
      </c>
      <c r="N720" s="223" t="s">
        <v>43</v>
      </c>
      <c r="O720" s="87"/>
      <c r="P720" s="224">
        <f>O720*H720</f>
        <v>0</v>
      </c>
      <c r="Q720" s="224">
        <v>0</v>
      </c>
      <c r="R720" s="224">
        <f>Q720*H720</f>
        <v>0</v>
      </c>
      <c r="S720" s="224">
        <v>0</v>
      </c>
      <c r="T720" s="225">
        <f>S720*H720</f>
        <v>0</v>
      </c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R720" s="226" t="s">
        <v>204</v>
      </c>
      <c r="AT720" s="226" t="s">
        <v>199</v>
      </c>
      <c r="AU720" s="226" t="s">
        <v>81</v>
      </c>
      <c r="AY720" s="20" t="s">
        <v>196</v>
      </c>
      <c r="BE720" s="227">
        <f>IF(N720="základní",J720,0)</f>
        <v>0</v>
      </c>
      <c r="BF720" s="227">
        <f>IF(N720="snížená",J720,0)</f>
        <v>0</v>
      </c>
      <c r="BG720" s="227">
        <f>IF(N720="zákl. přenesená",J720,0)</f>
        <v>0</v>
      </c>
      <c r="BH720" s="227">
        <f>IF(N720="sníž. přenesená",J720,0)</f>
        <v>0</v>
      </c>
      <c r="BI720" s="227">
        <f>IF(N720="nulová",J720,0)</f>
        <v>0</v>
      </c>
      <c r="BJ720" s="20" t="s">
        <v>79</v>
      </c>
      <c r="BK720" s="227">
        <f>ROUND(I720*H720,2)</f>
        <v>0</v>
      </c>
      <c r="BL720" s="20" t="s">
        <v>204</v>
      </c>
      <c r="BM720" s="226" t="s">
        <v>1723</v>
      </c>
    </row>
    <row r="721" s="2" customFormat="1">
      <c r="A721" s="41"/>
      <c r="B721" s="42"/>
      <c r="C721" s="43"/>
      <c r="D721" s="228" t="s">
        <v>206</v>
      </c>
      <c r="E721" s="43"/>
      <c r="F721" s="229" t="s">
        <v>298</v>
      </c>
      <c r="G721" s="43"/>
      <c r="H721" s="43"/>
      <c r="I721" s="230"/>
      <c r="J721" s="43"/>
      <c r="K721" s="43"/>
      <c r="L721" s="47"/>
      <c r="M721" s="231"/>
      <c r="N721" s="232"/>
      <c r="O721" s="87"/>
      <c r="P721" s="87"/>
      <c r="Q721" s="87"/>
      <c r="R721" s="87"/>
      <c r="S721" s="87"/>
      <c r="T721" s="88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T721" s="20" t="s">
        <v>206</v>
      </c>
      <c r="AU721" s="20" t="s">
        <v>81</v>
      </c>
    </row>
    <row r="722" s="13" customFormat="1">
      <c r="A722" s="13"/>
      <c r="B722" s="233"/>
      <c r="C722" s="234"/>
      <c r="D722" s="235" t="s">
        <v>208</v>
      </c>
      <c r="E722" s="236" t="s">
        <v>19</v>
      </c>
      <c r="F722" s="237" t="s">
        <v>1717</v>
      </c>
      <c r="G722" s="234"/>
      <c r="H722" s="236" t="s">
        <v>19</v>
      </c>
      <c r="I722" s="238"/>
      <c r="J722" s="234"/>
      <c r="K722" s="234"/>
      <c r="L722" s="239"/>
      <c r="M722" s="240"/>
      <c r="N722" s="241"/>
      <c r="O722" s="241"/>
      <c r="P722" s="241"/>
      <c r="Q722" s="241"/>
      <c r="R722" s="241"/>
      <c r="S722" s="241"/>
      <c r="T722" s="242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3" t="s">
        <v>208</v>
      </c>
      <c r="AU722" s="243" t="s">
        <v>81</v>
      </c>
      <c r="AV722" s="13" t="s">
        <v>79</v>
      </c>
      <c r="AW722" s="13" t="s">
        <v>33</v>
      </c>
      <c r="AX722" s="13" t="s">
        <v>72</v>
      </c>
      <c r="AY722" s="243" t="s">
        <v>196</v>
      </c>
    </row>
    <row r="723" s="13" customFormat="1">
      <c r="A723" s="13"/>
      <c r="B723" s="233"/>
      <c r="C723" s="234"/>
      <c r="D723" s="235" t="s">
        <v>208</v>
      </c>
      <c r="E723" s="236" t="s">
        <v>19</v>
      </c>
      <c r="F723" s="237" t="s">
        <v>1467</v>
      </c>
      <c r="G723" s="234"/>
      <c r="H723" s="236" t="s">
        <v>19</v>
      </c>
      <c r="I723" s="238"/>
      <c r="J723" s="234"/>
      <c r="K723" s="234"/>
      <c r="L723" s="239"/>
      <c r="M723" s="240"/>
      <c r="N723" s="241"/>
      <c r="O723" s="241"/>
      <c r="P723" s="241"/>
      <c r="Q723" s="241"/>
      <c r="R723" s="241"/>
      <c r="S723" s="241"/>
      <c r="T723" s="242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3" t="s">
        <v>208</v>
      </c>
      <c r="AU723" s="243" t="s">
        <v>81</v>
      </c>
      <c r="AV723" s="13" t="s">
        <v>79</v>
      </c>
      <c r="AW723" s="13" t="s">
        <v>33</v>
      </c>
      <c r="AX723" s="13" t="s">
        <v>72</v>
      </c>
      <c r="AY723" s="243" t="s">
        <v>196</v>
      </c>
    </row>
    <row r="724" s="14" customFormat="1">
      <c r="A724" s="14"/>
      <c r="B724" s="244"/>
      <c r="C724" s="245"/>
      <c r="D724" s="235" t="s">
        <v>208</v>
      </c>
      <c r="E724" s="246" t="s">
        <v>19</v>
      </c>
      <c r="F724" s="247" t="s">
        <v>1718</v>
      </c>
      <c r="G724" s="245"/>
      <c r="H724" s="248">
        <v>2.625</v>
      </c>
      <c r="I724" s="249"/>
      <c r="J724" s="245"/>
      <c r="K724" s="245"/>
      <c r="L724" s="250"/>
      <c r="M724" s="251"/>
      <c r="N724" s="252"/>
      <c r="O724" s="252"/>
      <c r="P724" s="252"/>
      <c r="Q724" s="252"/>
      <c r="R724" s="252"/>
      <c r="S724" s="252"/>
      <c r="T724" s="253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T724" s="254" t="s">
        <v>208</v>
      </c>
      <c r="AU724" s="254" t="s">
        <v>81</v>
      </c>
      <c r="AV724" s="14" t="s">
        <v>81</v>
      </c>
      <c r="AW724" s="14" t="s">
        <v>33</v>
      </c>
      <c r="AX724" s="14" t="s">
        <v>72</v>
      </c>
      <c r="AY724" s="254" t="s">
        <v>196</v>
      </c>
    </row>
    <row r="725" s="15" customFormat="1">
      <c r="A725" s="15"/>
      <c r="B725" s="255"/>
      <c r="C725" s="256"/>
      <c r="D725" s="235" t="s">
        <v>208</v>
      </c>
      <c r="E725" s="257" t="s">
        <v>19</v>
      </c>
      <c r="F725" s="258" t="s">
        <v>219</v>
      </c>
      <c r="G725" s="256"/>
      <c r="H725" s="259">
        <v>2.625</v>
      </c>
      <c r="I725" s="260"/>
      <c r="J725" s="256"/>
      <c r="K725" s="256"/>
      <c r="L725" s="261"/>
      <c r="M725" s="262"/>
      <c r="N725" s="263"/>
      <c r="O725" s="263"/>
      <c r="P725" s="263"/>
      <c r="Q725" s="263"/>
      <c r="R725" s="263"/>
      <c r="S725" s="263"/>
      <c r="T725" s="264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T725" s="265" t="s">
        <v>208</v>
      </c>
      <c r="AU725" s="265" t="s">
        <v>81</v>
      </c>
      <c r="AV725" s="15" t="s">
        <v>204</v>
      </c>
      <c r="AW725" s="15" t="s">
        <v>33</v>
      </c>
      <c r="AX725" s="15" t="s">
        <v>79</v>
      </c>
      <c r="AY725" s="265" t="s">
        <v>196</v>
      </c>
    </row>
    <row r="726" s="2" customFormat="1" ht="37.8" customHeight="1">
      <c r="A726" s="41"/>
      <c r="B726" s="42"/>
      <c r="C726" s="215" t="s">
        <v>1724</v>
      </c>
      <c r="D726" s="215" t="s">
        <v>199</v>
      </c>
      <c r="E726" s="216" t="s">
        <v>300</v>
      </c>
      <c r="F726" s="217" t="s">
        <v>301</v>
      </c>
      <c r="G726" s="218" t="s">
        <v>264</v>
      </c>
      <c r="H726" s="219">
        <v>2.625</v>
      </c>
      <c r="I726" s="220"/>
      <c r="J726" s="221">
        <f>ROUND(I726*H726,2)</f>
        <v>0</v>
      </c>
      <c r="K726" s="217" t="s">
        <v>203</v>
      </c>
      <c r="L726" s="47"/>
      <c r="M726" s="222" t="s">
        <v>19</v>
      </c>
      <c r="N726" s="223" t="s">
        <v>43</v>
      </c>
      <c r="O726" s="87"/>
      <c r="P726" s="224">
        <f>O726*H726</f>
        <v>0</v>
      </c>
      <c r="Q726" s="224">
        <v>0</v>
      </c>
      <c r="R726" s="224">
        <f>Q726*H726</f>
        <v>0</v>
      </c>
      <c r="S726" s="224">
        <v>0</v>
      </c>
      <c r="T726" s="225">
        <f>S726*H726</f>
        <v>0</v>
      </c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R726" s="226" t="s">
        <v>204</v>
      </c>
      <c r="AT726" s="226" t="s">
        <v>199</v>
      </c>
      <c r="AU726" s="226" t="s">
        <v>81</v>
      </c>
      <c r="AY726" s="20" t="s">
        <v>196</v>
      </c>
      <c r="BE726" s="227">
        <f>IF(N726="základní",J726,0)</f>
        <v>0</v>
      </c>
      <c r="BF726" s="227">
        <f>IF(N726="snížená",J726,0)</f>
        <v>0</v>
      </c>
      <c r="BG726" s="227">
        <f>IF(N726="zákl. přenesená",J726,0)</f>
        <v>0</v>
      </c>
      <c r="BH726" s="227">
        <f>IF(N726="sníž. přenesená",J726,0)</f>
        <v>0</v>
      </c>
      <c r="BI726" s="227">
        <f>IF(N726="nulová",J726,0)</f>
        <v>0</v>
      </c>
      <c r="BJ726" s="20" t="s">
        <v>79</v>
      </c>
      <c r="BK726" s="227">
        <f>ROUND(I726*H726,2)</f>
        <v>0</v>
      </c>
      <c r="BL726" s="20" t="s">
        <v>204</v>
      </c>
      <c r="BM726" s="226" t="s">
        <v>1725</v>
      </c>
    </row>
    <row r="727" s="2" customFormat="1">
      <c r="A727" s="41"/>
      <c r="B727" s="42"/>
      <c r="C727" s="43"/>
      <c r="D727" s="228" t="s">
        <v>206</v>
      </c>
      <c r="E727" s="43"/>
      <c r="F727" s="229" t="s">
        <v>303</v>
      </c>
      <c r="G727" s="43"/>
      <c r="H727" s="43"/>
      <c r="I727" s="230"/>
      <c r="J727" s="43"/>
      <c r="K727" s="43"/>
      <c r="L727" s="47"/>
      <c r="M727" s="231"/>
      <c r="N727" s="232"/>
      <c r="O727" s="87"/>
      <c r="P727" s="87"/>
      <c r="Q727" s="87"/>
      <c r="R727" s="87"/>
      <c r="S727" s="87"/>
      <c r="T727" s="88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T727" s="20" t="s">
        <v>206</v>
      </c>
      <c r="AU727" s="20" t="s">
        <v>81</v>
      </c>
    </row>
    <row r="728" s="13" customFormat="1">
      <c r="A728" s="13"/>
      <c r="B728" s="233"/>
      <c r="C728" s="234"/>
      <c r="D728" s="235" t="s">
        <v>208</v>
      </c>
      <c r="E728" s="236" t="s">
        <v>19</v>
      </c>
      <c r="F728" s="237" t="s">
        <v>1717</v>
      </c>
      <c r="G728" s="234"/>
      <c r="H728" s="236" t="s">
        <v>19</v>
      </c>
      <c r="I728" s="238"/>
      <c r="J728" s="234"/>
      <c r="K728" s="234"/>
      <c r="L728" s="239"/>
      <c r="M728" s="240"/>
      <c r="N728" s="241"/>
      <c r="O728" s="241"/>
      <c r="P728" s="241"/>
      <c r="Q728" s="241"/>
      <c r="R728" s="241"/>
      <c r="S728" s="241"/>
      <c r="T728" s="242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3" t="s">
        <v>208</v>
      </c>
      <c r="AU728" s="243" t="s">
        <v>81</v>
      </c>
      <c r="AV728" s="13" t="s">
        <v>79</v>
      </c>
      <c r="AW728" s="13" t="s">
        <v>33</v>
      </c>
      <c r="AX728" s="13" t="s">
        <v>72</v>
      </c>
      <c r="AY728" s="243" t="s">
        <v>196</v>
      </c>
    </row>
    <row r="729" s="13" customFormat="1">
      <c r="A729" s="13"/>
      <c r="B729" s="233"/>
      <c r="C729" s="234"/>
      <c r="D729" s="235" t="s">
        <v>208</v>
      </c>
      <c r="E729" s="236" t="s">
        <v>19</v>
      </c>
      <c r="F729" s="237" t="s">
        <v>1467</v>
      </c>
      <c r="G729" s="234"/>
      <c r="H729" s="236" t="s">
        <v>19</v>
      </c>
      <c r="I729" s="238"/>
      <c r="J729" s="234"/>
      <c r="K729" s="234"/>
      <c r="L729" s="239"/>
      <c r="M729" s="240"/>
      <c r="N729" s="241"/>
      <c r="O729" s="241"/>
      <c r="P729" s="241"/>
      <c r="Q729" s="241"/>
      <c r="R729" s="241"/>
      <c r="S729" s="241"/>
      <c r="T729" s="242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3" t="s">
        <v>208</v>
      </c>
      <c r="AU729" s="243" t="s">
        <v>81</v>
      </c>
      <c r="AV729" s="13" t="s">
        <v>79</v>
      </c>
      <c r="AW729" s="13" t="s">
        <v>33</v>
      </c>
      <c r="AX729" s="13" t="s">
        <v>72</v>
      </c>
      <c r="AY729" s="243" t="s">
        <v>196</v>
      </c>
    </row>
    <row r="730" s="14" customFormat="1">
      <c r="A730" s="14"/>
      <c r="B730" s="244"/>
      <c r="C730" s="245"/>
      <c r="D730" s="235" t="s">
        <v>208</v>
      </c>
      <c r="E730" s="246" t="s">
        <v>19</v>
      </c>
      <c r="F730" s="247" t="s">
        <v>1718</v>
      </c>
      <c r="G730" s="245"/>
      <c r="H730" s="248">
        <v>2.625</v>
      </c>
      <c r="I730" s="249"/>
      <c r="J730" s="245"/>
      <c r="K730" s="245"/>
      <c r="L730" s="250"/>
      <c r="M730" s="251"/>
      <c r="N730" s="252"/>
      <c r="O730" s="252"/>
      <c r="P730" s="252"/>
      <c r="Q730" s="252"/>
      <c r="R730" s="252"/>
      <c r="S730" s="252"/>
      <c r="T730" s="253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T730" s="254" t="s">
        <v>208</v>
      </c>
      <c r="AU730" s="254" t="s">
        <v>81</v>
      </c>
      <c r="AV730" s="14" t="s">
        <v>81</v>
      </c>
      <c r="AW730" s="14" t="s">
        <v>33</v>
      </c>
      <c r="AX730" s="14" t="s">
        <v>72</v>
      </c>
      <c r="AY730" s="254" t="s">
        <v>196</v>
      </c>
    </row>
    <row r="731" s="15" customFormat="1">
      <c r="A731" s="15"/>
      <c r="B731" s="255"/>
      <c r="C731" s="256"/>
      <c r="D731" s="235" t="s">
        <v>208</v>
      </c>
      <c r="E731" s="257" t="s">
        <v>19</v>
      </c>
      <c r="F731" s="258" t="s">
        <v>219</v>
      </c>
      <c r="G731" s="256"/>
      <c r="H731" s="259">
        <v>2.625</v>
      </c>
      <c r="I731" s="260"/>
      <c r="J731" s="256"/>
      <c r="K731" s="256"/>
      <c r="L731" s="261"/>
      <c r="M731" s="262"/>
      <c r="N731" s="263"/>
      <c r="O731" s="263"/>
      <c r="P731" s="263"/>
      <c r="Q731" s="263"/>
      <c r="R731" s="263"/>
      <c r="S731" s="263"/>
      <c r="T731" s="264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T731" s="265" t="s">
        <v>208</v>
      </c>
      <c r="AU731" s="265" t="s">
        <v>81</v>
      </c>
      <c r="AV731" s="15" t="s">
        <v>204</v>
      </c>
      <c r="AW731" s="15" t="s">
        <v>33</v>
      </c>
      <c r="AX731" s="15" t="s">
        <v>79</v>
      </c>
      <c r="AY731" s="265" t="s">
        <v>196</v>
      </c>
    </row>
    <row r="732" s="2" customFormat="1" ht="24.15" customHeight="1">
      <c r="A732" s="41"/>
      <c r="B732" s="42"/>
      <c r="C732" s="215" t="s">
        <v>1726</v>
      </c>
      <c r="D732" s="215" t="s">
        <v>199</v>
      </c>
      <c r="E732" s="216" t="s">
        <v>1479</v>
      </c>
      <c r="F732" s="217" t="s">
        <v>311</v>
      </c>
      <c r="G732" s="218" t="s">
        <v>264</v>
      </c>
      <c r="H732" s="219">
        <v>2.625</v>
      </c>
      <c r="I732" s="220"/>
      <c r="J732" s="221">
        <f>ROUND(I732*H732,2)</f>
        <v>0</v>
      </c>
      <c r="K732" s="217" t="s">
        <v>203</v>
      </c>
      <c r="L732" s="47"/>
      <c r="M732" s="222" t="s">
        <v>19</v>
      </c>
      <c r="N732" s="223" t="s">
        <v>43</v>
      </c>
      <c r="O732" s="87"/>
      <c r="P732" s="224">
        <f>O732*H732</f>
        <v>0</v>
      </c>
      <c r="Q732" s="224">
        <v>0</v>
      </c>
      <c r="R732" s="224">
        <f>Q732*H732</f>
        <v>0</v>
      </c>
      <c r="S732" s="224">
        <v>0</v>
      </c>
      <c r="T732" s="225">
        <f>S732*H732</f>
        <v>0</v>
      </c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R732" s="226" t="s">
        <v>204</v>
      </c>
      <c r="AT732" s="226" t="s">
        <v>199</v>
      </c>
      <c r="AU732" s="226" t="s">
        <v>81</v>
      </c>
      <c r="AY732" s="20" t="s">
        <v>196</v>
      </c>
      <c r="BE732" s="227">
        <f>IF(N732="základní",J732,0)</f>
        <v>0</v>
      </c>
      <c r="BF732" s="227">
        <f>IF(N732="snížená",J732,0)</f>
        <v>0</v>
      </c>
      <c r="BG732" s="227">
        <f>IF(N732="zákl. přenesená",J732,0)</f>
        <v>0</v>
      </c>
      <c r="BH732" s="227">
        <f>IF(N732="sníž. přenesená",J732,0)</f>
        <v>0</v>
      </c>
      <c r="BI732" s="227">
        <f>IF(N732="nulová",J732,0)</f>
        <v>0</v>
      </c>
      <c r="BJ732" s="20" t="s">
        <v>79</v>
      </c>
      <c r="BK732" s="227">
        <f>ROUND(I732*H732,2)</f>
        <v>0</v>
      </c>
      <c r="BL732" s="20" t="s">
        <v>204</v>
      </c>
      <c r="BM732" s="226" t="s">
        <v>1727</v>
      </c>
    </row>
    <row r="733" s="2" customFormat="1">
      <c r="A733" s="41"/>
      <c r="B733" s="42"/>
      <c r="C733" s="43"/>
      <c r="D733" s="228" t="s">
        <v>206</v>
      </c>
      <c r="E733" s="43"/>
      <c r="F733" s="229" t="s">
        <v>1481</v>
      </c>
      <c r="G733" s="43"/>
      <c r="H733" s="43"/>
      <c r="I733" s="230"/>
      <c r="J733" s="43"/>
      <c r="K733" s="43"/>
      <c r="L733" s="47"/>
      <c r="M733" s="231"/>
      <c r="N733" s="232"/>
      <c r="O733" s="87"/>
      <c r="P733" s="87"/>
      <c r="Q733" s="87"/>
      <c r="R733" s="87"/>
      <c r="S733" s="87"/>
      <c r="T733" s="88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T733" s="20" t="s">
        <v>206</v>
      </c>
      <c r="AU733" s="20" t="s">
        <v>81</v>
      </c>
    </row>
    <row r="734" s="13" customFormat="1">
      <c r="A734" s="13"/>
      <c r="B734" s="233"/>
      <c r="C734" s="234"/>
      <c r="D734" s="235" t="s">
        <v>208</v>
      </c>
      <c r="E734" s="236" t="s">
        <v>19</v>
      </c>
      <c r="F734" s="237" t="s">
        <v>1717</v>
      </c>
      <c r="G734" s="234"/>
      <c r="H734" s="236" t="s">
        <v>19</v>
      </c>
      <c r="I734" s="238"/>
      <c r="J734" s="234"/>
      <c r="K734" s="234"/>
      <c r="L734" s="239"/>
      <c r="M734" s="240"/>
      <c r="N734" s="241"/>
      <c r="O734" s="241"/>
      <c r="P734" s="241"/>
      <c r="Q734" s="241"/>
      <c r="R734" s="241"/>
      <c r="S734" s="241"/>
      <c r="T734" s="242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3" t="s">
        <v>208</v>
      </c>
      <c r="AU734" s="243" t="s">
        <v>81</v>
      </c>
      <c r="AV734" s="13" t="s">
        <v>79</v>
      </c>
      <c r="AW734" s="13" t="s">
        <v>33</v>
      </c>
      <c r="AX734" s="13" t="s">
        <v>72</v>
      </c>
      <c r="AY734" s="243" t="s">
        <v>196</v>
      </c>
    </row>
    <row r="735" s="13" customFormat="1">
      <c r="A735" s="13"/>
      <c r="B735" s="233"/>
      <c r="C735" s="234"/>
      <c r="D735" s="235" t="s">
        <v>208</v>
      </c>
      <c r="E735" s="236" t="s">
        <v>19</v>
      </c>
      <c r="F735" s="237" t="s">
        <v>1467</v>
      </c>
      <c r="G735" s="234"/>
      <c r="H735" s="236" t="s">
        <v>19</v>
      </c>
      <c r="I735" s="238"/>
      <c r="J735" s="234"/>
      <c r="K735" s="234"/>
      <c r="L735" s="239"/>
      <c r="M735" s="240"/>
      <c r="N735" s="241"/>
      <c r="O735" s="241"/>
      <c r="P735" s="241"/>
      <c r="Q735" s="241"/>
      <c r="R735" s="241"/>
      <c r="S735" s="241"/>
      <c r="T735" s="242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3" t="s">
        <v>208</v>
      </c>
      <c r="AU735" s="243" t="s">
        <v>81</v>
      </c>
      <c r="AV735" s="13" t="s">
        <v>79</v>
      </c>
      <c r="AW735" s="13" t="s">
        <v>33</v>
      </c>
      <c r="AX735" s="13" t="s">
        <v>72</v>
      </c>
      <c r="AY735" s="243" t="s">
        <v>196</v>
      </c>
    </row>
    <row r="736" s="14" customFormat="1">
      <c r="A736" s="14"/>
      <c r="B736" s="244"/>
      <c r="C736" s="245"/>
      <c r="D736" s="235" t="s">
        <v>208</v>
      </c>
      <c r="E736" s="246" t="s">
        <v>19</v>
      </c>
      <c r="F736" s="247" t="s">
        <v>1718</v>
      </c>
      <c r="G736" s="245"/>
      <c r="H736" s="248">
        <v>2.625</v>
      </c>
      <c r="I736" s="249"/>
      <c r="J736" s="245"/>
      <c r="K736" s="245"/>
      <c r="L736" s="250"/>
      <c r="M736" s="251"/>
      <c r="N736" s="252"/>
      <c r="O736" s="252"/>
      <c r="P736" s="252"/>
      <c r="Q736" s="252"/>
      <c r="R736" s="252"/>
      <c r="S736" s="252"/>
      <c r="T736" s="253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54" t="s">
        <v>208</v>
      </c>
      <c r="AU736" s="254" t="s">
        <v>81</v>
      </c>
      <c r="AV736" s="14" t="s">
        <v>81</v>
      </c>
      <c r="AW736" s="14" t="s">
        <v>33</v>
      </c>
      <c r="AX736" s="14" t="s">
        <v>72</v>
      </c>
      <c r="AY736" s="254" t="s">
        <v>196</v>
      </c>
    </row>
    <row r="737" s="15" customFormat="1">
      <c r="A737" s="15"/>
      <c r="B737" s="255"/>
      <c r="C737" s="256"/>
      <c r="D737" s="235" t="s">
        <v>208</v>
      </c>
      <c r="E737" s="257" t="s">
        <v>19</v>
      </c>
      <c r="F737" s="258" t="s">
        <v>219</v>
      </c>
      <c r="G737" s="256"/>
      <c r="H737" s="259">
        <v>2.625</v>
      </c>
      <c r="I737" s="260"/>
      <c r="J737" s="256"/>
      <c r="K737" s="256"/>
      <c r="L737" s="261"/>
      <c r="M737" s="262"/>
      <c r="N737" s="263"/>
      <c r="O737" s="263"/>
      <c r="P737" s="263"/>
      <c r="Q737" s="263"/>
      <c r="R737" s="263"/>
      <c r="S737" s="263"/>
      <c r="T737" s="264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T737" s="265" t="s">
        <v>208</v>
      </c>
      <c r="AU737" s="265" t="s">
        <v>81</v>
      </c>
      <c r="AV737" s="15" t="s">
        <v>204</v>
      </c>
      <c r="AW737" s="15" t="s">
        <v>33</v>
      </c>
      <c r="AX737" s="15" t="s">
        <v>79</v>
      </c>
      <c r="AY737" s="265" t="s">
        <v>196</v>
      </c>
    </row>
    <row r="738" s="2" customFormat="1" ht="24.15" customHeight="1">
      <c r="A738" s="41"/>
      <c r="B738" s="42"/>
      <c r="C738" s="215" t="s">
        <v>1728</v>
      </c>
      <c r="D738" s="215" t="s">
        <v>199</v>
      </c>
      <c r="E738" s="216" t="s">
        <v>1031</v>
      </c>
      <c r="F738" s="217" t="s">
        <v>369</v>
      </c>
      <c r="G738" s="218" t="s">
        <v>317</v>
      </c>
      <c r="H738" s="219">
        <v>4.2000000000000002</v>
      </c>
      <c r="I738" s="220"/>
      <c r="J738" s="221">
        <f>ROUND(I738*H738,2)</f>
        <v>0</v>
      </c>
      <c r="K738" s="217" t="s">
        <v>203</v>
      </c>
      <c r="L738" s="47"/>
      <c r="M738" s="222" t="s">
        <v>19</v>
      </c>
      <c r="N738" s="223" t="s">
        <v>43</v>
      </c>
      <c r="O738" s="87"/>
      <c r="P738" s="224">
        <f>O738*H738</f>
        <v>0</v>
      </c>
      <c r="Q738" s="224">
        <v>0</v>
      </c>
      <c r="R738" s="224">
        <f>Q738*H738</f>
        <v>0</v>
      </c>
      <c r="S738" s="224">
        <v>0</v>
      </c>
      <c r="T738" s="225">
        <f>S738*H738</f>
        <v>0</v>
      </c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R738" s="226" t="s">
        <v>204</v>
      </c>
      <c r="AT738" s="226" t="s">
        <v>199</v>
      </c>
      <c r="AU738" s="226" t="s">
        <v>81</v>
      </c>
      <c r="AY738" s="20" t="s">
        <v>196</v>
      </c>
      <c r="BE738" s="227">
        <f>IF(N738="základní",J738,0)</f>
        <v>0</v>
      </c>
      <c r="BF738" s="227">
        <f>IF(N738="snížená",J738,0)</f>
        <v>0</v>
      </c>
      <c r="BG738" s="227">
        <f>IF(N738="zákl. přenesená",J738,0)</f>
        <v>0</v>
      </c>
      <c r="BH738" s="227">
        <f>IF(N738="sníž. přenesená",J738,0)</f>
        <v>0</v>
      </c>
      <c r="BI738" s="227">
        <f>IF(N738="nulová",J738,0)</f>
        <v>0</v>
      </c>
      <c r="BJ738" s="20" t="s">
        <v>79</v>
      </c>
      <c r="BK738" s="227">
        <f>ROUND(I738*H738,2)</f>
        <v>0</v>
      </c>
      <c r="BL738" s="20" t="s">
        <v>204</v>
      </c>
      <c r="BM738" s="226" t="s">
        <v>1729</v>
      </c>
    </row>
    <row r="739" s="2" customFormat="1">
      <c r="A739" s="41"/>
      <c r="B739" s="42"/>
      <c r="C739" s="43"/>
      <c r="D739" s="228" t="s">
        <v>206</v>
      </c>
      <c r="E739" s="43"/>
      <c r="F739" s="229" t="s">
        <v>1033</v>
      </c>
      <c r="G739" s="43"/>
      <c r="H739" s="43"/>
      <c r="I739" s="230"/>
      <c r="J739" s="43"/>
      <c r="K739" s="43"/>
      <c r="L739" s="47"/>
      <c r="M739" s="231"/>
      <c r="N739" s="232"/>
      <c r="O739" s="87"/>
      <c r="P739" s="87"/>
      <c r="Q739" s="87"/>
      <c r="R739" s="87"/>
      <c r="S739" s="87"/>
      <c r="T739" s="88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T739" s="20" t="s">
        <v>206</v>
      </c>
      <c r="AU739" s="20" t="s">
        <v>81</v>
      </c>
    </row>
    <row r="740" s="13" customFormat="1">
      <c r="A740" s="13"/>
      <c r="B740" s="233"/>
      <c r="C740" s="234"/>
      <c r="D740" s="235" t="s">
        <v>208</v>
      </c>
      <c r="E740" s="236" t="s">
        <v>19</v>
      </c>
      <c r="F740" s="237" t="s">
        <v>1717</v>
      </c>
      <c r="G740" s="234"/>
      <c r="H740" s="236" t="s">
        <v>19</v>
      </c>
      <c r="I740" s="238"/>
      <c r="J740" s="234"/>
      <c r="K740" s="234"/>
      <c r="L740" s="239"/>
      <c r="M740" s="240"/>
      <c r="N740" s="241"/>
      <c r="O740" s="241"/>
      <c r="P740" s="241"/>
      <c r="Q740" s="241"/>
      <c r="R740" s="241"/>
      <c r="S740" s="241"/>
      <c r="T740" s="242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3" t="s">
        <v>208</v>
      </c>
      <c r="AU740" s="243" t="s">
        <v>81</v>
      </c>
      <c r="AV740" s="13" t="s">
        <v>79</v>
      </c>
      <c r="AW740" s="13" t="s">
        <v>33</v>
      </c>
      <c r="AX740" s="13" t="s">
        <v>72</v>
      </c>
      <c r="AY740" s="243" t="s">
        <v>196</v>
      </c>
    </row>
    <row r="741" s="13" customFormat="1">
      <c r="A741" s="13"/>
      <c r="B741" s="233"/>
      <c r="C741" s="234"/>
      <c r="D741" s="235" t="s">
        <v>208</v>
      </c>
      <c r="E741" s="236" t="s">
        <v>19</v>
      </c>
      <c r="F741" s="237" t="s">
        <v>1467</v>
      </c>
      <c r="G741" s="234"/>
      <c r="H741" s="236" t="s">
        <v>19</v>
      </c>
      <c r="I741" s="238"/>
      <c r="J741" s="234"/>
      <c r="K741" s="234"/>
      <c r="L741" s="239"/>
      <c r="M741" s="240"/>
      <c r="N741" s="241"/>
      <c r="O741" s="241"/>
      <c r="P741" s="241"/>
      <c r="Q741" s="241"/>
      <c r="R741" s="241"/>
      <c r="S741" s="241"/>
      <c r="T741" s="242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43" t="s">
        <v>208</v>
      </c>
      <c r="AU741" s="243" t="s">
        <v>81</v>
      </c>
      <c r="AV741" s="13" t="s">
        <v>79</v>
      </c>
      <c r="AW741" s="13" t="s">
        <v>33</v>
      </c>
      <c r="AX741" s="13" t="s">
        <v>72</v>
      </c>
      <c r="AY741" s="243" t="s">
        <v>196</v>
      </c>
    </row>
    <row r="742" s="14" customFormat="1">
      <c r="A742" s="14"/>
      <c r="B742" s="244"/>
      <c r="C742" s="245"/>
      <c r="D742" s="235" t="s">
        <v>208</v>
      </c>
      <c r="E742" s="246" t="s">
        <v>19</v>
      </c>
      <c r="F742" s="247" t="s">
        <v>1730</v>
      </c>
      <c r="G742" s="245"/>
      <c r="H742" s="248">
        <v>4.2000000000000002</v>
      </c>
      <c r="I742" s="249"/>
      <c r="J742" s="245"/>
      <c r="K742" s="245"/>
      <c r="L742" s="250"/>
      <c r="M742" s="251"/>
      <c r="N742" s="252"/>
      <c r="O742" s="252"/>
      <c r="P742" s="252"/>
      <c r="Q742" s="252"/>
      <c r="R742" s="252"/>
      <c r="S742" s="252"/>
      <c r="T742" s="253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T742" s="254" t="s">
        <v>208</v>
      </c>
      <c r="AU742" s="254" t="s">
        <v>81</v>
      </c>
      <c r="AV742" s="14" t="s">
        <v>81</v>
      </c>
      <c r="AW742" s="14" t="s">
        <v>33</v>
      </c>
      <c r="AX742" s="14" t="s">
        <v>72</v>
      </c>
      <c r="AY742" s="254" t="s">
        <v>196</v>
      </c>
    </row>
    <row r="743" s="15" customFormat="1">
      <c r="A743" s="15"/>
      <c r="B743" s="255"/>
      <c r="C743" s="256"/>
      <c r="D743" s="235" t="s">
        <v>208</v>
      </c>
      <c r="E743" s="257" t="s">
        <v>19</v>
      </c>
      <c r="F743" s="258" t="s">
        <v>219</v>
      </c>
      <c r="G743" s="256"/>
      <c r="H743" s="259">
        <v>4.2000000000000002</v>
      </c>
      <c r="I743" s="260"/>
      <c r="J743" s="256"/>
      <c r="K743" s="256"/>
      <c r="L743" s="261"/>
      <c r="M743" s="262"/>
      <c r="N743" s="263"/>
      <c r="O743" s="263"/>
      <c r="P743" s="263"/>
      <c r="Q743" s="263"/>
      <c r="R743" s="263"/>
      <c r="S743" s="263"/>
      <c r="T743" s="264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T743" s="265" t="s">
        <v>208</v>
      </c>
      <c r="AU743" s="265" t="s">
        <v>81</v>
      </c>
      <c r="AV743" s="15" t="s">
        <v>204</v>
      </c>
      <c r="AW743" s="15" t="s">
        <v>33</v>
      </c>
      <c r="AX743" s="15" t="s">
        <v>79</v>
      </c>
      <c r="AY743" s="265" t="s">
        <v>196</v>
      </c>
    </row>
    <row r="744" s="2" customFormat="1" ht="24.15" customHeight="1">
      <c r="A744" s="41"/>
      <c r="B744" s="42"/>
      <c r="C744" s="215" t="s">
        <v>1731</v>
      </c>
      <c r="D744" s="215" t="s">
        <v>199</v>
      </c>
      <c r="E744" s="216" t="s">
        <v>389</v>
      </c>
      <c r="F744" s="217" t="s">
        <v>390</v>
      </c>
      <c r="G744" s="218" t="s">
        <v>202</v>
      </c>
      <c r="H744" s="219">
        <v>3.5</v>
      </c>
      <c r="I744" s="220"/>
      <c r="J744" s="221">
        <f>ROUND(I744*H744,2)</f>
        <v>0</v>
      </c>
      <c r="K744" s="217" t="s">
        <v>203</v>
      </c>
      <c r="L744" s="47"/>
      <c r="M744" s="222" t="s">
        <v>19</v>
      </c>
      <c r="N744" s="223" t="s">
        <v>43</v>
      </c>
      <c r="O744" s="87"/>
      <c r="P744" s="224">
        <f>O744*H744</f>
        <v>0</v>
      </c>
      <c r="Q744" s="224">
        <v>0</v>
      </c>
      <c r="R744" s="224">
        <f>Q744*H744</f>
        <v>0</v>
      </c>
      <c r="S744" s="224">
        <v>0</v>
      </c>
      <c r="T744" s="225">
        <f>S744*H744</f>
        <v>0</v>
      </c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R744" s="226" t="s">
        <v>204</v>
      </c>
      <c r="AT744" s="226" t="s">
        <v>199</v>
      </c>
      <c r="AU744" s="226" t="s">
        <v>81</v>
      </c>
      <c r="AY744" s="20" t="s">
        <v>196</v>
      </c>
      <c r="BE744" s="227">
        <f>IF(N744="základní",J744,0)</f>
        <v>0</v>
      </c>
      <c r="BF744" s="227">
        <f>IF(N744="snížená",J744,0)</f>
        <v>0</v>
      </c>
      <c r="BG744" s="227">
        <f>IF(N744="zákl. přenesená",J744,0)</f>
        <v>0</v>
      </c>
      <c r="BH744" s="227">
        <f>IF(N744="sníž. přenesená",J744,0)</f>
        <v>0</v>
      </c>
      <c r="BI744" s="227">
        <f>IF(N744="nulová",J744,0)</f>
        <v>0</v>
      </c>
      <c r="BJ744" s="20" t="s">
        <v>79</v>
      </c>
      <c r="BK744" s="227">
        <f>ROUND(I744*H744,2)</f>
        <v>0</v>
      </c>
      <c r="BL744" s="20" t="s">
        <v>204</v>
      </c>
      <c r="BM744" s="226" t="s">
        <v>1732</v>
      </c>
    </row>
    <row r="745" s="2" customFormat="1">
      <c r="A745" s="41"/>
      <c r="B745" s="42"/>
      <c r="C745" s="43"/>
      <c r="D745" s="228" t="s">
        <v>206</v>
      </c>
      <c r="E745" s="43"/>
      <c r="F745" s="229" t="s">
        <v>392</v>
      </c>
      <c r="G745" s="43"/>
      <c r="H745" s="43"/>
      <c r="I745" s="230"/>
      <c r="J745" s="43"/>
      <c r="K745" s="43"/>
      <c r="L745" s="47"/>
      <c r="M745" s="231"/>
      <c r="N745" s="232"/>
      <c r="O745" s="87"/>
      <c r="P745" s="87"/>
      <c r="Q745" s="87"/>
      <c r="R745" s="87"/>
      <c r="S745" s="87"/>
      <c r="T745" s="88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T745" s="20" t="s">
        <v>206</v>
      </c>
      <c r="AU745" s="20" t="s">
        <v>81</v>
      </c>
    </row>
    <row r="746" s="13" customFormat="1">
      <c r="A746" s="13"/>
      <c r="B746" s="233"/>
      <c r="C746" s="234"/>
      <c r="D746" s="235" t="s">
        <v>208</v>
      </c>
      <c r="E746" s="236" t="s">
        <v>19</v>
      </c>
      <c r="F746" s="237" t="s">
        <v>1717</v>
      </c>
      <c r="G746" s="234"/>
      <c r="H746" s="236" t="s">
        <v>19</v>
      </c>
      <c r="I746" s="238"/>
      <c r="J746" s="234"/>
      <c r="K746" s="234"/>
      <c r="L746" s="239"/>
      <c r="M746" s="240"/>
      <c r="N746" s="241"/>
      <c r="O746" s="241"/>
      <c r="P746" s="241"/>
      <c r="Q746" s="241"/>
      <c r="R746" s="241"/>
      <c r="S746" s="241"/>
      <c r="T746" s="242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3" t="s">
        <v>208</v>
      </c>
      <c r="AU746" s="243" t="s">
        <v>81</v>
      </c>
      <c r="AV746" s="13" t="s">
        <v>79</v>
      </c>
      <c r="AW746" s="13" t="s">
        <v>33</v>
      </c>
      <c r="AX746" s="13" t="s">
        <v>72</v>
      </c>
      <c r="AY746" s="243" t="s">
        <v>196</v>
      </c>
    </row>
    <row r="747" s="13" customFormat="1">
      <c r="A747" s="13"/>
      <c r="B747" s="233"/>
      <c r="C747" s="234"/>
      <c r="D747" s="235" t="s">
        <v>208</v>
      </c>
      <c r="E747" s="236" t="s">
        <v>19</v>
      </c>
      <c r="F747" s="237" t="s">
        <v>1485</v>
      </c>
      <c r="G747" s="234"/>
      <c r="H747" s="236" t="s">
        <v>19</v>
      </c>
      <c r="I747" s="238"/>
      <c r="J747" s="234"/>
      <c r="K747" s="234"/>
      <c r="L747" s="239"/>
      <c r="M747" s="240"/>
      <c r="N747" s="241"/>
      <c r="O747" s="241"/>
      <c r="P747" s="241"/>
      <c r="Q747" s="241"/>
      <c r="R747" s="241"/>
      <c r="S747" s="241"/>
      <c r="T747" s="242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43" t="s">
        <v>208</v>
      </c>
      <c r="AU747" s="243" t="s">
        <v>81</v>
      </c>
      <c r="AV747" s="13" t="s">
        <v>79</v>
      </c>
      <c r="AW747" s="13" t="s">
        <v>33</v>
      </c>
      <c r="AX747" s="13" t="s">
        <v>72</v>
      </c>
      <c r="AY747" s="243" t="s">
        <v>196</v>
      </c>
    </row>
    <row r="748" s="14" customFormat="1">
      <c r="A748" s="14"/>
      <c r="B748" s="244"/>
      <c r="C748" s="245"/>
      <c r="D748" s="235" t="s">
        <v>208</v>
      </c>
      <c r="E748" s="246" t="s">
        <v>19</v>
      </c>
      <c r="F748" s="247" t="s">
        <v>1733</v>
      </c>
      <c r="G748" s="245"/>
      <c r="H748" s="248">
        <v>3.5</v>
      </c>
      <c r="I748" s="249"/>
      <c r="J748" s="245"/>
      <c r="K748" s="245"/>
      <c r="L748" s="250"/>
      <c r="M748" s="251"/>
      <c r="N748" s="252"/>
      <c r="O748" s="252"/>
      <c r="P748" s="252"/>
      <c r="Q748" s="252"/>
      <c r="R748" s="252"/>
      <c r="S748" s="252"/>
      <c r="T748" s="253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54" t="s">
        <v>208</v>
      </c>
      <c r="AU748" s="254" t="s">
        <v>81</v>
      </c>
      <c r="AV748" s="14" t="s">
        <v>81</v>
      </c>
      <c r="AW748" s="14" t="s">
        <v>33</v>
      </c>
      <c r="AX748" s="14" t="s">
        <v>72</v>
      </c>
      <c r="AY748" s="254" t="s">
        <v>196</v>
      </c>
    </row>
    <row r="749" s="15" customFormat="1">
      <c r="A749" s="15"/>
      <c r="B749" s="255"/>
      <c r="C749" s="256"/>
      <c r="D749" s="235" t="s">
        <v>208</v>
      </c>
      <c r="E749" s="257" t="s">
        <v>19</v>
      </c>
      <c r="F749" s="258" t="s">
        <v>219</v>
      </c>
      <c r="G749" s="256"/>
      <c r="H749" s="259">
        <v>3.5</v>
      </c>
      <c r="I749" s="260"/>
      <c r="J749" s="256"/>
      <c r="K749" s="256"/>
      <c r="L749" s="261"/>
      <c r="M749" s="262"/>
      <c r="N749" s="263"/>
      <c r="O749" s="263"/>
      <c r="P749" s="263"/>
      <c r="Q749" s="263"/>
      <c r="R749" s="263"/>
      <c r="S749" s="263"/>
      <c r="T749" s="264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T749" s="265" t="s">
        <v>208</v>
      </c>
      <c r="AU749" s="265" t="s">
        <v>81</v>
      </c>
      <c r="AV749" s="15" t="s">
        <v>204</v>
      </c>
      <c r="AW749" s="15" t="s">
        <v>33</v>
      </c>
      <c r="AX749" s="15" t="s">
        <v>79</v>
      </c>
      <c r="AY749" s="265" t="s">
        <v>196</v>
      </c>
    </row>
    <row r="750" s="2" customFormat="1" ht="16.5" customHeight="1">
      <c r="A750" s="41"/>
      <c r="B750" s="42"/>
      <c r="C750" s="215" t="s">
        <v>1734</v>
      </c>
      <c r="D750" s="215" t="s">
        <v>199</v>
      </c>
      <c r="E750" s="216" t="s">
        <v>1493</v>
      </c>
      <c r="F750" s="217" t="s">
        <v>1494</v>
      </c>
      <c r="G750" s="218" t="s">
        <v>264</v>
      </c>
      <c r="H750" s="219">
        <v>2.625</v>
      </c>
      <c r="I750" s="220"/>
      <c r="J750" s="221">
        <f>ROUND(I750*H750,2)</f>
        <v>0</v>
      </c>
      <c r="K750" s="217" t="s">
        <v>203</v>
      </c>
      <c r="L750" s="47"/>
      <c r="M750" s="222" t="s">
        <v>19</v>
      </c>
      <c r="N750" s="223" t="s">
        <v>43</v>
      </c>
      <c r="O750" s="87"/>
      <c r="P750" s="224">
        <f>O750*H750</f>
        <v>0</v>
      </c>
      <c r="Q750" s="224">
        <v>2.3010222040000001</v>
      </c>
      <c r="R750" s="224">
        <f>Q750*H750</f>
        <v>6.0401832855000004</v>
      </c>
      <c r="S750" s="224">
        <v>0</v>
      </c>
      <c r="T750" s="225">
        <f>S750*H750</f>
        <v>0</v>
      </c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R750" s="226" t="s">
        <v>204</v>
      </c>
      <c r="AT750" s="226" t="s">
        <v>199</v>
      </c>
      <c r="AU750" s="226" t="s">
        <v>81</v>
      </c>
      <c r="AY750" s="20" t="s">
        <v>196</v>
      </c>
      <c r="BE750" s="227">
        <f>IF(N750="základní",J750,0)</f>
        <v>0</v>
      </c>
      <c r="BF750" s="227">
        <f>IF(N750="snížená",J750,0)</f>
        <v>0</v>
      </c>
      <c r="BG750" s="227">
        <f>IF(N750="zákl. přenesená",J750,0)</f>
        <v>0</v>
      </c>
      <c r="BH750" s="227">
        <f>IF(N750="sníž. přenesená",J750,0)</f>
        <v>0</v>
      </c>
      <c r="BI750" s="227">
        <f>IF(N750="nulová",J750,0)</f>
        <v>0</v>
      </c>
      <c r="BJ750" s="20" t="s">
        <v>79</v>
      </c>
      <c r="BK750" s="227">
        <f>ROUND(I750*H750,2)</f>
        <v>0</v>
      </c>
      <c r="BL750" s="20" t="s">
        <v>204</v>
      </c>
      <c r="BM750" s="226" t="s">
        <v>1735</v>
      </c>
    </row>
    <row r="751" s="2" customFormat="1">
      <c r="A751" s="41"/>
      <c r="B751" s="42"/>
      <c r="C751" s="43"/>
      <c r="D751" s="228" t="s">
        <v>206</v>
      </c>
      <c r="E751" s="43"/>
      <c r="F751" s="229" t="s">
        <v>1496</v>
      </c>
      <c r="G751" s="43"/>
      <c r="H751" s="43"/>
      <c r="I751" s="230"/>
      <c r="J751" s="43"/>
      <c r="K751" s="43"/>
      <c r="L751" s="47"/>
      <c r="M751" s="231"/>
      <c r="N751" s="232"/>
      <c r="O751" s="87"/>
      <c r="P751" s="87"/>
      <c r="Q751" s="87"/>
      <c r="R751" s="87"/>
      <c r="S751" s="87"/>
      <c r="T751" s="88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T751" s="20" t="s">
        <v>206</v>
      </c>
      <c r="AU751" s="20" t="s">
        <v>81</v>
      </c>
    </row>
    <row r="752" s="13" customFormat="1">
      <c r="A752" s="13"/>
      <c r="B752" s="233"/>
      <c r="C752" s="234"/>
      <c r="D752" s="235" t="s">
        <v>208</v>
      </c>
      <c r="E752" s="236" t="s">
        <v>19</v>
      </c>
      <c r="F752" s="237" t="s">
        <v>1717</v>
      </c>
      <c r="G752" s="234"/>
      <c r="H752" s="236" t="s">
        <v>19</v>
      </c>
      <c r="I752" s="238"/>
      <c r="J752" s="234"/>
      <c r="K752" s="234"/>
      <c r="L752" s="239"/>
      <c r="M752" s="240"/>
      <c r="N752" s="241"/>
      <c r="O752" s="241"/>
      <c r="P752" s="241"/>
      <c r="Q752" s="241"/>
      <c r="R752" s="241"/>
      <c r="S752" s="241"/>
      <c r="T752" s="242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43" t="s">
        <v>208</v>
      </c>
      <c r="AU752" s="243" t="s">
        <v>81</v>
      </c>
      <c r="AV752" s="13" t="s">
        <v>79</v>
      </c>
      <c r="AW752" s="13" t="s">
        <v>33</v>
      </c>
      <c r="AX752" s="13" t="s">
        <v>72</v>
      </c>
      <c r="AY752" s="243" t="s">
        <v>196</v>
      </c>
    </row>
    <row r="753" s="13" customFormat="1">
      <c r="A753" s="13"/>
      <c r="B753" s="233"/>
      <c r="C753" s="234"/>
      <c r="D753" s="235" t="s">
        <v>208</v>
      </c>
      <c r="E753" s="236" t="s">
        <v>19</v>
      </c>
      <c r="F753" s="237" t="s">
        <v>1736</v>
      </c>
      <c r="G753" s="234"/>
      <c r="H753" s="236" t="s">
        <v>19</v>
      </c>
      <c r="I753" s="238"/>
      <c r="J753" s="234"/>
      <c r="K753" s="234"/>
      <c r="L753" s="239"/>
      <c r="M753" s="240"/>
      <c r="N753" s="241"/>
      <c r="O753" s="241"/>
      <c r="P753" s="241"/>
      <c r="Q753" s="241"/>
      <c r="R753" s="241"/>
      <c r="S753" s="241"/>
      <c r="T753" s="242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43" t="s">
        <v>208</v>
      </c>
      <c r="AU753" s="243" t="s">
        <v>81</v>
      </c>
      <c r="AV753" s="13" t="s">
        <v>79</v>
      </c>
      <c r="AW753" s="13" t="s">
        <v>33</v>
      </c>
      <c r="AX753" s="13" t="s">
        <v>72</v>
      </c>
      <c r="AY753" s="243" t="s">
        <v>196</v>
      </c>
    </row>
    <row r="754" s="14" customFormat="1">
      <c r="A754" s="14"/>
      <c r="B754" s="244"/>
      <c r="C754" s="245"/>
      <c r="D754" s="235" t="s">
        <v>208</v>
      </c>
      <c r="E754" s="246" t="s">
        <v>19</v>
      </c>
      <c r="F754" s="247" t="s">
        <v>1718</v>
      </c>
      <c r="G754" s="245"/>
      <c r="H754" s="248">
        <v>2.625</v>
      </c>
      <c r="I754" s="249"/>
      <c r="J754" s="245"/>
      <c r="K754" s="245"/>
      <c r="L754" s="250"/>
      <c r="M754" s="251"/>
      <c r="N754" s="252"/>
      <c r="O754" s="252"/>
      <c r="P754" s="252"/>
      <c r="Q754" s="252"/>
      <c r="R754" s="252"/>
      <c r="S754" s="252"/>
      <c r="T754" s="253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54" t="s">
        <v>208</v>
      </c>
      <c r="AU754" s="254" t="s">
        <v>81</v>
      </c>
      <c r="AV754" s="14" t="s">
        <v>81</v>
      </c>
      <c r="AW754" s="14" t="s">
        <v>33</v>
      </c>
      <c r="AX754" s="14" t="s">
        <v>72</v>
      </c>
      <c r="AY754" s="254" t="s">
        <v>196</v>
      </c>
    </row>
    <row r="755" s="15" customFormat="1">
      <c r="A755" s="15"/>
      <c r="B755" s="255"/>
      <c r="C755" s="256"/>
      <c r="D755" s="235" t="s">
        <v>208</v>
      </c>
      <c r="E755" s="257" t="s">
        <v>19</v>
      </c>
      <c r="F755" s="258" t="s">
        <v>219</v>
      </c>
      <c r="G755" s="256"/>
      <c r="H755" s="259">
        <v>2.625</v>
      </c>
      <c r="I755" s="260"/>
      <c r="J755" s="256"/>
      <c r="K755" s="256"/>
      <c r="L755" s="261"/>
      <c r="M755" s="262"/>
      <c r="N755" s="263"/>
      <c r="O755" s="263"/>
      <c r="P755" s="263"/>
      <c r="Q755" s="263"/>
      <c r="R755" s="263"/>
      <c r="S755" s="263"/>
      <c r="T755" s="264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T755" s="265" t="s">
        <v>208</v>
      </c>
      <c r="AU755" s="265" t="s">
        <v>81</v>
      </c>
      <c r="AV755" s="15" t="s">
        <v>204</v>
      </c>
      <c r="AW755" s="15" t="s">
        <v>33</v>
      </c>
      <c r="AX755" s="15" t="s">
        <v>79</v>
      </c>
      <c r="AY755" s="265" t="s">
        <v>196</v>
      </c>
    </row>
    <row r="756" s="2" customFormat="1" ht="16.5" customHeight="1">
      <c r="A756" s="41"/>
      <c r="B756" s="42"/>
      <c r="C756" s="215" t="s">
        <v>1737</v>
      </c>
      <c r="D756" s="215" t="s">
        <v>199</v>
      </c>
      <c r="E756" s="216" t="s">
        <v>1499</v>
      </c>
      <c r="F756" s="217" t="s">
        <v>1500</v>
      </c>
      <c r="G756" s="218" t="s">
        <v>202</v>
      </c>
      <c r="H756" s="219">
        <v>21.420000000000002</v>
      </c>
      <c r="I756" s="220"/>
      <c r="J756" s="221">
        <f>ROUND(I756*H756,2)</f>
        <v>0</v>
      </c>
      <c r="K756" s="217" t="s">
        <v>203</v>
      </c>
      <c r="L756" s="47"/>
      <c r="M756" s="222" t="s">
        <v>19</v>
      </c>
      <c r="N756" s="223" t="s">
        <v>43</v>
      </c>
      <c r="O756" s="87"/>
      <c r="P756" s="224">
        <f>O756*H756</f>
        <v>0</v>
      </c>
      <c r="Q756" s="224">
        <v>0.0026369000000000002</v>
      </c>
      <c r="R756" s="224">
        <f>Q756*H756</f>
        <v>0.05648239800000001</v>
      </c>
      <c r="S756" s="224">
        <v>0</v>
      </c>
      <c r="T756" s="225">
        <f>S756*H756</f>
        <v>0</v>
      </c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R756" s="226" t="s">
        <v>204</v>
      </c>
      <c r="AT756" s="226" t="s">
        <v>199</v>
      </c>
      <c r="AU756" s="226" t="s">
        <v>81</v>
      </c>
      <c r="AY756" s="20" t="s">
        <v>196</v>
      </c>
      <c r="BE756" s="227">
        <f>IF(N756="základní",J756,0)</f>
        <v>0</v>
      </c>
      <c r="BF756" s="227">
        <f>IF(N756="snížená",J756,0)</f>
        <v>0</v>
      </c>
      <c r="BG756" s="227">
        <f>IF(N756="zákl. přenesená",J756,0)</f>
        <v>0</v>
      </c>
      <c r="BH756" s="227">
        <f>IF(N756="sníž. přenesená",J756,0)</f>
        <v>0</v>
      </c>
      <c r="BI756" s="227">
        <f>IF(N756="nulová",J756,0)</f>
        <v>0</v>
      </c>
      <c r="BJ756" s="20" t="s">
        <v>79</v>
      </c>
      <c r="BK756" s="227">
        <f>ROUND(I756*H756,2)</f>
        <v>0</v>
      </c>
      <c r="BL756" s="20" t="s">
        <v>204</v>
      </c>
      <c r="BM756" s="226" t="s">
        <v>1738</v>
      </c>
    </row>
    <row r="757" s="2" customFormat="1">
      <c r="A757" s="41"/>
      <c r="B757" s="42"/>
      <c r="C757" s="43"/>
      <c r="D757" s="228" t="s">
        <v>206</v>
      </c>
      <c r="E757" s="43"/>
      <c r="F757" s="229" t="s">
        <v>1502</v>
      </c>
      <c r="G757" s="43"/>
      <c r="H757" s="43"/>
      <c r="I757" s="230"/>
      <c r="J757" s="43"/>
      <c r="K757" s="43"/>
      <c r="L757" s="47"/>
      <c r="M757" s="231"/>
      <c r="N757" s="232"/>
      <c r="O757" s="87"/>
      <c r="P757" s="87"/>
      <c r="Q757" s="87"/>
      <c r="R757" s="87"/>
      <c r="S757" s="87"/>
      <c r="T757" s="88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T757" s="20" t="s">
        <v>206</v>
      </c>
      <c r="AU757" s="20" t="s">
        <v>81</v>
      </c>
    </row>
    <row r="758" s="13" customFormat="1">
      <c r="A758" s="13"/>
      <c r="B758" s="233"/>
      <c r="C758" s="234"/>
      <c r="D758" s="235" t="s">
        <v>208</v>
      </c>
      <c r="E758" s="236" t="s">
        <v>19</v>
      </c>
      <c r="F758" s="237" t="s">
        <v>1717</v>
      </c>
      <c r="G758" s="234"/>
      <c r="H758" s="236" t="s">
        <v>19</v>
      </c>
      <c r="I758" s="238"/>
      <c r="J758" s="234"/>
      <c r="K758" s="234"/>
      <c r="L758" s="239"/>
      <c r="M758" s="240"/>
      <c r="N758" s="241"/>
      <c r="O758" s="241"/>
      <c r="P758" s="241"/>
      <c r="Q758" s="241"/>
      <c r="R758" s="241"/>
      <c r="S758" s="241"/>
      <c r="T758" s="242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43" t="s">
        <v>208</v>
      </c>
      <c r="AU758" s="243" t="s">
        <v>81</v>
      </c>
      <c r="AV758" s="13" t="s">
        <v>79</v>
      </c>
      <c r="AW758" s="13" t="s">
        <v>33</v>
      </c>
      <c r="AX758" s="13" t="s">
        <v>72</v>
      </c>
      <c r="AY758" s="243" t="s">
        <v>196</v>
      </c>
    </row>
    <row r="759" s="13" customFormat="1">
      <c r="A759" s="13"/>
      <c r="B759" s="233"/>
      <c r="C759" s="234"/>
      <c r="D759" s="235" t="s">
        <v>208</v>
      </c>
      <c r="E759" s="236" t="s">
        <v>19</v>
      </c>
      <c r="F759" s="237" t="s">
        <v>1503</v>
      </c>
      <c r="G759" s="234"/>
      <c r="H759" s="236" t="s">
        <v>19</v>
      </c>
      <c r="I759" s="238"/>
      <c r="J759" s="234"/>
      <c r="K759" s="234"/>
      <c r="L759" s="239"/>
      <c r="M759" s="240"/>
      <c r="N759" s="241"/>
      <c r="O759" s="241"/>
      <c r="P759" s="241"/>
      <c r="Q759" s="241"/>
      <c r="R759" s="241"/>
      <c r="S759" s="241"/>
      <c r="T759" s="242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3" t="s">
        <v>208</v>
      </c>
      <c r="AU759" s="243" t="s">
        <v>81</v>
      </c>
      <c r="AV759" s="13" t="s">
        <v>79</v>
      </c>
      <c r="AW759" s="13" t="s">
        <v>33</v>
      </c>
      <c r="AX759" s="13" t="s">
        <v>72</v>
      </c>
      <c r="AY759" s="243" t="s">
        <v>196</v>
      </c>
    </row>
    <row r="760" s="14" customFormat="1">
      <c r="A760" s="14"/>
      <c r="B760" s="244"/>
      <c r="C760" s="245"/>
      <c r="D760" s="235" t="s">
        <v>208</v>
      </c>
      <c r="E760" s="246" t="s">
        <v>19</v>
      </c>
      <c r="F760" s="247" t="s">
        <v>1739</v>
      </c>
      <c r="G760" s="245"/>
      <c r="H760" s="248">
        <v>21.420000000000002</v>
      </c>
      <c r="I760" s="249"/>
      <c r="J760" s="245"/>
      <c r="K760" s="245"/>
      <c r="L760" s="250"/>
      <c r="M760" s="251"/>
      <c r="N760" s="252"/>
      <c r="O760" s="252"/>
      <c r="P760" s="252"/>
      <c r="Q760" s="252"/>
      <c r="R760" s="252"/>
      <c r="S760" s="252"/>
      <c r="T760" s="253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T760" s="254" t="s">
        <v>208</v>
      </c>
      <c r="AU760" s="254" t="s">
        <v>81</v>
      </c>
      <c r="AV760" s="14" t="s">
        <v>81</v>
      </c>
      <c r="AW760" s="14" t="s">
        <v>33</v>
      </c>
      <c r="AX760" s="14" t="s">
        <v>72</v>
      </c>
      <c r="AY760" s="254" t="s">
        <v>196</v>
      </c>
    </row>
    <row r="761" s="15" customFormat="1">
      <c r="A761" s="15"/>
      <c r="B761" s="255"/>
      <c r="C761" s="256"/>
      <c r="D761" s="235" t="s">
        <v>208</v>
      </c>
      <c r="E761" s="257" t="s">
        <v>19</v>
      </c>
      <c r="F761" s="258" t="s">
        <v>219</v>
      </c>
      <c r="G761" s="256"/>
      <c r="H761" s="259">
        <v>21.420000000000002</v>
      </c>
      <c r="I761" s="260"/>
      <c r="J761" s="256"/>
      <c r="K761" s="256"/>
      <c r="L761" s="261"/>
      <c r="M761" s="262"/>
      <c r="N761" s="263"/>
      <c r="O761" s="263"/>
      <c r="P761" s="263"/>
      <c r="Q761" s="263"/>
      <c r="R761" s="263"/>
      <c r="S761" s="263"/>
      <c r="T761" s="264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T761" s="265" t="s">
        <v>208</v>
      </c>
      <c r="AU761" s="265" t="s">
        <v>81</v>
      </c>
      <c r="AV761" s="15" t="s">
        <v>204</v>
      </c>
      <c r="AW761" s="15" t="s">
        <v>33</v>
      </c>
      <c r="AX761" s="15" t="s">
        <v>79</v>
      </c>
      <c r="AY761" s="265" t="s">
        <v>196</v>
      </c>
    </row>
    <row r="762" s="2" customFormat="1" ht="16.5" customHeight="1">
      <c r="A762" s="41"/>
      <c r="B762" s="42"/>
      <c r="C762" s="215" t="s">
        <v>1740</v>
      </c>
      <c r="D762" s="215" t="s">
        <v>199</v>
      </c>
      <c r="E762" s="216" t="s">
        <v>1505</v>
      </c>
      <c r="F762" s="217" t="s">
        <v>1506</v>
      </c>
      <c r="G762" s="218" t="s">
        <v>202</v>
      </c>
      <c r="H762" s="219">
        <v>21.420000000000002</v>
      </c>
      <c r="I762" s="220"/>
      <c r="J762" s="221">
        <f>ROUND(I762*H762,2)</f>
        <v>0</v>
      </c>
      <c r="K762" s="217" t="s">
        <v>203</v>
      </c>
      <c r="L762" s="47"/>
      <c r="M762" s="222" t="s">
        <v>19</v>
      </c>
      <c r="N762" s="223" t="s">
        <v>43</v>
      </c>
      <c r="O762" s="87"/>
      <c r="P762" s="224">
        <f>O762*H762</f>
        <v>0</v>
      </c>
      <c r="Q762" s="224">
        <v>0</v>
      </c>
      <c r="R762" s="224">
        <f>Q762*H762</f>
        <v>0</v>
      </c>
      <c r="S762" s="224">
        <v>0</v>
      </c>
      <c r="T762" s="225">
        <f>S762*H762</f>
        <v>0</v>
      </c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R762" s="226" t="s">
        <v>204</v>
      </c>
      <c r="AT762" s="226" t="s">
        <v>199</v>
      </c>
      <c r="AU762" s="226" t="s">
        <v>81</v>
      </c>
      <c r="AY762" s="20" t="s">
        <v>196</v>
      </c>
      <c r="BE762" s="227">
        <f>IF(N762="základní",J762,0)</f>
        <v>0</v>
      </c>
      <c r="BF762" s="227">
        <f>IF(N762="snížená",J762,0)</f>
        <v>0</v>
      </c>
      <c r="BG762" s="227">
        <f>IF(N762="zákl. přenesená",J762,0)</f>
        <v>0</v>
      </c>
      <c r="BH762" s="227">
        <f>IF(N762="sníž. přenesená",J762,0)</f>
        <v>0</v>
      </c>
      <c r="BI762" s="227">
        <f>IF(N762="nulová",J762,0)</f>
        <v>0</v>
      </c>
      <c r="BJ762" s="20" t="s">
        <v>79</v>
      </c>
      <c r="BK762" s="227">
        <f>ROUND(I762*H762,2)</f>
        <v>0</v>
      </c>
      <c r="BL762" s="20" t="s">
        <v>204</v>
      </c>
      <c r="BM762" s="226" t="s">
        <v>1741</v>
      </c>
    </row>
    <row r="763" s="2" customFormat="1">
      <c r="A763" s="41"/>
      <c r="B763" s="42"/>
      <c r="C763" s="43"/>
      <c r="D763" s="228" t="s">
        <v>206</v>
      </c>
      <c r="E763" s="43"/>
      <c r="F763" s="229" t="s">
        <v>1508</v>
      </c>
      <c r="G763" s="43"/>
      <c r="H763" s="43"/>
      <c r="I763" s="230"/>
      <c r="J763" s="43"/>
      <c r="K763" s="43"/>
      <c r="L763" s="47"/>
      <c r="M763" s="231"/>
      <c r="N763" s="232"/>
      <c r="O763" s="87"/>
      <c r="P763" s="87"/>
      <c r="Q763" s="87"/>
      <c r="R763" s="87"/>
      <c r="S763" s="87"/>
      <c r="T763" s="88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T763" s="20" t="s">
        <v>206</v>
      </c>
      <c r="AU763" s="20" t="s">
        <v>81</v>
      </c>
    </row>
    <row r="764" s="13" customFormat="1">
      <c r="A764" s="13"/>
      <c r="B764" s="233"/>
      <c r="C764" s="234"/>
      <c r="D764" s="235" t="s">
        <v>208</v>
      </c>
      <c r="E764" s="236" t="s">
        <v>19</v>
      </c>
      <c r="F764" s="237" t="s">
        <v>1717</v>
      </c>
      <c r="G764" s="234"/>
      <c r="H764" s="236" t="s">
        <v>19</v>
      </c>
      <c r="I764" s="238"/>
      <c r="J764" s="234"/>
      <c r="K764" s="234"/>
      <c r="L764" s="239"/>
      <c r="M764" s="240"/>
      <c r="N764" s="241"/>
      <c r="O764" s="241"/>
      <c r="P764" s="241"/>
      <c r="Q764" s="241"/>
      <c r="R764" s="241"/>
      <c r="S764" s="241"/>
      <c r="T764" s="24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43" t="s">
        <v>208</v>
      </c>
      <c r="AU764" s="243" t="s">
        <v>81</v>
      </c>
      <c r="AV764" s="13" t="s">
        <v>79</v>
      </c>
      <c r="AW764" s="13" t="s">
        <v>33</v>
      </c>
      <c r="AX764" s="13" t="s">
        <v>72</v>
      </c>
      <c r="AY764" s="243" t="s">
        <v>196</v>
      </c>
    </row>
    <row r="765" s="13" customFormat="1">
      <c r="A765" s="13"/>
      <c r="B765" s="233"/>
      <c r="C765" s="234"/>
      <c r="D765" s="235" t="s">
        <v>208</v>
      </c>
      <c r="E765" s="236" t="s">
        <v>19</v>
      </c>
      <c r="F765" s="237" t="s">
        <v>1503</v>
      </c>
      <c r="G765" s="234"/>
      <c r="H765" s="236" t="s">
        <v>19</v>
      </c>
      <c r="I765" s="238"/>
      <c r="J765" s="234"/>
      <c r="K765" s="234"/>
      <c r="L765" s="239"/>
      <c r="M765" s="240"/>
      <c r="N765" s="241"/>
      <c r="O765" s="241"/>
      <c r="P765" s="241"/>
      <c r="Q765" s="241"/>
      <c r="R765" s="241"/>
      <c r="S765" s="241"/>
      <c r="T765" s="242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43" t="s">
        <v>208</v>
      </c>
      <c r="AU765" s="243" t="s">
        <v>81</v>
      </c>
      <c r="AV765" s="13" t="s">
        <v>79</v>
      </c>
      <c r="AW765" s="13" t="s">
        <v>33</v>
      </c>
      <c r="AX765" s="13" t="s">
        <v>72</v>
      </c>
      <c r="AY765" s="243" t="s">
        <v>196</v>
      </c>
    </row>
    <row r="766" s="14" customFormat="1">
      <c r="A766" s="14"/>
      <c r="B766" s="244"/>
      <c r="C766" s="245"/>
      <c r="D766" s="235" t="s">
        <v>208</v>
      </c>
      <c r="E766" s="246" t="s">
        <v>19</v>
      </c>
      <c r="F766" s="247" t="s">
        <v>1739</v>
      </c>
      <c r="G766" s="245"/>
      <c r="H766" s="248">
        <v>21.420000000000002</v>
      </c>
      <c r="I766" s="249"/>
      <c r="J766" s="245"/>
      <c r="K766" s="245"/>
      <c r="L766" s="250"/>
      <c r="M766" s="251"/>
      <c r="N766" s="252"/>
      <c r="O766" s="252"/>
      <c r="P766" s="252"/>
      <c r="Q766" s="252"/>
      <c r="R766" s="252"/>
      <c r="S766" s="252"/>
      <c r="T766" s="253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T766" s="254" t="s">
        <v>208</v>
      </c>
      <c r="AU766" s="254" t="s">
        <v>81</v>
      </c>
      <c r="AV766" s="14" t="s">
        <v>81</v>
      </c>
      <c r="AW766" s="14" t="s">
        <v>33</v>
      </c>
      <c r="AX766" s="14" t="s">
        <v>72</v>
      </c>
      <c r="AY766" s="254" t="s">
        <v>196</v>
      </c>
    </row>
    <row r="767" s="15" customFormat="1">
      <c r="A767" s="15"/>
      <c r="B767" s="255"/>
      <c r="C767" s="256"/>
      <c r="D767" s="235" t="s">
        <v>208</v>
      </c>
      <c r="E767" s="257" t="s">
        <v>19</v>
      </c>
      <c r="F767" s="258" t="s">
        <v>219</v>
      </c>
      <c r="G767" s="256"/>
      <c r="H767" s="259">
        <v>21.420000000000002</v>
      </c>
      <c r="I767" s="260"/>
      <c r="J767" s="256"/>
      <c r="K767" s="256"/>
      <c r="L767" s="261"/>
      <c r="M767" s="262"/>
      <c r="N767" s="263"/>
      <c r="O767" s="263"/>
      <c r="P767" s="263"/>
      <c r="Q767" s="263"/>
      <c r="R767" s="263"/>
      <c r="S767" s="263"/>
      <c r="T767" s="264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T767" s="265" t="s">
        <v>208</v>
      </c>
      <c r="AU767" s="265" t="s">
        <v>81</v>
      </c>
      <c r="AV767" s="15" t="s">
        <v>204</v>
      </c>
      <c r="AW767" s="15" t="s">
        <v>33</v>
      </c>
      <c r="AX767" s="15" t="s">
        <v>79</v>
      </c>
      <c r="AY767" s="265" t="s">
        <v>196</v>
      </c>
    </row>
    <row r="768" s="2" customFormat="1" ht="24.15" customHeight="1">
      <c r="A768" s="41"/>
      <c r="B768" s="42"/>
      <c r="C768" s="215" t="s">
        <v>1742</v>
      </c>
      <c r="D768" s="215" t="s">
        <v>199</v>
      </c>
      <c r="E768" s="216" t="s">
        <v>1073</v>
      </c>
      <c r="F768" s="217" t="s">
        <v>1074</v>
      </c>
      <c r="G768" s="218" t="s">
        <v>317</v>
      </c>
      <c r="H768" s="219">
        <v>6.0970000000000004</v>
      </c>
      <c r="I768" s="220"/>
      <c r="J768" s="221">
        <f>ROUND(I768*H768,2)</f>
        <v>0</v>
      </c>
      <c r="K768" s="217" t="s">
        <v>203</v>
      </c>
      <c r="L768" s="47"/>
      <c r="M768" s="222" t="s">
        <v>19</v>
      </c>
      <c r="N768" s="223" t="s">
        <v>43</v>
      </c>
      <c r="O768" s="87"/>
      <c r="P768" s="224">
        <f>O768*H768</f>
        <v>0</v>
      </c>
      <c r="Q768" s="224">
        <v>0</v>
      </c>
      <c r="R768" s="224">
        <f>Q768*H768</f>
        <v>0</v>
      </c>
      <c r="S768" s="224">
        <v>0</v>
      </c>
      <c r="T768" s="225">
        <f>S768*H768</f>
        <v>0</v>
      </c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R768" s="226" t="s">
        <v>204</v>
      </c>
      <c r="AT768" s="226" t="s">
        <v>199</v>
      </c>
      <c r="AU768" s="226" t="s">
        <v>81</v>
      </c>
      <c r="AY768" s="20" t="s">
        <v>196</v>
      </c>
      <c r="BE768" s="227">
        <f>IF(N768="základní",J768,0)</f>
        <v>0</v>
      </c>
      <c r="BF768" s="227">
        <f>IF(N768="snížená",J768,0)</f>
        <v>0</v>
      </c>
      <c r="BG768" s="227">
        <f>IF(N768="zákl. přenesená",J768,0)</f>
        <v>0</v>
      </c>
      <c r="BH768" s="227">
        <f>IF(N768="sníž. přenesená",J768,0)</f>
        <v>0</v>
      </c>
      <c r="BI768" s="227">
        <f>IF(N768="nulová",J768,0)</f>
        <v>0</v>
      </c>
      <c r="BJ768" s="20" t="s">
        <v>79</v>
      </c>
      <c r="BK768" s="227">
        <f>ROUND(I768*H768,2)</f>
        <v>0</v>
      </c>
      <c r="BL768" s="20" t="s">
        <v>204</v>
      </c>
      <c r="BM768" s="226" t="s">
        <v>1743</v>
      </c>
    </row>
    <row r="769" s="2" customFormat="1">
      <c r="A769" s="41"/>
      <c r="B769" s="42"/>
      <c r="C769" s="43"/>
      <c r="D769" s="228" t="s">
        <v>206</v>
      </c>
      <c r="E769" s="43"/>
      <c r="F769" s="229" t="s">
        <v>1076</v>
      </c>
      <c r="G769" s="43"/>
      <c r="H769" s="43"/>
      <c r="I769" s="230"/>
      <c r="J769" s="43"/>
      <c r="K769" s="43"/>
      <c r="L769" s="47"/>
      <c r="M769" s="231"/>
      <c r="N769" s="232"/>
      <c r="O769" s="87"/>
      <c r="P769" s="87"/>
      <c r="Q769" s="87"/>
      <c r="R769" s="87"/>
      <c r="S769" s="87"/>
      <c r="T769" s="88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T769" s="20" t="s">
        <v>206</v>
      </c>
      <c r="AU769" s="20" t="s">
        <v>81</v>
      </c>
    </row>
    <row r="770" s="14" customFormat="1">
      <c r="A770" s="14"/>
      <c r="B770" s="244"/>
      <c r="C770" s="245"/>
      <c r="D770" s="235" t="s">
        <v>208</v>
      </c>
      <c r="E770" s="246" t="s">
        <v>19</v>
      </c>
      <c r="F770" s="247" t="s">
        <v>1744</v>
      </c>
      <c r="G770" s="245"/>
      <c r="H770" s="248">
        <v>6.0970000000000004</v>
      </c>
      <c r="I770" s="249"/>
      <c r="J770" s="245"/>
      <c r="K770" s="245"/>
      <c r="L770" s="250"/>
      <c r="M770" s="251"/>
      <c r="N770" s="252"/>
      <c r="O770" s="252"/>
      <c r="P770" s="252"/>
      <c r="Q770" s="252"/>
      <c r="R770" s="252"/>
      <c r="S770" s="252"/>
      <c r="T770" s="253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54" t="s">
        <v>208</v>
      </c>
      <c r="AU770" s="254" t="s">
        <v>81</v>
      </c>
      <c r="AV770" s="14" t="s">
        <v>81</v>
      </c>
      <c r="AW770" s="14" t="s">
        <v>33</v>
      </c>
      <c r="AX770" s="14" t="s">
        <v>72</v>
      </c>
      <c r="AY770" s="254" t="s">
        <v>196</v>
      </c>
    </row>
    <row r="771" s="15" customFormat="1">
      <c r="A771" s="15"/>
      <c r="B771" s="255"/>
      <c r="C771" s="256"/>
      <c r="D771" s="235" t="s">
        <v>208</v>
      </c>
      <c r="E771" s="257" t="s">
        <v>19</v>
      </c>
      <c r="F771" s="258" t="s">
        <v>219</v>
      </c>
      <c r="G771" s="256"/>
      <c r="H771" s="259">
        <v>6.0970000000000004</v>
      </c>
      <c r="I771" s="260"/>
      <c r="J771" s="256"/>
      <c r="K771" s="256"/>
      <c r="L771" s="261"/>
      <c r="M771" s="277"/>
      <c r="N771" s="278"/>
      <c r="O771" s="278"/>
      <c r="P771" s="278"/>
      <c r="Q771" s="278"/>
      <c r="R771" s="278"/>
      <c r="S771" s="278"/>
      <c r="T771" s="279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T771" s="265" t="s">
        <v>208</v>
      </c>
      <c r="AU771" s="265" t="s">
        <v>81</v>
      </c>
      <c r="AV771" s="15" t="s">
        <v>204</v>
      </c>
      <c r="AW771" s="15" t="s">
        <v>33</v>
      </c>
      <c r="AX771" s="15" t="s">
        <v>79</v>
      </c>
      <c r="AY771" s="265" t="s">
        <v>196</v>
      </c>
    </row>
    <row r="772" s="2" customFormat="1" ht="6.96" customHeight="1">
      <c r="A772" s="41"/>
      <c r="B772" s="62"/>
      <c r="C772" s="63"/>
      <c r="D772" s="63"/>
      <c r="E772" s="63"/>
      <c r="F772" s="63"/>
      <c r="G772" s="63"/>
      <c r="H772" s="63"/>
      <c r="I772" s="63"/>
      <c r="J772" s="63"/>
      <c r="K772" s="63"/>
      <c r="L772" s="47"/>
      <c r="M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</row>
  </sheetData>
  <sheetProtection sheet="1" autoFilter="0" formatColumns="0" formatRows="0" objects="1" scenarios="1" spinCount="100000" saltValue="OAlVVLUGLerIDcagPuYHZcupFrtAU7yN1NHO7RoEOVWz2+bM4LlhZI64yB4bGagtT/pagqn99zmavS6iDK7ivA==" hashValue="QR7STQJMy84D4Gz4+5o+QhDGEWGqhsHt4ZFrErxjFKTGadv0UgNfYsa9gZ2BEovze5BbtDI4RIDFSyLLG2qLmg==" algorithmName="SHA-512" password="CC35"/>
  <autoFilter ref="C94:K77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3:H83"/>
    <mergeCell ref="E85:H85"/>
    <mergeCell ref="E87:H87"/>
    <mergeCell ref="L2:V2"/>
  </mergeCells>
  <hyperlinks>
    <hyperlink ref="F99" r:id="rId1" display="https://podminky.urs.cz/item/CS_URS_2023_02/131213701"/>
    <hyperlink ref="F105" r:id="rId2" display="https://podminky.urs.cz/item/CS_URS_2023_02/167111101"/>
    <hyperlink ref="F111" r:id="rId3" display="https://podminky.urs.cz/item/CS_URS_2023_02/162251101"/>
    <hyperlink ref="F117" r:id="rId4" display="https://podminky.urs.cz/item/CS_URS_2023_02/162751117"/>
    <hyperlink ref="F123" r:id="rId5" display="https://podminky.urs.cz/item/CS_URS_2023_02/162751119"/>
    <hyperlink ref="F129" r:id="rId6" display="https://podminky.urs.cz/item/CS_URS_2023_02/171251201.1"/>
    <hyperlink ref="F135" r:id="rId7" display="https://podminky.urs.cz/item/CS_URS_2023_02/171201231"/>
    <hyperlink ref="F141" r:id="rId8" display="https://podminky.urs.cz/item/CS_URS_2023_02/215901101"/>
    <hyperlink ref="F147" r:id="rId9" display="https://podminky.urs.cz/item/CS_URS_2023_02/271572211"/>
    <hyperlink ref="F153" r:id="rId10" display="https://podminky.urs.cz/item/CS_URS_2023_02/275313511"/>
    <hyperlink ref="F159" r:id="rId11" display="https://podminky.urs.cz/item/CS_URS_2023_02/275351121"/>
    <hyperlink ref="F165" r:id="rId12" display="https://podminky.urs.cz/item/CS_URS_2023_02/275351122"/>
    <hyperlink ref="F171" r:id="rId13" display="https://podminky.urs.cz/item/CS_URS_2023_02/998231411"/>
    <hyperlink ref="F176" r:id="rId14" display="https://podminky.urs.cz/item/CS_URS_2023_02/131213701"/>
    <hyperlink ref="F182" r:id="rId15" display="https://podminky.urs.cz/item/CS_URS_2023_02/167111101"/>
    <hyperlink ref="F188" r:id="rId16" display="https://podminky.urs.cz/item/CS_URS_2023_02/162251101"/>
    <hyperlink ref="F194" r:id="rId17" display="https://podminky.urs.cz/item/CS_URS_2023_02/162751117"/>
    <hyperlink ref="F200" r:id="rId18" display="https://podminky.urs.cz/item/CS_URS_2023_02/162751119"/>
    <hyperlink ref="F206" r:id="rId19" display="https://podminky.urs.cz/item/CS_URS_2023_02/171251201.1"/>
    <hyperlink ref="F212" r:id="rId20" display="https://podminky.urs.cz/item/CS_URS_2023_02/171201231"/>
    <hyperlink ref="F218" r:id="rId21" display="https://podminky.urs.cz/item/CS_URS_2023_02/215901101"/>
    <hyperlink ref="F224" r:id="rId22" display="https://podminky.urs.cz/item/CS_URS_2023_02/271572211"/>
    <hyperlink ref="F230" r:id="rId23" display="https://podminky.urs.cz/item/CS_URS_2023_02/275313511"/>
    <hyperlink ref="F236" r:id="rId24" display="https://podminky.urs.cz/item/CS_URS_2023_02/275351121"/>
    <hyperlink ref="F242" r:id="rId25" display="https://podminky.urs.cz/item/CS_URS_2023_02/275351122"/>
    <hyperlink ref="F248" r:id="rId26" display="https://podminky.urs.cz/item/CS_URS_2023_02/998231411"/>
    <hyperlink ref="F253" r:id="rId27" display="https://podminky.urs.cz/item/CS_URS_2023_02/131213701"/>
    <hyperlink ref="F259" r:id="rId28" display="https://podminky.urs.cz/item/CS_URS_2023_02/167111101"/>
    <hyperlink ref="F265" r:id="rId29" display="https://podminky.urs.cz/item/CS_URS_2023_02/162251101"/>
    <hyperlink ref="F271" r:id="rId30" display="https://podminky.urs.cz/item/CS_URS_2023_02/162751117"/>
    <hyperlink ref="F277" r:id="rId31" display="https://podminky.urs.cz/item/CS_URS_2023_02/162751119"/>
    <hyperlink ref="F283" r:id="rId32" display="https://podminky.urs.cz/item/CS_URS_2023_02/171251201.1"/>
    <hyperlink ref="F289" r:id="rId33" display="https://podminky.urs.cz/item/CS_URS_2023_02/171201231"/>
    <hyperlink ref="F295" r:id="rId34" display="https://podminky.urs.cz/item/CS_URS_2023_02/215901101"/>
    <hyperlink ref="F301" r:id="rId35" display="https://podminky.urs.cz/item/CS_URS_2023_02/271572211"/>
    <hyperlink ref="F307" r:id="rId36" display="https://podminky.urs.cz/item/CS_URS_2023_02/275313511"/>
    <hyperlink ref="F313" r:id="rId37" display="https://podminky.urs.cz/item/CS_URS_2023_02/275351121"/>
    <hyperlink ref="F319" r:id="rId38" display="https://podminky.urs.cz/item/CS_URS_2023_02/275351122"/>
    <hyperlink ref="F325" r:id="rId39" display="https://podminky.urs.cz/item/CS_URS_2023_02/998231411"/>
    <hyperlink ref="F330" r:id="rId40" display="https://podminky.urs.cz/item/CS_URS_2023_02/131213701"/>
    <hyperlink ref="F336" r:id="rId41" display="https://podminky.urs.cz/item/CS_URS_2023_02/167111101"/>
    <hyperlink ref="F342" r:id="rId42" display="https://podminky.urs.cz/item/CS_URS_2023_02/162251101"/>
    <hyperlink ref="F348" r:id="rId43" display="https://podminky.urs.cz/item/CS_URS_2023_02/162751117"/>
    <hyperlink ref="F354" r:id="rId44" display="https://podminky.urs.cz/item/CS_URS_2023_02/162751119"/>
    <hyperlink ref="F360" r:id="rId45" display="https://podminky.urs.cz/item/CS_URS_2023_02/171251201.1"/>
    <hyperlink ref="F366" r:id="rId46" display="https://podminky.urs.cz/item/CS_URS_2023_02/171201231"/>
    <hyperlink ref="F372" r:id="rId47" display="https://podminky.urs.cz/item/CS_URS_2023_02/215901101"/>
    <hyperlink ref="F378" r:id="rId48" display="https://podminky.urs.cz/item/CS_URS_2023_02/271572211"/>
    <hyperlink ref="F384" r:id="rId49" display="https://podminky.urs.cz/item/CS_URS_2023_02/275313511"/>
    <hyperlink ref="F390" r:id="rId50" display="https://podminky.urs.cz/item/CS_URS_2023_02/275351121"/>
    <hyperlink ref="F396" r:id="rId51" display="https://podminky.urs.cz/item/CS_URS_2023_02/275351122"/>
    <hyperlink ref="F402" r:id="rId52" display="https://podminky.urs.cz/item/CS_URS_2023_02/998231411"/>
    <hyperlink ref="F407" r:id="rId53" display="https://podminky.urs.cz/item/CS_URS_2023_02/131213701"/>
    <hyperlink ref="F413" r:id="rId54" display="https://podminky.urs.cz/item/CS_URS_2023_02/167111101"/>
    <hyperlink ref="F419" r:id="rId55" display="https://podminky.urs.cz/item/CS_URS_2023_02/162251101"/>
    <hyperlink ref="F425" r:id="rId56" display="https://podminky.urs.cz/item/CS_URS_2023_02/162751117"/>
    <hyperlink ref="F431" r:id="rId57" display="https://podminky.urs.cz/item/CS_URS_2023_02/162751119"/>
    <hyperlink ref="F437" r:id="rId58" display="https://podminky.urs.cz/item/CS_URS_2023_02/171251201.1"/>
    <hyperlink ref="F443" r:id="rId59" display="https://podminky.urs.cz/item/CS_URS_2023_02/171201231"/>
    <hyperlink ref="F449" r:id="rId60" display="https://podminky.urs.cz/item/CS_URS_2023_02/215901101"/>
    <hyperlink ref="F455" r:id="rId61" display="https://podminky.urs.cz/item/CS_URS_2023_02/275313511"/>
    <hyperlink ref="F461" r:id="rId62" display="https://podminky.urs.cz/item/CS_URS_2023_02/275351121"/>
    <hyperlink ref="F467" r:id="rId63" display="https://podminky.urs.cz/item/CS_URS_2023_02/275351122"/>
    <hyperlink ref="F473" r:id="rId64" display="https://podminky.urs.cz/item/CS_URS_2023_02/998231411"/>
    <hyperlink ref="F478" r:id="rId65" display="https://podminky.urs.cz/item/CS_URS_2023_02/132212131"/>
    <hyperlink ref="F484" r:id="rId66" display="https://podminky.urs.cz/item/CS_URS_2023_02/167111101"/>
    <hyperlink ref="F490" r:id="rId67" display="https://podminky.urs.cz/item/CS_URS_2023_02/162251101"/>
    <hyperlink ref="F496" r:id="rId68" display="https://podminky.urs.cz/item/CS_URS_2023_02/162751117"/>
    <hyperlink ref="F502" r:id="rId69" display="https://podminky.urs.cz/item/CS_URS_2023_02/162751119"/>
    <hyperlink ref="F508" r:id="rId70" display="https://podminky.urs.cz/item/CS_URS_2023_02/171251201.1"/>
    <hyperlink ref="F514" r:id="rId71" display="https://podminky.urs.cz/item/CS_URS_2023_02/171201231"/>
    <hyperlink ref="F520" r:id="rId72" display="https://podminky.urs.cz/item/CS_URS_2023_02/215901101"/>
    <hyperlink ref="F526" r:id="rId73" display="https://podminky.urs.cz/item/CS_URS_2023_02/271572211"/>
    <hyperlink ref="F532" r:id="rId74" display="https://podminky.urs.cz/item/CS_URS_2023_02/274313511"/>
    <hyperlink ref="F538" r:id="rId75" display="https://podminky.urs.cz/item/CS_URS_2023_02/274351121"/>
    <hyperlink ref="F544" r:id="rId76" display="https://podminky.urs.cz/item/CS_URS_2023_02/274351122"/>
    <hyperlink ref="F550" r:id="rId77" display="https://podminky.urs.cz/item/CS_URS_2023_02/998231411"/>
    <hyperlink ref="F555" r:id="rId78" display="https://podminky.urs.cz/item/CS_URS_2023_02/132212131"/>
    <hyperlink ref="F561" r:id="rId79" display="https://podminky.urs.cz/item/CS_URS_2023_02/167111101"/>
    <hyperlink ref="F567" r:id="rId80" display="https://podminky.urs.cz/item/CS_URS_2023_02/162251101"/>
    <hyperlink ref="F573" r:id="rId81" display="https://podminky.urs.cz/item/CS_URS_2023_02/162751117"/>
    <hyperlink ref="F579" r:id="rId82" display="https://podminky.urs.cz/item/CS_URS_2023_02/162751119"/>
    <hyperlink ref="F585" r:id="rId83" display="https://podminky.urs.cz/item/CS_URS_2023_02/171251201.1"/>
    <hyperlink ref="F591" r:id="rId84" display="https://podminky.urs.cz/item/CS_URS_2023_02/171201231"/>
    <hyperlink ref="F597" r:id="rId85" display="https://podminky.urs.cz/item/CS_URS_2023_02/215901101"/>
    <hyperlink ref="F603" r:id="rId86" display="https://podminky.urs.cz/item/CS_URS_2023_02/271572211"/>
    <hyperlink ref="F609" r:id="rId87" display="https://podminky.urs.cz/item/CS_URS_2023_02/274313511"/>
    <hyperlink ref="F615" r:id="rId88" display="https://podminky.urs.cz/item/CS_URS_2023_02/274351121"/>
    <hyperlink ref="F621" r:id="rId89" display="https://podminky.urs.cz/item/CS_URS_2023_02/274351122"/>
    <hyperlink ref="F627" r:id="rId90" display="https://podminky.urs.cz/item/CS_URS_2023_02/998231411"/>
    <hyperlink ref="F632" r:id="rId91" display="https://podminky.urs.cz/item/CS_URS_2023_02/131213701"/>
    <hyperlink ref="F638" r:id="rId92" display="https://podminky.urs.cz/item/CS_URS_2023_02/167111101"/>
    <hyperlink ref="F644" r:id="rId93" display="https://podminky.urs.cz/item/CS_URS_2023_02/162251101"/>
    <hyperlink ref="F650" r:id="rId94" display="https://podminky.urs.cz/item/CS_URS_2023_02/162751117"/>
    <hyperlink ref="F656" r:id="rId95" display="https://podminky.urs.cz/item/CS_URS_2023_02/162751119"/>
    <hyperlink ref="F662" r:id="rId96" display="https://podminky.urs.cz/item/CS_URS_2023_02/171251201.1"/>
    <hyperlink ref="F668" r:id="rId97" display="https://podminky.urs.cz/item/CS_URS_2023_02/171201231"/>
    <hyperlink ref="F674" r:id="rId98" display="https://podminky.urs.cz/item/CS_URS_2023_02/215901101"/>
    <hyperlink ref="F680" r:id="rId99" display="https://podminky.urs.cz/item/CS_URS_2023_02/275313511"/>
    <hyperlink ref="F686" r:id="rId100" display="https://podminky.urs.cz/item/CS_URS_2023_02/275351121"/>
    <hyperlink ref="F692" r:id="rId101" display="https://podminky.urs.cz/item/CS_URS_2023_02/275351122"/>
    <hyperlink ref="F698" r:id="rId102" display="https://podminky.urs.cz/item/CS_URS_2023_02/998231411"/>
    <hyperlink ref="F703" r:id="rId103" display="https://podminky.urs.cz/item/CS_URS_2023_02/131213701"/>
    <hyperlink ref="F709" r:id="rId104" display="https://podminky.urs.cz/item/CS_URS_2023_02/167111101"/>
    <hyperlink ref="F715" r:id="rId105" display="https://podminky.urs.cz/item/CS_URS_2023_02/162251101"/>
    <hyperlink ref="F721" r:id="rId106" display="https://podminky.urs.cz/item/CS_URS_2023_02/162751117"/>
    <hyperlink ref="F727" r:id="rId107" display="https://podminky.urs.cz/item/CS_URS_2023_02/162751119"/>
    <hyperlink ref="F733" r:id="rId108" display="https://podminky.urs.cz/item/CS_URS_2023_02/171251201.1"/>
    <hyperlink ref="F739" r:id="rId109" display="https://podminky.urs.cz/item/CS_URS_2023_02/171201231"/>
    <hyperlink ref="F745" r:id="rId110" display="https://podminky.urs.cz/item/CS_URS_2023_02/215901101"/>
    <hyperlink ref="F751" r:id="rId111" display="https://podminky.urs.cz/item/CS_URS_2023_02/275313511"/>
    <hyperlink ref="F757" r:id="rId112" display="https://podminky.urs.cz/item/CS_URS_2023_02/275351121"/>
    <hyperlink ref="F763" r:id="rId113" display="https://podminky.urs.cz/item/CS_URS_2023_02/275351122"/>
    <hyperlink ref="F769" r:id="rId114" display="https://podminky.urs.cz/item/CS_URS_2023_02/9982314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15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119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1357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1745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ROUND(J87,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ROUND((SUM(BE87:BE103)),  2)</f>
        <v>0</v>
      </c>
      <c r="G35" s="41"/>
      <c r="H35" s="41"/>
      <c r="I35" s="160">
        <v>0.20999999999999999</v>
      </c>
      <c r="J35" s="159">
        <f>ROUND(((SUM(BE87:BE103))*I35),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ROUND((SUM(BF87:BF103)),  2)</f>
        <v>0</v>
      </c>
      <c r="G36" s="41"/>
      <c r="H36" s="41"/>
      <c r="I36" s="160">
        <v>0.14999999999999999</v>
      </c>
      <c r="J36" s="159">
        <f>ROUND(((SUM(BF87:BF103))*I36),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ROUND((SUM(BG87:BG103)),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ROUND((SUM(BH87:BH103)),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ROUND((SUM(BI87:BI103)),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1357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2023-065-03-03 - SO-03 - Náves - mobiliář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J87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J88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1746</v>
      </c>
      <c r="E65" s="185"/>
      <c r="F65" s="185"/>
      <c r="G65" s="185"/>
      <c r="H65" s="185"/>
      <c r="I65" s="185"/>
      <c r="J65" s="186">
        <f>J89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1"/>
      <c r="B66" s="42"/>
      <c r="C66" s="43"/>
      <c r="D66" s="43"/>
      <c r="E66" s="43"/>
      <c r="F66" s="43"/>
      <c r="G66" s="43"/>
      <c r="H66" s="43"/>
      <c r="I66" s="43"/>
      <c r="J66" s="43"/>
      <c r="K66" s="43"/>
      <c r="L66" s="14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="2" customFormat="1" ht="6.96" customHeight="1">
      <c r="A67" s="41"/>
      <c r="B67" s="62"/>
      <c r="C67" s="63"/>
      <c r="D67" s="63"/>
      <c r="E67" s="63"/>
      <c r="F67" s="63"/>
      <c r="G67" s="63"/>
      <c r="H67" s="63"/>
      <c r="I67" s="63"/>
      <c r="J67" s="63"/>
      <c r="K67" s="6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71" s="2" customFormat="1" ht="6.96" customHeight="1">
      <c r="A71" s="41"/>
      <c r="B71" s="64"/>
      <c r="C71" s="65"/>
      <c r="D71" s="65"/>
      <c r="E71" s="65"/>
      <c r="F71" s="65"/>
      <c r="G71" s="65"/>
      <c r="H71" s="65"/>
      <c r="I71" s="65"/>
      <c r="J71" s="65"/>
      <c r="K71" s="65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24.96" customHeight="1">
      <c r="A72" s="41"/>
      <c r="B72" s="42"/>
      <c r="C72" s="26" t="s">
        <v>181</v>
      </c>
      <c r="D72" s="43"/>
      <c r="E72" s="43"/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6.96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2" customHeight="1">
      <c r="A74" s="41"/>
      <c r="B74" s="42"/>
      <c r="C74" s="35" t="s">
        <v>16</v>
      </c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6.5" customHeight="1">
      <c r="A75" s="41"/>
      <c r="B75" s="42"/>
      <c r="C75" s="43"/>
      <c r="D75" s="43"/>
      <c r="E75" s="172" t="str">
        <f>E7</f>
        <v>Vědomice - Úprava ulice Na Zavadilce</v>
      </c>
      <c r="F75" s="35"/>
      <c r="G75" s="35"/>
      <c r="H75" s="35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1" customFormat="1" ht="12" customHeight="1">
      <c r="B76" s="24"/>
      <c r="C76" s="35" t="s">
        <v>166</v>
      </c>
      <c r="D76" s="25"/>
      <c r="E76" s="25"/>
      <c r="F76" s="25"/>
      <c r="G76" s="25"/>
      <c r="H76" s="25"/>
      <c r="I76" s="25"/>
      <c r="J76" s="25"/>
      <c r="K76" s="25"/>
      <c r="L76" s="23"/>
    </row>
    <row r="77" s="2" customFormat="1" ht="16.5" customHeight="1">
      <c r="A77" s="41"/>
      <c r="B77" s="42"/>
      <c r="C77" s="43"/>
      <c r="D77" s="43"/>
      <c r="E77" s="172" t="s">
        <v>1357</v>
      </c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168</v>
      </c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72" t="str">
        <f>E11</f>
        <v>2023-065-03-03 - SO-03 - Náves - mobiliář</v>
      </c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21</v>
      </c>
      <c r="D81" s="43"/>
      <c r="E81" s="43"/>
      <c r="F81" s="30" t="str">
        <f>F14</f>
        <v xml:space="preserve">k.ú. Vědomice </v>
      </c>
      <c r="G81" s="43"/>
      <c r="H81" s="43"/>
      <c r="I81" s="35" t="s">
        <v>23</v>
      </c>
      <c r="J81" s="75" t="str">
        <f>IF(J14="","",J14)</f>
        <v>6. 11. 2023</v>
      </c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40.05" customHeight="1">
      <c r="A83" s="41"/>
      <c r="B83" s="42"/>
      <c r="C83" s="35" t="s">
        <v>25</v>
      </c>
      <c r="D83" s="43"/>
      <c r="E83" s="43"/>
      <c r="F83" s="30" t="str">
        <f>E17</f>
        <v>Obec Vědomice, Na Průhonu 270, Roudnice nad Labem</v>
      </c>
      <c r="G83" s="43"/>
      <c r="H83" s="43"/>
      <c r="I83" s="35" t="s">
        <v>31</v>
      </c>
      <c r="J83" s="39" t="str">
        <f>E23</f>
        <v>Ing. arch. Pavel Šulc Ph.D.Krásného 351/8, Praha 6</v>
      </c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29</v>
      </c>
      <c r="D84" s="43"/>
      <c r="E84" s="43"/>
      <c r="F84" s="30" t="str">
        <f>IF(E20="","",E20)</f>
        <v>Vyplň údaj</v>
      </c>
      <c r="G84" s="43"/>
      <c r="H84" s="43"/>
      <c r="I84" s="35" t="s">
        <v>34</v>
      </c>
      <c r="J84" s="39" t="str">
        <f>E26</f>
        <v>Ing. Dana Mlejnková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0.32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1" customFormat="1" ht="29.28" customHeight="1">
      <c r="A86" s="188"/>
      <c r="B86" s="189"/>
      <c r="C86" s="190" t="s">
        <v>182</v>
      </c>
      <c r="D86" s="191" t="s">
        <v>57</v>
      </c>
      <c r="E86" s="191" t="s">
        <v>53</v>
      </c>
      <c r="F86" s="191" t="s">
        <v>54</v>
      </c>
      <c r="G86" s="191" t="s">
        <v>183</v>
      </c>
      <c r="H86" s="191" t="s">
        <v>184</v>
      </c>
      <c r="I86" s="191" t="s">
        <v>185</v>
      </c>
      <c r="J86" s="191" t="s">
        <v>173</v>
      </c>
      <c r="K86" s="192" t="s">
        <v>186</v>
      </c>
      <c r="L86" s="193"/>
      <c r="M86" s="95" t="s">
        <v>19</v>
      </c>
      <c r="N86" s="96" t="s">
        <v>42</v>
      </c>
      <c r="O86" s="96" t="s">
        <v>187</v>
      </c>
      <c r="P86" s="96" t="s">
        <v>188</v>
      </c>
      <c r="Q86" s="96" t="s">
        <v>189</v>
      </c>
      <c r="R86" s="96" t="s">
        <v>190</v>
      </c>
      <c r="S86" s="96" t="s">
        <v>191</v>
      </c>
      <c r="T86" s="97" t="s">
        <v>192</v>
      </c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</row>
    <row r="87" s="2" customFormat="1" ht="22.8" customHeight="1">
      <c r="A87" s="41"/>
      <c r="B87" s="42"/>
      <c r="C87" s="102" t="s">
        <v>193</v>
      </c>
      <c r="D87" s="43"/>
      <c r="E87" s="43"/>
      <c r="F87" s="43"/>
      <c r="G87" s="43"/>
      <c r="H87" s="43"/>
      <c r="I87" s="43"/>
      <c r="J87" s="194">
        <f>BK87</f>
        <v>0</v>
      </c>
      <c r="K87" s="43"/>
      <c r="L87" s="47"/>
      <c r="M87" s="98"/>
      <c r="N87" s="195"/>
      <c r="O87" s="99"/>
      <c r="P87" s="196">
        <f>P88</f>
        <v>0</v>
      </c>
      <c r="Q87" s="99"/>
      <c r="R87" s="196">
        <f>R88</f>
        <v>0</v>
      </c>
      <c r="S87" s="99"/>
      <c r="T87" s="197">
        <f>T88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T87" s="20" t="s">
        <v>71</v>
      </c>
      <c r="AU87" s="20" t="s">
        <v>174</v>
      </c>
      <c r="BK87" s="198">
        <f>BK88</f>
        <v>0</v>
      </c>
    </row>
    <row r="88" s="12" customFormat="1" ht="25.92" customHeight="1">
      <c r="A88" s="12"/>
      <c r="B88" s="199"/>
      <c r="C88" s="200"/>
      <c r="D88" s="201" t="s">
        <v>71</v>
      </c>
      <c r="E88" s="202" t="s">
        <v>194</v>
      </c>
      <c r="F88" s="202" t="s">
        <v>195</v>
      </c>
      <c r="G88" s="200"/>
      <c r="H88" s="200"/>
      <c r="I88" s="203"/>
      <c r="J88" s="204">
        <f>BK88</f>
        <v>0</v>
      </c>
      <c r="K88" s="200"/>
      <c r="L88" s="205"/>
      <c r="M88" s="206"/>
      <c r="N88" s="207"/>
      <c r="O88" s="207"/>
      <c r="P88" s="208">
        <f>P89</f>
        <v>0</v>
      </c>
      <c r="Q88" s="207"/>
      <c r="R88" s="208">
        <f>R89</f>
        <v>0</v>
      </c>
      <c r="S88" s="207"/>
      <c r="T88" s="209">
        <f>T89</f>
        <v>0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R88" s="210" t="s">
        <v>79</v>
      </c>
      <c r="AT88" s="211" t="s">
        <v>71</v>
      </c>
      <c r="AU88" s="211" t="s">
        <v>72</v>
      </c>
      <c r="AY88" s="210" t="s">
        <v>196</v>
      </c>
      <c r="BK88" s="212">
        <f>BK89</f>
        <v>0</v>
      </c>
    </row>
    <row r="89" s="12" customFormat="1" ht="22.8" customHeight="1">
      <c r="A89" s="12"/>
      <c r="B89" s="199"/>
      <c r="C89" s="200"/>
      <c r="D89" s="201" t="s">
        <v>71</v>
      </c>
      <c r="E89" s="213" t="s">
        <v>828</v>
      </c>
      <c r="F89" s="213" t="s">
        <v>1747</v>
      </c>
      <c r="G89" s="200"/>
      <c r="H89" s="200"/>
      <c r="I89" s="203"/>
      <c r="J89" s="214">
        <f>BK89</f>
        <v>0</v>
      </c>
      <c r="K89" s="200"/>
      <c r="L89" s="205"/>
      <c r="M89" s="206"/>
      <c r="N89" s="207"/>
      <c r="O89" s="207"/>
      <c r="P89" s="208">
        <f>SUM(P90:P103)</f>
        <v>0</v>
      </c>
      <c r="Q89" s="207"/>
      <c r="R89" s="208">
        <f>SUM(R90:R103)</f>
        <v>0</v>
      </c>
      <c r="S89" s="207"/>
      <c r="T89" s="209">
        <f>SUM(T90:T103)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79</v>
      </c>
      <c r="AT89" s="211" t="s">
        <v>71</v>
      </c>
      <c r="AU89" s="211" t="s">
        <v>79</v>
      </c>
      <c r="AY89" s="210" t="s">
        <v>196</v>
      </c>
      <c r="BK89" s="212">
        <f>SUM(BK90:BK103)</f>
        <v>0</v>
      </c>
    </row>
    <row r="90" s="2" customFormat="1" ht="16.5" customHeight="1">
      <c r="A90" s="41"/>
      <c r="B90" s="42"/>
      <c r="C90" s="215" t="s">
        <v>79</v>
      </c>
      <c r="D90" s="215" t="s">
        <v>199</v>
      </c>
      <c r="E90" s="216" t="s">
        <v>1748</v>
      </c>
      <c r="F90" s="217" t="s">
        <v>1749</v>
      </c>
      <c r="G90" s="218" t="s">
        <v>847</v>
      </c>
      <c r="H90" s="219">
        <v>5</v>
      </c>
      <c r="I90" s="220"/>
      <c r="J90" s="221">
        <f>ROUND(I90*H90,2)</f>
        <v>0</v>
      </c>
      <c r="K90" s="217" t="s">
        <v>19</v>
      </c>
      <c r="L90" s="47"/>
      <c r="M90" s="222" t="s">
        <v>19</v>
      </c>
      <c r="N90" s="223" t="s">
        <v>43</v>
      </c>
      <c r="O90" s="87"/>
      <c r="P90" s="224">
        <f>O90*H90</f>
        <v>0</v>
      </c>
      <c r="Q90" s="224">
        <v>0</v>
      </c>
      <c r="R90" s="224">
        <f>Q90*H90</f>
        <v>0</v>
      </c>
      <c r="S90" s="224">
        <v>0</v>
      </c>
      <c r="T90" s="225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6" t="s">
        <v>204</v>
      </c>
      <c r="AT90" s="226" t="s">
        <v>199</v>
      </c>
      <c r="AU90" s="226" t="s">
        <v>81</v>
      </c>
      <c r="AY90" s="20" t="s">
        <v>196</v>
      </c>
      <c r="BE90" s="227">
        <f>IF(N90="základní",J90,0)</f>
        <v>0</v>
      </c>
      <c r="BF90" s="227">
        <f>IF(N90="snížená",J90,0)</f>
        <v>0</v>
      </c>
      <c r="BG90" s="227">
        <f>IF(N90="zákl. přenesená",J90,0)</f>
        <v>0</v>
      </c>
      <c r="BH90" s="227">
        <f>IF(N90="sníž. přenesená",J90,0)</f>
        <v>0</v>
      </c>
      <c r="BI90" s="227">
        <f>IF(N90="nulová",J90,0)</f>
        <v>0</v>
      </c>
      <c r="BJ90" s="20" t="s">
        <v>79</v>
      </c>
      <c r="BK90" s="227">
        <f>ROUND(I90*H90,2)</f>
        <v>0</v>
      </c>
      <c r="BL90" s="20" t="s">
        <v>204</v>
      </c>
      <c r="BM90" s="226" t="s">
        <v>1750</v>
      </c>
    </row>
    <row r="91" s="2" customFormat="1" ht="16.5" customHeight="1">
      <c r="A91" s="41"/>
      <c r="B91" s="42"/>
      <c r="C91" s="215" t="s">
        <v>81</v>
      </c>
      <c r="D91" s="215" t="s">
        <v>199</v>
      </c>
      <c r="E91" s="216" t="s">
        <v>1751</v>
      </c>
      <c r="F91" s="217" t="s">
        <v>1752</v>
      </c>
      <c r="G91" s="218" t="s">
        <v>847</v>
      </c>
      <c r="H91" s="219">
        <v>4</v>
      </c>
      <c r="I91" s="220"/>
      <c r="J91" s="221">
        <f>ROUND(I91*H91,2)</f>
        <v>0</v>
      </c>
      <c r="K91" s="217" t="s">
        <v>19</v>
      </c>
      <c r="L91" s="47"/>
      <c r="M91" s="222" t="s">
        <v>19</v>
      </c>
      <c r="N91" s="223" t="s">
        <v>43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204</v>
      </c>
      <c r="AT91" s="226" t="s">
        <v>199</v>
      </c>
      <c r="AU91" s="226" t="s">
        <v>81</v>
      </c>
      <c r="AY91" s="20" t="s">
        <v>196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79</v>
      </c>
      <c r="BK91" s="227">
        <f>ROUND(I91*H91,2)</f>
        <v>0</v>
      </c>
      <c r="BL91" s="20" t="s">
        <v>204</v>
      </c>
      <c r="BM91" s="226" t="s">
        <v>1753</v>
      </c>
    </row>
    <row r="92" s="2" customFormat="1" ht="16.5" customHeight="1">
      <c r="A92" s="41"/>
      <c r="B92" s="42"/>
      <c r="C92" s="215" t="s">
        <v>226</v>
      </c>
      <c r="D92" s="215" t="s">
        <v>199</v>
      </c>
      <c r="E92" s="216" t="s">
        <v>1754</v>
      </c>
      <c r="F92" s="217" t="s">
        <v>1755</v>
      </c>
      <c r="G92" s="218" t="s">
        <v>847</v>
      </c>
      <c r="H92" s="219">
        <v>8</v>
      </c>
      <c r="I92" s="220"/>
      <c r="J92" s="221">
        <f>ROUND(I92*H92,2)</f>
        <v>0</v>
      </c>
      <c r="K92" s="217" t="s">
        <v>19</v>
      </c>
      <c r="L92" s="47"/>
      <c r="M92" s="222" t="s">
        <v>19</v>
      </c>
      <c r="N92" s="223" t="s">
        <v>43</v>
      </c>
      <c r="O92" s="87"/>
      <c r="P92" s="224">
        <f>O92*H92</f>
        <v>0</v>
      </c>
      <c r="Q92" s="224">
        <v>0</v>
      </c>
      <c r="R92" s="224">
        <f>Q92*H92</f>
        <v>0</v>
      </c>
      <c r="S92" s="224">
        <v>0</v>
      </c>
      <c r="T92" s="225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6" t="s">
        <v>204</v>
      </c>
      <c r="AT92" s="226" t="s">
        <v>199</v>
      </c>
      <c r="AU92" s="226" t="s">
        <v>81</v>
      </c>
      <c r="AY92" s="20" t="s">
        <v>196</v>
      </c>
      <c r="BE92" s="227">
        <f>IF(N92="základní",J92,0)</f>
        <v>0</v>
      </c>
      <c r="BF92" s="227">
        <f>IF(N92="snížená",J92,0)</f>
        <v>0</v>
      </c>
      <c r="BG92" s="227">
        <f>IF(N92="zákl. přenesená",J92,0)</f>
        <v>0</v>
      </c>
      <c r="BH92" s="227">
        <f>IF(N92="sníž. přenesená",J92,0)</f>
        <v>0</v>
      </c>
      <c r="BI92" s="227">
        <f>IF(N92="nulová",J92,0)</f>
        <v>0</v>
      </c>
      <c r="BJ92" s="20" t="s">
        <v>79</v>
      </c>
      <c r="BK92" s="227">
        <f>ROUND(I92*H92,2)</f>
        <v>0</v>
      </c>
      <c r="BL92" s="20" t="s">
        <v>204</v>
      </c>
      <c r="BM92" s="226" t="s">
        <v>1756</v>
      </c>
    </row>
    <row r="93" s="2" customFormat="1" ht="16.5" customHeight="1">
      <c r="A93" s="41"/>
      <c r="B93" s="42"/>
      <c r="C93" s="215" t="s">
        <v>204</v>
      </c>
      <c r="D93" s="215" t="s">
        <v>199</v>
      </c>
      <c r="E93" s="216" t="s">
        <v>1757</v>
      </c>
      <c r="F93" s="217" t="s">
        <v>1758</v>
      </c>
      <c r="G93" s="218" t="s">
        <v>847</v>
      </c>
      <c r="H93" s="219">
        <v>1</v>
      </c>
      <c r="I93" s="220"/>
      <c r="J93" s="221">
        <f>ROUND(I93*H93,2)</f>
        <v>0</v>
      </c>
      <c r="K93" s="217" t="s">
        <v>19</v>
      </c>
      <c r="L93" s="47"/>
      <c r="M93" s="222" t="s">
        <v>19</v>
      </c>
      <c r="N93" s="223" t="s">
        <v>43</v>
      </c>
      <c r="O93" s="87"/>
      <c r="P93" s="224">
        <f>O93*H93</f>
        <v>0</v>
      </c>
      <c r="Q93" s="224">
        <v>0</v>
      </c>
      <c r="R93" s="224">
        <f>Q93*H93</f>
        <v>0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204</v>
      </c>
      <c r="AT93" s="226" t="s">
        <v>199</v>
      </c>
      <c r="AU93" s="226" t="s">
        <v>81</v>
      </c>
      <c r="AY93" s="20" t="s">
        <v>196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79</v>
      </c>
      <c r="BK93" s="227">
        <f>ROUND(I93*H93,2)</f>
        <v>0</v>
      </c>
      <c r="BL93" s="20" t="s">
        <v>204</v>
      </c>
      <c r="BM93" s="226" t="s">
        <v>1759</v>
      </c>
    </row>
    <row r="94" s="2" customFormat="1" ht="16.5" customHeight="1">
      <c r="A94" s="41"/>
      <c r="B94" s="42"/>
      <c r="C94" s="215" t="s">
        <v>241</v>
      </c>
      <c r="D94" s="215" t="s">
        <v>199</v>
      </c>
      <c r="E94" s="216" t="s">
        <v>1760</v>
      </c>
      <c r="F94" s="217" t="s">
        <v>1761</v>
      </c>
      <c r="G94" s="218" t="s">
        <v>847</v>
      </c>
      <c r="H94" s="219">
        <v>4</v>
      </c>
      <c r="I94" s="220"/>
      <c r="J94" s="221">
        <f>ROUND(I94*H94,2)</f>
        <v>0</v>
      </c>
      <c r="K94" s="217" t="s">
        <v>19</v>
      </c>
      <c r="L94" s="47"/>
      <c r="M94" s="222" t="s">
        <v>19</v>
      </c>
      <c r="N94" s="223" t="s">
        <v>43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204</v>
      </c>
      <c r="AT94" s="226" t="s">
        <v>199</v>
      </c>
      <c r="AU94" s="226" t="s">
        <v>81</v>
      </c>
      <c r="AY94" s="20" t="s">
        <v>196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79</v>
      </c>
      <c r="BK94" s="227">
        <f>ROUND(I94*H94,2)</f>
        <v>0</v>
      </c>
      <c r="BL94" s="20" t="s">
        <v>204</v>
      </c>
      <c r="BM94" s="226" t="s">
        <v>1762</v>
      </c>
    </row>
    <row r="95" s="2" customFormat="1" ht="21.75" customHeight="1">
      <c r="A95" s="41"/>
      <c r="B95" s="42"/>
      <c r="C95" s="215" t="s">
        <v>261</v>
      </c>
      <c r="D95" s="215" t="s">
        <v>199</v>
      </c>
      <c r="E95" s="216" t="s">
        <v>1763</v>
      </c>
      <c r="F95" s="217" t="s">
        <v>1764</v>
      </c>
      <c r="G95" s="218" t="s">
        <v>847</v>
      </c>
      <c r="H95" s="219">
        <v>1</v>
      </c>
      <c r="I95" s="220"/>
      <c r="J95" s="221">
        <f>ROUND(I95*H95,2)</f>
        <v>0</v>
      </c>
      <c r="K95" s="217" t="s">
        <v>19</v>
      </c>
      <c r="L95" s="47"/>
      <c r="M95" s="222" t="s">
        <v>19</v>
      </c>
      <c r="N95" s="223" t="s">
        <v>43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204</v>
      </c>
      <c r="AT95" s="226" t="s">
        <v>199</v>
      </c>
      <c r="AU95" s="226" t="s">
        <v>81</v>
      </c>
      <c r="AY95" s="20" t="s">
        <v>196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79</v>
      </c>
      <c r="BK95" s="227">
        <f>ROUND(I95*H95,2)</f>
        <v>0</v>
      </c>
      <c r="BL95" s="20" t="s">
        <v>204</v>
      </c>
      <c r="BM95" s="226" t="s">
        <v>1765</v>
      </c>
    </row>
    <row r="96" s="2" customFormat="1" ht="24.15" customHeight="1">
      <c r="A96" s="41"/>
      <c r="B96" s="42"/>
      <c r="C96" s="215" t="s">
        <v>278</v>
      </c>
      <c r="D96" s="215" t="s">
        <v>199</v>
      </c>
      <c r="E96" s="216" t="s">
        <v>1766</v>
      </c>
      <c r="F96" s="217" t="s">
        <v>1767</v>
      </c>
      <c r="G96" s="218" t="s">
        <v>847</v>
      </c>
      <c r="H96" s="219">
        <v>1</v>
      </c>
      <c r="I96" s="220"/>
      <c r="J96" s="221">
        <f>ROUND(I96*H96,2)</f>
        <v>0</v>
      </c>
      <c r="K96" s="217" t="s">
        <v>19</v>
      </c>
      <c r="L96" s="47"/>
      <c r="M96" s="222" t="s">
        <v>19</v>
      </c>
      <c r="N96" s="223" t="s">
        <v>43</v>
      </c>
      <c r="O96" s="87"/>
      <c r="P96" s="224">
        <f>O96*H96</f>
        <v>0</v>
      </c>
      <c r="Q96" s="224">
        <v>0</v>
      </c>
      <c r="R96" s="224">
        <f>Q96*H96</f>
        <v>0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204</v>
      </c>
      <c r="AT96" s="226" t="s">
        <v>199</v>
      </c>
      <c r="AU96" s="226" t="s">
        <v>81</v>
      </c>
      <c r="AY96" s="20" t="s">
        <v>196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79</v>
      </c>
      <c r="BK96" s="227">
        <f>ROUND(I96*H96,2)</f>
        <v>0</v>
      </c>
      <c r="BL96" s="20" t="s">
        <v>204</v>
      </c>
      <c r="BM96" s="226" t="s">
        <v>1768</v>
      </c>
    </row>
    <row r="97" s="2" customFormat="1" ht="16.5" customHeight="1">
      <c r="A97" s="41"/>
      <c r="B97" s="42"/>
      <c r="C97" s="215" t="s">
        <v>284</v>
      </c>
      <c r="D97" s="215" t="s">
        <v>199</v>
      </c>
      <c r="E97" s="216" t="s">
        <v>1769</v>
      </c>
      <c r="F97" s="217" t="s">
        <v>1770</v>
      </c>
      <c r="G97" s="218" t="s">
        <v>847</v>
      </c>
      <c r="H97" s="219">
        <v>1</v>
      </c>
      <c r="I97" s="220"/>
      <c r="J97" s="221">
        <f>ROUND(I97*H97,2)</f>
        <v>0</v>
      </c>
      <c r="K97" s="217" t="s">
        <v>19</v>
      </c>
      <c r="L97" s="47"/>
      <c r="M97" s="222" t="s">
        <v>19</v>
      </c>
      <c r="N97" s="223" t="s">
        <v>43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204</v>
      </c>
      <c r="AT97" s="226" t="s">
        <v>199</v>
      </c>
      <c r="AU97" s="226" t="s">
        <v>81</v>
      </c>
      <c r="AY97" s="20" t="s">
        <v>196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79</v>
      </c>
      <c r="BK97" s="227">
        <f>ROUND(I97*H97,2)</f>
        <v>0</v>
      </c>
      <c r="BL97" s="20" t="s">
        <v>204</v>
      </c>
      <c r="BM97" s="226" t="s">
        <v>1771</v>
      </c>
    </row>
    <row r="98" s="2" customFormat="1" ht="16.5" customHeight="1">
      <c r="A98" s="41"/>
      <c r="B98" s="42"/>
      <c r="C98" s="215" t="s">
        <v>294</v>
      </c>
      <c r="D98" s="215" t="s">
        <v>199</v>
      </c>
      <c r="E98" s="216" t="s">
        <v>1772</v>
      </c>
      <c r="F98" s="217" t="s">
        <v>1773</v>
      </c>
      <c r="G98" s="218" t="s">
        <v>847</v>
      </c>
      <c r="H98" s="219">
        <v>1</v>
      </c>
      <c r="I98" s="220"/>
      <c r="J98" s="221">
        <f>ROUND(I98*H98,2)</f>
        <v>0</v>
      </c>
      <c r="K98" s="217" t="s">
        <v>19</v>
      </c>
      <c r="L98" s="47"/>
      <c r="M98" s="222" t="s">
        <v>19</v>
      </c>
      <c r="N98" s="223" t="s">
        <v>43</v>
      </c>
      <c r="O98" s="87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204</v>
      </c>
      <c r="AT98" s="226" t="s">
        <v>199</v>
      </c>
      <c r="AU98" s="226" t="s">
        <v>81</v>
      </c>
      <c r="AY98" s="20" t="s">
        <v>196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79</v>
      </c>
      <c r="BK98" s="227">
        <f>ROUND(I98*H98,2)</f>
        <v>0</v>
      </c>
      <c r="BL98" s="20" t="s">
        <v>204</v>
      </c>
      <c r="BM98" s="226" t="s">
        <v>1774</v>
      </c>
    </row>
    <row r="99" s="2" customFormat="1" ht="16.5" customHeight="1">
      <c r="A99" s="41"/>
      <c r="B99" s="42"/>
      <c r="C99" s="215" t="s">
        <v>299</v>
      </c>
      <c r="D99" s="215" t="s">
        <v>199</v>
      </c>
      <c r="E99" s="216" t="s">
        <v>1775</v>
      </c>
      <c r="F99" s="217" t="s">
        <v>1776</v>
      </c>
      <c r="G99" s="218" t="s">
        <v>847</v>
      </c>
      <c r="H99" s="219">
        <v>4</v>
      </c>
      <c r="I99" s="220"/>
      <c r="J99" s="221">
        <f>ROUND(I99*H99,2)</f>
        <v>0</v>
      </c>
      <c r="K99" s="217" t="s">
        <v>19</v>
      </c>
      <c r="L99" s="47"/>
      <c r="M99" s="222" t="s">
        <v>19</v>
      </c>
      <c r="N99" s="223" t="s">
        <v>43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204</v>
      </c>
      <c r="AT99" s="226" t="s">
        <v>199</v>
      </c>
      <c r="AU99" s="226" t="s">
        <v>81</v>
      </c>
      <c r="AY99" s="20" t="s">
        <v>196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204</v>
      </c>
      <c r="BM99" s="226" t="s">
        <v>1777</v>
      </c>
    </row>
    <row r="100" s="2" customFormat="1" ht="16.5" customHeight="1">
      <c r="A100" s="41"/>
      <c r="B100" s="42"/>
      <c r="C100" s="215" t="s">
        <v>197</v>
      </c>
      <c r="D100" s="215" t="s">
        <v>199</v>
      </c>
      <c r="E100" s="216" t="s">
        <v>1778</v>
      </c>
      <c r="F100" s="217" t="s">
        <v>1779</v>
      </c>
      <c r="G100" s="218" t="s">
        <v>847</v>
      </c>
      <c r="H100" s="219">
        <v>2</v>
      </c>
      <c r="I100" s="220"/>
      <c r="J100" s="221">
        <f>ROUND(I100*H100,2)</f>
        <v>0</v>
      </c>
      <c r="K100" s="217" t="s">
        <v>19</v>
      </c>
      <c r="L100" s="47"/>
      <c r="M100" s="222" t="s">
        <v>19</v>
      </c>
      <c r="N100" s="223" t="s">
        <v>43</v>
      </c>
      <c r="O100" s="87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204</v>
      </c>
      <c r="AT100" s="226" t="s">
        <v>199</v>
      </c>
      <c r="AU100" s="226" t="s">
        <v>81</v>
      </c>
      <c r="AY100" s="20" t="s">
        <v>196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79</v>
      </c>
      <c r="BK100" s="227">
        <f>ROUND(I100*H100,2)</f>
        <v>0</v>
      </c>
      <c r="BL100" s="20" t="s">
        <v>204</v>
      </c>
      <c r="BM100" s="226" t="s">
        <v>1780</v>
      </c>
    </row>
    <row r="101" s="2" customFormat="1" ht="16.5" customHeight="1">
      <c r="A101" s="41"/>
      <c r="B101" s="42"/>
      <c r="C101" s="215" t="s">
        <v>259</v>
      </c>
      <c r="D101" s="215" t="s">
        <v>199</v>
      </c>
      <c r="E101" s="216" t="s">
        <v>1781</v>
      </c>
      <c r="F101" s="217" t="s">
        <v>1782</v>
      </c>
      <c r="G101" s="218" t="s">
        <v>847</v>
      </c>
      <c r="H101" s="219">
        <v>14</v>
      </c>
      <c r="I101" s="220"/>
      <c r="J101" s="221">
        <f>ROUND(I101*H101,2)</f>
        <v>0</v>
      </c>
      <c r="K101" s="217" t="s">
        <v>19</v>
      </c>
      <c r="L101" s="47"/>
      <c r="M101" s="222" t="s">
        <v>19</v>
      </c>
      <c r="N101" s="223" t="s">
        <v>43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204</v>
      </c>
      <c r="AT101" s="226" t="s">
        <v>199</v>
      </c>
      <c r="AU101" s="226" t="s">
        <v>81</v>
      </c>
      <c r="AY101" s="20" t="s">
        <v>196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79</v>
      </c>
      <c r="BK101" s="227">
        <f>ROUND(I101*H101,2)</f>
        <v>0</v>
      </c>
      <c r="BL101" s="20" t="s">
        <v>204</v>
      </c>
      <c r="BM101" s="226" t="s">
        <v>1783</v>
      </c>
    </row>
    <row r="102" s="2" customFormat="1" ht="16.5" customHeight="1">
      <c r="A102" s="41"/>
      <c r="B102" s="42"/>
      <c r="C102" s="215" t="s">
        <v>314</v>
      </c>
      <c r="D102" s="215" t="s">
        <v>199</v>
      </c>
      <c r="E102" s="216" t="s">
        <v>1784</v>
      </c>
      <c r="F102" s="217" t="s">
        <v>1785</v>
      </c>
      <c r="G102" s="218" t="s">
        <v>847</v>
      </c>
      <c r="H102" s="219">
        <v>1</v>
      </c>
      <c r="I102" s="220"/>
      <c r="J102" s="221">
        <f>ROUND(I102*H102,2)</f>
        <v>0</v>
      </c>
      <c r="K102" s="217" t="s">
        <v>19</v>
      </c>
      <c r="L102" s="47"/>
      <c r="M102" s="222" t="s">
        <v>19</v>
      </c>
      <c r="N102" s="223" t="s">
        <v>43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204</v>
      </c>
      <c r="AT102" s="226" t="s">
        <v>199</v>
      </c>
      <c r="AU102" s="226" t="s">
        <v>81</v>
      </c>
      <c r="AY102" s="20" t="s">
        <v>196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79</v>
      </c>
      <c r="BK102" s="227">
        <f>ROUND(I102*H102,2)</f>
        <v>0</v>
      </c>
      <c r="BL102" s="20" t="s">
        <v>204</v>
      </c>
      <c r="BM102" s="226" t="s">
        <v>1786</v>
      </c>
    </row>
    <row r="103" s="2" customFormat="1" ht="16.5" customHeight="1">
      <c r="A103" s="41"/>
      <c r="B103" s="42"/>
      <c r="C103" s="215" t="s">
        <v>323</v>
      </c>
      <c r="D103" s="215" t="s">
        <v>199</v>
      </c>
      <c r="E103" s="216" t="s">
        <v>1787</v>
      </c>
      <c r="F103" s="217" t="s">
        <v>1788</v>
      </c>
      <c r="G103" s="218" t="s">
        <v>1789</v>
      </c>
      <c r="H103" s="219">
        <v>115</v>
      </c>
      <c r="I103" s="220"/>
      <c r="J103" s="221">
        <f>ROUND(I103*H103,2)</f>
        <v>0</v>
      </c>
      <c r="K103" s="217" t="s">
        <v>19</v>
      </c>
      <c r="L103" s="47"/>
      <c r="M103" s="294" t="s">
        <v>19</v>
      </c>
      <c r="N103" s="295" t="s">
        <v>43</v>
      </c>
      <c r="O103" s="292"/>
      <c r="P103" s="296">
        <f>O103*H103</f>
        <v>0</v>
      </c>
      <c r="Q103" s="296">
        <v>0</v>
      </c>
      <c r="R103" s="296">
        <f>Q103*H103</f>
        <v>0</v>
      </c>
      <c r="S103" s="296">
        <v>0</v>
      </c>
      <c r="T103" s="297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204</v>
      </c>
      <c r="AT103" s="226" t="s">
        <v>199</v>
      </c>
      <c r="AU103" s="226" t="s">
        <v>81</v>
      </c>
      <c r="AY103" s="20" t="s">
        <v>196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79</v>
      </c>
      <c r="BK103" s="227">
        <f>ROUND(I103*H103,2)</f>
        <v>0</v>
      </c>
      <c r="BL103" s="20" t="s">
        <v>204</v>
      </c>
      <c r="BM103" s="226" t="s">
        <v>1790</v>
      </c>
    </row>
    <row r="104" s="2" customFormat="1" ht="6.96" customHeight="1">
      <c r="A104" s="41"/>
      <c r="B104" s="62"/>
      <c r="C104" s="63"/>
      <c r="D104" s="63"/>
      <c r="E104" s="63"/>
      <c r="F104" s="63"/>
      <c r="G104" s="63"/>
      <c r="H104" s="63"/>
      <c r="I104" s="63"/>
      <c r="J104" s="63"/>
      <c r="K104" s="63"/>
      <c r="L104" s="47"/>
      <c r="M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</row>
  </sheetData>
  <sheetProtection sheet="1" autoFilter="0" formatColumns="0" formatRows="0" objects="1" scenarios="1" spinCount="100000" saltValue="QsAzoLnobZWT42E2ia52AbIfZMJp7F2Cnjm2mkh5/CqGw5vSwUx6qAnrjZpahyO5RyxVGuuMOgogyyg55FCwOA==" hashValue="8AQ+dYfAcD+9djvb58NoPX2B8CAOLyOf+xQ99Lk5ZTHvO8KQMMP8vaGQm18prxWP3LbDIK3GSS+L3BOo1i3Iiw==" algorithmName="SHA-512" password="CC35"/>
  <autoFilter ref="C86:K10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5:H75"/>
    <mergeCell ref="E77:H77"/>
    <mergeCell ref="E79:H79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122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1357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1791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ROUND(J92,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ROUND((SUM(BE92:BE168)),  2)</f>
        <v>0</v>
      </c>
      <c r="G35" s="41"/>
      <c r="H35" s="41"/>
      <c r="I35" s="160">
        <v>0.20999999999999999</v>
      </c>
      <c r="J35" s="159">
        <f>ROUND(((SUM(BE92:BE168))*I35),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ROUND((SUM(BF92:BF168)),  2)</f>
        <v>0</v>
      </c>
      <c r="G36" s="41"/>
      <c r="H36" s="41"/>
      <c r="I36" s="160">
        <v>0.14999999999999999</v>
      </c>
      <c r="J36" s="159">
        <f>ROUND(((SUM(BF92:BF168))*I36),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ROUND((SUM(BG92:BG168)),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ROUND((SUM(BH92:BH168)),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ROUND((SUM(BI92:BI168)),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1357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2023-065-03-04 - SO-03 - Náves - vodovodní přípojka k pítku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J92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J93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895</v>
      </c>
      <c r="E65" s="185"/>
      <c r="F65" s="185"/>
      <c r="G65" s="185"/>
      <c r="H65" s="185"/>
      <c r="I65" s="185"/>
      <c r="J65" s="186">
        <f>J94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1792</v>
      </c>
      <c r="E66" s="185"/>
      <c r="F66" s="185"/>
      <c r="G66" s="185"/>
      <c r="H66" s="185"/>
      <c r="I66" s="185"/>
      <c r="J66" s="186">
        <f>J126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843</v>
      </c>
      <c r="E67" s="185"/>
      <c r="F67" s="185"/>
      <c r="G67" s="185"/>
      <c r="H67" s="185"/>
      <c r="I67" s="185"/>
      <c r="J67" s="186">
        <f>J135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722</v>
      </c>
      <c r="E68" s="185"/>
      <c r="F68" s="185"/>
      <c r="G68" s="185"/>
      <c r="H68" s="185"/>
      <c r="I68" s="185"/>
      <c r="J68" s="186">
        <f>J153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9" customFormat="1" ht="24.96" customHeight="1">
      <c r="A69" s="9"/>
      <c r="B69" s="177"/>
      <c r="C69" s="178"/>
      <c r="D69" s="179" t="s">
        <v>1135</v>
      </c>
      <c r="E69" s="180"/>
      <c r="F69" s="180"/>
      <c r="G69" s="180"/>
      <c r="H69" s="180"/>
      <c r="I69" s="180"/>
      <c r="J69" s="181">
        <f>J156</f>
        <v>0</v>
      </c>
      <c r="K69" s="178"/>
      <c r="L69" s="18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10" customFormat="1" ht="19.92" customHeight="1">
      <c r="A70" s="10"/>
      <c r="B70" s="183"/>
      <c r="C70" s="128"/>
      <c r="D70" s="184" t="s">
        <v>1793</v>
      </c>
      <c r="E70" s="185"/>
      <c r="F70" s="185"/>
      <c r="G70" s="185"/>
      <c r="H70" s="185"/>
      <c r="I70" s="185"/>
      <c r="J70" s="186">
        <f>J157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181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2" t="str">
        <f>E7</f>
        <v>Vědomice - Úprava ulice Na Zavadilce</v>
      </c>
      <c r="F80" s="35"/>
      <c r="G80" s="35"/>
      <c r="H80" s="35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" customFormat="1" ht="12" customHeight="1">
      <c r="B81" s="24"/>
      <c r="C81" s="35" t="s">
        <v>166</v>
      </c>
      <c r="D81" s="25"/>
      <c r="E81" s="25"/>
      <c r="F81" s="25"/>
      <c r="G81" s="25"/>
      <c r="H81" s="25"/>
      <c r="I81" s="25"/>
      <c r="J81" s="25"/>
      <c r="K81" s="25"/>
      <c r="L81" s="23"/>
    </row>
    <row r="82" s="2" customFormat="1" ht="16.5" customHeight="1">
      <c r="A82" s="41"/>
      <c r="B82" s="42"/>
      <c r="C82" s="43"/>
      <c r="D82" s="43"/>
      <c r="E82" s="172" t="s">
        <v>1357</v>
      </c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168</v>
      </c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E11</f>
        <v>2023-065-03-04 - SO-03 - Náves - vodovodní přípojka k pítku</v>
      </c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F14</f>
        <v xml:space="preserve">k.ú. Vědomice </v>
      </c>
      <c r="G86" s="43"/>
      <c r="H86" s="43"/>
      <c r="I86" s="35" t="s">
        <v>23</v>
      </c>
      <c r="J86" s="75" t="str">
        <f>IF(J14="","",J14)</f>
        <v>6. 11. 2023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40.05" customHeight="1">
      <c r="A88" s="41"/>
      <c r="B88" s="42"/>
      <c r="C88" s="35" t="s">
        <v>25</v>
      </c>
      <c r="D88" s="43"/>
      <c r="E88" s="43"/>
      <c r="F88" s="30" t="str">
        <f>E17</f>
        <v>Obec Vědomice, Na Průhonu 270, Roudnice nad Labem</v>
      </c>
      <c r="G88" s="43"/>
      <c r="H88" s="43"/>
      <c r="I88" s="35" t="s">
        <v>31</v>
      </c>
      <c r="J88" s="39" t="str">
        <f>E23</f>
        <v>Ing. arch. Pavel Šulc Ph.D.Krásného 351/8, Praha 6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29</v>
      </c>
      <c r="D89" s="43"/>
      <c r="E89" s="43"/>
      <c r="F89" s="30" t="str">
        <f>IF(E20="","",E20)</f>
        <v>Vyplň údaj</v>
      </c>
      <c r="G89" s="43"/>
      <c r="H89" s="43"/>
      <c r="I89" s="35" t="s">
        <v>34</v>
      </c>
      <c r="J89" s="39" t="str">
        <f>E26</f>
        <v>Ing. Dana Mlejnková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8"/>
      <c r="B91" s="189"/>
      <c r="C91" s="190" t="s">
        <v>182</v>
      </c>
      <c r="D91" s="191" t="s">
        <v>57</v>
      </c>
      <c r="E91" s="191" t="s">
        <v>53</v>
      </c>
      <c r="F91" s="191" t="s">
        <v>54</v>
      </c>
      <c r="G91" s="191" t="s">
        <v>183</v>
      </c>
      <c r="H91" s="191" t="s">
        <v>184</v>
      </c>
      <c r="I91" s="191" t="s">
        <v>185</v>
      </c>
      <c r="J91" s="191" t="s">
        <v>173</v>
      </c>
      <c r="K91" s="192" t="s">
        <v>186</v>
      </c>
      <c r="L91" s="193"/>
      <c r="M91" s="95" t="s">
        <v>19</v>
      </c>
      <c r="N91" s="96" t="s">
        <v>42</v>
      </c>
      <c r="O91" s="96" t="s">
        <v>187</v>
      </c>
      <c r="P91" s="96" t="s">
        <v>188</v>
      </c>
      <c r="Q91" s="96" t="s">
        <v>189</v>
      </c>
      <c r="R91" s="96" t="s">
        <v>190</v>
      </c>
      <c r="S91" s="96" t="s">
        <v>191</v>
      </c>
      <c r="T91" s="97" t="s">
        <v>192</v>
      </c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</row>
    <row r="92" s="2" customFormat="1" ht="22.8" customHeight="1">
      <c r="A92" s="41"/>
      <c r="B92" s="42"/>
      <c r="C92" s="102" t="s">
        <v>193</v>
      </c>
      <c r="D92" s="43"/>
      <c r="E92" s="43"/>
      <c r="F92" s="43"/>
      <c r="G92" s="43"/>
      <c r="H92" s="43"/>
      <c r="I92" s="43"/>
      <c r="J92" s="194">
        <f>BK92</f>
        <v>0</v>
      </c>
      <c r="K92" s="43"/>
      <c r="L92" s="47"/>
      <c r="M92" s="98"/>
      <c r="N92" s="195"/>
      <c r="O92" s="99"/>
      <c r="P92" s="196">
        <f>P93+P156</f>
        <v>0</v>
      </c>
      <c r="Q92" s="99"/>
      <c r="R92" s="196">
        <f>R93+R156</f>
        <v>26.246856219999998</v>
      </c>
      <c r="S92" s="99"/>
      <c r="T92" s="197">
        <f>T93+T156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71</v>
      </c>
      <c r="AU92" s="20" t="s">
        <v>174</v>
      </c>
      <c r="BK92" s="198">
        <f>BK93+BK156</f>
        <v>0</v>
      </c>
    </row>
    <row r="93" s="12" customFormat="1" ht="25.92" customHeight="1">
      <c r="A93" s="12"/>
      <c r="B93" s="199"/>
      <c r="C93" s="200"/>
      <c r="D93" s="201" t="s">
        <v>71</v>
      </c>
      <c r="E93" s="202" t="s">
        <v>194</v>
      </c>
      <c r="F93" s="202" t="s">
        <v>195</v>
      </c>
      <c r="G93" s="200"/>
      <c r="H93" s="200"/>
      <c r="I93" s="203"/>
      <c r="J93" s="204">
        <f>BK93</f>
        <v>0</v>
      </c>
      <c r="K93" s="200"/>
      <c r="L93" s="205"/>
      <c r="M93" s="206"/>
      <c r="N93" s="207"/>
      <c r="O93" s="207"/>
      <c r="P93" s="208">
        <f>P94+P126+P135+P153</f>
        <v>0</v>
      </c>
      <c r="Q93" s="207"/>
      <c r="R93" s="208">
        <f>R94+R126+R135+R153</f>
        <v>26.243448799999999</v>
      </c>
      <c r="S93" s="207"/>
      <c r="T93" s="209">
        <f>T94+T126+T135+T153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79</v>
      </c>
      <c r="AT93" s="211" t="s">
        <v>71</v>
      </c>
      <c r="AU93" s="211" t="s">
        <v>72</v>
      </c>
      <c r="AY93" s="210" t="s">
        <v>196</v>
      </c>
      <c r="BK93" s="212">
        <f>BK94+BK126+BK135+BK153</f>
        <v>0</v>
      </c>
    </row>
    <row r="94" s="12" customFormat="1" ht="22.8" customHeight="1">
      <c r="A94" s="12"/>
      <c r="B94" s="199"/>
      <c r="C94" s="200"/>
      <c r="D94" s="201" t="s">
        <v>71</v>
      </c>
      <c r="E94" s="213" t="s">
        <v>79</v>
      </c>
      <c r="F94" s="213" t="s">
        <v>898</v>
      </c>
      <c r="G94" s="200"/>
      <c r="H94" s="200"/>
      <c r="I94" s="203"/>
      <c r="J94" s="214">
        <f>BK94</f>
        <v>0</v>
      </c>
      <c r="K94" s="200"/>
      <c r="L94" s="205"/>
      <c r="M94" s="206"/>
      <c r="N94" s="207"/>
      <c r="O94" s="207"/>
      <c r="P94" s="208">
        <f>SUM(P95:P125)</f>
        <v>0</v>
      </c>
      <c r="Q94" s="207"/>
      <c r="R94" s="208">
        <f>SUM(R95:R125)</f>
        <v>20.16</v>
      </c>
      <c r="S94" s="207"/>
      <c r="T94" s="209">
        <f>SUM(T95:T125)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0" t="s">
        <v>79</v>
      </c>
      <c r="AT94" s="211" t="s">
        <v>71</v>
      </c>
      <c r="AU94" s="211" t="s">
        <v>79</v>
      </c>
      <c r="AY94" s="210" t="s">
        <v>196</v>
      </c>
      <c r="BK94" s="212">
        <f>SUM(BK95:BK125)</f>
        <v>0</v>
      </c>
    </row>
    <row r="95" s="2" customFormat="1" ht="24.15" customHeight="1">
      <c r="A95" s="41"/>
      <c r="B95" s="42"/>
      <c r="C95" s="215" t="s">
        <v>79</v>
      </c>
      <c r="D95" s="215" t="s">
        <v>199</v>
      </c>
      <c r="E95" s="216" t="s">
        <v>1794</v>
      </c>
      <c r="F95" s="217" t="s">
        <v>1795</v>
      </c>
      <c r="G95" s="218" t="s">
        <v>264</v>
      </c>
      <c r="H95" s="219">
        <v>40.32</v>
      </c>
      <c r="I95" s="220"/>
      <c r="J95" s="221">
        <f>ROUND(I95*H95,2)</f>
        <v>0</v>
      </c>
      <c r="K95" s="217" t="s">
        <v>203</v>
      </c>
      <c r="L95" s="47"/>
      <c r="M95" s="222" t="s">
        <v>19</v>
      </c>
      <c r="N95" s="223" t="s">
        <v>43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204</v>
      </c>
      <c r="AT95" s="226" t="s">
        <v>199</v>
      </c>
      <c r="AU95" s="226" t="s">
        <v>81</v>
      </c>
      <c r="AY95" s="20" t="s">
        <v>196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79</v>
      </c>
      <c r="BK95" s="227">
        <f>ROUND(I95*H95,2)</f>
        <v>0</v>
      </c>
      <c r="BL95" s="20" t="s">
        <v>204</v>
      </c>
      <c r="BM95" s="226" t="s">
        <v>1796</v>
      </c>
    </row>
    <row r="96" s="2" customFormat="1">
      <c r="A96" s="41"/>
      <c r="B96" s="42"/>
      <c r="C96" s="43"/>
      <c r="D96" s="228" t="s">
        <v>206</v>
      </c>
      <c r="E96" s="43"/>
      <c r="F96" s="229" t="s">
        <v>1797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206</v>
      </c>
      <c r="AU96" s="20" t="s">
        <v>81</v>
      </c>
    </row>
    <row r="97" s="14" customFormat="1">
      <c r="A97" s="14"/>
      <c r="B97" s="244"/>
      <c r="C97" s="245"/>
      <c r="D97" s="235" t="s">
        <v>208</v>
      </c>
      <c r="E97" s="246" t="s">
        <v>19</v>
      </c>
      <c r="F97" s="247" t="s">
        <v>1798</v>
      </c>
      <c r="G97" s="245"/>
      <c r="H97" s="248">
        <v>40.32</v>
      </c>
      <c r="I97" s="249"/>
      <c r="J97" s="245"/>
      <c r="K97" s="245"/>
      <c r="L97" s="250"/>
      <c r="M97" s="251"/>
      <c r="N97" s="252"/>
      <c r="O97" s="252"/>
      <c r="P97" s="252"/>
      <c r="Q97" s="252"/>
      <c r="R97" s="252"/>
      <c r="S97" s="252"/>
      <c r="T97" s="253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4" t="s">
        <v>208</v>
      </c>
      <c r="AU97" s="254" t="s">
        <v>81</v>
      </c>
      <c r="AV97" s="14" t="s">
        <v>81</v>
      </c>
      <c r="AW97" s="14" t="s">
        <v>33</v>
      </c>
      <c r="AX97" s="14" t="s">
        <v>72</v>
      </c>
      <c r="AY97" s="254" t="s">
        <v>196</v>
      </c>
    </row>
    <row r="98" s="15" customFormat="1">
      <c r="A98" s="15"/>
      <c r="B98" s="255"/>
      <c r="C98" s="256"/>
      <c r="D98" s="235" t="s">
        <v>208</v>
      </c>
      <c r="E98" s="257" t="s">
        <v>19</v>
      </c>
      <c r="F98" s="258" t="s">
        <v>219</v>
      </c>
      <c r="G98" s="256"/>
      <c r="H98" s="259">
        <v>40.32</v>
      </c>
      <c r="I98" s="260"/>
      <c r="J98" s="256"/>
      <c r="K98" s="256"/>
      <c r="L98" s="261"/>
      <c r="M98" s="262"/>
      <c r="N98" s="263"/>
      <c r="O98" s="263"/>
      <c r="P98" s="263"/>
      <c r="Q98" s="263"/>
      <c r="R98" s="263"/>
      <c r="S98" s="263"/>
      <c r="T98" s="264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5" t="s">
        <v>208</v>
      </c>
      <c r="AU98" s="265" t="s">
        <v>81</v>
      </c>
      <c r="AV98" s="15" t="s">
        <v>204</v>
      </c>
      <c r="AW98" s="15" t="s">
        <v>33</v>
      </c>
      <c r="AX98" s="15" t="s">
        <v>79</v>
      </c>
      <c r="AY98" s="265" t="s">
        <v>196</v>
      </c>
    </row>
    <row r="99" s="2" customFormat="1" ht="16.5" customHeight="1">
      <c r="A99" s="41"/>
      <c r="B99" s="42"/>
      <c r="C99" s="215" t="s">
        <v>81</v>
      </c>
      <c r="D99" s="215" t="s">
        <v>199</v>
      </c>
      <c r="E99" s="216" t="s">
        <v>1799</v>
      </c>
      <c r="F99" s="217" t="s">
        <v>1800</v>
      </c>
      <c r="G99" s="218" t="s">
        <v>264</v>
      </c>
      <c r="H99" s="219">
        <v>6</v>
      </c>
      <c r="I99" s="220"/>
      <c r="J99" s="221">
        <f>ROUND(I99*H99,2)</f>
        <v>0</v>
      </c>
      <c r="K99" s="217" t="s">
        <v>203</v>
      </c>
      <c r="L99" s="47"/>
      <c r="M99" s="222" t="s">
        <v>19</v>
      </c>
      <c r="N99" s="223" t="s">
        <v>43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204</v>
      </c>
      <c r="AT99" s="226" t="s">
        <v>199</v>
      </c>
      <c r="AU99" s="226" t="s">
        <v>81</v>
      </c>
      <c r="AY99" s="20" t="s">
        <v>196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204</v>
      </c>
      <c r="BM99" s="226" t="s">
        <v>1801</v>
      </c>
    </row>
    <row r="100" s="2" customFormat="1">
      <c r="A100" s="41"/>
      <c r="B100" s="42"/>
      <c r="C100" s="43"/>
      <c r="D100" s="228" t="s">
        <v>206</v>
      </c>
      <c r="E100" s="43"/>
      <c r="F100" s="229" t="s">
        <v>1802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206</v>
      </c>
      <c r="AU100" s="20" t="s">
        <v>81</v>
      </c>
    </row>
    <row r="101" s="14" customFormat="1">
      <c r="A101" s="14"/>
      <c r="B101" s="244"/>
      <c r="C101" s="245"/>
      <c r="D101" s="235" t="s">
        <v>208</v>
      </c>
      <c r="E101" s="246" t="s">
        <v>19</v>
      </c>
      <c r="F101" s="247" t="s">
        <v>1803</v>
      </c>
      <c r="G101" s="245"/>
      <c r="H101" s="248">
        <v>6</v>
      </c>
      <c r="I101" s="249"/>
      <c r="J101" s="245"/>
      <c r="K101" s="245"/>
      <c r="L101" s="250"/>
      <c r="M101" s="251"/>
      <c r="N101" s="252"/>
      <c r="O101" s="252"/>
      <c r="P101" s="252"/>
      <c r="Q101" s="252"/>
      <c r="R101" s="252"/>
      <c r="S101" s="252"/>
      <c r="T101" s="253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4" t="s">
        <v>208</v>
      </c>
      <c r="AU101" s="254" t="s">
        <v>81</v>
      </c>
      <c r="AV101" s="14" t="s">
        <v>81</v>
      </c>
      <c r="AW101" s="14" t="s">
        <v>33</v>
      </c>
      <c r="AX101" s="14" t="s">
        <v>72</v>
      </c>
      <c r="AY101" s="254" t="s">
        <v>196</v>
      </c>
    </row>
    <row r="102" s="15" customFormat="1">
      <c r="A102" s="15"/>
      <c r="B102" s="255"/>
      <c r="C102" s="256"/>
      <c r="D102" s="235" t="s">
        <v>208</v>
      </c>
      <c r="E102" s="257" t="s">
        <v>19</v>
      </c>
      <c r="F102" s="258" t="s">
        <v>219</v>
      </c>
      <c r="G102" s="256"/>
      <c r="H102" s="259">
        <v>6</v>
      </c>
      <c r="I102" s="260"/>
      <c r="J102" s="256"/>
      <c r="K102" s="256"/>
      <c r="L102" s="261"/>
      <c r="M102" s="262"/>
      <c r="N102" s="263"/>
      <c r="O102" s="263"/>
      <c r="P102" s="263"/>
      <c r="Q102" s="263"/>
      <c r="R102" s="263"/>
      <c r="S102" s="263"/>
      <c r="T102" s="264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5" t="s">
        <v>208</v>
      </c>
      <c r="AU102" s="265" t="s">
        <v>81</v>
      </c>
      <c r="AV102" s="15" t="s">
        <v>204</v>
      </c>
      <c r="AW102" s="15" t="s">
        <v>33</v>
      </c>
      <c r="AX102" s="15" t="s">
        <v>79</v>
      </c>
      <c r="AY102" s="265" t="s">
        <v>196</v>
      </c>
    </row>
    <row r="103" s="2" customFormat="1" ht="37.8" customHeight="1">
      <c r="A103" s="41"/>
      <c r="B103" s="42"/>
      <c r="C103" s="215" t="s">
        <v>226</v>
      </c>
      <c r="D103" s="215" t="s">
        <v>199</v>
      </c>
      <c r="E103" s="216" t="s">
        <v>1804</v>
      </c>
      <c r="F103" s="217" t="s">
        <v>1805</v>
      </c>
      <c r="G103" s="218" t="s">
        <v>264</v>
      </c>
      <c r="H103" s="219">
        <v>62.939999999999998</v>
      </c>
      <c r="I103" s="220"/>
      <c r="J103" s="221">
        <f>ROUND(I103*H103,2)</f>
        <v>0</v>
      </c>
      <c r="K103" s="217" t="s">
        <v>203</v>
      </c>
      <c r="L103" s="47"/>
      <c r="M103" s="222" t="s">
        <v>19</v>
      </c>
      <c r="N103" s="223" t="s">
        <v>43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204</v>
      </c>
      <c r="AT103" s="226" t="s">
        <v>199</v>
      </c>
      <c r="AU103" s="226" t="s">
        <v>81</v>
      </c>
      <c r="AY103" s="20" t="s">
        <v>196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79</v>
      </c>
      <c r="BK103" s="227">
        <f>ROUND(I103*H103,2)</f>
        <v>0</v>
      </c>
      <c r="BL103" s="20" t="s">
        <v>204</v>
      </c>
      <c r="BM103" s="226" t="s">
        <v>1806</v>
      </c>
    </row>
    <row r="104" s="2" customFormat="1">
      <c r="A104" s="41"/>
      <c r="B104" s="42"/>
      <c r="C104" s="43"/>
      <c r="D104" s="228" t="s">
        <v>206</v>
      </c>
      <c r="E104" s="43"/>
      <c r="F104" s="229" t="s">
        <v>1807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206</v>
      </c>
      <c r="AU104" s="20" t="s">
        <v>81</v>
      </c>
    </row>
    <row r="105" s="2" customFormat="1" ht="37.8" customHeight="1">
      <c r="A105" s="41"/>
      <c r="B105" s="42"/>
      <c r="C105" s="215" t="s">
        <v>204</v>
      </c>
      <c r="D105" s="215" t="s">
        <v>199</v>
      </c>
      <c r="E105" s="216" t="s">
        <v>295</v>
      </c>
      <c r="F105" s="217" t="s">
        <v>296</v>
      </c>
      <c r="G105" s="218" t="s">
        <v>264</v>
      </c>
      <c r="H105" s="219">
        <v>14.85</v>
      </c>
      <c r="I105" s="220"/>
      <c r="J105" s="221">
        <f>ROUND(I105*H105,2)</f>
        <v>0</v>
      </c>
      <c r="K105" s="217" t="s">
        <v>203</v>
      </c>
      <c r="L105" s="47"/>
      <c r="M105" s="222" t="s">
        <v>19</v>
      </c>
      <c r="N105" s="223" t="s">
        <v>43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204</v>
      </c>
      <c r="AT105" s="226" t="s">
        <v>199</v>
      </c>
      <c r="AU105" s="226" t="s">
        <v>81</v>
      </c>
      <c r="AY105" s="20" t="s">
        <v>196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79</v>
      </c>
      <c r="BK105" s="227">
        <f>ROUND(I105*H105,2)</f>
        <v>0</v>
      </c>
      <c r="BL105" s="20" t="s">
        <v>204</v>
      </c>
      <c r="BM105" s="226" t="s">
        <v>1808</v>
      </c>
    </row>
    <row r="106" s="2" customFormat="1">
      <c r="A106" s="41"/>
      <c r="B106" s="42"/>
      <c r="C106" s="43"/>
      <c r="D106" s="228" t="s">
        <v>206</v>
      </c>
      <c r="E106" s="43"/>
      <c r="F106" s="229" t="s">
        <v>298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206</v>
      </c>
      <c r="AU106" s="20" t="s">
        <v>81</v>
      </c>
    </row>
    <row r="107" s="2" customFormat="1" ht="24.15" customHeight="1">
      <c r="A107" s="41"/>
      <c r="B107" s="42"/>
      <c r="C107" s="215" t="s">
        <v>241</v>
      </c>
      <c r="D107" s="215" t="s">
        <v>199</v>
      </c>
      <c r="E107" s="216" t="s">
        <v>1026</v>
      </c>
      <c r="F107" s="217" t="s">
        <v>1027</v>
      </c>
      <c r="G107" s="218" t="s">
        <v>264</v>
      </c>
      <c r="H107" s="219">
        <v>46.32</v>
      </c>
      <c r="I107" s="220"/>
      <c r="J107" s="221">
        <f>ROUND(I107*H107,2)</f>
        <v>0</v>
      </c>
      <c r="K107" s="217" t="s">
        <v>203</v>
      </c>
      <c r="L107" s="47"/>
      <c r="M107" s="222" t="s">
        <v>19</v>
      </c>
      <c r="N107" s="223" t="s">
        <v>43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204</v>
      </c>
      <c r="AT107" s="226" t="s">
        <v>199</v>
      </c>
      <c r="AU107" s="226" t="s">
        <v>81</v>
      </c>
      <c r="AY107" s="20" t="s">
        <v>196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79</v>
      </c>
      <c r="BK107" s="227">
        <f>ROUND(I107*H107,2)</f>
        <v>0</v>
      </c>
      <c r="BL107" s="20" t="s">
        <v>204</v>
      </c>
      <c r="BM107" s="226" t="s">
        <v>1809</v>
      </c>
    </row>
    <row r="108" s="2" customFormat="1">
      <c r="A108" s="41"/>
      <c r="B108" s="42"/>
      <c r="C108" s="43"/>
      <c r="D108" s="228" t="s">
        <v>206</v>
      </c>
      <c r="E108" s="43"/>
      <c r="F108" s="229" t="s">
        <v>1029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206</v>
      </c>
      <c r="AU108" s="20" t="s">
        <v>81</v>
      </c>
    </row>
    <row r="109" s="2" customFormat="1" ht="24.15" customHeight="1">
      <c r="A109" s="41"/>
      <c r="B109" s="42"/>
      <c r="C109" s="215" t="s">
        <v>261</v>
      </c>
      <c r="D109" s="215" t="s">
        <v>199</v>
      </c>
      <c r="E109" s="216" t="s">
        <v>1031</v>
      </c>
      <c r="F109" s="217" t="s">
        <v>369</v>
      </c>
      <c r="G109" s="218" t="s">
        <v>317</v>
      </c>
      <c r="H109" s="219">
        <v>29.699999999999999</v>
      </c>
      <c r="I109" s="220"/>
      <c r="J109" s="221">
        <f>ROUND(I109*H109,2)</f>
        <v>0</v>
      </c>
      <c r="K109" s="217" t="s">
        <v>203</v>
      </c>
      <c r="L109" s="47"/>
      <c r="M109" s="222" t="s">
        <v>19</v>
      </c>
      <c r="N109" s="223" t="s">
        <v>43</v>
      </c>
      <c r="O109" s="87"/>
      <c r="P109" s="224">
        <f>O109*H109</f>
        <v>0</v>
      </c>
      <c r="Q109" s="224">
        <v>0</v>
      </c>
      <c r="R109" s="224">
        <f>Q109*H109</f>
        <v>0</v>
      </c>
      <c r="S109" s="224">
        <v>0</v>
      </c>
      <c r="T109" s="22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204</v>
      </c>
      <c r="AT109" s="226" t="s">
        <v>199</v>
      </c>
      <c r="AU109" s="226" t="s">
        <v>81</v>
      </c>
      <c r="AY109" s="20" t="s">
        <v>196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79</v>
      </c>
      <c r="BK109" s="227">
        <f>ROUND(I109*H109,2)</f>
        <v>0</v>
      </c>
      <c r="BL109" s="20" t="s">
        <v>204</v>
      </c>
      <c r="BM109" s="226" t="s">
        <v>1810</v>
      </c>
    </row>
    <row r="110" s="2" customFormat="1">
      <c r="A110" s="41"/>
      <c r="B110" s="42"/>
      <c r="C110" s="43"/>
      <c r="D110" s="228" t="s">
        <v>206</v>
      </c>
      <c r="E110" s="43"/>
      <c r="F110" s="229" t="s">
        <v>1033</v>
      </c>
      <c r="G110" s="43"/>
      <c r="H110" s="43"/>
      <c r="I110" s="230"/>
      <c r="J110" s="43"/>
      <c r="K110" s="43"/>
      <c r="L110" s="47"/>
      <c r="M110" s="231"/>
      <c r="N110" s="232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206</v>
      </c>
      <c r="AU110" s="20" t="s">
        <v>81</v>
      </c>
    </row>
    <row r="111" s="13" customFormat="1">
      <c r="A111" s="13"/>
      <c r="B111" s="233"/>
      <c r="C111" s="234"/>
      <c r="D111" s="235" t="s">
        <v>208</v>
      </c>
      <c r="E111" s="236" t="s">
        <v>19</v>
      </c>
      <c r="F111" s="237" t="s">
        <v>1811</v>
      </c>
      <c r="G111" s="234"/>
      <c r="H111" s="236" t="s">
        <v>19</v>
      </c>
      <c r="I111" s="238"/>
      <c r="J111" s="234"/>
      <c r="K111" s="234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208</v>
      </c>
      <c r="AU111" s="243" t="s">
        <v>81</v>
      </c>
      <c r="AV111" s="13" t="s">
        <v>79</v>
      </c>
      <c r="AW111" s="13" t="s">
        <v>33</v>
      </c>
      <c r="AX111" s="13" t="s">
        <v>72</v>
      </c>
      <c r="AY111" s="243" t="s">
        <v>196</v>
      </c>
    </row>
    <row r="112" s="14" customFormat="1">
      <c r="A112" s="14"/>
      <c r="B112" s="244"/>
      <c r="C112" s="245"/>
      <c r="D112" s="235" t="s">
        <v>208</v>
      </c>
      <c r="E112" s="246" t="s">
        <v>19</v>
      </c>
      <c r="F112" s="247" t="s">
        <v>1812</v>
      </c>
      <c r="G112" s="245"/>
      <c r="H112" s="248">
        <v>29.699999999999999</v>
      </c>
      <c r="I112" s="249"/>
      <c r="J112" s="245"/>
      <c r="K112" s="245"/>
      <c r="L112" s="250"/>
      <c r="M112" s="251"/>
      <c r="N112" s="252"/>
      <c r="O112" s="252"/>
      <c r="P112" s="252"/>
      <c r="Q112" s="252"/>
      <c r="R112" s="252"/>
      <c r="S112" s="252"/>
      <c r="T112" s="253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4" t="s">
        <v>208</v>
      </c>
      <c r="AU112" s="254" t="s">
        <v>81</v>
      </c>
      <c r="AV112" s="14" t="s">
        <v>81</v>
      </c>
      <c r="AW112" s="14" t="s">
        <v>33</v>
      </c>
      <c r="AX112" s="14" t="s">
        <v>72</v>
      </c>
      <c r="AY112" s="254" t="s">
        <v>196</v>
      </c>
    </row>
    <row r="113" s="15" customFormat="1">
      <c r="A113" s="15"/>
      <c r="B113" s="255"/>
      <c r="C113" s="256"/>
      <c r="D113" s="235" t="s">
        <v>208</v>
      </c>
      <c r="E113" s="257" t="s">
        <v>19</v>
      </c>
      <c r="F113" s="258" t="s">
        <v>219</v>
      </c>
      <c r="G113" s="256"/>
      <c r="H113" s="259">
        <v>29.699999999999999</v>
      </c>
      <c r="I113" s="260"/>
      <c r="J113" s="256"/>
      <c r="K113" s="256"/>
      <c r="L113" s="261"/>
      <c r="M113" s="262"/>
      <c r="N113" s="263"/>
      <c r="O113" s="263"/>
      <c r="P113" s="263"/>
      <c r="Q113" s="263"/>
      <c r="R113" s="263"/>
      <c r="S113" s="263"/>
      <c r="T113" s="264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5" t="s">
        <v>208</v>
      </c>
      <c r="AU113" s="265" t="s">
        <v>81</v>
      </c>
      <c r="AV113" s="15" t="s">
        <v>204</v>
      </c>
      <c r="AW113" s="15" t="s">
        <v>33</v>
      </c>
      <c r="AX113" s="15" t="s">
        <v>79</v>
      </c>
      <c r="AY113" s="265" t="s">
        <v>196</v>
      </c>
    </row>
    <row r="114" s="2" customFormat="1" ht="24.15" customHeight="1">
      <c r="A114" s="41"/>
      <c r="B114" s="42"/>
      <c r="C114" s="215" t="s">
        <v>278</v>
      </c>
      <c r="D114" s="215" t="s">
        <v>199</v>
      </c>
      <c r="E114" s="216" t="s">
        <v>310</v>
      </c>
      <c r="F114" s="217" t="s">
        <v>311</v>
      </c>
      <c r="G114" s="218" t="s">
        <v>264</v>
      </c>
      <c r="H114" s="219">
        <v>14.85</v>
      </c>
      <c r="I114" s="220"/>
      <c r="J114" s="221">
        <f>ROUND(I114*H114,2)</f>
        <v>0</v>
      </c>
      <c r="K114" s="217" t="s">
        <v>203</v>
      </c>
      <c r="L114" s="47"/>
      <c r="M114" s="222" t="s">
        <v>19</v>
      </c>
      <c r="N114" s="223" t="s">
        <v>43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204</v>
      </c>
      <c r="AT114" s="226" t="s">
        <v>199</v>
      </c>
      <c r="AU114" s="226" t="s">
        <v>81</v>
      </c>
      <c r="AY114" s="20" t="s">
        <v>196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79</v>
      </c>
      <c r="BK114" s="227">
        <f>ROUND(I114*H114,2)</f>
        <v>0</v>
      </c>
      <c r="BL114" s="20" t="s">
        <v>204</v>
      </c>
      <c r="BM114" s="226" t="s">
        <v>1813</v>
      </c>
    </row>
    <row r="115" s="2" customFormat="1">
      <c r="A115" s="41"/>
      <c r="B115" s="42"/>
      <c r="C115" s="43"/>
      <c r="D115" s="228" t="s">
        <v>206</v>
      </c>
      <c r="E115" s="43"/>
      <c r="F115" s="229" t="s">
        <v>313</v>
      </c>
      <c r="G115" s="43"/>
      <c r="H115" s="43"/>
      <c r="I115" s="230"/>
      <c r="J115" s="43"/>
      <c r="K115" s="43"/>
      <c r="L115" s="47"/>
      <c r="M115" s="231"/>
      <c r="N115" s="232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206</v>
      </c>
      <c r="AU115" s="20" t="s">
        <v>81</v>
      </c>
    </row>
    <row r="116" s="2" customFormat="1" ht="24.15" customHeight="1">
      <c r="A116" s="41"/>
      <c r="B116" s="42"/>
      <c r="C116" s="215" t="s">
        <v>284</v>
      </c>
      <c r="D116" s="215" t="s">
        <v>199</v>
      </c>
      <c r="E116" s="216" t="s">
        <v>1814</v>
      </c>
      <c r="F116" s="217" t="s">
        <v>1815</v>
      </c>
      <c r="G116" s="218" t="s">
        <v>264</v>
      </c>
      <c r="H116" s="219">
        <v>31.469999999999999</v>
      </c>
      <c r="I116" s="220"/>
      <c r="J116" s="221">
        <f>ROUND(I116*H116,2)</f>
        <v>0</v>
      </c>
      <c r="K116" s="217" t="s">
        <v>203</v>
      </c>
      <c r="L116" s="47"/>
      <c r="M116" s="222" t="s">
        <v>19</v>
      </c>
      <c r="N116" s="223" t="s">
        <v>43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204</v>
      </c>
      <c r="AT116" s="226" t="s">
        <v>199</v>
      </c>
      <c r="AU116" s="226" t="s">
        <v>81</v>
      </c>
      <c r="AY116" s="20" t="s">
        <v>196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204</v>
      </c>
      <c r="BM116" s="226" t="s">
        <v>1816</v>
      </c>
    </row>
    <row r="117" s="2" customFormat="1">
      <c r="A117" s="41"/>
      <c r="B117" s="42"/>
      <c r="C117" s="43"/>
      <c r="D117" s="228" t="s">
        <v>206</v>
      </c>
      <c r="E117" s="43"/>
      <c r="F117" s="229" t="s">
        <v>1817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206</v>
      </c>
      <c r="AU117" s="20" t="s">
        <v>81</v>
      </c>
    </row>
    <row r="118" s="2" customFormat="1" ht="37.8" customHeight="1">
      <c r="A118" s="41"/>
      <c r="B118" s="42"/>
      <c r="C118" s="215" t="s">
        <v>294</v>
      </c>
      <c r="D118" s="215" t="s">
        <v>199</v>
      </c>
      <c r="E118" s="216" t="s">
        <v>1818</v>
      </c>
      <c r="F118" s="217" t="s">
        <v>1819</v>
      </c>
      <c r="G118" s="218" t="s">
        <v>264</v>
      </c>
      <c r="H118" s="219">
        <v>10.08</v>
      </c>
      <c r="I118" s="220"/>
      <c r="J118" s="221">
        <f>ROUND(I118*H118,2)</f>
        <v>0</v>
      </c>
      <c r="K118" s="217" t="s">
        <v>203</v>
      </c>
      <c r="L118" s="47"/>
      <c r="M118" s="222" t="s">
        <v>19</v>
      </c>
      <c r="N118" s="223" t="s">
        <v>43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204</v>
      </c>
      <c r="AT118" s="226" t="s">
        <v>199</v>
      </c>
      <c r="AU118" s="226" t="s">
        <v>81</v>
      </c>
      <c r="AY118" s="20" t="s">
        <v>196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79</v>
      </c>
      <c r="BK118" s="227">
        <f>ROUND(I118*H118,2)</f>
        <v>0</v>
      </c>
      <c r="BL118" s="20" t="s">
        <v>204</v>
      </c>
      <c r="BM118" s="226" t="s">
        <v>1820</v>
      </c>
    </row>
    <row r="119" s="2" customFormat="1">
      <c r="A119" s="41"/>
      <c r="B119" s="42"/>
      <c r="C119" s="43"/>
      <c r="D119" s="228" t="s">
        <v>206</v>
      </c>
      <c r="E119" s="43"/>
      <c r="F119" s="229" t="s">
        <v>1821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206</v>
      </c>
      <c r="AU119" s="20" t="s">
        <v>81</v>
      </c>
    </row>
    <row r="120" s="14" customFormat="1">
      <c r="A120" s="14"/>
      <c r="B120" s="244"/>
      <c r="C120" s="245"/>
      <c r="D120" s="235" t="s">
        <v>208</v>
      </c>
      <c r="E120" s="246" t="s">
        <v>19</v>
      </c>
      <c r="F120" s="247" t="s">
        <v>1822</v>
      </c>
      <c r="G120" s="245"/>
      <c r="H120" s="248">
        <v>10.08</v>
      </c>
      <c r="I120" s="249"/>
      <c r="J120" s="245"/>
      <c r="K120" s="245"/>
      <c r="L120" s="250"/>
      <c r="M120" s="251"/>
      <c r="N120" s="252"/>
      <c r="O120" s="252"/>
      <c r="P120" s="252"/>
      <c r="Q120" s="252"/>
      <c r="R120" s="252"/>
      <c r="S120" s="252"/>
      <c r="T120" s="25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4" t="s">
        <v>208</v>
      </c>
      <c r="AU120" s="254" t="s">
        <v>81</v>
      </c>
      <c r="AV120" s="14" t="s">
        <v>81</v>
      </c>
      <c r="AW120" s="14" t="s">
        <v>33</v>
      </c>
      <c r="AX120" s="14" t="s">
        <v>72</v>
      </c>
      <c r="AY120" s="254" t="s">
        <v>196</v>
      </c>
    </row>
    <row r="121" s="15" customFormat="1">
      <c r="A121" s="15"/>
      <c r="B121" s="255"/>
      <c r="C121" s="256"/>
      <c r="D121" s="235" t="s">
        <v>208</v>
      </c>
      <c r="E121" s="257" t="s">
        <v>19</v>
      </c>
      <c r="F121" s="258" t="s">
        <v>219</v>
      </c>
      <c r="G121" s="256"/>
      <c r="H121" s="259">
        <v>10.08</v>
      </c>
      <c r="I121" s="260"/>
      <c r="J121" s="256"/>
      <c r="K121" s="256"/>
      <c r="L121" s="261"/>
      <c r="M121" s="262"/>
      <c r="N121" s="263"/>
      <c r="O121" s="263"/>
      <c r="P121" s="263"/>
      <c r="Q121" s="263"/>
      <c r="R121" s="263"/>
      <c r="S121" s="263"/>
      <c r="T121" s="264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5" t="s">
        <v>208</v>
      </c>
      <c r="AU121" s="265" t="s">
        <v>81</v>
      </c>
      <c r="AV121" s="15" t="s">
        <v>204</v>
      </c>
      <c r="AW121" s="15" t="s">
        <v>33</v>
      </c>
      <c r="AX121" s="15" t="s">
        <v>79</v>
      </c>
      <c r="AY121" s="265" t="s">
        <v>196</v>
      </c>
    </row>
    <row r="122" s="2" customFormat="1" ht="16.5" customHeight="1">
      <c r="A122" s="41"/>
      <c r="B122" s="42"/>
      <c r="C122" s="280" t="s">
        <v>299</v>
      </c>
      <c r="D122" s="280" t="s">
        <v>407</v>
      </c>
      <c r="E122" s="281" t="s">
        <v>1823</v>
      </c>
      <c r="F122" s="282" t="s">
        <v>1824</v>
      </c>
      <c r="G122" s="283" t="s">
        <v>317</v>
      </c>
      <c r="H122" s="284">
        <v>20.16</v>
      </c>
      <c r="I122" s="285"/>
      <c r="J122" s="286">
        <f>ROUND(I122*H122,2)</f>
        <v>0</v>
      </c>
      <c r="K122" s="282" t="s">
        <v>203</v>
      </c>
      <c r="L122" s="287"/>
      <c r="M122" s="288" t="s">
        <v>19</v>
      </c>
      <c r="N122" s="289" t="s">
        <v>43</v>
      </c>
      <c r="O122" s="87"/>
      <c r="P122" s="224">
        <f>O122*H122</f>
        <v>0</v>
      </c>
      <c r="Q122" s="224">
        <v>1</v>
      </c>
      <c r="R122" s="224">
        <f>Q122*H122</f>
        <v>20.16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284</v>
      </c>
      <c r="AT122" s="226" t="s">
        <v>407</v>
      </c>
      <c r="AU122" s="226" t="s">
        <v>81</v>
      </c>
      <c r="AY122" s="20" t="s">
        <v>196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79</v>
      </c>
      <c r="BK122" s="227">
        <f>ROUND(I122*H122,2)</f>
        <v>0</v>
      </c>
      <c r="BL122" s="20" t="s">
        <v>204</v>
      </c>
      <c r="BM122" s="226" t="s">
        <v>1825</v>
      </c>
    </row>
    <row r="123" s="13" customFormat="1">
      <c r="A123" s="13"/>
      <c r="B123" s="233"/>
      <c r="C123" s="234"/>
      <c r="D123" s="235" t="s">
        <v>208</v>
      </c>
      <c r="E123" s="236" t="s">
        <v>19</v>
      </c>
      <c r="F123" s="237" t="s">
        <v>1826</v>
      </c>
      <c r="G123" s="234"/>
      <c r="H123" s="236" t="s">
        <v>19</v>
      </c>
      <c r="I123" s="238"/>
      <c r="J123" s="234"/>
      <c r="K123" s="234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208</v>
      </c>
      <c r="AU123" s="243" t="s">
        <v>81</v>
      </c>
      <c r="AV123" s="13" t="s">
        <v>79</v>
      </c>
      <c r="AW123" s="13" t="s">
        <v>33</v>
      </c>
      <c r="AX123" s="13" t="s">
        <v>72</v>
      </c>
      <c r="AY123" s="243" t="s">
        <v>196</v>
      </c>
    </row>
    <row r="124" s="14" customFormat="1">
      <c r="A124" s="14"/>
      <c r="B124" s="244"/>
      <c r="C124" s="245"/>
      <c r="D124" s="235" t="s">
        <v>208</v>
      </c>
      <c r="E124" s="246" t="s">
        <v>19</v>
      </c>
      <c r="F124" s="247" t="s">
        <v>1827</v>
      </c>
      <c r="G124" s="245"/>
      <c r="H124" s="248">
        <v>20.16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208</v>
      </c>
      <c r="AU124" s="254" t="s">
        <v>81</v>
      </c>
      <c r="AV124" s="14" t="s">
        <v>81</v>
      </c>
      <c r="AW124" s="14" t="s">
        <v>33</v>
      </c>
      <c r="AX124" s="14" t="s">
        <v>72</v>
      </c>
      <c r="AY124" s="254" t="s">
        <v>196</v>
      </c>
    </row>
    <row r="125" s="15" customFormat="1">
      <c r="A125" s="15"/>
      <c r="B125" s="255"/>
      <c r="C125" s="256"/>
      <c r="D125" s="235" t="s">
        <v>208</v>
      </c>
      <c r="E125" s="257" t="s">
        <v>19</v>
      </c>
      <c r="F125" s="258" t="s">
        <v>219</v>
      </c>
      <c r="G125" s="256"/>
      <c r="H125" s="259">
        <v>20.16</v>
      </c>
      <c r="I125" s="260"/>
      <c r="J125" s="256"/>
      <c r="K125" s="256"/>
      <c r="L125" s="261"/>
      <c r="M125" s="262"/>
      <c r="N125" s="263"/>
      <c r="O125" s="263"/>
      <c r="P125" s="263"/>
      <c r="Q125" s="263"/>
      <c r="R125" s="263"/>
      <c r="S125" s="263"/>
      <c r="T125" s="264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5" t="s">
        <v>208</v>
      </c>
      <c r="AU125" s="265" t="s">
        <v>81</v>
      </c>
      <c r="AV125" s="15" t="s">
        <v>204</v>
      </c>
      <c r="AW125" s="15" t="s">
        <v>33</v>
      </c>
      <c r="AX125" s="15" t="s">
        <v>79</v>
      </c>
      <c r="AY125" s="265" t="s">
        <v>196</v>
      </c>
    </row>
    <row r="126" s="12" customFormat="1" ht="22.8" customHeight="1">
      <c r="A126" s="12"/>
      <c r="B126" s="199"/>
      <c r="C126" s="200"/>
      <c r="D126" s="201" t="s">
        <v>71</v>
      </c>
      <c r="E126" s="213" t="s">
        <v>204</v>
      </c>
      <c r="F126" s="213" t="s">
        <v>1828</v>
      </c>
      <c r="G126" s="200"/>
      <c r="H126" s="200"/>
      <c r="I126" s="203"/>
      <c r="J126" s="214">
        <f>BK126</f>
        <v>0</v>
      </c>
      <c r="K126" s="200"/>
      <c r="L126" s="205"/>
      <c r="M126" s="206"/>
      <c r="N126" s="207"/>
      <c r="O126" s="207"/>
      <c r="P126" s="208">
        <f>SUM(P127:P134)</f>
        <v>0</v>
      </c>
      <c r="Q126" s="207"/>
      <c r="R126" s="208">
        <f>SUM(R127:R134)</f>
        <v>6.0666929999999999</v>
      </c>
      <c r="S126" s="207"/>
      <c r="T126" s="209">
        <f>SUM(T127:T134)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0" t="s">
        <v>79</v>
      </c>
      <c r="AT126" s="211" t="s">
        <v>71</v>
      </c>
      <c r="AU126" s="211" t="s">
        <v>79</v>
      </c>
      <c r="AY126" s="210" t="s">
        <v>196</v>
      </c>
      <c r="BK126" s="212">
        <f>SUM(BK127:BK134)</f>
        <v>0</v>
      </c>
    </row>
    <row r="127" s="2" customFormat="1" ht="16.5" customHeight="1">
      <c r="A127" s="41"/>
      <c r="B127" s="42"/>
      <c r="C127" s="215" t="s">
        <v>197</v>
      </c>
      <c r="D127" s="215" t="s">
        <v>199</v>
      </c>
      <c r="E127" s="216" t="s">
        <v>1829</v>
      </c>
      <c r="F127" s="217" t="s">
        <v>1830</v>
      </c>
      <c r="G127" s="218" t="s">
        <v>264</v>
      </c>
      <c r="H127" s="219">
        <v>2.8799999999999999</v>
      </c>
      <c r="I127" s="220"/>
      <c r="J127" s="221">
        <f>ROUND(I127*H127,2)</f>
        <v>0</v>
      </c>
      <c r="K127" s="217" t="s">
        <v>203</v>
      </c>
      <c r="L127" s="47"/>
      <c r="M127" s="222" t="s">
        <v>19</v>
      </c>
      <c r="N127" s="223" t="s">
        <v>43</v>
      </c>
      <c r="O127" s="87"/>
      <c r="P127" s="224">
        <f>O127*H127</f>
        <v>0</v>
      </c>
      <c r="Q127" s="224">
        <v>1.8907700000000001</v>
      </c>
      <c r="R127" s="224">
        <f>Q127*H127</f>
        <v>5.4454175999999999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204</v>
      </c>
      <c r="AT127" s="226" t="s">
        <v>199</v>
      </c>
      <c r="AU127" s="226" t="s">
        <v>81</v>
      </c>
      <c r="AY127" s="20" t="s">
        <v>196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79</v>
      </c>
      <c r="BK127" s="227">
        <f>ROUND(I127*H127,2)</f>
        <v>0</v>
      </c>
      <c r="BL127" s="20" t="s">
        <v>204</v>
      </c>
      <c r="BM127" s="226" t="s">
        <v>1831</v>
      </c>
    </row>
    <row r="128" s="2" customFormat="1">
      <c r="A128" s="41"/>
      <c r="B128" s="42"/>
      <c r="C128" s="43"/>
      <c r="D128" s="228" t="s">
        <v>206</v>
      </c>
      <c r="E128" s="43"/>
      <c r="F128" s="229" t="s">
        <v>1832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206</v>
      </c>
      <c r="AU128" s="20" t="s">
        <v>81</v>
      </c>
    </row>
    <row r="129" s="14" customFormat="1">
      <c r="A129" s="14"/>
      <c r="B129" s="244"/>
      <c r="C129" s="245"/>
      <c r="D129" s="235" t="s">
        <v>208</v>
      </c>
      <c r="E129" s="246" t="s">
        <v>19</v>
      </c>
      <c r="F129" s="247" t="s">
        <v>1833</v>
      </c>
      <c r="G129" s="245"/>
      <c r="H129" s="248">
        <v>2.8799999999999999</v>
      </c>
      <c r="I129" s="249"/>
      <c r="J129" s="245"/>
      <c r="K129" s="245"/>
      <c r="L129" s="250"/>
      <c r="M129" s="251"/>
      <c r="N129" s="252"/>
      <c r="O129" s="252"/>
      <c r="P129" s="252"/>
      <c r="Q129" s="252"/>
      <c r="R129" s="252"/>
      <c r="S129" s="252"/>
      <c r="T129" s="253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4" t="s">
        <v>208</v>
      </c>
      <c r="AU129" s="254" t="s">
        <v>81</v>
      </c>
      <c r="AV129" s="14" t="s">
        <v>81</v>
      </c>
      <c r="AW129" s="14" t="s">
        <v>33</v>
      </c>
      <c r="AX129" s="14" t="s">
        <v>72</v>
      </c>
      <c r="AY129" s="254" t="s">
        <v>196</v>
      </c>
    </row>
    <row r="130" s="15" customFormat="1">
      <c r="A130" s="15"/>
      <c r="B130" s="255"/>
      <c r="C130" s="256"/>
      <c r="D130" s="235" t="s">
        <v>208</v>
      </c>
      <c r="E130" s="257" t="s">
        <v>19</v>
      </c>
      <c r="F130" s="258" t="s">
        <v>219</v>
      </c>
      <c r="G130" s="256"/>
      <c r="H130" s="259">
        <v>2.8799999999999999</v>
      </c>
      <c r="I130" s="260"/>
      <c r="J130" s="256"/>
      <c r="K130" s="256"/>
      <c r="L130" s="261"/>
      <c r="M130" s="262"/>
      <c r="N130" s="263"/>
      <c r="O130" s="263"/>
      <c r="P130" s="263"/>
      <c r="Q130" s="263"/>
      <c r="R130" s="263"/>
      <c r="S130" s="263"/>
      <c r="T130" s="264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65" t="s">
        <v>208</v>
      </c>
      <c r="AU130" s="265" t="s">
        <v>81</v>
      </c>
      <c r="AV130" s="15" t="s">
        <v>204</v>
      </c>
      <c r="AW130" s="15" t="s">
        <v>33</v>
      </c>
      <c r="AX130" s="15" t="s">
        <v>79</v>
      </c>
      <c r="AY130" s="265" t="s">
        <v>196</v>
      </c>
    </row>
    <row r="131" s="2" customFormat="1" ht="24.15" customHeight="1">
      <c r="A131" s="41"/>
      <c r="B131" s="42"/>
      <c r="C131" s="215" t="s">
        <v>259</v>
      </c>
      <c r="D131" s="215" t="s">
        <v>199</v>
      </c>
      <c r="E131" s="216" t="s">
        <v>1834</v>
      </c>
      <c r="F131" s="217" t="s">
        <v>1835</v>
      </c>
      <c r="G131" s="218" t="s">
        <v>264</v>
      </c>
      <c r="H131" s="219">
        <v>0.27000000000000002</v>
      </c>
      <c r="I131" s="220"/>
      <c r="J131" s="221">
        <f>ROUND(I131*H131,2)</f>
        <v>0</v>
      </c>
      <c r="K131" s="217" t="s">
        <v>203</v>
      </c>
      <c r="L131" s="47"/>
      <c r="M131" s="222" t="s">
        <v>19</v>
      </c>
      <c r="N131" s="223" t="s">
        <v>43</v>
      </c>
      <c r="O131" s="87"/>
      <c r="P131" s="224">
        <f>O131*H131</f>
        <v>0</v>
      </c>
      <c r="Q131" s="224">
        <v>2.3010199999999998</v>
      </c>
      <c r="R131" s="224">
        <f>Q131*H131</f>
        <v>0.62127540000000003</v>
      </c>
      <c r="S131" s="224">
        <v>0</v>
      </c>
      <c r="T131" s="225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6" t="s">
        <v>204</v>
      </c>
      <c r="AT131" s="226" t="s">
        <v>199</v>
      </c>
      <c r="AU131" s="226" t="s">
        <v>81</v>
      </c>
      <c r="AY131" s="20" t="s">
        <v>196</v>
      </c>
      <c r="BE131" s="227">
        <f>IF(N131="základní",J131,0)</f>
        <v>0</v>
      </c>
      <c r="BF131" s="227">
        <f>IF(N131="snížená",J131,0)</f>
        <v>0</v>
      </c>
      <c r="BG131" s="227">
        <f>IF(N131="zákl. přenesená",J131,0)</f>
        <v>0</v>
      </c>
      <c r="BH131" s="227">
        <f>IF(N131="sníž. přenesená",J131,0)</f>
        <v>0</v>
      </c>
      <c r="BI131" s="227">
        <f>IF(N131="nulová",J131,0)</f>
        <v>0</v>
      </c>
      <c r="BJ131" s="20" t="s">
        <v>79</v>
      </c>
      <c r="BK131" s="227">
        <f>ROUND(I131*H131,2)</f>
        <v>0</v>
      </c>
      <c r="BL131" s="20" t="s">
        <v>204</v>
      </c>
      <c r="BM131" s="226" t="s">
        <v>1836</v>
      </c>
    </row>
    <row r="132" s="2" customFormat="1">
      <c r="A132" s="41"/>
      <c r="B132" s="42"/>
      <c r="C132" s="43"/>
      <c r="D132" s="228" t="s">
        <v>206</v>
      </c>
      <c r="E132" s="43"/>
      <c r="F132" s="229" t="s">
        <v>1837</v>
      </c>
      <c r="G132" s="43"/>
      <c r="H132" s="43"/>
      <c r="I132" s="230"/>
      <c r="J132" s="43"/>
      <c r="K132" s="43"/>
      <c r="L132" s="47"/>
      <c r="M132" s="231"/>
      <c r="N132" s="232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206</v>
      </c>
      <c r="AU132" s="20" t="s">
        <v>81</v>
      </c>
    </row>
    <row r="133" s="14" customFormat="1">
      <c r="A133" s="14"/>
      <c r="B133" s="244"/>
      <c r="C133" s="245"/>
      <c r="D133" s="235" t="s">
        <v>208</v>
      </c>
      <c r="E133" s="246" t="s">
        <v>19</v>
      </c>
      <c r="F133" s="247" t="s">
        <v>1838</v>
      </c>
      <c r="G133" s="245"/>
      <c r="H133" s="248">
        <v>0.27000000000000002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208</v>
      </c>
      <c r="AU133" s="254" t="s">
        <v>81</v>
      </c>
      <c r="AV133" s="14" t="s">
        <v>81</v>
      </c>
      <c r="AW133" s="14" t="s">
        <v>33</v>
      </c>
      <c r="AX133" s="14" t="s">
        <v>72</v>
      </c>
      <c r="AY133" s="254" t="s">
        <v>196</v>
      </c>
    </row>
    <row r="134" s="15" customFormat="1">
      <c r="A134" s="15"/>
      <c r="B134" s="255"/>
      <c r="C134" s="256"/>
      <c r="D134" s="235" t="s">
        <v>208</v>
      </c>
      <c r="E134" s="257" t="s">
        <v>19</v>
      </c>
      <c r="F134" s="258" t="s">
        <v>219</v>
      </c>
      <c r="G134" s="256"/>
      <c r="H134" s="259">
        <v>0.27000000000000002</v>
      </c>
      <c r="I134" s="260"/>
      <c r="J134" s="256"/>
      <c r="K134" s="256"/>
      <c r="L134" s="261"/>
      <c r="M134" s="262"/>
      <c r="N134" s="263"/>
      <c r="O134" s="263"/>
      <c r="P134" s="263"/>
      <c r="Q134" s="263"/>
      <c r="R134" s="263"/>
      <c r="S134" s="263"/>
      <c r="T134" s="264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5" t="s">
        <v>208</v>
      </c>
      <c r="AU134" s="265" t="s">
        <v>81</v>
      </c>
      <c r="AV134" s="15" t="s">
        <v>204</v>
      </c>
      <c r="AW134" s="15" t="s">
        <v>33</v>
      </c>
      <c r="AX134" s="15" t="s">
        <v>79</v>
      </c>
      <c r="AY134" s="265" t="s">
        <v>196</v>
      </c>
    </row>
    <row r="135" s="12" customFormat="1" ht="22.8" customHeight="1">
      <c r="A135" s="12"/>
      <c r="B135" s="199"/>
      <c r="C135" s="200"/>
      <c r="D135" s="201" t="s">
        <v>71</v>
      </c>
      <c r="E135" s="213" t="s">
        <v>284</v>
      </c>
      <c r="F135" s="213" t="s">
        <v>844</v>
      </c>
      <c r="G135" s="200"/>
      <c r="H135" s="200"/>
      <c r="I135" s="203"/>
      <c r="J135" s="214">
        <f>BK135</f>
        <v>0</v>
      </c>
      <c r="K135" s="200"/>
      <c r="L135" s="205"/>
      <c r="M135" s="206"/>
      <c r="N135" s="207"/>
      <c r="O135" s="207"/>
      <c r="P135" s="208">
        <f>SUM(P136:P152)</f>
        <v>0</v>
      </c>
      <c r="Q135" s="207"/>
      <c r="R135" s="208">
        <f>SUM(R136:R152)</f>
        <v>0.016755800000000001</v>
      </c>
      <c r="S135" s="207"/>
      <c r="T135" s="209">
        <f>SUM(T136:T152)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0" t="s">
        <v>79</v>
      </c>
      <c r="AT135" s="211" t="s">
        <v>71</v>
      </c>
      <c r="AU135" s="211" t="s">
        <v>79</v>
      </c>
      <c r="AY135" s="210" t="s">
        <v>196</v>
      </c>
      <c r="BK135" s="212">
        <f>SUM(BK136:BK152)</f>
        <v>0</v>
      </c>
    </row>
    <row r="136" s="2" customFormat="1" ht="24.15" customHeight="1">
      <c r="A136" s="41"/>
      <c r="B136" s="42"/>
      <c r="C136" s="215" t="s">
        <v>314</v>
      </c>
      <c r="D136" s="215" t="s">
        <v>199</v>
      </c>
      <c r="E136" s="216" t="s">
        <v>1839</v>
      </c>
      <c r="F136" s="217" t="s">
        <v>1840</v>
      </c>
      <c r="G136" s="218" t="s">
        <v>244</v>
      </c>
      <c r="H136" s="219">
        <v>30</v>
      </c>
      <c r="I136" s="220"/>
      <c r="J136" s="221">
        <f>ROUND(I136*H136,2)</f>
        <v>0</v>
      </c>
      <c r="K136" s="217" t="s">
        <v>203</v>
      </c>
      <c r="L136" s="47"/>
      <c r="M136" s="222" t="s">
        <v>19</v>
      </c>
      <c r="N136" s="223" t="s">
        <v>43</v>
      </c>
      <c r="O136" s="87"/>
      <c r="P136" s="224">
        <f>O136*H136</f>
        <v>0</v>
      </c>
      <c r="Q136" s="224">
        <v>0</v>
      </c>
      <c r="R136" s="224">
        <f>Q136*H136</f>
        <v>0</v>
      </c>
      <c r="S136" s="224">
        <v>0</v>
      </c>
      <c r="T136" s="225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6" t="s">
        <v>204</v>
      </c>
      <c r="AT136" s="226" t="s">
        <v>199</v>
      </c>
      <c r="AU136" s="226" t="s">
        <v>81</v>
      </c>
      <c r="AY136" s="20" t="s">
        <v>196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20" t="s">
        <v>79</v>
      </c>
      <c r="BK136" s="227">
        <f>ROUND(I136*H136,2)</f>
        <v>0</v>
      </c>
      <c r="BL136" s="20" t="s">
        <v>204</v>
      </c>
      <c r="BM136" s="226" t="s">
        <v>1841</v>
      </c>
    </row>
    <row r="137" s="2" customFormat="1">
      <c r="A137" s="41"/>
      <c r="B137" s="42"/>
      <c r="C137" s="43"/>
      <c r="D137" s="228" t="s">
        <v>206</v>
      </c>
      <c r="E137" s="43"/>
      <c r="F137" s="229" t="s">
        <v>1842</v>
      </c>
      <c r="G137" s="43"/>
      <c r="H137" s="43"/>
      <c r="I137" s="230"/>
      <c r="J137" s="43"/>
      <c r="K137" s="43"/>
      <c r="L137" s="47"/>
      <c r="M137" s="231"/>
      <c r="N137" s="232"/>
      <c r="O137" s="87"/>
      <c r="P137" s="87"/>
      <c r="Q137" s="87"/>
      <c r="R137" s="87"/>
      <c r="S137" s="87"/>
      <c r="T137" s="88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T137" s="20" t="s">
        <v>206</v>
      </c>
      <c r="AU137" s="20" t="s">
        <v>81</v>
      </c>
    </row>
    <row r="138" s="2" customFormat="1" ht="16.5" customHeight="1">
      <c r="A138" s="41"/>
      <c r="B138" s="42"/>
      <c r="C138" s="280" t="s">
        <v>323</v>
      </c>
      <c r="D138" s="280" t="s">
        <v>407</v>
      </c>
      <c r="E138" s="281" t="s">
        <v>1843</v>
      </c>
      <c r="F138" s="282" t="s">
        <v>1844</v>
      </c>
      <c r="G138" s="283" t="s">
        <v>244</v>
      </c>
      <c r="H138" s="284">
        <v>30</v>
      </c>
      <c r="I138" s="285"/>
      <c r="J138" s="286">
        <f>ROUND(I138*H138,2)</f>
        <v>0</v>
      </c>
      <c r="K138" s="282" t="s">
        <v>203</v>
      </c>
      <c r="L138" s="287"/>
      <c r="M138" s="288" t="s">
        <v>19</v>
      </c>
      <c r="N138" s="289" t="s">
        <v>43</v>
      </c>
      <c r="O138" s="87"/>
      <c r="P138" s="224">
        <f>O138*H138</f>
        <v>0</v>
      </c>
      <c r="Q138" s="224">
        <v>0.00027</v>
      </c>
      <c r="R138" s="224">
        <f>Q138*H138</f>
        <v>0.0080999999999999996</v>
      </c>
      <c r="S138" s="224">
        <v>0</v>
      </c>
      <c r="T138" s="22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6" t="s">
        <v>284</v>
      </c>
      <c r="AT138" s="226" t="s">
        <v>407</v>
      </c>
      <c r="AU138" s="226" t="s">
        <v>81</v>
      </c>
      <c r="AY138" s="20" t="s">
        <v>196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20" t="s">
        <v>79</v>
      </c>
      <c r="BK138" s="227">
        <f>ROUND(I138*H138,2)</f>
        <v>0</v>
      </c>
      <c r="BL138" s="20" t="s">
        <v>204</v>
      </c>
      <c r="BM138" s="226" t="s">
        <v>1845</v>
      </c>
    </row>
    <row r="139" s="2" customFormat="1" ht="16.5" customHeight="1">
      <c r="A139" s="41"/>
      <c r="B139" s="42"/>
      <c r="C139" s="215" t="s">
        <v>8</v>
      </c>
      <c r="D139" s="215" t="s">
        <v>199</v>
      </c>
      <c r="E139" s="216" t="s">
        <v>1846</v>
      </c>
      <c r="F139" s="217" t="s">
        <v>1847</v>
      </c>
      <c r="G139" s="218" t="s">
        <v>244</v>
      </c>
      <c r="H139" s="219">
        <v>6</v>
      </c>
      <c r="I139" s="220"/>
      <c r="J139" s="221">
        <f>ROUND(I139*H139,2)</f>
        <v>0</v>
      </c>
      <c r="K139" s="217" t="s">
        <v>19</v>
      </c>
      <c r="L139" s="47"/>
      <c r="M139" s="222" t="s">
        <v>19</v>
      </c>
      <c r="N139" s="223" t="s">
        <v>43</v>
      </c>
      <c r="O139" s="87"/>
      <c r="P139" s="224">
        <f>O139*H139</f>
        <v>0</v>
      </c>
      <c r="Q139" s="224">
        <v>0</v>
      </c>
      <c r="R139" s="224">
        <f>Q139*H139</f>
        <v>0</v>
      </c>
      <c r="S139" s="224">
        <v>0</v>
      </c>
      <c r="T139" s="225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6" t="s">
        <v>204</v>
      </c>
      <c r="AT139" s="226" t="s">
        <v>199</v>
      </c>
      <c r="AU139" s="226" t="s">
        <v>81</v>
      </c>
      <c r="AY139" s="20" t="s">
        <v>196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20" t="s">
        <v>79</v>
      </c>
      <c r="BK139" s="227">
        <f>ROUND(I139*H139,2)</f>
        <v>0</v>
      </c>
      <c r="BL139" s="20" t="s">
        <v>204</v>
      </c>
      <c r="BM139" s="226" t="s">
        <v>1848</v>
      </c>
    </row>
    <row r="140" s="2" customFormat="1" ht="16.5" customHeight="1">
      <c r="A140" s="41"/>
      <c r="B140" s="42"/>
      <c r="C140" s="280" t="s">
        <v>292</v>
      </c>
      <c r="D140" s="280" t="s">
        <v>407</v>
      </c>
      <c r="E140" s="281" t="s">
        <v>1849</v>
      </c>
      <c r="F140" s="282" t="s">
        <v>1850</v>
      </c>
      <c r="G140" s="283" t="s">
        <v>244</v>
      </c>
      <c r="H140" s="284">
        <v>6</v>
      </c>
      <c r="I140" s="285"/>
      <c r="J140" s="286">
        <f>ROUND(I140*H140,2)</f>
        <v>0</v>
      </c>
      <c r="K140" s="282" t="s">
        <v>19</v>
      </c>
      <c r="L140" s="287"/>
      <c r="M140" s="288" t="s">
        <v>19</v>
      </c>
      <c r="N140" s="289" t="s">
        <v>43</v>
      </c>
      <c r="O140" s="87"/>
      <c r="P140" s="224">
        <f>O140*H140</f>
        <v>0</v>
      </c>
      <c r="Q140" s="224">
        <v>0</v>
      </c>
      <c r="R140" s="224">
        <f>Q140*H140</f>
        <v>0</v>
      </c>
      <c r="S140" s="224">
        <v>0</v>
      </c>
      <c r="T140" s="225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6" t="s">
        <v>284</v>
      </c>
      <c r="AT140" s="226" t="s">
        <v>407</v>
      </c>
      <c r="AU140" s="226" t="s">
        <v>81</v>
      </c>
      <c r="AY140" s="20" t="s">
        <v>196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20" t="s">
        <v>79</v>
      </c>
      <c r="BK140" s="227">
        <f>ROUND(I140*H140,2)</f>
        <v>0</v>
      </c>
      <c r="BL140" s="20" t="s">
        <v>204</v>
      </c>
      <c r="BM140" s="226" t="s">
        <v>1851</v>
      </c>
    </row>
    <row r="141" s="2" customFormat="1" ht="24.15" customHeight="1">
      <c r="A141" s="41"/>
      <c r="B141" s="42"/>
      <c r="C141" s="215" t="s">
        <v>308</v>
      </c>
      <c r="D141" s="215" t="s">
        <v>199</v>
      </c>
      <c r="E141" s="216" t="s">
        <v>1852</v>
      </c>
      <c r="F141" s="217" t="s">
        <v>1853</v>
      </c>
      <c r="G141" s="218" t="s">
        <v>943</v>
      </c>
      <c r="H141" s="219">
        <v>1</v>
      </c>
      <c r="I141" s="220"/>
      <c r="J141" s="221">
        <f>ROUND(I141*H141,2)</f>
        <v>0</v>
      </c>
      <c r="K141" s="217" t="s">
        <v>203</v>
      </c>
      <c r="L141" s="47"/>
      <c r="M141" s="222" t="s">
        <v>19</v>
      </c>
      <c r="N141" s="223" t="s">
        <v>43</v>
      </c>
      <c r="O141" s="87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204</v>
      </c>
      <c r="AT141" s="226" t="s">
        <v>199</v>
      </c>
      <c r="AU141" s="226" t="s">
        <v>81</v>
      </c>
      <c r="AY141" s="20" t="s">
        <v>196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79</v>
      </c>
      <c r="BK141" s="227">
        <f>ROUND(I141*H141,2)</f>
        <v>0</v>
      </c>
      <c r="BL141" s="20" t="s">
        <v>204</v>
      </c>
      <c r="BM141" s="226" t="s">
        <v>1854</v>
      </c>
    </row>
    <row r="142" s="2" customFormat="1">
      <c r="A142" s="41"/>
      <c r="B142" s="42"/>
      <c r="C142" s="43"/>
      <c r="D142" s="228" t="s">
        <v>206</v>
      </c>
      <c r="E142" s="43"/>
      <c r="F142" s="229" t="s">
        <v>1855</v>
      </c>
      <c r="G142" s="43"/>
      <c r="H142" s="43"/>
      <c r="I142" s="230"/>
      <c r="J142" s="43"/>
      <c r="K142" s="43"/>
      <c r="L142" s="47"/>
      <c r="M142" s="231"/>
      <c r="N142" s="232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206</v>
      </c>
      <c r="AU142" s="20" t="s">
        <v>81</v>
      </c>
    </row>
    <row r="143" s="2" customFormat="1">
      <c r="A143" s="41"/>
      <c r="B143" s="42"/>
      <c r="C143" s="43"/>
      <c r="D143" s="235" t="s">
        <v>1856</v>
      </c>
      <c r="E143" s="43"/>
      <c r="F143" s="298" t="s">
        <v>1857</v>
      </c>
      <c r="G143" s="43"/>
      <c r="H143" s="43"/>
      <c r="I143" s="230"/>
      <c r="J143" s="43"/>
      <c r="K143" s="43"/>
      <c r="L143" s="47"/>
      <c r="M143" s="231"/>
      <c r="N143" s="232"/>
      <c r="O143" s="87"/>
      <c r="P143" s="87"/>
      <c r="Q143" s="87"/>
      <c r="R143" s="87"/>
      <c r="S143" s="87"/>
      <c r="T143" s="88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T143" s="20" t="s">
        <v>1856</v>
      </c>
      <c r="AU143" s="20" t="s">
        <v>81</v>
      </c>
    </row>
    <row r="144" s="2" customFormat="1" ht="16.5" customHeight="1">
      <c r="A144" s="41"/>
      <c r="B144" s="42"/>
      <c r="C144" s="280" t="s">
        <v>345</v>
      </c>
      <c r="D144" s="280" t="s">
        <v>407</v>
      </c>
      <c r="E144" s="281" t="s">
        <v>1858</v>
      </c>
      <c r="F144" s="282" t="s">
        <v>1859</v>
      </c>
      <c r="G144" s="283" t="s">
        <v>943</v>
      </c>
      <c r="H144" s="284">
        <v>1</v>
      </c>
      <c r="I144" s="285"/>
      <c r="J144" s="286">
        <f>ROUND(I144*H144,2)</f>
        <v>0</v>
      </c>
      <c r="K144" s="282" t="s">
        <v>203</v>
      </c>
      <c r="L144" s="287"/>
      <c r="M144" s="288" t="s">
        <v>19</v>
      </c>
      <c r="N144" s="289" t="s">
        <v>43</v>
      </c>
      <c r="O144" s="87"/>
      <c r="P144" s="224">
        <f>O144*H144</f>
        <v>0</v>
      </c>
      <c r="Q144" s="224">
        <v>5.0000000000000002E-05</v>
      </c>
      <c r="R144" s="224">
        <f>Q144*H144</f>
        <v>5.0000000000000002E-05</v>
      </c>
      <c r="S144" s="224">
        <v>0</v>
      </c>
      <c r="T144" s="225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6" t="s">
        <v>284</v>
      </c>
      <c r="AT144" s="226" t="s">
        <v>407</v>
      </c>
      <c r="AU144" s="226" t="s">
        <v>81</v>
      </c>
      <c r="AY144" s="20" t="s">
        <v>196</v>
      </c>
      <c r="BE144" s="227">
        <f>IF(N144="základní",J144,0)</f>
        <v>0</v>
      </c>
      <c r="BF144" s="227">
        <f>IF(N144="snížená",J144,0)</f>
        <v>0</v>
      </c>
      <c r="BG144" s="227">
        <f>IF(N144="zákl. přenesená",J144,0)</f>
        <v>0</v>
      </c>
      <c r="BH144" s="227">
        <f>IF(N144="sníž. přenesená",J144,0)</f>
        <v>0</v>
      </c>
      <c r="BI144" s="227">
        <f>IF(N144="nulová",J144,0)</f>
        <v>0</v>
      </c>
      <c r="BJ144" s="20" t="s">
        <v>79</v>
      </c>
      <c r="BK144" s="227">
        <f>ROUND(I144*H144,2)</f>
        <v>0</v>
      </c>
      <c r="BL144" s="20" t="s">
        <v>204</v>
      </c>
      <c r="BM144" s="226" t="s">
        <v>1860</v>
      </c>
    </row>
    <row r="145" s="2" customFormat="1" ht="24.15" customHeight="1">
      <c r="A145" s="41"/>
      <c r="B145" s="42"/>
      <c r="C145" s="215" t="s">
        <v>353</v>
      </c>
      <c r="D145" s="215" t="s">
        <v>199</v>
      </c>
      <c r="E145" s="216" t="s">
        <v>1861</v>
      </c>
      <c r="F145" s="217" t="s">
        <v>1862</v>
      </c>
      <c r="G145" s="218" t="s">
        <v>1863</v>
      </c>
      <c r="H145" s="219">
        <v>1</v>
      </c>
      <c r="I145" s="220"/>
      <c r="J145" s="221">
        <f>ROUND(I145*H145,2)</f>
        <v>0</v>
      </c>
      <c r="K145" s="217" t="s">
        <v>19</v>
      </c>
      <c r="L145" s="47"/>
      <c r="M145" s="222" t="s">
        <v>19</v>
      </c>
      <c r="N145" s="223" t="s">
        <v>43</v>
      </c>
      <c r="O145" s="87"/>
      <c r="P145" s="224">
        <f>O145*H145</f>
        <v>0</v>
      </c>
      <c r="Q145" s="224">
        <v>0</v>
      </c>
      <c r="R145" s="224">
        <f>Q145*H145</f>
        <v>0</v>
      </c>
      <c r="S145" s="224">
        <v>0</v>
      </c>
      <c r="T145" s="225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6" t="s">
        <v>204</v>
      </c>
      <c r="AT145" s="226" t="s">
        <v>199</v>
      </c>
      <c r="AU145" s="226" t="s">
        <v>81</v>
      </c>
      <c r="AY145" s="20" t="s">
        <v>196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20" t="s">
        <v>79</v>
      </c>
      <c r="BK145" s="227">
        <f>ROUND(I145*H145,2)</f>
        <v>0</v>
      </c>
      <c r="BL145" s="20" t="s">
        <v>204</v>
      </c>
      <c r="BM145" s="226" t="s">
        <v>1864</v>
      </c>
    </row>
    <row r="146" s="2" customFormat="1" ht="16.5" customHeight="1">
      <c r="A146" s="41"/>
      <c r="B146" s="42"/>
      <c r="C146" s="215" t="s">
        <v>361</v>
      </c>
      <c r="D146" s="215" t="s">
        <v>199</v>
      </c>
      <c r="E146" s="216" t="s">
        <v>1865</v>
      </c>
      <c r="F146" s="217" t="s">
        <v>1866</v>
      </c>
      <c r="G146" s="218" t="s">
        <v>1863</v>
      </c>
      <c r="H146" s="219">
        <v>1</v>
      </c>
      <c r="I146" s="220"/>
      <c r="J146" s="221">
        <f>ROUND(I146*H146,2)</f>
        <v>0</v>
      </c>
      <c r="K146" s="217" t="s">
        <v>19</v>
      </c>
      <c r="L146" s="47"/>
      <c r="M146" s="222" t="s">
        <v>19</v>
      </c>
      <c r="N146" s="223" t="s">
        <v>43</v>
      </c>
      <c r="O146" s="87"/>
      <c r="P146" s="224">
        <f>O146*H146</f>
        <v>0</v>
      </c>
      <c r="Q146" s="224">
        <v>0</v>
      </c>
      <c r="R146" s="224">
        <f>Q146*H146</f>
        <v>0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204</v>
      </c>
      <c r="AT146" s="226" t="s">
        <v>199</v>
      </c>
      <c r="AU146" s="226" t="s">
        <v>81</v>
      </c>
      <c r="AY146" s="20" t="s">
        <v>196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79</v>
      </c>
      <c r="BK146" s="227">
        <f>ROUND(I146*H146,2)</f>
        <v>0</v>
      </c>
      <c r="BL146" s="20" t="s">
        <v>204</v>
      </c>
      <c r="BM146" s="226" t="s">
        <v>1867</v>
      </c>
    </row>
    <row r="147" s="2" customFormat="1" ht="16.5" customHeight="1">
      <c r="A147" s="41"/>
      <c r="B147" s="42"/>
      <c r="C147" s="215" t="s">
        <v>7</v>
      </c>
      <c r="D147" s="215" t="s">
        <v>199</v>
      </c>
      <c r="E147" s="216" t="s">
        <v>1868</v>
      </c>
      <c r="F147" s="217" t="s">
        <v>1869</v>
      </c>
      <c r="G147" s="218" t="s">
        <v>1863</v>
      </c>
      <c r="H147" s="219">
        <v>1</v>
      </c>
      <c r="I147" s="220"/>
      <c r="J147" s="221">
        <f>ROUND(I147*H147,2)</f>
        <v>0</v>
      </c>
      <c r="K147" s="217" t="s">
        <v>19</v>
      </c>
      <c r="L147" s="47"/>
      <c r="M147" s="222" t="s">
        <v>19</v>
      </c>
      <c r="N147" s="223" t="s">
        <v>43</v>
      </c>
      <c r="O147" s="87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204</v>
      </c>
      <c r="AT147" s="226" t="s">
        <v>199</v>
      </c>
      <c r="AU147" s="226" t="s">
        <v>81</v>
      </c>
      <c r="AY147" s="20" t="s">
        <v>196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79</v>
      </c>
      <c r="BK147" s="227">
        <f>ROUND(I147*H147,2)</f>
        <v>0</v>
      </c>
      <c r="BL147" s="20" t="s">
        <v>204</v>
      </c>
      <c r="BM147" s="226" t="s">
        <v>1870</v>
      </c>
    </row>
    <row r="148" s="2" customFormat="1" ht="16.5" customHeight="1">
      <c r="A148" s="41"/>
      <c r="B148" s="42"/>
      <c r="C148" s="215" t="s">
        <v>478</v>
      </c>
      <c r="D148" s="215" t="s">
        <v>199</v>
      </c>
      <c r="E148" s="216" t="s">
        <v>1871</v>
      </c>
      <c r="F148" s="217" t="s">
        <v>1872</v>
      </c>
      <c r="G148" s="218" t="s">
        <v>1863</v>
      </c>
      <c r="H148" s="219">
        <v>1</v>
      </c>
      <c r="I148" s="220"/>
      <c r="J148" s="221">
        <f>ROUND(I148*H148,2)</f>
        <v>0</v>
      </c>
      <c r="K148" s="217" t="s">
        <v>19</v>
      </c>
      <c r="L148" s="47"/>
      <c r="M148" s="222" t="s">
        <v>19</v>
      </c>
      <c r="N148" s="223" t="s">
        <v>43</v>
      </c>
      <c r="O148" s="87"/>
      <c r="P148" s="224">
        <f>O148*H148</f>
        <v>0</v>
      </c>
      <c r="Q148" s="224">
        <v>0</v>
      </c>
      <c r="R148" s="224">
        <f>Q148*H148</f>
        <v>0</v>
      </c>
      <c r="S148" s="224">
        <v>0</v>
      </c>
      <c r="T148" s="22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6" t="s">
        <v>204</v>
      </c>
      <c r="AT148" s="226" t="s">
        <v>199</v>
      </c>
      <c r="AU148" s="226" t="s">
        <v>81</v>
      </c>
      <c r="AY148" s="20" t="s">
        <v>196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0" t="s">
        <v>79</v>
      </c>
      <c r="BK148" s="227">
        <f>ROUND(I148*H148,2)</f>
        <v>0</v>
      </c>
      <c r="BL148" s="20" t="s">
        <v>204</v>
      </c>
      <c r="BM148" s="226" t="s">
        <v>1873</v>
      </c>
    </row>
    <row r="149" s="2" customFormat="1" ht="16.5" customHeight="1">
      <c r="A149" s="41"/>
      <c r="B149" s="42"/>
      <c r="C149" s="215" t="s">
        <v>483</v>
      </c>
      <c r="D149" s="215" t="s">
        <v>199</v>
      </c>
      <c r="E149" s="216" t="s">
        <v>1874</v>
      </c>
      <c r="F149" s="217" t="s">
        <v>1875</v>
      </c>
      <c r="G149" s="218" t="s">
        <v>244</v>
      </c>
      <c r="H149" s="219">
        <v>30</v>
      </c>
      <c r="I149" s="220"/>
      <c r="J149" s="221">
        <f>ROUND(I149*H149,2)</f>
        <v>0</v>
      </c>
      <c r="K149" s="217" t="s">
        <v>203</v>
      </c>
      <c r="L149" s="47"/>
      <c r="M149" s="222" t="s">
        <v>19</v>
      </c>
      <c r="N149" s="223" t="s">
        <v>43</v>
      </c>
      <c r="O149" s="87"/>
      <c r="P149" s="224">
        <f>O149*H149</f>
        <v>0</v>
      </c>
      <c r="Q149" s="224">
        <v>0.00019236000000000001</v>
      </c>
      <c r="R149" s="224">
        <f>Q149*H149</f>
        <v>0.0057708000000000004</v>
      </c>
      <c r="S149" s="224">
        <v>0</v>
      </c>
      <c r="T149" s="225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6" t="s">
        <v>204</v>
      </c>
      <c r="AT149" s="226" t="s">
        <v>199</v>
      </c>
      <c r="AU149" s="226" t="s">
        <v>81</v>
      </c>
      <c r="AY149" s="20" t="s">
        <v>196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20" t="s">
        <v>79</v>
      </c>
      <c r="BK149" s="227">
        <f>ROUND(I149*H149,2)</f>
        <v>0</v>
      </c>
      <c r="BL149" s="20" t="s">
        <v>204</v>
      </c>
      <c r="BM149" s="226" t="s">
        <v>1876</v>
      </c>
    </row>
    <row r="150" s="2" customFormat="1">
      <c r="A150" s="41"/>
      <c r="B150" s="42"/>
      <c r="C150" s="43"/>
      <c r="D150" s="228" t="s">
        <v>206</v>
      </c>
      <c r="E150" s="43"/>
      <c r="F150" s="229" t="s">
        <v>1877</v>
      </c>
      <c r="G150" s="43"/>
      <c r="H150" s="43"/>
      <c r="I150" s="230"/>
      <c r="J150" s="43"/>
      <c r="K150" s="43"/>
      <c r="L150" s="47"/>
      <c r="M150" s="231"/>
      <c r="N150" s="232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206</v>
      </c>
      <c r="AU150" s="20" t="s">
        <v>81</v>
      </c>
    </row>
    <row r="151" s="2" customFormat="1" ht="16.5" customHeight="1">
      <c r="A151" s="41"/>
      <c r="B151" s="42"/>
      <c r="C151" s="215" t="s">
        <v>491</v>
      </c>
      <c r="D151" s="215" t="s">
        <v>199</v>
      </c>
      <c r="E151" s="216" t="s">
        <v>1878</v>
      </c>
      <c r="F151" s="217" t="s">
        <v>1879</v>
      </c>
      <c r="G151" s="218" t="s">
        <v>244</v>
      </c>
      <c r="H151" s="219">
        <v>30</v>
      </c>
      <c r="I151" s="220"/>
      <c r="J151" s="221">
        <f>ROUND(I151*H151,2)</f>
        <v>0</v>
      </c>
      <c r="K151" s="217" t="s">
        <v>203</v>
      </c>
      <c r="L151" s="47"/>
      <c r="M151" s="222" t="s">
        <v>19</v>
      </c>
      <c r="N151" s="223" t="s">
        <v>43</v>
      </c>
      <c r="O151" s="87"/>
      <c r="P151" s="224">
        <f>O151*H151</f>
        <v>0</v>
      </c>
      <c r="Q151" s="224">
        <v>9.4500000000000007E-05</v>
      </c>
      <c r="R151" s="224">
        <f>Q151*H151</f>
        <v>0.0028350000000000003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204</v>
      </c>
      <c r="AT151" s="226" t="s">
        <v>199</v>
      </c>
      <c r="AU151" s="226" t="s">
        <v>81</v>
      </c>
      <c r="AY151" s="20" t="s">
        <v>196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79</v>
      </c>
      <c r="BK151" s="227">
        <f>ROUND(I151*H151,2)</f>
        <v>0</v>
      </c>
      <c r="BL151" s="20" t="s">
        <v>204</v>
      </c>
      <c r="BM151" s="226" t="s">
        <v>1880</v>
      </c>
    </row>
    <row r="152" s="2" customFormat="1">
      <c r="A152" s="41"/>
      <c r="B152" s="42"/>
      <c r="C152" s="43"/>
      <c r="D152" s="228" t="s">
        <v>206</v>
      </c>
      <c r="E152" s="43"/>
      <c r="F152" s="229" t="s">
        <v>1881</v>
      </c>
      <c r="G152" s="43"/>
      <c r="H152" s="43"/>
      <c r="I152" s="230"/>
      <c r="J152" s="43"/>
      <c r="K152" s="43"/>
      <c r="L152" s="47"/>
      <c r="M152" s="231"/>
      <c r="N152" s="232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206</v>
      </c>
      <c r="AU152" s="20" t="s">
        <v>81</v>
      </c>
    </row>
    <row r="153" s="12" customFormat="1" ht="22.8" customHeight="1">
      <c r="A153" s="12"/>
      <c r="B153" s="199"/>
      <c r="C153" s="200"/>
      <c r="D153" s="201" t="s">
        <v>71</v>
      </c>
      <c r="E153" s="213" t="s">
        <v>796</v>
      </c>
      <c r="F153" s="213" t="s">
        <v>797</v>
      </c>
      <c r="G153" s="200"/>
      <c r="H153" s="200"/>
      <c r="I153" s="203"/>
      <c r="J153" s="214">
        <f>BK153</f>
        <v>0</v>
      </c>
      <c r="K153" s="200"/>
      <c r="L153" s="205"/>
      <c r="M153" s="206"/>
      <c r="N153" s="207"/>
      <c r="O153" s="207"/>
      <c r="P153" s="208">
        <f>SUM(P154:P155)</f>
        <v>0</v>
      </c>
      <c r="Q153" s="207"/>
      <c r="R153" s="208">
        <f>SUM(R154:R155)</f>
        <v>0</v>
      </c>
      <c r="S153" s="207"/>
      <c r="T153" s="209">
        <f>SUM(T154:T155)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0" t="s">
        <v>79</v>
      </c>
      <c r="AT153" s="211" t="s">
        <v>71</v>
      </c>
      <c r="AU153" s="211" t="s">
        <v>79</v>
      </c>
      <c r="AY153" s="210" t="s">
        <v>196</v>
      </c>
      <c r="BK153" s="212">
        <f>SUM(BK154:BK155)</f>
        <v>0</v>
      </c>
    </row>
    <row r="154" s="2" customFormat="1" ht="24.15" customHeight="1">
      <c r="A154" s="41"/>
      <c r="B154" s="42"/>
      <c r="C154" s="215" t="s">
        <v>493</v>
      </c>
      <c r="D154" s="215" t="s">
        <v>199</v>
      </c>
      <c r="E154" s="216" t="s">
        <v>1882</v>
      </c>
      <c r="F154" s="217" t="s">
        <v>1883</v>
      </c>
      <c r="G154" s="218" t="s">
        <v>317</v>
      </c>
      <c r="H154" s="219">
        <v>2.02</v>
      </c>
      <c r="I154" s="220"/>
      <c r="J154" s="221">
        <f>ROUND(I154*H154,2)</f>
        <v>0</v>
      </c>
      <c r="K154" s="217" t="s">
        <v>203</v>
      </c>
      <c r="L154" s="47"/>
      <c r="M154" s="222" t="s">
        <v>19</v>
      </c>
      <c r="N154" s="223" t="s">
        <v>43</v>
      </c>
      <c r="O154" s="87"/>
      <c r="P154" s="224">
        <f>O154*H154</f>
        <v>0</v>
      </c>
      <c r="Q154" s="224">
        <v>0</v>
      </c>
      <c r="R154" s="224">
        <f>Q154*H154</f>
        <v>0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204</v>
      </c>
      <c r="AT154" s="226" t="s">
        <v>199</v>
      </c>
      <c r="AU154" s="226" t="s">
        <v>81</v>
      </c>
      <c r="AY154" s="20" t="s">
        <v>196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79</v>
      </c>
      <c r="BK154" s="227">
        <f>ROUND(I154*H154,2)</f>
        <v>0</v>
      </c>
      <c r="BL154" s="20" t="s">
        <v>204</v>
      </c>
      <c r="BM154" s="226" t="s">
        <v>1884</v>
      </c>
    </row>
    <row r="155" s="2" customFormat="1">
      <c r="A155" s="41"/>
      <c r="B155" s="42"/>
      <c r="C155" s="43"/>
      <c r="D155" s="228" t="s">
        <v>206</v>
      </c>
      <c r="E155" s="43"/>
      <c r="F155" s="229" t="s">
        <v>1885</v>
      </c>
      <c r="G155" s="43"/>
      <c r="H155" s="43"/>
      <c r="I155" s="230"/>
      <c r="J155" s="43"/>
      <c r="K155" s="43"/>
      <c r="L155" s="47"/>
      <c r="M155" s="231"/>
      <c r="N155" s="232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206</v>
      </c>
      <c r="AU155" s="20" t="s">
        <v>81</v>
      </c>
    </row>
    <row r="156" s="12" customFormat="1" ht="25.92" customHeight="1">
      <c r="A156" s="12"/>
      <c r="B156" s="199"/>
      <c r="C156" s="200"/>
      <c r="D156" s="201" t="s">
        <v>71</v>
      </c>
      <c r="E156" s="202" t="s">
        <v>1140</v>
      </c>
      <c r="F156" s="202" t="s">
        <v>1141</v>
      </c>
      <c r="G156" s="200"/>
      <c r="H156" s="200"/>
      <c r="I156" s="203"/>
      <c r="J156" s="204">
        <f>BK156</f>
        <v>0</v>
      </c>
      <c r="K156" s="200"/>
      <c r="L156" s="205"/>
      <c r="M156" s="206"/>
      <c r="N156" s="207"/>
      <c r="O156" s="207"/>
      <c r="P156" s="208">
        <f>P157</f>
        <v>0</v>
      </c>
      <c r="Q156" s="207"/>
      <c r="R156" s="208">
        <f>R157</f>
        <v>0.0034074199999999995</v>
      </c>
      <c r="S156" s="207"/>
      <c r="T156" s="209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0" t="s">
        <v>81</v>
      </c>
      <c r="AT156" s="211" t="s">
        <v>71</v>
      </c>
      <c r="AU156" s="211" t="s">
        <v>72</v>
      </c>
      <c r="AY156" s="210" t="s">
        <v>196</v>
      </c>
      <c r="BK156" s="212">
        <f>BK157</f>
        <v>0</v>
      </c>
    </row>
    <row r="157" s="12" customFormat="1" ht="22.8" customHeight="1">
      <c r="A157" s="12"/>
      <c r="B157" s="199"/>
      <c r="C157" s="200"/>
      <c r="D157" s="201" t="s">
        <v>71</v>
      </c>
      <c r="E157" s="213" t="s">
        <v>1886</v>
      </c>
      <c r="F157" s="213" t="s">
        <v>1887</v>
      </c>
      <c r="G157" s="200"/>
      <c r="H157" s="200"/>
      <c r="I157" s="203"/>
      <c r="J157" s="214">
        <f>BK157</f>
        <v>0</v>
      </c>
      <c r="K157" s="200"/>
      <c r="L157" s="205"/>
      <c r="M157" s="206"/>
      <c r="N157" s="207"/>
      <c r="O157" s="207"/>
      <c r="P157" s="208">
        <f>SUM(P158:P168)</f>
        <v>0</v>
      </c>
      <c r="Q157" s="207"/>
      <c r="R157" s="208">
        <f>SUM(R158:R168)</f>
        <v>0.0034074199999999995</v>
      </c>
      <c r="S157" s="207"/>
      <c r="T157" s="209">
        <f>SUM(T158:T168)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0" t="s">
        <v>81</v>
      </c>
      <c r="AT157" s="211" t="s">
        <v>71</v>
      </c>
      <c r="AU157" s="211" t="s">
        <v>79</v>
      </c>
      <c r="AY157" s="210" t="s">
        <v>196</v>
      </c>
      <c r="BK157" s="212">
        <f>SUM(BK158:BK168)</f>
        <v>0</v>
      </c>
    </row>
    <row r="158" s="2" customFormat="1" ht="16.5" customHeight="1">
      <c r="A158" s="41"/>
      <c r="B158" s="42"/>
      <c r="C158" s="215" t="s">
        <v>472</v>
      </c>
      <c r="D158" s="215" t="s">
        <v>199</v>
      </c>
      <c r="E158" s="216" t="s">
        <v>1888</v>
      </c>
      <c r="F158" s="217" t="s">
        <v>1889</v>
      </c>
      <c r="G158" s="218" t="s">
        <v>943</v>
      </c>
      <c r="H158" s="219">
        <v>2</v>
      </c>
      <c r="I158" s="220"/>
      <c r="J158" s="221">
        <f>ROUND(I158*H158,2)</f>
        <v>0</v>
      </c>
      <c r="K158" s="217" t="s">
        <v>203</v>
      </c>
      <c r="L158" s="47"/>
      <c r="M158" s="222" t="s">
        <v>19</v>
      </c>
      <c r="N158" s="223" t="s">
        <v>43</v>
      </c>
      <c r="O158" s="87"/>
      <c r="P158" s="224">
        <f>O158*H158</f>
        <v>0</v>
      </c>
      <c r="Q158" s="224">
        <v>0.00021956999999999999</v>
      </c>
      <c r="R158" s="224">
        <f>Q158*H158</f>
        <v>0.00043913999999999997</v>
      </c>
      <c r="S158" s="224">
        <v>0</v>
      </c>
      <c r="T158" s="225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6" t="s">
        <v>292</v>
      </c>
      <c r="AT158" s="226" t="s">
        <v>199</v>
      </c>
      <c r="AU158" s="226" t="s">
        <v>81</v>
      </c>
      <c r="AY158" s="20" t="s">
        <v>196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20" t="s">
        <v>79</v>
      </c>
      <c r="BK158" s="227">
        <f>ROUND(I158*H158,2)</f>
        <v>0</v>
      </c>
      <c r="BL158" s="20" t="s">
        <v>292</v>
      </c>
      <c r="BM158" s="226" t="s">
        <v>1890</v>
      </c>
    </row>
    <row r="159" s="2" customFormat="1">
      <c r="A159" s="41"/>
      <c r="B159" s="42"/>
      <c r="C159" s="43"/>
      <c r="D159" s="228" t="s">
        <v>206</v>
      </c>
      <c r="E159" s="43"/>
      <c r="F159" s="229" t="s">
        <v>1891</v>
      </c>
      <c r="G159" s="43"/>
      <c r="H159" s="43"/>
      <c r="I159" s="230"/>
      <c r="J159" s="43"/>
      <c r="K159" s="43"/>
      <c r="L159" s="47"/>
      <c r="M159" s="231"/>
      <c r="N159" s="232"/>
      <c r="O159" s="87"/>
      <c r="P159" s="87"/>
      <c r="Q159" s="87"/>
      <c r="R159" s="87"/>
      <c r="S159" s="87"/>
      <c r="T159" s="88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T159" s="20" t="s">
        <v>206</v>
      </c>
      <c r="AU159" s="20" t="s">
        <v>81</v>
      </c>
    </row>
    <row r="160" s="2" customFormat="1" ht="21.75" customHeight="1">
      <c r="A160" s="41"/>
      <c r="B160" s="42"/>
      <c r="C160" s="215" t="s">
        <v>500</v>
      </c>
      <c r="D160" s="215" t="s">
        <v>199</v>
      </c>
      <c r="E160" s="216" t="s">
        <v>1892</v>
      </c>
      <c r="F160" s="217" t="s">
        <v>1893</v>
      </c>
      <c r="G160" s="218" t="s">
        <v>943</v>
      </c>
      <c r="H160" s="219">
        <v>1</v>
      </c>
      <c r="I160" s="220"/>
      <c r="J160" s="221">
        <f>ROUND(I160*H160,2)</f>
        <v>0</v>
      </c>
      <c r="K160" s="217" t="s">
        <v>203</v>
      </c>
      <c r="L160" s="47"/>
      <c r="M160" s="222" t="s">
        <v>19</v>
      </c>
      <c r="N160" s="223" t="s">
        <v>43</v>
      </c>
      <c r="O160" s="87"/>
      <c r="P160" s="224">
        <f>O160*H160</f>
        <v>0</v>
      </c>
      <c r="Q160" s="224">
        <v>0.00181957</v>
      </c>
      <c r="R160" s="224">
        <f>Q160*H160</f>
        <v>0.00181957</v>
      </c>
      <c r="S160" s="224">
        <v>0</v>
      </c>
      <c r="T160" s="22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6" t="s">
        <v>292</v>
      </c>
      <c r="AT160" s="226" t="s">
        <v>199</v>
      </c>
      <c r="AU160" s="226" t="s">
        <v>81</v>
      </c>
      <c r="AY160" s="20" t="s">
        <v>196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20" t="s">
        <v>79</v>
      </c>
      <c r="BK160" s="227">
        <f>ROUND(I160*H160,2)</f>
        <v>0</v>
      </c>
      <c r="BL160" s="20" t="s">
        <v>292</v>
      </c>
      <c r="BM160" s="226" t="s">
        <v>1894</v>
      </c>
    </row>
    <row r="161" s="2" customFormat="1">
      <c r="A161" s="41"/>
      <c r="B161" s="42"/>
      <c r="C161" s="43"/>
      <c r="D161" s="228" t="s">
        <v>206</v>
      </c>
      <c r="E161" s="43"/>
      <c r="F161" s="229" t="s">
        <v>1895</v>
      </c>
      <c r="G161" s="43"/>
      <c r="H161" s="43"/>
      <c r="I161" s="230"/>
      <c r="J161" s="43"/>
      <c r="K161" s="43"/>
      <c r="L161" s="47"/>
      <c r="M161" s="231"/>
      <c r="N161" s="23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206</v>
      </c>
      <c r="AU161" s="20" t="s">
        <v>81</v>
      </c>
    </row>
    <row r="162" s="2" customFormat="1" ht="16.5" customHeight="1">
      <c r="A162" s="41"/>
      <c r="B162" s="42"/>
      <c r="C162" s="215" t="s">
        <v>505</v>
      </c>
      <c r="D162" s="215" t="s">
        <v>199</v>
      </c>
      <c r="E162" s="216" t="s">
        <v>1896</v>
      </c>
      <c r="F162" s="217" t="s">
        <v>1897</v>
      </c>
      <c r="G162" s="218" t="s">
        <v>943</v>
      </c>
      <c r="H162" s="219">
        <v>1</v>
      </c>
      <c r="I162" s="220"/>
      <c r="J162" s="221">
        <f>ROUND(I162*H162,2)</f>
        <v>0</v>
      </c>
      <c r="K162" s="217" t="s">
        <v>19</v>
      </c>
      <c r="L162" s="47"/>
      <c r="M162" s="222" t="s">
        <v>19</v>
      </c>
      <c r="N162" s="223" t="s">
        <v>43</v>
      </c>
      <c r="O162" s="87"/>
      <c r="P162" s="224">
        <f>O162*H162</f>
        <v>0</v>
      </c>
      <c r="Q162" s="224">
        <v>0</v>
      </c>
      <c r="R162" s="224">
        <f>Q162*H162</f>
        <v>0</v>
      </c>
      <c r="S162" s="224">
        <v>0</v>
      </c>
      <c r="T162" s="225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6" t="s">
        <v>292</v>
      </c>
      <c r="AT162" s="226" t="s">
        <v>199</v>
      </c>
      <c r="AU162" s="226" t="s">
        <v>81</v>
      </c>
      <c r="AY162" s="20" t="s">
        <v>196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20" t="s">
        <v>79</v>
      </c>
      <c r="BK162" s="227">
        <f>ROUND(I162*H162,2)</f>
        <v>0</v>
      </c>
      <c r="BL162" s="20" t="s">
        <v>292</v>
      </c>
      <c r="BM162" s="226" t="s">
        <v>1898</v>
      </c>
    </row>
    <row r="163" s="2" customFormat="1" ht="16.5" customHeight="1">
      <c r="A163" s="41"/>
      <c r="B163" s="42"/>
      <c r="C163" s="215" t="s">
        <v>510</v>
      </c>
      <c r="D163" s="215" t="s">
        <v>199</v>
      </c>
      <c r="E163" s="216" t="s">
        <v>1899</v>
      </c>
      <c r="F163" s="217" t="s">
        <v>1900</v>
      </c>
      <c r="G163" s="218" t="s">
        <v>943</v>
      </c>
      <c r="H163" s="219">
        <v>1</v>
      </c>
      <c r="I163" s="220"/>
      <c r="J163" s="221">
        <f>ROUND(I163*H163,2)</f>
        <v>0</v>
      </c>
      <c r="K163" s="217" t="s">
        <v>203</v>
      </c>
      <c r="L163" s="47"/>
      <c r="M163" s="222" t="s">
        <v>19</v>
      </c>
      <c r="N163" s="223" t="s">
        <v>43</v>
      </c>
      <c r="O163" s="87"/>
      <c r="P163" s="224">
        <f>O163*H163</f>
        <v>0</v>
      </c>
      <c r="Q163" s="224">
        <v>0.00033956999999999998</v>
      </c>
      <c r="R163" s="224">
        <f>Q163*H163</f>
        <v>0.00033956999999999998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292</v>
      </c>
      <c r="AT163" s="226" t="s">
        <v>199</v>
      </c>
      <c r="AU163" s="226" t="s">
        <v>81</v>
      </c>
      <c r="AY163" s="20" t="s">
        <v>196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79</v>
      </c>
      <c r="BK163" s="227">
        <f>ROUND(I163*H163,2)</f>
        <v>0</v>
      </c>
      <c r="BL163" s="20" t="s">
        <v>292</v>
      </c>
      <c r="BM163" s="226" t="s">
        <v>1901</v>
      </c>
    </row>
    <row r="164" s="2" customFormat="1">
      <c r="A164" s="41"/>
      <c r="B164" s="42"/>
      <c r="C164" s="43"/>
      <c r="D164" s="228" t="s">
        <v>206</v>
      </c>
      <c r="E164" s="43"/>
      <c r="F164" s="229" t="s">
        <v>1902</v>
      </c>
      <c r="G164" s="43"/>
      <c r="H164" s="43"/>
      <c r="I164" s="230"/>
      <c r="J164" s="43"/>
      <c r="K164" s="43"/>
      <c r="L164" s="47"/>
      <c r="M164" s="231"/>
      <c r="N164" s="23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206</v>
      </c>
      <c r="AU164" s="20" t="s">
        <v>81</v>
      </c>
    </row>
    <row r="165" s="2" customFormat="1" ht="16.5" customHeight="1">
      <c r="A165" s="41"/>
      <c r="B165" s="42"/>
      <c r="C165" s="215" t="s">
        <v>513</v>
      </c>
      <c r="D165" s="215" t="s">
        <v>199</v>
      </c>
      <c r="E165" s="216" t="s">
        <v>1903</v>
      </c>
      <c r="F165" s="217" t="s">
        <v>1904</v>
      </c>
      <c r="G165" s="218" t="s">
        <v>943</v>
      </c>
      <c r="H165" s="219">
        <v>1</v>
      </c>
      <c r="I165" s="220"/>
      <c r="J165" s="221">
        <f>ROUND(I165*H165,2)</f>
        <v>0</v>
      </c>
      <c r="K165" s="217" t="s">
        <v>203</v>
      </c>
      <c r="L165" s="47"/>
      <c r="M165" s="222" t="s">
        <v>19</v>
      </c>
      <c r="N165" s="223" t="s">
        <v>43</v>
      </c>
      <c r="O165" s="87"/>
      <c r="P165" s="224">
        <f>O165*H165</f>
        <v>0</v>
      </c>
      <c r="Q165" s="224">
        <v>0.00049956999999999996</v>
      </c>
      <c r="R165" s="224">
        <f>Q165*H165</f>
        <v>0.00049956999999999996</v>
      </c>
      <c r="S165" s="224">
        <v>0</v>
      </c>
      <c r="T165" s="225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6" t="s">
        <v>292</v>
      </c>
      <c r="AT165" s="226" t="s">
        <v>199</v>
      </c>
      <c r="AU165" s="226" t="s">
        <v>81</v>
      </c>
      <c r="AY165" s="20" t="s">
        <v>196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20" t="s">
        <v>79</v>
      </c>
      <c r="BK165" s="227">
        <f>ROUND(I165*H165,2)</f>
        <v>0</v>
      </c>
      <c r="BL165" s="20" t="s">
        <v>292</v>
      </c>
      <c r="BM165" s="226" t="s">
        <v>1905</v>
      </c>
    </row>
    <row r="166" s="2" customFormat="1">
      <c r="A166" s="41"/>
      <c r="B166" s="42"/>
      <c r="C166" s="43"/>
      <c r="D166" s="228" t="s">
        <v>206</v>
      </c>
      <c r="E166" s="43"/>
      <c r="F166" s="229" t="s">
        <v>1906</v>
      </c>
      <c r="G166" s="43"/>
      <c r="H166" s="43"/>
      <c r="I166" s="230"/>
      <c r="J166" s="43"/>
      <c r="K166" s="43"/>
      <c r="L166" s="47"/>
      <c r="M166" s="231"/>
      <c r="N166" s="232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206</v>
      </c>
      <c r="AU166" s="20" t="s">
        <v>81</v>
      </c>
    </row>
    <row r="167" s="2" customFormat="1" ht="16.5" customHeight="1">
      <c r="A167" s="41"/>
      <c r="B167" s="42"/>
      <c r="C167" s="215" t="s">
        <v>519</v>
      </c>
      <c r="D167" s="215" t="s">
        <v>199</v>
      </c>
      <c r="E167" s="216" t="s">
        <v>1907</v>
      </c>
      <c r="F167" s="217" t="s">
        <v>1908</v>
      </c>
      <c r="G167" s="218" t="s">
        <v>943</v>
      </c>
      <c r="H167" s="219">
        <v>1</v>
      </c>
      <c r="I167" s="220"/>
      <c r="J167" s="221">
        <f>ROUND(I167*H167,2)</f>
        <v>0</v>
      </c>
      <c r="K167" s="217" t="s">
        <v>203</v>
      </c>
      <c r="L167" s="47"/>
      <c r="M167" s="222" t="s">
        <v>19</v>
      </c>
      <c r="N167" s="223" t="s">
        <v>43</v>
      </c>
      <c r="O167" s="87"/>
      <c r="P167" s="224">
        <f>O167*H167</f>
        <v>0</v>
      </c>
      <c r="Q167" s="224">
        <v>0.00030957000000000001</v>
      </c>
      <c r="R167" s="224">
        <f>Q167*H167</f>
        <v>0.00030957000000000001</v>
      </c>
      <c r="S167" s="224">
        <v>0</v>
      </c>
      <c r="T167" s="225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6" t="s">
        <v>292</v>
      </c>
      <c r="AT167" s="226" t="s">
        <v>199</v>
      </c>
      <c r="AU167" s="226" t="s">
        <v>81</v>
      </c>
      <c r="AY167" s="20" t="s">
        <v>196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20" t="s">
        <v>79</v>
      </c>
      <c r="BK167" s="227">
        <f>ROUND(I167*H167,2)</f>
        <v>0</v>
      </c>
      <c r="BL167" s="20" t="s">
        <v>292</v>
      </c>
      <c r="BM167" s="226" t="s">
        <v>1909</v>
      </c>
    </row>
    <row r="168" s="2" customFormat="1">
      <c r="A168" s="41"/>
      <c r="B168" s="42"/>
      <c r="C168" s="43"/>
      <c r="D168" s="228" t="s">
        <v>206</v>
      </c>
      <c r="E168" s="43"/>
      <c r="F168" s="229" t="s">
        <v>1910</v>
      </c>
      <c r="G168" s="43"/>
      <c r="H168" s="43"/>
      <c r="I168" s="230"/>
      <c r="J168" s="43"/>
      <c r="K168" s="43"/>
      <c r="L168" s="47"/>
      <c r="M168" s="290"/>
      <c r="N168" s="291"/>
      <c r="O168" s="292"/>
      <c r="P168" s="292"/>
      <c r="Q168" s="292"/>
      <c r="R168" s="292"/>
      <c r="S168" s="292"/>
      <c r="T168" s="293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206</v>
      </c>
      <c r="AU168" s="20" t="s">
        <v>81</v>
      </c>
    </row>
    <row r="169" s="2" customFormat="1" ht="6.96" customHeight="1">
      <c r="A169" s="41"/>
      <c r="B169" s="62"/>
      <c r="C169" s="63"/>
      <c r="D169" s="63"/>
      <c r="E169" s="63"/>
      <c r="F169" s="63"/>
      <c r="G169" s="63"/>
      <c r="H169" s="63"/>
      <c r="I169" s="63"/>
      <c r="J169" s="63"/>
      <c r="K169" s="63"/>
      <c r="L169" s="47"/>
      <c r="M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</row>
  </sheetData>
  <sheetProtection sheet="1" autoFilter="0" formatColumns="0" formatRows="0" objects="1" scenarios="1" spinCount="100000" saltValue="x0KJSkxIpm++w6/VKVk0rTvdJIE3+JfRQR6dVrCoxKOkPXQgME+wsG6F/oWaZf62qOVQRjSZrZzmfabL1aXHlA==" hashValue="iDsMyIvnC6Bay068a+IbqmR7oHHulQgwMXTo+ZlForfqvix6mw9L81Sa/xvel/nyRb/DYi3FzXEE8u4/3H6nIQ==" algorithmName="SHA-512" password="CC35"/>
  <autoFilter ref="C91:K16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3_02/132251102"/>
    <hyperlink ref="F100" r:id="rId2" display="https://podminky.urs.cz/item/CS_URS_2023_02/133251101"/>
    <hyperlink ref="F104" r:id="rId3" display="https://podminky.urs.cz/item/CS_URS_2023_02/162351103"/>
    <hyperlink ref="F106" r:id="rId4" display="https://podminky.urs.cz/item/CS_URS_2023_02/162751117"/>
    <hyperlink ref="F108" r:id="rId5" display="https://podminky.urs.cz/item/CS_URS_2023_02/167151101"/>
    <hyperlink ref="F110" r:id="rId6" display="https://podminky.urs.cz/item/CS_URS_2023_02/171201231"/>
    <hyperlink ref="F115" r:id="rId7" display="https://podminky.urs.cz/item/CS_URS_2023_02/171251201"/>
    <hyperlink ref="F117" r:id="rId8" display="https://podminky.urs.cz/item/CS_URS_2023_02/174151101"/>
    <hyperlink ref="F119" r:id="rId9" display="https://podminky.urs.cz/item/CS_URS_2023_02/175151101"/>
    <hyperlink ref="F128" r:id="rId10" display="https://podminky.urs.cz/item/CS_URS_2023_02/451573111"/>
    <hyperlink ref="F132" r:id="rId11" display="https://podminky.urs.cz/item/CS_URS_2023_02/452311141"/>
    <hyperlink ref="F137" r:id="rId12" display="https://podminky.urs.cz/item/CS_URS_2023_02/871161211"/>
    <hyperlink ref="F142" r:id="rId13" display="https://podminky.urs.cz/item/CS_URS_2023_02/877161101"/>
    <hyperlink ref="F150" r:id="rId14" display="https://podminky.urs.cz/item/CS_URS_2023_02/899721111"/>
    <hyperlink ref="F152" r:id="rId15" display="https://podminky.urs.cz/item/CS_URS_2023_02/899722113"/>
    <hyperlink ref="F155" r:id="rId16" display="https://podminky.urs.cz/item/CS_URS_2023_02/998276101"/>
    <hyperlink ref="F159" r:id="rId17" display="https://podminky.urs.cz/item/CS_URS_2023_02/722224115"/>
    <hyperlink ref="F161" r:id="rId18" display="https://podminky.urs.cz/item/CS_URS_2023_02/722231202"/>
    <hyperlink ref="F164" r:id="rId19" display="https://podminky.urs.cz/item/CS_URS_2023_02/722232044"/>
    <hyperlink ref="F166" r:id="rId20" display="https://podminky.urs.cz/item/CS_URS_2023_02/722232045"/>
    <hyperlink ref="F168" r:id="rId21" display="https://podminky.urs.cz/item/CS_URS_2023_02/722234265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2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125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1357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1911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ROUND(J91,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ROUND((SUM(BE91:BE171)),  2)</f>
        <v>0</v>
      </c>
      <c r="G35" s="41"/>
      <c r="H35" s="41"/>
      <c r="I35" s="160">
        <v>0.20999999999999999</v>
      </c>
      <c r="J35" s="159">
        <f>ROUND(((SUM(BE91:BE171))*I35),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ROUND((SUM(BF91:BF171)),  2)</f>
        <v>0</v>
      </c>
      <c r="G36" s="41"/>
      <c r="H36" s="41"/>
      <c r="I36" s="160">
        <v>0.14999999999999999</v>
      </c>
      <c r="J36" s="159">
        <f>ROUND(((SUM(BF91:BF171))*I36),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ROUND((SUM(BG91:BG171)),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ROUND((SUM(BH91:BH171)),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ROUND((SUM(BI91:BI171)),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1357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2023-065-03-05 - SO-03 - Náves - elektro,VO a pítko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J91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1135</v>
      </c>
      <c r="E64" s="180"/>
      <c r="F64" s="180"/>
      <c r="G64" s="180"/>
      <c r="H64" s="180"/>
      <c r="I64" s="180"/>
      <c r="J64" s="181">
        <f>J92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1912</v>
      </c>
      <c r="E65" s="185"/>
      <c r="F65" s="185"/>
      <c r="G65" s="185"/>
      <c r="H65" s="185"/>
      <c r="I65" s="185"/>
      <c r="J65" s="186">
        <f>J93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3"/>
      <c r="C66" s="128"/>
      <c r="D66" s="184" t="s">
        <v>1913</v>
      </c>
      <c r="E66" s="185"/>
      <c r="F66" s="185"/>
      <c r="G66" s="185"/>
      <c r="H66" s="185"/>
      <c r="I66" s="185"/>
      <c r="J66" s="186">
        <f>J94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3"/>
      <c r="C67" s="128"/>
      <c r="D67" s="184" t="s">
        <v>1914</v>
      </c>
      <c r="E67" s="185"/>
      <c r="F67" s="185"/>
      <c r="G67" s="185"/>
      <c r="H67" s="185"/>
      <c r="I67" s="185"/>
      <c r="J67" s="186">
        <f>J110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3"/>
      <c r="C68" s="128"/>
      <c r="D68" s="184" t="s">
        <v>1915</v>
      </c>
      <c r="E68" s="185"/>
      <c r="F68" s="185"/>
      <c r="G68" s="185"/>
      <c r="H68" s="185"/>
      <c r="I68" s="185"/>
      <c r="J68" s="186">
        <f>J135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1916</v>
      </c>
      <c r="E69" s="185"/>
      <c r="F69" s="185"/>
      <c r="G69" s="185"/>
      <c r="H69" s="185"/>
      <c r="I69" s="185"/>
      <c r="J69" s="186">
        <f>J165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6" t="s">
        <v>181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</v>
      </c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2" t="str">
        <f>E7</f>
        <v>Vědomice - Úprava ulice Na Zavadilce</v>
      </c>
      <c r="F79" s="35"/>
      <c r="G79" s="35"/>
      <c r="H79" s="35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4"/>
      <c r="C80" s="35" t="s">
        <v>166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2" customFormat="1" ht="16.5" customHeight="1">
      <c r="A81" s="41"/>
      <c r="B81" s="42"/>
      <c r="C81" s="43"/>
      <c r="D81" s="43"/>
      <c r="E81" s="172" t="s">
        <v>1357</v>
      </c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168</v>
      </c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72" t="str">
        <f>E11</f>
        <v>2023-065-03-05 - SO-03 - Náves - elektro,VO a pítko</v>
      </c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21</v>
      </c>
      <c r="D85" s="43"/>
      <c r="E85" s="43"/>
      <c r="F85" s="30" t="str">
        <f>F14</f>
        <v xml:space="preserve">k.ú. Vědomice </v>
      </c>
      <c r="G85" s="43"/>
      <c r="H85" s="43"/>
      <c r="I85" s="35" t="s">
        <v>23</v>
      </c>
      <c r="J85" s="75" t="str">
        <f>IF(J14="","",J14)</f>
        <v>6. 11. 2023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40.05" customHeight="1">
      <c r="A87" s="41"/>
      <c r="B87" s="42"/>
      <c r="C87" s="35" t="s">
        <v>25</v>
      </c>
      <c r="D87" s="43"/>
      <c r="E87" s="43"/>
      <c r="F87" s="30" t="str">
        <f>E17</f>
        <v>Obec Vědomice, Na Průhonu 270, Roudnice nad Labem</v>
      </c>
      <c r="G87" s="43"/>
      <c r="H87" s="43"/>
      <c r="I87" s="35" t="s">
        <v>31</v>
      </c>
      <c r="J87" s="39" t="str">
        <f>E23</f>
        <v>Ing. arch. Pavel Šulc Ph.D.Krásného 351/8, Praha 6</v>
      </c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29</v>
      </c>
      <c r="D88" s="43"/>
      <c r="E88" s="43"/>
      <c r="F88" s="30" t="str">
        <f>IF(E20="","",E20)</f>
        <v>Vyplň údaj</v>
      </c>
      <c r="G88" s="43"/>
      <c r="H88" s="43"/>
      <c r="I88" s="35" t="s">
        <v>34</v>
      </c>
      <c r="J88" s="39" t="str">
        <f>E26</f>
        <v>Ing. Dana Mlejnková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0.32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11" customFormat="1" ht="29.28" customHeight="1">
      <c r="A90" s="188"/>
      <c r="B90" s="189"/>
      <c r="C90" s="190" t="s">
        <v>182</v>
      </c>
      <c r="D90" s="191" t="s">
        <v>57</v>
      </c>
      <c r="E90" s="191" t="s">
        <v>53</v>
      </c>
      <c r="F90" s="191" t="s">
        <v>54</v>
      </c>
      <c r="G90" s="191" t="s">
        <v>183</v>
      </c>
      <c r="H90" s="191" t="s">
        <v>184</v>
      </c>
      <c r="I90" s="191" t="s">
        <v>185</v>
      </c>
      <c r="J90" s="191" t="s">
        <v>173</v>
      </c>
      <c r="K90" s="192" t="s">
        <v>186</v>
      </c>
      <c r="L90" s="193"/>
      <c r="M90" s="95" t="s">
        <v>19</v>
      </c>
      <c r="N90" s="96" t="s">
        <v>42</v>
      </c>
      <c r="O90" s="96" t="s">
        <v>187</v>
      </c>
      <c r="P90" s="96" t="s">
        <v>188</v>
      </c>
      <c r="Q90" s="96" t="s">
        <v>189</v>
      </c>
      <c r="R90" s="96" t="s">
        <v>190</v>
      </c>
      <c r="S90" s="96" t="s">
        <v>191</v>
      </c>
      <c r="T90" s="97" t="s">
        <v>192</v>
      </c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</row>
    <row r="91" s="2" customFormat="1" ht="22.8" customHeight="1">
      <c r="A91" s="41"/>
      <c r="B91" s="42"/>
      <c r="C91" s="102" t="s">
        <v>193</v>
      </c>
      <c r="D91" s="43"/>
      <c r="E91" s="43"/>
      <c r="F91" s="43"/>
      <c r="G91" s="43"/>
      <c r="H91" s="43"/>
      <c r="I91" s="43"/>
      <c r="J91" s="194">
        <f>BK91</f>
        <v>0</v>
      </c>
      <c r="K91" s="43"/>
      <c r="L91" s="47"/>
      <c r="M91" s="98"/>
      <c r="N91" s="195"/>
      <c r="O91" s="99"/>
      <c r="P91" s="196">
        <f>P92</f>
        <v>0</v>
      </c>
      <c r="Q91" s="99"/>
      <c r="R91" s="196">
        <f>R92</f>
        <v>0</v>
      </c>
      <c r="S91" s="99"/>
      <c r="T91" s="197">
        <f>T92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71</v>
      </c>
      <c r="AU91" s="20" t="s">
        <v>174</v>
      </c>
      <c r="BK91" s="198">
        <f>BK92</f>
        <v>0</v>
      </c>
    </row>
    <row r="92" s="12" customFormat="1" ht="25.92" customHeight="1">
      <c r="A92" s="12"/>
      <c r="B92" s="199"/>
      <c r="C92" s="200"/>
      <c r="D92" s="201" t="s">
        <v>71</v>
      </c>
      <c r="E92" s="202" t="s">
        <v>1140</v>
      </c>
      <c r="F92" s="202" t="s">
        <v>1141</v>
      </c>
      <c r="G92" s="200"/>
      <c r="H92" s="200"/>
      <c r="I92" s="203"/>
      <c r="J92" s="204">
        <f>BK92</f>
        <v>0</v>
      </c>
      <c r="K92" s="200"/>
      <c r="L92" s="205"/>
      <c r="M92" s="206"/>
      <c r="N92" s="207"/>
      <c r="O92" s="207"/>
      <c r="P92" s="208">
        <f>P93+P165</f>
        <v>0</v>
      </c>
      <c r="Q92" s="207"/>
      <c r="R92" s="208">
        <f>R93+R165</f>
        <v>0</v>
      </c>
      <c r="S92" s="207"/>
      <c r="T92" s="209">
        <f>T93+T165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0" t="s">
        <v>81</v>
      </c>
      <c r="AT92" s="211" t="s">
        <v>71</v>
      </c>
      <c r="AU92" s="211" t="s">
        <v>72</v>
      </c>
      <c r="AY92" s="210" t="s">
        <v>196</v>
      </c>
      <c r="BK92" s="212">
        <f>BK93+BK165</f>
        <v>0</v>
      </c>
    </row>
    <row r="93" s="12" customFormat="1" ht="22.8" customHeight="1">
      <c r="A93" s="12"/>
      <c r="B93" s="199"/>
      <c r="C93" s="200"/>
      <c r="D93" s="201" t="s">
        <v>71</v>
      </c>
      <c r="E93" s="213" t="s">
        <v>1142</v>
      </c>
      <c r="F93" s="213" t="s">
        <v>1917</v>
      </c>
      <c r="G93" s="200"/>
      <c r="H93" s="200"/>
      <c r="I93" s="203"/>
      <c r="J93" s="214">
        <f>BK93</f>
        <v>0</v>
      </c>
      <c r="K93" s="200"/>
      <c r="L93" s="205"/>
      <c r="M93" s="206"/>
      <c r="N93" s="207"/>
      <c r="O93" s="207"/>
      <c r="P93" s="208">
        <f>P94+P110+P135</f>
        <v>0</v>
      </c>
      <c r="Q93" s="207"/>
      <c r="R93" s="208">
        <f>R94+R110+R135</f>
        <v>0</v>
      </c>
      <c r="S93" s="207"/>
      <c r="T93" s="209">
        <f>T94+T110+T135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81</v>
      </c>
      <c r="AT93" s="211" t="s">
        <v>71</v>
      </c>
      <c r="AU93" s="211" t="s">
        <v>79</v>
      </c>
      <c r="AY93" s="210" t="s">
        <v>196</v>
      </c>
      <c r="BK93" s="212">
        <f>BK94+BK110+BK135</f>
        <v>0</v>
      </c>
    </row>
    <row r="94" s="12" customFormat="1" ht="20.88" customHeight="1">
      <c r="A94" s="12"/>
      <c r="B94" s="199"/>
      <c r="C94" s="200"/>
      <c r="D94" s="201" t="s">
        <v>71</v>
      </c>
      <c r="E94" s="213" t="s">
        <v>1918</v>
      </c>
      <c r="F94" s="213" t="s">
        <v>1919</v>
      </c>
      <c r="G94" s="200"/>
      <c r="H94" s="200"/>
      <c r="I94" s="203"/>
      <c r="J94" s="214">
        <f>BK94</f>
        <v>0</v>
      </c>
      <c r="K94" s="200"/>
      <c r="L94" s="205"/>
      <c r="M94" s="206"/>
      <c r="N94" s="207"/>
      <c r="O94" s="207"/>
      <c r="P94" s="208">
        <f>SUM(P95:P109)</f>
        <v>0</v>
      </c>
      <c r="Q94" s="207"/>
      <c r="R94" s="208">
        <f>SUM(R95:R109)</f>
        <v>0</v>
      </c>
      <c r="S94" s="207"/>
      <c r="T94" s="209">
        <f>SUM(T95:T109)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0" t="s">
        <v>79</v>
      </c>
      <c r="AT94" s="211" t="s">
        <v>71</v>
      </c>
      <c r="AU94" s="211" t="s">
        <v>81</v>
      </c>
      <c r="AY94" s="210" t="s">
        <v>196</v>
      </c>
      <c r="BK94" s="212">
        <f>SUM(BK95:BK109)</f>
        <v>0</v>
      </c>
    </row>
    <row r="95" s="2" customFormat="1" ht="16.5" customHeight="1">
      <c r="A95" s="41"/>
      <c r="B95" s="42"/>
      <c r="C95" s="280" t="s">
        <v>79</v>
      </c>
      <c r="D95" s="280" t="s">
        <v>407</v>
      </c>
      <c r="E95" s="281" t="s">
        <v>1172</v>
      </c>
      <c r="F95" s="282" t="s">
        <v>1920</v>
      </c>
      <c r="G95" s="283" t="s">
        <v>244</v>
      </c>
      <c r="H95" s="284">
        <v>753</v>
      </c>
      <c r="I95" s="285"/>
      <c r="J95" s="286">
        <f>ROUND(I95*H95,2)</f>
        <v>0</v>
      </c>
      <c r="K95" s="282" t="s">
        <v>19</v>
      </c>
      <c r="L95" s="287"/>
      <c r="M95" s="288" t="s">
        <v>19</v>
      </c>
      <c r="N95" s="289" t="s">
        <v>43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524</v>
      </c>
      <c r="AT95" s="226" t="s">
        <v>407</v>
      </c>
      <c r="AU95" s="226" t="s">
        <v>226</v>
      </c>
      <c r="AY95" s="20" t="s">
        <v>196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79</v>
      </c>
      <c r="BK95" s="227">
        <f>ROUND(I95*H95,2)</f>
        <v>0</v>
      </c>
      <c r="BL95" s="20" t="s">
        <v>292</v>
      </c>
      <c r="BM95" s="226" t="s">
        <v>1921</v>
      </c>
    </row>
    <row r="96" s="2" customFormat="1" ht="16.5" customHeight="1">
      <c r="A96" s="41"/>
      <c r="B96" s="42"/>
      <c r="C96" s="280" t="s">
        <v>81</v>
      </c>
      <c r="D96" s="280" t="s">
        <v>407</v>
      </c>
      <c r="E96" s="281" t="s">
        <v>1175</v>
      </c>
      <c r="F96" s="282" t="s">
        <v>1922</v>
      </c>
      <c r="G96" s="283" t="s">
        <v>244</v>
      </c>
      <c r="H96" s="284">
        <v>16</v>
      </c>
      <c r="I96" s="285"/>
      <c r="J96" s="286">
        <f>ROUND(I96*H96,2)</f>
        <v>0</v>
      </c>
      <c r="K96" s="282" t="s">
        <v>19</v>
      </c>
      <c r="L96" s="287"/>
      <c r="M96" s="288" t="s">
        <v>19</v>
      </c>
      <c r="N96" s="289" t="s">
        <v>43</v>
      </c>
      <c r="O96" s="87"/>
      <c r="P96" s="224">
        <f>O96*H96</f>
        <v>0</v>
      </c>
      <c r="Q96" s="224">
        <v>0</v>
      </c>
      <c r="R96" s="224">
        <f>Q96*H96</f>
        <v>0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524</v>
      </c>
      <c r="AT96" s="226" t="s">
        <v>407</v>
      </c>
      <c r="AU96" s="226" t="s">
        <v>226</v>
      </c>
      <c r="AY96" s="20" t="s">
        <v>196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79</v>
      </c>
      <c r="BK96" s="227">
        <f>ROUND(I96*H96,2)</f>
        <v>0</v>
      </c>
      <c r="BL96" s="20" t="s">
        <v>292</v>
      </c>
      <c r="BM96" s="226" t="s">
        <v>1923</v>
      </c>
    </row>
    <row r="97" s="2" customFormat="1" ht="16.5" customHeight="1">
      <c r="A97" s="41"/>
      <c r="B97" s="42"/>
      <c r="C97" s="280" t="s">
        <v>226</v>
      </c>
      <c r="D97" s="280" t="s">
        <v>407</v>
      </c>
      <c r="E97" s="281" t="s">
        <v>1178</v>
      </c>
      <c r="F97" s="282" t="s">
        <v>1924</v>
      </c>
      <c r="G97" s="283" t="s">
        <v>244</v>
      </c>
      <c r="H97" s="284">
        <v>42</v>
      </c>
      <c r="I97" s="285"/>
      <c r="J97" s="286">
        <f>ROUND(I97*H97,2)</f>
        <v>0</v>
      </c>
      <c r="K97" s="282" t="s">
        <v>19</v>
      </c>
      <c r="L97" s="287"/>
      <c r="M97" s="288" t="s">
        <v>19</v>
      </c>
      <c r="N97" s="289" t="s">
        <v>43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524</v>
      </c>
      <c r="AT97" s="226" t="s">
        <v>407</v>
      </c>
      <c r="AU97" s="226" t="s">
        <v>226</v>
      </c>
      <c r="AY97" s="20" t="s">
        <v>196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79</v>
      </c>
      <c r="BK97" s="227">
        <f>ROUND(I97*H97,2)</f>
        <v>0</v>
      </c>
      <c r="BL97" s="20" t="s">
        <v>292</v>
      </c>
      <c r="BM97" s="226" t="s">
        <v>1925</v>
      </c>
    </row>
    <row r="98" s="2" customFormat="1" ht="16.5" customHeight="1">
      <c r="A98" s="41"/>
      <c r="B98" s="42"/>
      <c r="C98" s="280" t="s">
        <v>204</v>
      </c>
      <c r="D98" s="280" t="s">
        <v>407</v>
      </c>
      <c r="E98" s="281" t="s">
        <v>1181</v>
      </c>
      <c r="F98" s="282" t="s">
        <v>1926</v>
      </c>
      <c r="G98" s="283" t="s">
        <v>244</v>
      </c>
      <c r="H98" s="284">
        <v>14</v>
      </c>
      <c r="I98" s="285"/>
      <c r="J98" s="286">
        <f>ROUND(I98*H98,2)</f>
        <v>0</v>
      </c>
      <c r="K98" s="282" t="s">
        <v>19</v>
      </c>
      <c r="L98" s="287"/>
      <c r="M98" s="288" t="s">
        <v>19</v>
      </c>
      <c r="N98" s="289" t="s">
        <v>43</v>
      </c>
      <c r="O98" s="87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524</v>
      </c>
      <c r="AT98" s="226" t="s">
        <v>407</v>
      </c>
      <c r="AU98" s="226" t="s">
        <v>226</v>
      </c>
      <c r="AY98" s="20" t="s">
        <v>196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79</v>
      </c>
      <c r="BK98" s="227">
        <f>ROUND(I98*H98,2)</f>
        <v>0</v>
      </c>
      <c r="BL98" s="20" t="s">
        <v>292</v>
      </c>
      <c r="BM98" s="226" t="s">
        <v>1927</v>
      </c>
    </row>
    <row r="99" s="2" customFormat="1" ht="16.5" customHeight="1">
      <c r="A99" s="41"/>
      <c r="B99" s="42"/>
      <c r="C99" s="280" t="s">
        <v>241</v>
      </c>
      <c r="D99" s="280" t="s">
        <v>407</v>
      </c>
      <c r="E99" s="281" t="s">
        <v>1184</v>
      </c>
      <c r="F99" s="282" t="s">
        <v>1928</v>
      </c>
      <c r="G99" s="283" t="s">
        <v>244</v>
      </c>
      <c r="H99" s="284">
        <v>246</v>
      </c>
      <c r="I99" s="285"/>
      <c r="J99" s="286">
        <f>ROUND(I99*H99,2)</f>
        <v>0</v>
      </c>
      <c r="K99" s="282" t="s">
        <v>19</v>
      </c>
      <c r="L99" s="287"/>
      <c r="M99" s="288" t="s">
        <v>19</v>
      </c>
      <c r="N99" s="289" t="s">
        <v>43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524</v>
      </c>
      <c r="AT99" s="226" t="s">
        <v>407</v>
      </c>
      <c r="AU99" s="226" t="s">
        <v>226</v>
      </c>
      <c r="AY99" s="20" t="s">
        <v>196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292</v>
      </c>
      <c r="BM99" s="226" t="s">
        <v>1929</v>
      </c>
    </row>
    <row r="100" s="2" customFormat="1" ht="16.5" customHeight="1">
      <c r="A100" s="41"/>
      <c r="B100" s="42"/>
      <c r="C100" s="280" t="s">
        <v>261</v>
      </c>
      <c r="D100" s="280" t="s">
        <v>407</v>
      </c>
      <c r="E100" s="281" t="s">
        <v>1187</v>
      </c>
      <c r="F100" s="282" t="s">
        <v>1197</v>
      </c>
      <c r="G100" s="283" t="s">
        <v>244</v>
      </c>
      <c r="H100" s="284">
        <v>79</v>
      </c>
      <c r="I100" s="285"/>
      <c r="J100" s="286">
        <f>ROUND(I100*H100,2)</f>
        <v>0</v>
      </c>
      <c r="K100" s="282" t="s">
        <v>19</v>
      </c>
      <c r="L100" s="287"/>
      <c r="M100" s="288" t="s">
        <v>19</v>
      </c>
      <c r="N100" s="289" t="s">
        <v>43</v>
      </c>
      <c r="O100" s="87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524</v>
      </c>
      <c r="AT100" s="226" t="s">
        <v>407</v>
      </c>
      <c r="AU100" s="226" t="s">
        <v>226</v>
      </c>
      <c r="AY100" s="20" t="s">
        <v>196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79</v>
      </c>
      <c r="BK100" s="227">
        <f>ROUND(I100*H100,2)</f>
        <v>0</v>
      </c>
      <c r="BL100" s="20" t="s">
        <v>292</v>
      </c>
      <c r="BM100" s="226" t="s">
        <v>1930</v>
      </c>
    </row>
    <row r="101" s="2" customFormat="1" ht="16.5" customHeight="1">
      <c r="A101" s="41"/>
      <c r="B101" s="42"/>
      <c r="C101" s="280" t="s">
        <v>278</v>
      </c>
      <c r="D101" s="280" t="s">
        <v>407</v>
      </c>
      <c r="E101" s="281" t="s">
        <v>1190</v>
      </c>
      <c r="F101" s="282" t="s">
        <v>1203</v>
      </c>
      <c r="G101" s="283" t="s">
        <v>847</v>
      </c>
      <c r="H101" s="284">
        <v>10</v>
      </c>
      <c r="I101" s="285"/>
      <c r="J101" s="286">
        <f>ROUND(I101*H101,2)</f>
        <v>0</v>
      </c>
      <c r="K101" s="282" t="s">
        <v>19</v>
      </c>
      <c r="L101" s="287"/>
      <c r="M101" s="288" t="s">
        <v>19</v>
      </c>
      <c r="N101" s="289" t="s">
        <v>43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524</v>
      </c>
      <c r="AT101" s="226" t="s">
        <v>407</v>
      </c>
      <c r="AU101" s="226" t="s">
        <v>226</v>
      </c>
      <c r="AY101" s="20" t="s">
        <v>196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79</v>
      </c>
      <c r="BK101" s="227">
        <f>ROUND(I101*H101,2)</f>
        <v>0</v>
      </c>
      <c r="BL101" s="20" t="s">
        <v>292</v>
      </c>
      <c r="BM101" s="226" t="s">
        <v>1931</v>
      </c>
    </row>
    <row r="102" s="2" customFormat="1" ht="16.5" customHeight="1">
      <c r="A102" s="41"/>
      <c r="B102" s="42"/>
      <c r="C102" s="280" t="s">
        <v>284</v>
      </c>
      <c r="D102" s="280" t="s">
        <v>407</v>
      </c>
      <c r="E102" s="281" t="s">
        <v>1193</v>
      </c>
      <c r="F102" s="282" t="s">
        <v>1932</v>
      </c>
      <c r="G102" s="283" t="s">
        <v>847</v>
      </c>
      <c r="H102" s="284">
        <v>4</v>
      </c>
      <c r="I102" s="285"/>
      <c r="J102" s="286">
        <f>ROUND(I102*H102,2)</f>
        <v>0</v>
      </c>
      <c r="K102" s="282" t="s">
        <v>19</v>
      </c>
      <c r="L102" s="287"/>
      <c r="M102" s="288" t="s">
        <v>19</v>
      </c>
      <c r="N102" s="289" t="s">
        <v>43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524</v>
      </c>
      <c r="AT102" s="226" t="s">
        <v>407</v>
      </c>
      <c r="AU102" s="226" t="s">
        <v>226</v>
      </c>
      <c r="AY102" s="20" t="s">
        <v>196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79</v>
      </c>
      <c r="BK102" s="227">
        <f>ROUND(I102*H102,2)</f>
        <v>0</v>
      </c>
      <c r="BL102" s="20" t="s">
        <v>292</v>
      </c>
      <c r="BM102" s="226" t="s">
        <v>1933</v>
      </c>
    </row>
    <row r="103" s="2" customFormat="1" ht="24.15" customHeight="1">
      <c r="A103" s="41"/>
      <c r="B103" s="42"/>
      <c r="C103" s="280" t="s">
        <v>294</v>
      </c>
      <c r="D103" s="280" t="s">
        <v>407</v>
      </c>
      <c r="E103" s="281" t="s">
        <v>1196</v>
      </c>
      <c r="F103" s="282" t="s">
        <v>1934</v>
      </c>
      <c r="G103" s="283" t="s">
        <v>847</v>
      </c>
      <c r="H103" s="284">
        <v>4</v>
      </c>
      <c r="I103" s="285"/>
      <c r="J103" s="286">
        <f>ROUND(I103*H103,2)</f>
        <v>0</v>
      </c>
      <c r="K103" s="282" t="s">
        <v>19</v>
      </c>
      <c r="L103" s="287"/>
      <c r="M103" s="288" t="s">
        <v>19</v>
      </c>
      <c r="N103" s="289" t="s">
        <v>43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524</v>
      </c>
      <c r="AT103" s="226" t="s">
        <v>407</v>
      </c>
      <c r="AU103" s="226" t="s">
        <v>226</v>
      </c>
      <c r="AY103" s="20" t="s">
        <v>196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79</v>
      </c>
      <c r="BK103" s="227">
        <f>ROUND(I103*H103,2)</f>
        <v>0</v>
      </c>
      <c r="BL103" s="20" t="s">
        <v>292</v>
      </c>
      <c r="BM103" s="226" t="s">
        <v>1935</v>
      </c>
    </row>
    <row r="104" s="2" customFormat="1" ht="16.5" customHeight="1">
      <c r="A104" s="41"/>
      <c r="B104" s="42"/>
      <c r="C104" s="280" t="s">
        <v>299</v>
      </c>
      <c r="D104" s="280" t="s">
        <v>407</v>
      </c>
      <c r="E104" s="281" t="s">
        <v>1199</v>
      </c>
      <c r="F104" s="282" t="s">
        <v>1230</v>
      </c>
      <c r="G104" s="283" t="s">
        <v>847</v>
      </c>
      <c r="H104" s="284">
        <v>4</v>
      </c>
      <c r="I104" s="285"/>
      <c r="J104" s="286">
        <f>ROUND(I104*H104,2)</f>
        <v>0</v>
      </c>
      <c r="K104" s="282" t="s">
        <v>19</v>
      </c>
      <c r="L104" s="287"/>
      <c r="M104" s="288" t="s">
        <v>19</v>
      </c>
      <c r="N104" s="289" t="s">
        <v>43</v>
      </c>
      <c r="O104" s="87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524</v>
      </c>
      <c r="AT104" s="226" t="s">
        <v>407</v>
      </c>
      <c r="AU104" s="226" t="s">
        <v>226</v>
      </c>
      <c r="AY104" s="20" t="s">
        <v>196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79</v>
      </c>
      <c r="BK104" s="227">
        <f>ROUND(I104*H104,2)</f>
        <v>0</v>
      </c>
      <c r="BL104" s="20" t="s">
        <v>292</v>
      </c>
      <c r="BM104" s="226" t="s">
        <v>1936</v>
      </c>
    </row>
    <row r="105" s="2" customFormat="1" ht="21.75" customHeight="1">
      <c r="A105" s="41"/>
      <c r="B105" s="42"/>
      <c r="C105" s="280" t="s">
        <v>197</v>
      </c>
      <c r="D105" s="280" t="s">
        <v>407</v>
      </c>
      <c r="E105" s="281" t="s">
        <v>1202</v>
      </c>
      <c r="F105" s="282" t="s">
        <v>1937</v>
      </c>
      <c r="G105" s="283" t="s">
        <v>847</v>
      </c>
      <c r="H105" s="284">
        <v>4</v>
      </c>
      <c r="I105" s="285"/>
      <c r="J105" s="286">
        <f>ROUND(I105*H105,2)</f>
        <v>0</v>
      </c>
      <c r="K105" s="282" t="s">
        <v>19</v>
      </c>
      <c r="L105" s="287"/>
      <c r="M105" s="288" t="s">
        <v>19</v>
      </c>
      <c r="N105" s="289" t="s">
        <v>43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524</v>
      </c>
      <c r="AT105" s="226" t="s">
        <v>407</v>
      </c>
      <c r="AU105" s="226" t="s">
        <v>226</v>
      </c>
      <c r="AY105" s="20" t="s">
        <v>196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79</v>
      </c>
      <c r="BK105" s="227">
        <f>ROUND(I105*H105,2)</f>
        <v>0</v>
      </c>
      <c r="BL105" s="20" t="s">
        <v>292</v>
      </c>
      <c r="BM105" s="226" t="s">
        <v>1938</v>
      </c>
    </row>
    <row r="106" s="2" customFormat="1" ht="16.5" customHeight="1">
      <c r="A106" s="41"/>
      <c r="B106" s="42"/>
      <c r="C106" s="280" t="s">
        <v>259</v>
      </c>
      <c r="D106" s="280" t="s">
        <v>407</v>
      </c>
      <c r="E106" s="281" t="s">
        <v>1205</v>
      </c>
      <c r="F106" s="282" t="s">
        <v>1224</v>
      </c>
      <c r="G106" s="283" t="s">
        <v>847</v>
      </c>
      <c r="H106" s="284">
        <v>4</v>
      </c>
      <c r="I106" s="285"/>
      <c r="J106" s="286">
        <f>ROUND(I106*H106,2)</f>
        <v>0</v>
      </c>
      <c r="K106" s="282" t="s">
        <v>19</v>
      </c>
      <c r="L106" s="287"/>
      <c r="M106" s="288" t="s">
        <v>19</v>
      </c>
      <c r="N106" s="289" t="s">
        <v>43</v>
      </c>
      <c r="O106" s="87"/>
      <c r="P106" s="224">
        <f>O106*H106</f>
        <v>0</v>
      </c>
      <c r="Q106" s="224">
        <v>0</v>
      </c>
      <c r="R106" s="224">
        <f>Q106*H106</f>
        <v>0</v>
      </c>
      <c r="S106" s="224">
        <v>0</v>
      </c>
      <c r="T106" s="22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524</v>
      </c>
      <c r="AT106" s="226" t="s">
        <v>407</v>
      </c>
      <c r="AU106" s="226" t="s">
        <v>226</v>
      </c>
      <c r="AY106" s="20" t="s">
        <v>196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79</v>
      </c>
      <c r="BK106" s="227">
        <f>ROUND(I106*H106,2)</f>
        <v>0</v>
      </c>
      <c r="BL106" s="20" t="s">
        <v>292</v>
      </c>
      <c r="BM106" s="226" t="s">
        <v>1939</v>
      </c>
    </row>
    <row r="107" s="2" customFormat="1" ht="16.5" customHeight="1">
      <c r="A107" s="41"/>
      <c r="B107" s="42"/>
      <c r="C107" s="280" t="s">
        <v>314</v>
      </c>
      <c r="D107" s="280" t="s">
        <v>407</v>
      </c>
      <c r="E107" s="281" t="s">
        <v>1208</v>
      </c>
      <c r="F107" s="282" t="s">
        <v>1940</v>
      </c>
      <c r="G107" s="283" t="s">
        <v>847</v>
      </c>
      <c r="H107" s="284">
        <v>4</v>
      </c>
      <c r="I107" s="285"/>
      <c r="J107" s="286">
        <f>ROUND(I107*H107,2)</f>
        <v>0</v>
      </c>
      <c r="K107" s="282" t="s">
        <v>19</v>
      </c>
      <c r="L107" s="287"/>
      <c r="M107" s="288" t="s">
        <v>19</v>
      </c>
      <c r="N107" s="289" t="s">
        <v>43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524</v>
      </c>
      <c r="AT107" s="226" t="s">
        <v>407</v>
      </c>
      <c r="AU107" s="226" t="s">
        <v>226</v>
      </c>
      <c r="AY107" s="20" t="s">
        <v>196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79</v>
      </c>
      <c r="BK107" s="227">
        <f>ROUND(I107*H107,2)</f>
        <v>0</v>
      </c>
      <c r="BL107" s="20" t="s">
        <v>292</v>
      </c>
      <c r="BM107" s="226" t="s">
        <v>1941</v>
      </c>
    </row>
    <row r="108" s="2" customFormat="1" ht="16.5" customHeight="1">
      <c r="A108" s="41"/>
      <c r="B108" s="42"/>
      <c r="C108" s="280" t="s">
        <v>323</v>
      </c>
      <c r="D108" s="280" t="s">
        <v>407</v>
      </c>
      <c r="E108" s="281" t="s">
        <v>1211</v>
      </c>
      <c r="F108" s="282" t="s">
        <v>1942</v>
      </c>
      <c r="G108" s="283" t="s">
        <v>847</v>
      </c>
      <c r="H108" s="284">
        <v>3</v>
      </c>
      <c r="I108" s="285"/>
      <c r="J108" s="286">
        <f>ROUND(I108*H108,2)</f>
        <v>0</v>
      </c>
      <c r="K108" s="282" t="s">
        <v>19</v>
      </c>
      <c r="L108" s="287"/>
      <c r="M108" s="288" t="s">
        <v>19</v>
      </c>
      <c r="N108" s="289" t="s">
        <v>43</v>
      </c>
      <c r="O108" s="87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524</v>
      </c>
      <c r="AT108" s="226" t="s">
        <v>407</v>
      </c>
      <c r="AU108" s="226" t="s">
        <v>226</v>
      </c>
      <c r="AY108" s="20" t="s">
        <v>196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79</v>
      </c>
      <c r="BK108" s="227">
        <f>ROUND(I108*H108,2)</f>
        <v>0</v>
      </c>
      <c r="BL108" s="20" t="s">
        <v>292</v>
      </c>
      <c r="BM108" s="226" t="s">
        <v>1943</v>
      </c>
    </row>
    <row r="109" s="2" customFormat="1" ht="16.5" customHeight="1">
      <c r="A109" s="41"/>
      <c r="B109" s="42"/>
      <c r="C109" s="280" t="s">
        <v>8</v>
      </c>
      <c r="D109" s="280" t="s">
        <v>407</v>
      </c>
      <c r="E109" s="281" t="s">
        <v>1214</v>
      </c>
      <c r="F109" s="282" t="s">
        <v>1944</v>
      </c>
      <c r="G109" s="283" t="s">
        <v>847</v>
      </c>
      <c r="H109" s="284">
        <v>7</v>
      </c>
      <c r="I109" s="285"/>
      <c r="J109" s="286">
        <f>ROUND(I109*H109,2)</f>
        <v>0</v>
      </c>
      <c r="K109" s="282" t="s">
        <v>19</v>
      </c>
      <c r="L109" s="287"/>
      <c r="M109" s="288" t="s">
        <v>19</v>
      </c>
      <c r="N109" s="289" t="s">
        <v>43</v>
      </c>
      <c r="O109" s="87"/>
      <c r="P109" s="224">
        <f>O109*H109</f>
        <v>0</v>
      </c>
      <c r="Q109" s="224">
        <v>0</v>
      </c>
      <c r="R109" s="224">
        <f>Q109*H109</f>
        <v>0</v>
      </c>
      <c r="S109" s="224">
        <v>0</v>
      </c>
      <c r="T109" s="22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524</v>
      </c>
      <c r="AT109" s="226" t="s">
        <v>407</v>
      </c>
      <c r="AU109" s="226" t="s">
        <v>226</v>
      </c>
      <c r="AY109" s="20" t="s">
        <v>196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79</v>
      </c>
      <c r="BK109" s="227">
        <f>ROUND(I109*H109,2)</f>
        <v>0</v>
      </c>
      <c r="BL109" s="20" t="s">
        <v>292</v>
      </c>
      <c r="BM109" s="226" t="s">
        <v>1945</v>
      </c>
    </row>
    <row r="110" s="12" customFormat="1" ht="20.88" customHeight="1">
      <c r="A110" s="12"/>
      <c r="B110" s="199"/>
      <c r="C110" s="200"/>
      <c r="D110" s="201" t="s">
        <v>71</v>
      </c>
      <c r="E110" s="213" t="s">
        <v>1946</v>
      </c>
      <c r="F110" s="213" t="s">
        <v>1947</v>
      </c>
      <c r="G110" s="200"/>
      <c r="H110" s="200"/>
      <c r="I110" s="203"/>
      <c r="J110" s="214">
        <f>BK110</f>
        <v>0</v>
      </c>
      <c r="K110" s="200"/>
      <c r="L110" s="205"/>
      <c r="M110" s="206"/>
      <c r="N110" s="207"/>
      <c r="O110" s="207"/>
      <c r="P110" s="208">
        <f>SUM(P111:P134)</f>
        <v>0</v>
      </c>
      <c r="Q110" s="207"/>
      <c r="R110" s="208">
        <f>SUM(R111:R134)</f>
        <v>0</v>
      </c>
      <c r="S110" s="207"/>
      <c r="T110" s="209">
        <f>SUM(T111:T134)</f>
        <v>0</v>
      </c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R110" s="210" t="s">
        <v>79</v>
      </c>
      <c r="AT110" s="211" t="s">
        <v>71</v>
      </c>
      <c r="AU110" s="211" t="s">
        <v>81</v>
      </c>
      <c r="AY110" s="210" t="s">
        <v>196</v>
      </c>
      <c r="BK110" s="212">
        <f>SUM(BK111:BK134)</f>
        <v>0</v>
      </c>
    </row>
    <row r="111" s="2" customFormat="1" ht="16.5" customHeight="1">
      <c r="A111" s="41"/>
      <c r="B111" s="42"/>
      <c r="C111" s="280" t="s">
        <v>292</v>
      </c>
      <c r="D111" s="280" t="s">
        <v>407</v>
      </c>
      <c r="E111" s="281" t="s">
        <v>1948</v>
      </c>
      <c r="F111" s="282" t="s">
        <v>1949</v>
      </c>
      <c r="G111" s="283" t="s">
        <v>847</v>
      </c>
      <c r="H111" s="284">
        <v>1</v>
      </c>
      <c r="I111" s="285"/>
      <c r="J111" s="286">
        <f>ROUND(I111*H111,2)</f>
        <v>0</v>
      </c>
      <c r="K111" s="282" t="s">
        <v>19</v>
      </c>
      <c r="L111" s="287"/>
      <c r="M111" s="288" t="s">
        <v>19</v>
      </c>
      <c r="N111" s="289" t="s">
        <v>43</v>
      </c>
      <c r="O111" s="87"/>
      <c r="P111" s="224">
        <f>O111*H111</f>
        <v>0</v>
      </c>
      <c r="Q111" s="224">
        <v>0</v>
      </c>
      <c r="R111" s="224">
        <f>Q111*H111</f>
        <v>0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524</v>
      </c>
      <c r="AT111" s="226" t="s">
        <v>407</v>
      </c>
      <c r="AU111" s="226" t="s">
        <v>226</v>
      </c>
      <c r="AY111" s="20" t="s">
        <v>196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79</v>
      </c>
      <c r="BK111" s="227">
        <f>ROUND(I111*H111,2)</f>
        <v>0</v>
      </c>
      <c r="BL111" s="20" t="s">
        <v>292</v>
      </c>
      <c r="BM111" s="226" t="s">
        <v>1950</v>
      </c>
    </row>
    <row r="112" s="2" customFormat="1" ht="16.5" customHeight="1">
      <c r="A112" s="41"/>
      <c r="B112" s="42"/>
      <c r="C112" s="280" t="s">
        <v>308</v>
      </c>
      <c r="D112" s="280" t="s">
        <v>407</v>
      </c>
      <c r="E112" s="281" t="s">
        <v>1951</v>
      </c>
      <c r="F112" s="282" t="s">
        <v>1952</v>
      </c>
      <c r="G112" s="283" t="s">
        <v>847</v>
      </c>
      <c r="H112" s="284">
        <v>1</v>
      </c>
      <c r="I112" s="285"/>
      <c r="J112" s="286">
        <f>ROUND(I112*H112,2)</f>
        <v>0</v>
      </c>
      <c r="K112" s="282" t="s">
        <v>19</v>
      </c>
      <c r="L112" s="287"/>
      <c r="M112" s="288" t="s">
        <v>19</v>
      </c>
      <c r="N112" s="289" t="s">
        <v>43</v>
      </c>
      <c r="O112" s="87"/>
      <c r="P112" s="224">
        <f>O112*H112</f>
        <v>0</v>
      </c>
      <c r="Q112" s="224">
        <v>0</v>
      </c>
      <c r="R112" s="224">
        <f>Q112*H112</f>
        <v>0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524</v>
      </c>
      <c r="AT112" s="226" t="s">
        <v>407</v>
      </c>
      <c r="AU112" s="226" t="s">
        <v>226</v>
      </c>
      <c r="AY112" s="20" t="s">
        <v>196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79</v>
      </c>
      <c r="BK112" s="227">
        <f>ROUND(I112*H112,2)</f>
        <v>0</v>
      </c>
      <c r="BL112" s="20" t="s">
        <v>292</v>
      </c>
      <c r="BM112" s="226" t="s">
        <v>1953</v>
      </c>
    </row>
    <row r="113" s="2" customFormat="1" ht="16.5" customHeight="1">
      <c r="A113" s="41"/>
      <c r="B113" s="42"/>
      <c r="C113" s="280" t="s">
        <v>345</v>
      </c>
      <c r="D113" s="280" t="s">
        <v>407</v>
      </c>
      <c r="E113" s="281" t="s">
        <v>1954</v>
      </c>
      <c r="F113" s="282" t="s">
        <v>1955</v>
      </c>
      <c r="G113" s="283" t="s">
        <v>847</v>
      </c>
      <c r="H113" s="284">
        <v>1</v>
      </c>
      <c r="I113" s="285"/>
      <c r="J113" s="286">
        <f>ROUND(I113*H113,2)</f>
        <v>0</v>
      </c>
      <c r="K113" s="282" t="s">
        <v>19</v>
      </c>
      <c r="L113" s="287"/>
      <c r="M113" s="288" t="s">
        <v>19</v>
      </c>
      <c r="N113" s="289" t="s">
        <v>43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524</v>
      </c>
      <c r="AT113" s="226" t="s">
        <v>407</v>
      </c>
      <c r="AU113" s="226" t="s">
        <v>226</v>
      </c>
      <c r="AY113" s="20" t="s">
        <v>196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79</v>
      </c>
      <c r="BK113" s="227">
        <f>ROUND(I113*H113,2)</f>
        <v>0</v>
      </c>
      <c r="BL113" s="20" t="s">
        <v>292</v>
      </c>
      <c r="BM113" s="226" t="s">
        <v>1956</v>
      </c>
    </row>
    <row r="114" s="2" customFormat="1" ht="16.5" customHeight="1">
      <c r="A114" s="41"/>
      <c r="B114" s="42"/>
      <c r="C114" s="280" t="s">
        <v>353</v>
      </c>
      <c r="D114" s="280" t="s">
        <v>407</v>
      </c>
      <c r="E114" s="281" t="s">
        <v>1957</v>
      </c>
      <c r="F114" s="282" t="s">
        <v>1958</v>
      </c>
      <c r="G114" s="283" t="s">
        <v>847</v>
      </c>
      <c r="H114" s="284">
        <v>1</v>
      </c>
      <c r="I114" s="285"/>
      <c r="J114" s="286">
        <f>ROUND(I114*H114,2)</f>
        <v>0</v>
      </c>
      <c r="K114" s="282" t="s">
        <v>19</v>
      </c>
      <c r="L114" s="287"/>
      <c r="M114" s="288" t="s">
        <v>19</v>
      </c>
      <c r="N114" s="289" t="s">
        <v>43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524</v>
      </c>
      <c r="AT114" s="226" t="s">
        <v>407</v>
      </c>
      <c r="AU114" s="226" t="s">
        <v>226</v>
      </c>
      <c r="AY114" s="20" t="s">
        <v>196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79</v>
      </c>
      <c r="BK114" s="227">
        <f>ROUND(I114*H114,2)</f>
        <v>0</v>
      </c>
      <c r="BL114" s="20" t="s">
        <v>292</v>
      </c>
      <c r="BM114" s="226" t="s">
        <v>1959</v>
      </c>
    </row>
    <row r="115" s="2" customFormat="1" ht="16.5" customHeight="1">
      <c r="A115" s="41"/>
      <c r="B115" s="42"/>
      <c r="C115" s="280" t="s">
        <v>361</v>
      </c>
      <c r="D115" s="280" t="s">
        <v>407</v>
      </c>
      <c r="E115" s="281" t="s">
        <v>1960</v>
      </c>
      <c r="F115" s="282" t="s">
        <v>1961</v>
      </c>
      <c r="G115" s="283" t="s">
        <v>847</v>
      </c>
      <c r="H115" s="284">
        <v>1</v>
      </c>
      <c r="I115" s="285"/>
      <c r="J115" s="286">
        <f>ROUND(I115*H115,2)</f>
        <v>0</v>
      </c>
      <c r="K115" s="282" t="s">
        <v>19</v>
      </c>
      <c r="L115" s="287"/>
      <c r="M115" s="288" t="s">
        <v>19</v>
      </c>
      <c r="N115" s="289" t="s">
        <v>43</v>
      </c>
      <c r="O115" s="87"/>
      <c r="P115" s="224">
        <f>O115*H115</f>
        <v>0</v>
      </c>
      <c r="Q115" s="224">
        <v>0</v>
      </c>
      <c r="R115" s="224">
        <f>Q115*H115</f>
        <v>0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524</v>
      </c>
      <c r="AT115" s="226" t="s">
        <v>407</v>
      </c>
      <c r="AU115" s="226" t="s">
        <v>226</v>
      </c>
      <c r="AY115" s="20" t="s">
        <v>196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79</v>
      </c>
      <c r="BK115" s="227">
        <f>ROUND(I115*H115,2)</f>
        <v>0</v>
      </c>
      <c r="BL115" s="20" t="s">
        <v>292</v>
      </c>
      <c r="BM115" s="226" t="s">
        <v>1962</v>
      </c>
    </row>
    <row r="116" s="2" customFormat="1" ht="16.5" customHeight="1">
      <c r="A116" s="41"/>
      <c r="B116" s="42"/>
      <c r="C116" s="280" t="s">
        <v>7</v>
      </c>
      <c r="D116" s="280" t="s">
        <v>407</v>
      </c>
      <c r="E116" s="281" t="s">
        <v>1963</v>
      </c>
      <c r="F116" s="282" t="s">
        <v>1964</v>
      </c>
      <c r="G116" s="283" t="s">
        <v>847</v>
      </c>
      <c r="H116" s="284">
        <v>2</v>
      </c>
      <c r="I116" s="285"/>
      <c r="J116" s="286">
        <f>ROUND(I116*H116,2)</f>
        <v>0</v>
      </c>
      <c r="K116" s="282" t="s">
        <v>19</v>
      </c>
      <c r="L116" s="287"/>
      <c r="M116" s="288" t="s">
        <v>19</v>
      </c>
      <c r="N116" s="289" t="s">
        <v>43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524</v>
      </c>
      <c r="AT116" s="226" t="s">
        <v>407</v>
      </c>
      <c r="AU116" s="226" t="s">
        <v>226</v>
      </c>
      <c r="AY116" s="20" t="s">
        <v>196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292</v>
      </c>
      <c r="BM116" s="226" t="s">
        <v>1965</v>
      </c>
    </row>
    <row r="117" s="2" customFormat="1" ht="16.5" customHeight="1">
      <c r="A117" s="41"/>
      <c r="B117" s="42"/>
      <c r="C117" s="280" t="s">
        <v>478</v>
      </c>
      <c r="D117" s="280" t="s">
        <v>407</v>
      </c>
      <c r="E117" s="281" t="s">
        <v>1966</v>
      </c>
      <c r="F117" s="282" t="s">
        <v>1967</v>
      </c>
      <c r="G117" s="283" t="s">
        <v>847</v>
      </c>
      <c r="H117" s="284">
        <v>11</v>
      </c>
      <c r="I117" s="285"/>
      <c r="J117" s="286">
        <f>ROUND(I117*H117,2)</f>
        <v>0</v>
      </c>
      <c r="K117" s="282" t="s">
        <v>19</v>
      </c>
      <c r="L117" s="287"/>
      <c r="M117" s="288" t="s">
        <v>19</v>
      </c>
      <c r="N117" s="289" t="s">
        <v>43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524</v>
      </c>
      <c r="AT117" s="226" t="s">
        <v>407</v>
      </c>
      <c r="AU117" s="226" t="s">
        <v>226</v>
      </c>
      <c r="AY117" s="20" t="s">
        <v>196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79</v>
      </c>
      <c r="BK117" s="227">
        <f>ROUND(I117*H117,2)</f>
        <v>0</v>
      </c>
      <c r="BL117" s="20" t="s">
        <v>292</v>
      </c>
      <c r="BM117" s="226" t="s">
        <v>1968</v>
      </c>
    </row>
    <row r="118" s="2" customFormat="1" ht="16.5" customHeight="1">
      <c r="A118" s="41"/>
      <c r="B118" s="42"/>
      <c r="C118" s="280" t="s">
        <v>483</v>
      </c>
      <c r="D118" s="280" t="s">
        <v>407</v>
      </c>
      <c r="E118" s="281" t="s">
        <v>1969</v>
      </c>
      <c r="F118" s="282" t="s">
        <v>1970</v>
      </c>
      <c r="G118" s="283" t="s">
        <v>847</v>
      </c>
      <c r="H118" s="284">
        <v>1</v>
      </c>
      <c r="I118" s="285"/>
      <c r="J118" s="286">
        <f>ROUND(I118*H118,2)</f>
        <v>0</v>
      </c>
      <c r="K118" s="282" t="s">
        <v>19</v>
      </c>
      <c r="L118" s="287"/>
      <c r="M118" s="288" t="s">
        <v>19</v>
      </c>
      <c r="N118" s="289" t="s">
        <v>43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524</v>
      </c>
      <c r="AT118" s="226" t="s">
        <v>407</v>
      </c>
      <c r="AU118" s="226" t="s">
        <v>226</v>
      </c>
      <c r="AY118" s="20" t="s">
        <v>196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79</v>
      </c>
      <c r="BK118" s="227">
        <f>ROUND(I118*H118,2)</f>
        <v>0</v>
      </c>
      <c r="BL118" s="20" t="s">
        <v>292</v>
      </c>
      <c r="BM118" s="226" t="s">
        <v>1971</v>
      </c>
    </row>
    <row r="119" s="2" customFormat="1" ht="16.5" customHeight="1">
      <c r="A119" s="41"/>
      <c r="B119" s="42"/>
      <c r="C119" s="280" t="s">
        <v>491</v>
      </c>
      <c r="D119" s="280" t="s">
        <v>407</v>
      </c>
      <c r="E119" s="281" t="s">
        <v>1972</v>
      </c>
      <c r="F119" s="282" t="s">
        <v>1973</v>
      </c>
      <c r="G119" s="283" t="s">
        <v>847</v>
      </c>
      <c r="H119" s="284">
        <v>1</v>
      </c>
      <c r="I119" s="285"/>
      <c r="J119" s="286">
        <f>ROUND(I119*H119,2)</f>
        <v>0</v>
      </c>
      <c r="K119" s="282" t="s">
        <v>19</v>
      </c>
      <c r="L119" s="287"/>
      <c r="M119" s="288" t="s">
        <v>19</v>
      </c>
      <c r="N119" s="289" t="s">
        <v>43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524</v>
      </c>
      <c r="AT119" s="226" t="s">
        <v>407</v>
      </c>
      <c r="AU119" s="226" t="s">
        <v>226</v>
      </c>
      <c r="AY119" s="20" t="s">
        <v>196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79</v>
      </c>
      <c r="BK119" s="227">
        <f>ROUND(I119*H119,2)</f>
        <v>0</v>
      </c>
      <c r="BL119" s="20" t="s">
        <v>292</v>
      </c>
      <c r="BM119" s="226" t="s">
        <v>1974</v>
      </c>
    </row>
    <row r="120" s="2" customFormat="1" ht="16.5" customHeight="1">
      <c r="A120" s="41"/>
      <c r="B120" s="42"/>
      <c r="C120" s="280" t="s">
        <v>493</v>
      </c>
      <c r="D120" s="280" t="s">
        <v>407</v>
      </c>
      <c r="E120" s="281" t="s">
        <v>1975</v>
      </c>
      <c r="F120" s="282" t="s">
        <v>1976</v>
      </c>
      <c r="G120" s="283" t="s">
        <v>847</v>
      </c>
      <c r="H120" s="284">
        <v>1</v>
      </c>
      <c r="I120" s="285"/>
      <c r="J120" s="286">
        <f>ROUND(I120*H120,2)</f>
        <v>0</v>
      </c>
      <c r="K120" s="282" t="s">
        <v>19</v>
      </c>
      <c r="L120" s="287"/>
      <c r="M120" s="288" t="s">
        <v>19</v>
      </c>
      <c r="N120" s="289" t="s">
        <v>43</v>
      </c>
      <c r="O120" s="87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6" t="s">
        <v>524</v>
      </c>
      <c r="AT120" s="226" t="s">
        <v>407</v>
      </c>
      <c r="AU120" s="226" t="s">
        <v>226</v>
      </c>
      <c r="AY120" s="20" t="s">
        <v>196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20" t="s">
        <v>79</v>
      </c>
      <c r="BK120" s="227">
        <f>ROUND(I120*H120,2)</f>
        <v>0</v>
      </c>
      <c r="BL120" s="20" t="s">
        <v>292</v>
      </c>
      <c r="BM120" s="226" t="s">
        <v>1977</v>
      </c>
    </row>
    <row r="121" s="2" customFormat="1" ht="16.5" customHeight="1">
      <c r="A121" s="41"/>
      <c r="B121" s="42"/>
      <c r="C121" s="280" t="s">
        <v>472</v>
      </c>
      <c r="D121" s="280" t="s">
        <v>407</v>
      </c>
      <c r="E121" s="281" t="s">
        <v>1978</v>
      </c>
      <c r="F121" s="282" t="s">
        <v>1979</v>
      </c>
      <c r="G121" s="283" t="s">
        <v>847</v>
      </c>
      <c r="H121" s="284">
        <v>1</v>
      </c>
      <c r="I121" s="285"/>
      <c r="J121" s="286">
        <f>ROUND(I121*H121,2)</f>
        <v>0</v>
      </c>
      <c r="K121" s="282" t="s">
        <v>19</v>
      </c>
      <c r="L121" s="287"/>
      <c r="M121" s="288" t="s">
        <v>19</v>
      </c>
      <c r="N121" s="289" t="s">
        <v>43</v>
      </c>
      <c r="O121" s="87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524</v>
      </c>
      <c r="AT121" s="226" t="s">
        <v>407</v>
      </c>
      <c r="AU121" s="226" t="s">
        <v>226</v>
      </c>
      <c r="AY121" s="20" t="s">
        <v>196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79</v>
      </c>
      <c r="BK121" s="227">
        <f>ROUND(I121*H121,2)</f>
        <v>0</v>
      </c>
      <c r="BL121" s="20" t="s">
        <v>292</v>
      </c>
      <c r="BM121" s="226" t="s">
        <v>1980</v>
      </c>
    </row>
    <row r="122" s="2" customFormat="1" ht="16.5" customHeight="1">
      <c r="A122" s="41"/>
      <c r="B122" s="42"/>
      <c r="C122" s="280" t="s">
        <v>500</v>
      </c>
      <c r="D122" s="280" t="s">
        <v>407</v>
      </c>
      <c r="E122" s="281" t="s">
        <v>1981</v>
      </c>
      <c r="F122" s="282" t="s">
        <v>1982</v>
      </c>
      <c r="G122" s="283" t="s">
        <v>847</v>
      </c>
      <c r="H122" s="284">
        <v>1</v>
      </c>
      <c r="I122" s="285"/>
      <c r="J122" s="286">
        <f>ROUND(I122*H122,2)</f>
        <v>0</v>
      </c>
      <c r="K122" s="282" t="s">
        <v>19</v>
      </c>
      <c r="L122" s="287"/>
      <c r="M122" s="288" t="s">
        <v>19</v>
      </c>
      <c r="N122" s="289" t="s">
        <v>43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524</v>
      </c>
      <c r="AT122" s="226" t="s">
        <v>407</v>
      </c>
      <c r="AU122" s="226" t="s">
        <v>226</v>
      </c>
      <c r="AY122" s="20" t="s">
        <v>196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79</v>
      </c>
      <c r="BK122" s="227">
        <f>ROUND(I122*H122,2)</f>
        <v>0</v>
      </c>
      <c r="BL122" s="20" t="s">
        <v>292</v>
      </c>
      <c r="BM122" s="226" t="s">
        <v>1983</v>
      </c>
    </row>
    <row r="123" s="2" customFormat="1" ht="16.5" customHeight="1">
      <c r="A123" s="41"/>
      <c r="B123" s="42"/>
      <c r="C123" s="280" t="s">
        <v>505</v>
      </c>
      <c r="D123" s="280" t="s">
        <v>407</v>
      </c>
      <c r="E123" s="281" t="s">
        <v>1984</v>
      </c>
      <c r="F123" s="282" t="s">
        <v>1985</v>
      </c>
      <c r="G123" s="283" t="s">
        <v>847</v>
      </c>
      <c r="H123" s="284">
        <v>1</v>
      </c>
      <c r="I123" s="285"/>
      <c r="J123" s="286">
        <f>ROUND(I123*H123,2)</f>
        <v>0</v>
      </c>
      <c r="K123" s="282" t="s">
        <v>19</v>
      </c>
      <c r="L123" s="287"/>
      <c r="M123" s="288" t="s">
        <v>19</v>
      </c>
      <c r="N123" s="289" t="s">
        <v>43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524</v>
      </c>
      <c r="AT123" s="226" t="s">
        <v>407</v>
      </c>
      <c r="AU123" s="226" t="s">
        <v>226</v>
      </c>
      <c r="AY123" s="20" t="s">
        <v>196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79</v>
      </c>
      <c r="BK123" s="227">
        <f>ROUND(I123*H123,2)</f>
        <v>0</v>
      </c>
      <c r="BL123" s="20" t="s">
        <v>292</v>
      </c>
      <c r="BM123" s="226" t="s">
        <v>1986</v>
      </c>
    </row>
    <row r="124" s="2" customFormat="1" ht="16.5" customHeight="1">
      <c r="A124" s="41"/>
      <c r="B124" s="42"/>
      <c r="C124" s="280" t="s">
        <v>510</v>
      </c>
      <c r="D124" s="280" t="s">
        <v>407</v>
      </c>
      <c r="E124" s="281" t="s">
        <v>1987</v>
      </c>
      <c r="F124" s="282" t="s">
        <v>1988</v>
      </c>
      <c r="G124" s="283" t="s">
        <v>847</v>
      </c>
      <c r="H124" s="284">
        <v>1</v>
      </c>
      <c r="I124" s="285"/>
      <c r="J124" s="286">
        <f>ROUND(I124*H124,2)</f>
        <v>0</v>
      </c>
      <c r="K124" s="282" t="s">
        <v>19</v>
      </c>
      <c r="L124" s="287"/>
      <c r="M124" s="288" t="s">
        <v>19</v>
      </c>
      <c r="N124" s="289" t="s">
        <v>43</v>
      </c>
      <c r="O124" s="87"/>
      <c r="P124" s="224">
        <f>O124*H124</f>
        <v>0</v>
      </c>
      <c r="Q124" s="224">
        <v>0</v>
      </c>
      <c r="R124" s="224">
        <f>Q124*H124</f>
        <v>0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524</v>
      </c>
      <c r="AT124" s="226" t="s">
        <v>407</v>
      </c>
      <c r="AU124" s="226" t="s">
        <v>226</v>
      </c>
      <c r="AY124" s="20" t="s">
        <v>196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79</v>
      </c>
      <c r="BK124" s="227">
        <f>ROUND(I124*H124,2)</f>
        <v>0</v>
      </c>
      <c r="BL124" s="20" t="s">
        <v>292</v>
      </c>
      <c r="BM124" s="226" t="s">
        <v>1989</v>
      </c>
    </row>
    <row r="125" s="2" customFormat="1" ht="16.5" customHeight="1">
      <c r="A125" s="41"/>
      <c r="B125" s="42"/>
      <c r="C125" s="280" t="s">
        <v>513</v>
      </c>
      <c r="D125" s="280" t="s">
        <v>407</v>
      </c>
      <c r="E125" s="281" t="s">
        <v>1990</v>
      </c>
      <c r="F125" s="282" t="s">
        <v>1991</v>
      </c>
      <c r="G125" s="283" t="s">
        <v>847</v>
      </c>
      <c r="H125" s="284">
        <v>1</v>
      </c>
      <c r="I125" s="285"/>
      <c r="J125" s="286">
        <f>ROUND(I125*H125,2)</f>
        <v>0</v>
      </c>
      <c r="K125" s="282" t="s">
        <v>19</v>
      </c>
      <c r="L125" s="287"/>
      <c r="M125" s="288" t="s">
        <v>19</v>
      </c>
      <c r="N125" s="289" t="s">
        <v>43</v>
      </c>
      <c r="O125" s="87"/>
      <c r="P125" s="224">
        <f>O125*H125</f>
        <v>0</v>
      </c>
      <c r="Q125" s="224">
        <v>0</v>
      </c>
      <c r="R125" s="224">
        <f>Q125*H125</f>
        <v>0</v>
      </c>
      <c r="S125" s="224">
        <v>0</v>
      </c>
      <c r="T125" s="225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524</v>
      </c>
      <c r="AT125" s="226" t="s">
        <v>407</v>
      </c>
      <c r="AU125" s="226" t="s">
        <v>226</v>
      </c>
      <c r="AY125" s="20" t="s">
        <v>196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79</v>
      </c>
      <c r="BK125" s="227">
        <f>ROUND(I125*H125,2)</f>
        <v>0</v>
      </c>
      <c r="BL125" s="20" t="s">
        <v>292</v>
      </c>
      <c r="BM125" s="226" t="s">
        <v>1992</v>
      </c>
    </row>
    <row r="126" s="2" customFormat="1" ht="16.5" customHeight="1">
      <c r="A126" s="41"/>
      <c r="B126" s="42"/>
      <c r="C126" s="280" t="s">
        <v>519</v>
      </c>
      <c r="D126" s="280" t="s">
        <v>407</v>
      </c>
      <c r="E126" s="281" t="s">
        <v>1993</v>
      </c>
      <c r="F126" s="282" t="s">
        <v>1994</v>
      </c>
      <c r="G126" s="283" t="s">
        <v>847</v>
      </c>
      <c r="H126" s="284">
        <v>1</v>
      </c>
      <c r="I126" s="285"/>
      <c r="J126" s="286">
        <f>ROUND(I126*H126,2)</f>
        <v>0</v>
      </c>
      <c r="K126" s="282" t="s">
        <v>19</v>
      </c>
      <c r="L126" s="287"/>
      <c r="M126" s="288" t="s">
        <v>19</v>
      </c>
      <c r="N126" s="289" t="s">
        <v>43</v>
      </c>
      <c r="O126" s="87"/>
      <c r="P126" s="224">
        <f>O126*H126</f>
        <v>0</v>
      </c>
      <c r="Q126" s="224">
        <v>0</v>
      </c>
      <c r="R126" s="224">
        <f>Q126*H126</f>
        <v>0</v>
      </c>
      <c r="S126" s="224">
        <v>0</v>
      </c>
      <c r="T126" s="22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524</v>
      </c>
      <c r="AT126" s="226" t="s">
        <v>407</v>
      </c>
      <c r="AU126" s="226" t="s">
        <v>226</v>
      </c>
      <c r="AY126" s="20" t="s">
        <v>196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79</v>
      </c>
      <c r="BK126" s="227">
        <f>ROUND(I126*H126,2)</f>
        <v>0</v>
      </c>
      <c r="BL126" s="20" t="s">
        <v>292</v>
      </c>
      <c r="BM126" s="226" t="s">
        <v>1995</v>
      </c>
    </row>
    <row r="127" s="2" customFormat="1" ht="16.5" customHeight="1">
      <c r="A127" s="41"/>
      <c r="B127" s="42"/>
      <c r="C127" s="280" t="s">
        <v>524</v>
      </c>
      <c r="D127" s="280" t="s">
        <v>407</v>
      </c>
      <c r="E127" s="281" t="s">
        <v>1996</v>
      </c>
      <c r="F127" s="282" t="s">
        <v>1997</v>
      </c>
      <c r="G127" s="283" t="s">
        <v>1998</v>
      </c>
      <c r="H127" s="284">
        <v>1</v>
      </c>
      <c r="I127" s="285"/>
      <c r="J127" s="286">
        <f>ROUND(I127*H127,2)</f>
        <v>0</v>
      </c>
      <c r="K127" s="282" t="s">
        <v>19</v>
      </c>
      <c r="L127" s="287"/>
      <c r="M127" s="288" t="s">
        <v>19</v>
      </c>
      <c r="N127" s="289" t="s">
        <v>43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524</v>
      </c>
      <c r="AT127" s="226" t="s">
        <v>407</v>
      </c>
      <c r="AU127" s="226" t="s">
        <v>226</v>
      </c>
      <c r="AY127" s="20" t="s">
        <v>196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79</v>
      </c>
      <c r="BK127" s="227">
        <f>ROUND(I127*H127,2)</f>
        <v>0</v>
      </c>
      <c r="BL127" s="20" t="s">
        <v>292</v>
      </c>
      <c r="BM127" s="226" t="s">
        <v>1999</v>
      </c>
    </row>
    <row r="128" s="2" customFormat="1" ht="16.5" customHeight="1">
      <c r="A128" s="41"/>
      <c r="B128" s="42"/>
      <c r="C128" s="280" t="s">
        <v>529</v>
      </c>
      <c r="D128" s="280" t="s">
        <v>407</v>
      </c>
      <c r="E128" s="281" t="s">
        <v>2000</v>
      </c>
      <c r="F128" s="282" t="s">
        <v>2001</v>
      </c>
      <c r="G128" s="283" t="s">
        <v>847</v>
      </c>
      <c r="H128" s="284">
        <v>1</v>
      </c>
      <c r="I128" s="285"/>
      <c r="J128" s="286">
        <f>ROUND(I128*H128,2)</f>
        <v>0</v>
      </c>
      <c r="K128" s="282" t="s">
        <v>19</v>
      </c>
      <c r="L128" s="287"/>
      <c r="M128" s="288" t="s">
        <v>19</v>
      </c>
      <c r="N128" s="289" t="s">
        <v>43</v>
      </c>
      <c r="O128" s="87"/>
      <c r="P128" s="224">
        <f>O128*H128</f>
        <v>0</v>
      </c>
      <c r="Q128" s="224">
        <v>0</v>
      </c>
      <c r="R128" s="224">
        <f>Q128*H128</f>
        <v>0</v>
      </c>
      <c r="S128" s="224">
        <v>0</v>
      </c>
      <c r="T128" s="22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6" t="s">
        <v>524</v>
      </c>
      <c r="AT128" s="226" t="s">
        <v>407</v>
      </c>
      <c r="AU128" s="226" t="s">
        <v>226</v>
      </c>
      <c r="AY128" s="20" t="s">
        <v>196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20" t="s">
        <v>79</v>
      </c>
      <c r="BK128" s="227">
        <f>ROUND(I128*H128,2)</f>
        <v>0</v>
      </c>
      <c r="BL128" s="20" t="s">
        <v>292</v>
      </c>
      <c r="BM128" s="226" t="s">
        <v>2002</v>
      </c>
    </row>
    <row r="129" s="2" customFormat="1" ht="16.5" customHeight="1">
      <c r="A129" s="41"/>
      <c r="B129" s="42"/>
      <c r="C129" s="280" t="s">
        <v>535</v>
      </c>
      <c r="D129" s="280" t="s">
        <v>407</v>
      </c>
      <c r="E129" s="281" t="s">
        <v>2003</v>
      </c>
      <c r="F129" s="282" t="s">
        <v>2004</v>
      </c>
      <c r="G129" s="283" t="s">
        <v>847</v>
      </c>
      <c r="H129" s="284">
        <v>1</v>
      </c>
      <c r="I129" s="285"/>
      <c r="J129" s="286">
        <f>ROUND(I129*H129,2)</f>
        <v>0</v>
      </c>
      <c r="K129" s="282" t="s">
        <v>19</v>
      </c>
      <c r="L129" s="287"/>
      <c r="M129" s="288" t="s">
        <v>19</v>
      </c>
      <c r="N129" s="289" t="s">
        <v>43</v>
      </c>
      <c r="O129" s="87"/>
      <c r="P129" s="224">
        <f>O129*H129</f>
        <v>0</v>
      </c>
      <c r="Q129" s="224">
        <v>0</v>
      </c>
      <c r="R129" s="224">
        <f>Q129*H129</f>
        <v>0</v>
      </c>
      <c r="S129" s="224">
        <v>0</v>
      </c>
      <c r="T129" s="225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6" t="s">
        <v>524</v>
      </c>
      <c r="AT129" s="226" t="s">
        <v>407</v>
      </c>
      <c r="AU129" s="226" t="s">
        <v>226</v>
      </c>
      <c r="AY129" s="20" t="s">
        <v>196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20" t="s">
        <v>79</v>
      </c>
      <c r="BK129" s="227">
        <f>ROUND(I129*H129,2)</f>
        <v>0</v>
      </c>
      <c r="BL129" s="20" t="s">
        <v>292</v>
      </c>
      <c r="BM129" s="226" t="s">
        <v>2005</v>
      </c>
    </row>
    <row r="130" s="2" customFormat="1" ht="16.5" customHeight="1">
      <c r="A130" s="41"/>
      <c r="B130" s="42"/>
      <c r="C130" s="280" t="s">
        <v>538</v>
      </c>
      <c r="D130" s="280" t="s">
        <v>407</v>
      </c>
      <c r="E130" s="281" t="s">
        <v>2006</v>
      </c>
      <c r="F130" s="282" t="s">
        <v>2007</v>
      </c>
      <c r="G130" s="283" t="s">
        <v>847</v>
      </c>
      <c r="H130" s="284">
        <v>2</v>
      </c>
      <c r="I130" s="285"/>
      <c r="J130" s="286">
        <f>ROUND(I130*H130,2)</f>
        <v>0</v>
      </c>
      <c r="K130" s="282" t="s">
        <v>19</v>
      </c>
      <c r="L130" s="287"/>
      <c r="M130" s="288" t="s">
        <v>19</v>
      </c>
      <c r="N130" s="289" t="s">
        <v>43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524</v>
      </c>
      <c r="AT130" s="226" t="s">
        <v>407</v>
      </c>
      <c r="AU130" s="226" t="s">
        <v>226</v>
      </c>
      <c r="AY130" s="20" t="s">
        <v>196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79</v>
      </c>
      <c r="BK130" s="227">
        <f>ROUND(I130*H130,2)</f>
        <v>0</v>
      </c>
      <c r="BL130" s="20" t="s">
        <v>292</v>
      </c>
      <c r="BM130" s="226" t="s">
        <v>2008</v>
      </c>
    </row>
    <row r="131" s="2" customFormat="1" ht="16.5" customHeight="1">
      <c r="A131" s="41"/>
      <c r="B131" s="42"/>
      <c r="C131" s="280" t="s">
        <v>544</v>
      </c>
      <c r="D131" s="280" t="s">
        <v>407</v>
      </c>
      <c r="E131" s="281" t="s">
        <v>2009</v>
      </c>
      <c r="F131" s="282" t="s">
        <v>2010</v>
      </c>
      <c r="G131" s="283" t="s">
        <v>847</v>
      </c>
      <c r="H131" s="284">
        <v>2</v>
      </c>
      <c r="I131" s="285"/>
      <c r="J131" s="286">
        <f>ROUND(I131*H131,2)</f>
        <v>0</v>
      </c>
      <c r="K131" s="282" t="s">
        <v>19</v>
      </c>
      <c r="L131" s="287"/>
      <c r="M131" s="288" t="s">
        <v>19</v>
      </c>
      <c r="N131" s="289" t="s">
        <v>43</v>
      </c>
      <c r="O131" s="87"/>
      <c r="P131" s="224">
        <f>O131*H131</f>
        <v>0</v>
      </c>
      <c r="Q131" s="224">
        <v>0</v>
      </c>
      <c r="R131" s="224">
        <f>Q131*H131</f>
        <v>0</v>
      </c>
      <c r="S131" s="224">
        <v>0</v>
      </c>
      <c r="T131" s="225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6" t="s">
        <v>524</v>
      </c>
      <c r="AT131" s="226" t="s">
        <v>407</v>
      </c>
      <c r="AU131" s="226" t="s">
        <v>226</v>
      </c>
      <c r="AY131" s="20" t="s">
        <v>196</v>
      </c>
      <c r="BE131" s="227">
        <f>IF(N131="základní",J131,0)</f>
        <v>0</v>
      </c>
      <c r="BF131" s="227">
        <f>IF(N131="snížená",J131,0)</f>
        <v>0</v>
      </c>
      <c r="BG131" s="227">
        <f>IF(N131="zákl. přenesená",J131,0)</f>
        <v>0</v>
      </c>
      <c r="BH131" s="227">
        <f>IF(N131="sníž. přenesená",J131,0)</f>
        <v>0</v>
      </c>
      <c r="BI131" s="227">
        <f>IF(N131="nulová",J131,0)</f>
        <v>0</v>
      </c>
      <c r="BJ131" s="20" t="s">
        <v>79</v>
      </c>
      <c r="BK131" s="227">
        <f>ROUND(I131*H131,2)</f>
        <v>0</v>
      </c>
      <c r="BL131" s="20" t="s">
        <v>292</v>
      </c>
      <c r="BM131" s="226" t="s">
        <v>2011</v>
      </c>
    </row>
    <row r="132" s="2" customFormat="1" ht="16.5" customHeight="1">
      <c r="A132" s="41"/>
      <c r="B132" s="42"/>
      <c r="C132" s="280" t="s">
        <v>550</v>
      </c>
      <c r="D132" s="280" t="s">
        <v>407</v>
      </c>
      <c r="E132" s="281" t="s">
        <v>2012</v>
      </c>
      <c r="F132" s="282" t="s">
        <v>2013</v>
      </c>
      <c r="G132" s="283" t="s">
        <v>1998</v>
      </c>
      <c r="H132" s="284">
        <v>1</v>
      </c>
      <c r="I132" s="285"/>
      <c r="J132" s="286">
        <f>ROUND(I132*H132,2)</f>
        <v>0</v>
      </c>
      <c r="K132" s="282" t="s">
        <v>19</v>
      </c>
      <c r="L132" s="287"/>
      <c r="M132" s="288" t="s">
        <v>19</v>
      </c>
      <c r="N132" s="289" t="s">
        <v>43</v>
      </c>
      <c r="O132" s="87"/>
      <c r="P132" s="224">
        <f>O132*H132</f>
        <v>0</v>
      </c>
      <c r="Q132" s="224">
        <v>0</v>
      </c>
      <c r="R132" s="224">
        <f>Q132*H132</f>
        <v>0</v>
      </c>
      <c r="S132" s="224">
        <v>0</v>
      </c>
      <c r="T132" s="225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6" t="s">
        <v>524</v>
      </c>
      <c r="AT132" s="226" t="s">
        <v>407</v>
      </c>
      <c r="AU132" s="226" t="s">
        <v>226</v>
      </c>
      <c r="AY132" s="20" t="s">
        <v>196</v>
      </c>
      <c r="BE132" s="227">
        <f>IF(N132="základní",J132,0)</f>
        <v>0</v>
      </c>
      <c r="BF132" s="227">
        <f>IF(N132="snížená",J132,0)</f>
        <v>0</v>
      </c>
      <c r="BG132" s="227">
        <f>IF(N132="zákl. přenesená",J132,0)</f>
        <v>0</v>
      </c>
      <c r="BH132" s="227">
        <f>IF(N132="sníž. přenesená",J132,0)</f>
        <v>0</v>
      </c>
      <c r="BI132" s="227">
        <f>IF(N132="nulová",J132,0)</f>
        <v>0</v>
      </c>
      <c r="BJ132" s="20" t="s">
        <v>79</v>
      </c>
      <c r="BK132" s="227">
        <f>ROUND(I132*H132,2)</f>
        <v>0</v>
      </c>
      <c r="BL132" s="20" t="s">
        <v>292</v>
      </c>
      <c r="BM132" s="226" t="s">
        <v>2014</v>
      </c>
    </row>
    <row r="133" s="2" customFormat="1" ht="16.5" customHeight="1">
      <c r="A133" s="41"/>
      <c r="B133" s="42"/>
      <c r="C133" s="280" t="s">
        <v>555</v>
      </c>
      <c r="D133" s="280" t="s">
        <v>407</v>
      </c>
      <c r="E133" s="281" t="s">
        <v>2015</v>
      </c>
      <c r="F133" s="282" t="s">
        <v>2016</v>
      </c>
      <c r="G133" s="283" t="s">
        <v>1998</v>
      </c>
      <c r="H133" s="284">
        <v>1</v>
      </c>
      <c r="I133" s="285"/>
      <c r="J133" s="286">
        <f>ROUND(I133*H133,2)</f>
        <v>0</v>
      </c>
      <c r="K133" s="282" t="s">
        <v>19</v>
      </c>
      <c r="L133" s="287"/>
      <c r="M133" s="288" t="s">
        <v>19</v>
      </c>
      <c r="N133" s="289" t="s">
        <v>43</v>
      </c>
      <c r="O133" s="87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6" t="s">
        <v>524</v>
      </c>
      <c r="AT133" s="226" t="s">
        <v>407</v>
      </c>
      <c r="AU133" s="226" t="s">
        <v>226</v>
      </c>
      <c r="AY133" s="20" t="s">
        <v>196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20" t="s">
        <v>79</v>
      </c>
      <c r="BK133" s="227">
        <f>ROUND(I133*H133,2)</f>
        <v>0</v>
      </c>
      <c r="BL133" s="20" t="s">
        <v>292</v>
      </c>
      <c r="BM133" s="226" t="s">
        <v>2017</v>
      </c>
    </row>
    <row r="134" s="2" customFormat="1" ht="16.5" customHeight="1">
      <c r="A134" s="41"/>
      <c r="B134" s="42"/>
      <c r="C134" s="280" t="s">
        <v>561</v>
      </c>
      <c r="D134" s="280" t="s">
        <v>407</v>
      </c>
      <c r="E134" s="281" t="s">
        <v>2018</v>
      </c>
      <c r="F134" s="282" t="s">
        <v>2019</v>
      </c>
      <c r="G134" s="283" t="s">
        <v>1998</v>
      </c>
      <c r="H134" s="284">
        <v>1</v>
      </c>
      <c r="I134" s="285"/>
      <c r="J134" s="286">
        <f>ROUND(I134*H134,2)</f>
        <v>0</v>
      </c>
      <c r="K134" s="282" t="s">
        <v>19</v>
      </c>
      <c r="L134" s="287"/>
      <c r="M134" s="288" t="s">
        <v>19</v>
      </c>
      <c r="N134" s="289" t="s">
        <v>43</v>
      </c>
      <c r="O134" s="87"/>
      <c r="P134" s="224">
        <f>O134*H134</f>
        <v>0</v>
      </c>
      <c r="Q134" s="224">
        <v>0</v>
      </c>
      <c r="R134" s="224">
        <f>Q134*H134</f>
        <v>0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524</v>
      </c>
      <c r="AT134" s="226" t="s">
        <v>407</v>
      </c>
      <c r="AU134" s="226" t="s">
        <v>226</v>
      </c>
      <c r="AY134" s="20" t="s">
        <v>196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79</v>
      </c>
      <c r="BK134" s="227">
        <f>ROUND(I134*H134,2)</f>
        <v>0</v>
      </c>
      <c r="BL134" s="20" t="s">
        <v>292</v>
      </c>
      <c r="BM134" s="226" t="s">
        <v>2020</v>
      </c>
    </row>
    <row r="135" s="12" customFormat="1" ht="20.88" customHeight="1">
      <c r="A135" s="12"/>
      <c r="B135" s="199"/>
      <c r="C135" s="200"/>
      <c r="D135" s="201" t="s">
        <v>71</v>
      </c>
      <c r="E135" s="213" t="s">
        <v>2021</v>
      </c>
      <c r="F135" s="213" t="s">
        <v>1248</v>
      </c>
      <c r="G135" s="200"/>
      <c r="H135" s="200"/>
      <c r="I135" s="203"/>
      <c r="J135" s="214">
        <f>BK135</f>
        <v>0</v>
      </c>
      <c r="K135" s="200"/>
      <c r="L135" s="205"/>
      <c r="M135" s="206"/>
      <c r="N135" s="207"/>
      <c r="O135" s="207"/>
      <c r="P135" s="208">
        <f>SUM(P136:P164)</f>
        <v>0</v>
      </c>
      <c r="Q135" s="207"/>
      <c r="R135" s="208">
        <f>SUM(R136:R164)</f>
        <v>0</v>
      </c>
      <c r="S135" s="207"/>
      <c r="T135" s="209">
        <f>SUM(T136:T164)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10" t="s">
        <v>79</v>
      </c>
      <c r="AT135" s="211" t="s">
        <v>71</v>
      </c>
      <c r="AU135" s="211" t="s">
        <v>81</v>
      </c>
      <c r="AY135" s="210" t="s">
        <v>196</v>
      </c>
      <c r="BK135" s="212">
        <f>SUM(BK136:BK164)</f>
        <v>0</v>
      </c>
    </row>
    <row r="136" s="2" customFormat="1" ht="16.5" customHeight="1">
      <c r="A136" s="41"/>
      <c r="B136" s="42"/>
      <c r="C136" s="215" t="s">
        <v>569</v>
      </c>
      <c r="D136" s="215" t="s">
        <v>199</v>
      </c>
      <c r="E136" s="216" t="s">
        <v>2022</v>
      </c>
      <c r="F136" s="217" t="s">
        <v>2023</v>
      </c>
      <c r="G136" s="218" t="s">
        <v>847</v>
      </c>
      <c r="H136" s="219">
        <v>2</v>
      </c>
      <c r="I136" s="220"/>
      <c r="J136" s="221">
        <f>ROUND(I136*H136,2)</f>
        <v>0</v>
      </c>
      <c r="K136" s="217" t="s">
        <v>19</v>
      </c>
      <c r="L136" s="47"/>
      <c r="M136" s="222" t="s">
        <v>19</v>
      </c>
      <c r="N136" s="223" t="s">
        <v>43</v>
      </c>
      <c r="O136" s="87"/>
      <c r="P136" s="224">
        <f>O136*H136</f>
        <v>0</v>
      </c>
      <c r="Q136" s="224">
        <v>0</v>
      </c>
      <c r="R136" s="224">
        <f>Q136*H136</f>
        <v>0</v>
      </c>
      <c r="S136" s="224">
        <v>0</v>
      </c>
      <c r="T136" s="225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6" t="s">
        <v>292</v>
      </c>
      <c r="AT136" s="226" t="s">
        <v>199</v>
      </c>
      <c r="AU136" s="226" t="s">
        <v>226</v>
      </c>
      <c r="AY136" s="20" t="s">
        <v>196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20" t="s">
        <v>79</v>
      </c>
      <c r="BK136" s="227">
        <f>ROUND(I136*H136,2)</f>
        <v>0</v>
      </c>
      <c r="BL136" s="20" t="s">
        <v>292</v>
      </c>
      <c r="BM136" s="226" t="s">
        <v>2024</v>
      </c>
    </row>
    <row r="137" s="2" customFormat="1" ht="16.5" customHeight="1">
      <c r="A137" s="41"/>
      <c r="B137" s="42"/>
      <c r="C137" s="215" t="s">
        <v>577</v>
      </c>
      <c r="D137" s="215" t="s">
        <v>199</v>
      </c>
      <c r="E137" s="216" t="s">
        <v>2025</v>
      </c>
      <c r="F137" s="217" t="s">
        <v>2026</v>
      </c>
      <c r="G137" s="218" t="s">
        <v>244</v>
      </c>
      <c r="H137" s="219">
        <v>753</v>
      </c>
      <c r="I137" s="220"/>
      <c r="J137" s="221">
        <f>ROUND(I137*H137,2)</f>
        <v>0</v>
      </c>
      <c r="K137" s="217" t="s">
        <v>19</v>
      </c>
      <c r="L137" s="47"/>
      <c r="M137" s="222" t="s">
        <v>19</v>
      </c>
      <c r="N137" s="223" t="s">
        <v>43</v>
      </c>
      <c r="O137" s="87"/>
      <c r="P137" s="224">
        <f>O137*H137</f>
        <v>0</v>
      </c>
      <c r="Q137" s="224">
        <v>0</v>
      </c>
      <c r="R137" s="224">
        <f>Q137*H137</f>
        <v>0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292</v>
      </c>
      <c r="AT137" s="226" t="s">
        <v>199</v>
      </c>
      <c r="AU137" s="226" t="s">
        <v>226</v>
      </c>
      <c r="AY137" s="20" t="s">
        <v>196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79</v>
      </c>
      <c r="BK137" s="227">
        <f>ROUND(I137*H137,2)</f>
        <v>0</v>
      </c>
      <c r="BL137" s="20" t="s">
        <v>292</v>
      </c>
      <c r="BM137" s="226" t="s">
        <v>2027</v>
      </c>
    </row>
    <row r="138" s="2" customFormat="1" ht="16.5" customHeight="1">
      <c r="A138" s="41"/>
      <c r="B138" s="42"/>
      <c r="C138" s="215" t="s">
        <v>583</v>
      </c>
      <c r="D138" s="215" t="s">
        <v>199</v>
      </c>
      <c r="E138" s="216" t="s">
        <v>2028</v>
      </c>
      <c r="F138" s="217" t="s">
        <v>1258</v>
      </c>
      <c r="G138" s="218" t="s">
        <v>244</v>
      </c>
      <c r="H138" s="219">
        <v>16</v>
      </c>
      <c r="I138" s="220"/>
      <c r="J138" s="221">
        <f>ROUND(I138*H138,2)</f>
        <v>0</v>
      </c>
      <c r="K138" s="217" t="s">
        <v>19</v>
      </c>
      <c r="L138" s="47"/>
      <c r="M138" s="222" t="s">
        <v>19</v>
      </c>
      <c r="N138" s="223" t="s">
        <v>43</v>
      </c>
      <c r="O138" s="87"/>
      <c r="P138" s="224">
        <f>O138*H138</f>
        <v>0</v>
      </c>
      <c r="Q138" s="224">
        <v>0</v>
      </c>
      <c r="R138" s="224">
        <f>Q138*H138</f>
        <v>0</v>
      </c>
      <c r="S138" s="224">
        <v>0</v>
      </c>
      <c r="T138" s="22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6" t="s">
        <v>292</v>
      </c>
      <c r="AT138" s="226" t="s">
        <v>199</v>
      </c>
      <c r="AU138" s="226" t="s">
        <v>226</v>
      </c>
      <c r="AY138" s="20" t="s">
        <v>196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20" t="s">
        <v>79</v>
      </c>
      <c r="BK138" s="227">
        <f>ROUND(I138*H138,2)</f>
        <v>0</v>
      </c>
      <c r="BL138" s="20" t="s">
        <v>292</v>
      </c>
      <c r="BM138" s="226" t="s">
        <v>2029</v>
      </c>
    </row>
    <row r="139" s="2" customFormat="1" ht="16.5" customHeight="1">
      <c r="A139" s="41"/>
      <c r="B139" s="42"/>
      <c r="C139" s="215" t="s">
        <v>586</v>
      </c>
      <c r="D139" s="215" t="s">
        <v>199</v>
      </c>
      <c r="E139" s="216" t="s">
        <v>2030</v>
      </c>
      <c r="F139" s="217" t="s">
        <v>2031</v>
      </c>
      <c r="G139" s="218" t="s">
        <v>244</v>
      </c>
      <c r="H139" s="219">
        <v>16</v>
      </c>
      <c r="I139" s="220"/>
      <c r="J139" s="221">
        <f>ROUND(I139*H139,2)</f>
        <v>0</v>
      </c>
      <c r="K139" s="217" t="s">
        <v>19</v>
      </c>
      <c r="L139" s="47"/>
      <c r="M139" s="222" t="s">
        <v>19</v>
      </c>
      <c r="N139" s="223" t="s">
        <v>43</v>
      </c>
      <c r="O139" s="87"/>
      <c r="P139" s="224">
        <f>O139*H139</f>
        <v>0</v>
      </c>
      <c r="Q139" s="224">
        <v>0</v>
      </c>
      <c r="R139" s="224">
        <f>Q139*H139</f>
        <v>0</v>
      </c>
      <c r="S139" s="224">
        <v>0</v>
      </c>
      <c r="T139" s="225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6" t="s">
        <v>292</v>
      </c>
      <c r="AT139" s="226" t="s">
        <v>199</v>
      </c>
      <c r="AU139" s="226" t="s">
        <v>226</v>
      </c>
      <c r="AY139" s="20" t="s">
        <v>196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20" t="s">
        <v>79</v>
      </c>
      <c r="BK139" s="227">
        <f>ROUND(I139*H139,2)</f>
        <v>0</v>
      </c>
      <c r="BL139" s="20" t="s">
        <v>292</v>
      </c>
      <c r="BM139" s="226" t="s">
        <v>2032</v>
      </c>
    </row>
    <row r="140" s="2" customFormat="1" ht="16.5" customHeight="1">
      <c r="A140" s="41"/>
      <c r="B140" s="42"/>
      <c r="C140" s="215" t="s">
        <v>589</v>
      </c>
      <c r="D140" s="215" t="s">
        <v>199</v>
      </c>
      <c r="E140" s="216" t="s">
        <v>2033</v>
      </c>
      <c r="F140" s="217" t="s">
        <v>1261</v>
      </c>
      <c r="G140" s="218" t="s">
        <v>244</v>
      </c>
      <c r="H140" s="219">
        <v>16</v>
      </c>
      <c r="I140" s="220"/>
      <c r="J140" s="221">
        <f>ROUND(I140*H140,2)</f>
        <v>0</v>
      </c>
      <c r="K140" s="217" t="s">
        <v>19</v>
      </c>
      <c r="L140" s="47"/>
      <c r="M140" s="222" t="s">
        <v>19</v>
      </c>
      <c r="N140" s="223" t="s">
        <v>43</v>
      </c>
      <c r="O140" s="87"/>
      <c r="P140" s="224">
        <f>O140*H140</f>
        <v>0</v>
      </c>
      <c r="Q140" s="224">
        <v>0</v>
      </c>
      <c r="R140" s="224">
        <f>Q140*H140</f>
        <v>0</v>
      </c>
      <c r="S140" s="224">
        <v>0</v>
      </c>
      <c r="T140" s="225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6" t="s">
        <v>292</v>
      </c>
      <c r="AT140" s="226" t="s">
        <v>199</v>
      </c>
      <c r="AU140" s="226" t="s">
        <v>226</v>
      </c>
      <c r="AY140" s="20" t="s">
        <v>196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20" t="s">
        <v>79</v>
      </c>
      <c r="BK140" s="227">
        <f>ROUND(I140*H140,2)</f>
        <v>0</v>
      </c>
      <c r="BL140" s="20" t="s">
        <v>292</v>
      </c>
      <c r="BM140" s="226" t="s">
        <v>2034</v>
      </c>
    </row>
    <row r="141" s="2" customFormat="1" ht="16.5" customHeight="1">
      <c r="A141" s="41"/>
      <c r="B141" s="42"/>
      <c r="C141" s="215" t="s">
        <v>591</v>
      </c>
      <c r="D141" s="215" t="s">
        <v>199</v>
      </c>
      <c r="E141" s="216" t="s">
        <v>2035</v>
      </c>
      <c r="F141" s="217" t="s">
        <v>1162</v>
      </c>
      <c r="G141" s="218" t="s">
        <v>847</v>
      </c>
      <c r="H141" s="219">
        <v>9</v>
      </c>
      <c r="I141" s="220"/>
      <c r="J141" s="221">
        <f>ROUND(I141*H141,2)</f>
        <v>0</v>
      </c>
      <c r="K141" s="217" t="s">
        <v>19</v>
      </c>
      <c r="L141" s="47"/>
      <c r="M141" s="222" t="s">
        <v>19</v>
      </c>
      <c r="N141" s="223" t="s">
        <v>43</v>
      </c>
      <c r="O141" s="87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292</v>
      </c>
      <c r="AT141" s="226" t="s">
        <v>199</v>
      </c>
      <c r="AU141" s="226" t="s">
        <v>226</v>
      </c>
      <c r="AY141" s="20" t="s">
        <v>196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79</v>
      </c>
      <c r="BK141" s="227">
        <f>ROUND(I141*H141,2)</f>
        <v>0</v>
      </c>
      <c r="BL141" s="20" t="s">
        <v>292</v>
      </c>
      <c r="BM141" s="226" t="s">
        <v>2036</v>
      </c>
    </row>
    <row r="142" s="2" customFormat="1" ht="16.5" customHeight="1">
      <c r="A142" s="41"/>
      <c r="B142" s="42"/>
      <c r="C142" s="215" t="s">
        <v>593</v>
      </c>
      <c r="D142" s="215" t="s">
        <v>199</v>
      </c>
      <c r="E142" s="216" t="s">
        <v>2037</v>
      </c>
      <c r="F142" s="217" t="s">
        <v>1266</v>
      </c>
      <c r="G142" s="218" t="s">
        <v>847</v>
      </c>
      <c r="H142" s="219">
        <v>12</v>
      </c>
      <c r="I142" s="220"/>
      <c r="J142" s="221">
        <f>ROUND(I142*H142,2)</f>
        <v>0</v>
      </c>
      <c r="K142" s="217" t="s">
        <v>19</v>
      </c>
      <c r="L142" s="47"/>
      <c r="M142" s="222" t="s">
        <v>19</v>
      </c>
      <c r="N142" s="223" t="s">
        <v>43</v>
      </c>
      <c r="O142" s="87"/>
      <c r="P142" s="224">
        <f>O142*H142</f>
        <v>0</v>
      </c>
      <c r="Q142" s="224">
        <v>0</v>
      </c>
      <c r="R142" s="224">
        <f>Q142*H142</f>
        <v>0</v>
      </c>
      <c r="S142" s="224">
        <v>0</v>
      </c>
      <c r="T142" s="225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6" t="s">
        <v>292</v>
      </c>
      <c r="AT142" s="226" t="s">
        <v>199</v>
      </c>
      <c r="AU142" s="226" t="s">
        <v>226</v>
      </c>
      <c r="AY142" s="20" t="s">
        <v>196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20" t="s">
        <v>79</v>
      </c>
      <c r="BK142" s="227">
        <f>ROUND(I142*H142,2)</f>
        <v>0</v>
      </c>
      <c r="BL142" s="20" t="s">
        <v>292</v>
      </c>
      <c r="BM142" s="226" t="s">
        <v>2038</v>
      </c>
    </row>
    <row r="143" s="2" customFormat="1" ht="16.5" customHeight="1">
      <c r="A143" s="41"/>
      <c r="B143" s="42"/>
      <c r="C143" s="215" t="s">
        <v>600</v>
      </c>
      <c r="D143" s="215" t="s">
        <v>199</v>
      </c>
      <c r="E143" s="216" t="s">
        <v>2039</v>
      </c>
      <c r="F143" s="217" t="s">
        <v>1269</v>
      </c>
      <c r="G143" s="218" t="s">
        <v>847</v>
      </c>
      <c r="H143" s="219">
        <v>36</v>
      </c>
      <c r="I143" s="220"/>
      <c r="J143" s="221">
        <f>ROUND(I143*H143,2)</f>
        <v>0</v>
      </c>
      <c r="K143" s="217" t="s">
        <v>19</v>
      </c>
      <c r="L143" s="47"/>
      <c r="M143" s="222" t="s">
        <v>19</v>
      </c>
      <c r="N143" s="223" t="s">
        <v>43</v>
      </c>
      <c r="O143" s="87"/>
      <c r="P143" s="224">
        <f>O143*H143</f>
        <v>0</v>
      </c>
      <c r="Q143" s="224">
        <v>0</v>
      </c>
      <c r="R143" s="224">
        <f>Q143*H143</f>
        <v>0</v>
      </c>
      <c r="S143" s="224">
        <v>0</v>
      </c>
      <c r="T143" s="225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6" t="s">
        <v>292</v>
      </c>
      <c r="AT143" s="226" t="s">
        <v>199</v>
      </c>
      <c r="AU143" s="226" t="s">
        <v>226</v>
      </c>
      <c r="AY143" s="20" t="s">
        <v>196</v>
      </c>
      <c r="BE143" s="227">
        <f>IF(N143="základní",J143,0)</f>
        <v>0</v>
      </c>
      <c r="BF143" s="227">
        <f>IF(N143="snížená",J143,0)</f>
        <v>0</v>
      </c>
      <c r="BG143" s="227">
        <f>IF(N143="zákl. přenesená",J143,0)</f>
        <v>0</v>
      </c>
      <c r="BH143" s="227">
        <f>IF(N143="sníž. přenesená",J143,0)</f>
        <v>0</v>
      </c>
      <c r="BI143" s="227">
        <f>IF(N143="nulová",J143,0)</f>
        <v>0</v>
      </c>
      <c r="BJ143" s="20" t="s">
        <v>79</v>
      </c>
      <c r="BK143" s="227">
        <f>ROUND(I143*H143,2)</f>
        <v>0</v>
      </c>
      <c r="BL143" s="20" t="s">
        <v>292</v>
      </c>
      <c r="BM143" s="226" t="s">
        <v>2040</v>
      </c>
    </row>
    <row r="144" s="2" customFormat="1" ht="16.5" customHeight="1">
      <c r="A144" s="41"/>
      <c r="B144" s="42"/>
      <c r="C144" s="215" t="s">
        <v>602</v>
      </c>
      <c r="D144" s="215" t="s">
        <v>199</v>
      </c>
      <c r="E144" s="216" t="s">
        <v>2041</v>
      </c>
      <c r="F144" s="217" t="s">
        <v>2042</v>
      </c>
      <c r="G144" s="218" t="s">
        <v>244</v>
      </c>
      <c r="H144" s="219">
        <v>246</v>
      </c>
      <c r="I144" s="220"/>
      <c r="J144" s="221">
        <f>ROUND(I144*H144,2)</f>
        <v>0</v>
      </c>
      <c r="K144" s="217" t="s">
        <v>19</v>
      </c>
      <c r="L144" s="47"/>
      <c r="M144" s="222" t="s">
        <v>19</v>
      </c>
      <c r="N144" s="223" t="s">
        <v>43</v>
      </c>
      <c r="O144" s="87"/>
      <c r="P144" s="224">
        <f>O144*H144</f>
        <v>0</v>
      </c>
      <c r="Q144" s="224">
        <v>0</v>
      </c>
      <c r="R144" s="224">
        <f>Q144*H144</f>
        <v>0</v>
      </c>
      <c r="S144" s="224">
        <v>0</v>
      </c>
      <c r="T144" s="225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6" t="s">
        <v>292</v>
      </c>
      <c r="AT144" s="226" t="s">
        <v>199</v>
      </c>
      <c r="AU144" s="226" t="s">
        <v>226</v>
      </c>
      <c r="AY144" s="20" t="s">
        <v>196</v>
      </c>
      <c r="BE144" s="227">
        <f>IF(N144="základní",J144,0)</f>
        <v>0</v>
      </c>
      <c r="BF144" s="227">
        <f>IF(N144="snížená",J144,0)</f>
        <v>0</v>
      </c>
      <c r="BG144" s="227">
        <f>IF(N144="zákl. přenesená",J144,0)</f>
        <v>0</v>
      </c>
      <c r="BH144" s="227">
        <f>IF(N144="sníž. přenesená",J144,0)</f>
        <v>0</v>
      </c>
      <c r="BI144" s="227">
        <f>IF(N144="nulová",J144,0)</f>
        <v>0</v>
      </c>
      <c r="BJ144" s="20" t="s">
        <v>79</v>
      </c>
      <c r="BK144" s="227">
        <f>ROUND(I144*H144,2)</f>
        <v>0</v>
      </c>
      <c r="BL144" s="20" t="s">
        <v>292</v>
      </c>
      <c r="BM144" s="226" t="s">
        <v>2043</v>
      </c>
    </row>
    <row r="145" s="2" customFormat="1" ht="16.5" customHeight="1">
      <c r="A145" s="41"/>
      <c r="B145" s="42"/>
      <c r="C145" s="215" t="s">
        <v>604</v>
      </c>
      <c r="D145" s="215" t="s">
        <v>199</v>
      </c>
      <c r="E145" s="216" t="s">
        <v>2044</v>
      </c>
      <c r="F145" s="217" t="s">
        <v>1281</v>
      </c>
      <c r="G145" s="218" t="s">
        <v>244</v>
      </c>
      <c r="H145" s="219">
        <v>79</v>
      </c>
      <c r="I145" s="220"/>
      <c r="J145" s="221">
        <f>ROUND(I145*H145,2)</f>
        <v>0</v>
      </c>
      <c r="K145" s="217" t="s">
        <v>19</v>
      </c>
      <c r="L145" s="47"/>
      <c r="M145" s="222" t="s">
        <v>19</v>
      </c>
      <c r="N145" s="223" t="s">
        <v>43</v>
      </c>
      <c r="O145" s="87"/>
      <c r="P145" s="224">
        <f>O145*H145</f>
        <v>0</v>
      </c>
      <c r="Q145" s="224">
        <v>0</v>
      </c>
      <c r="R145" s="224">
        <f>Q145*H145</f>
        <v>0</v>
      </c>
      <c r="S145" s="224">
        <v>0</v>
      </c>
      <c r="T145" s="225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6" t="s">
        <v>292</v>
      </c>
      <c r="AT145" s="226" t="s">
        <v>199</v>
      </c>
      <c r="AU145" s="226" t="s">
        <v>226</v>
      </c>
      <c r="AY145" s="20" t="s">
        <v>196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20" t="s">
        <v>79</v>
      </c>
      <c r="BK145" s="227">
        <f>ROUND(I145*H145,2)</f>
        <v>0</v>
      </c>
      <c r="BL145" s="20" t="s">
        <v>292</v>
      </c>
      <c r="BM145" s="226" t="s">
        <v>2045</v>
      </c>
    </row>
    <row r="146" s="2" customFormat="1" ht="16.5" customHeight="1">
      <c r="A146" s="41"/>
      <c r="B146" s="42"/>
      <c r="C146" s="215" t="s">
        <v>609</v>
      </c>
      <c r="D146" s="215" t="s">
        <v>199</v>
      </c>
      <c r="E146" s="216" t="s">
        <v>2046</v>
      </c>
      <c r="F146" s="217" t="s">
        <v>1287</v>
      </c>
      <c r="G146" s="218" t="s">
        <v>847</v>
      </c>
      <c r="H146" s="219">
        <v>10</v>
      </c>
      <c r="I146" s="220"/>
      <c r="J146" s="221">
        <f>ROUND(I146*H146,2)</f>
        <v>0</v>
      </c>
      <c r="K146" s="217" t="s">
        <v>19</v>
      </c>
      <c r="L146" s="47"/>
      <c r="M146" s="222" t="s">
        <v>19</v>
      </c>
      <c r="N146" s="223" t="s">
        <v>43</v>
      </c>
      <c r="O146" s="87"/>
      <c r="P146" s="224">
        <f>O146*H146</f>
        <v>0</v>
      </c>
      <c r="Q146" s="224">
        <v>0</v>
      </c>
      <c r="R146" s="224">
        <f>Q146*H146</f>
        <v>0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292</v>
      </c>
      <c r="AT146" s="226" t="s">
        <v>199</v>
      </c>
      <c r="AU146" s="226" t="s">
        <v>226</v>
      </c>
      <c r="AY146" s="20" t="s">
        <v>196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79</v>
      </c>
      <c r="BK146" s="227">
        <f>ROUND(I146*H146,2)</f>
        <v>0</v>
      </c>
      <c r="BL146" s="20" t="s">
        <v>292</v>
      </c>
      <c r="BM146" s="226" t="s">
        <v>2047</v>
      </c>
    </row>
    <row r="147" s="2" customFormat="1" ht="16.5" customHeight="1">
      <c r="A147" s="41"/>
      <c r="B147" s="42"/>
      <c r="C147" s="215" t="s">
        <v>615</v>
      </c>
      <c r="D147" s="215" t="s">
        <v>199</v>
      </c>
      <c r="E147" s="216" t="s">
        <v>2048</v>
      </c>
      <c r="F147" s="217" t="s">
        <v>1290</v>
      </c>
      <c r="G147" s="218" t="s">
        <v>847</v>
      </c>
      <c r="H147" s="219">
        <v>4</v>
      </c>
      <c r="I147" s="220"/>
      <c r="J147" s="221">
        <f>ROUND(I147*H147,2)</f>
        <v>0</v>
      </c>
      <c r="K147" s="217" t="s">
        <v>19</v>
      </c>
      <c r="L147" s="47"/>
      <c r="M147" s="222" t="s">
        <v>19</v>
      </c>
      <c r="N147" s="223" t="s">
        <v>43</v>
      </c>
      <c r="O147" s="87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292</v>
      </c>
      <c r="AT147" s="226" t="s">
        <v>199</v>
      </c>
      <c r="AU147" s="226" t="s">
        <v>226</v>
      </c>
      <c r="AY147" s="20" t="s">
        <v>196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79</v>
      </c>
      <c r="BK147" s="227">
        <f>ROUND(I147*H147,2)</f>
        <v>0</v>
      </c>
      <c r="BL147" s="20" t="s">
        <v>292</v>
      </c>
      <c r="BM147" s="226" t="s">
        <v>2049</v>
      </c>
    </row>
    <row r="148" s="2" customFormat="1" ht="16.5" customHeight="1">
      <c r="A148" s="41"/>
      <c r="B148" s="42"/>
      <c r="C148" s="215" t="s">
        <v>620</v>
      </c>
      <c r="D148" s="215" t="s">
        <v>199</v>
      </c>
      <c r="E148" s="216" t="s">
        <v>2050</v>
      </c>
      <c r="F148" s="217" t="s">
        <v>2051</v>
      </c>
      <c r="G148" s="218" t="s">
        <v>847</v>
      </c>
      <c r="H148" s="219">
        <v>4</v>
      </c>
      <c r="I148" s="220"/>
      <c r="J148" s="221">
        <f>ROUND(I148*H148,2)</f>
        <v>0</v>
      </c>
      <c r="K148" s="217" t="s">
        <v>19</v>
      </c>
      <c r="L148" s="47"/>
      <c r="M148" s="222" t="s">
        <v>19</v>
      </c>
      <c r="N148" s="223" t="s">
        <v>43</v>
      </c>
      <c r="O148" s="87"/>
      <c r="P148" s="224">
        <f>O148*H148</f>
        <v>0</v>
      </c>
      <c r="Q148" s="224">
        <v>0</v>
      </c>
      <c r="R148" s="224">
        <f>Q148*H148</f>
        <v>0</v>
      </c>
      <c r="S148" s="224">
        <v>0</v>
      </c>
      <c r="T148" s="22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6" t="s">
        <v>292</v>
      </c>
      <c r="AT148" s="226" t="s">
        <v>199</v>
      </c>
      <c r="AU148" s="226" t="s">
        <v>226</v>
      </c>
      <c r="AY148" s="20" t="s">
        <v>196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0" t="s">
        <v>79</v>
      </c>
      <c r="BK148" s="227">
        <f>ROUND(I148*H148,2)</f>
        <v>0</v>
      </c>
      <c r="BL148" s="20" t="s">
        <v>292</v>
      </c>
      <c r="BM148" s="226" t="s">
        <v>2052</v>
      </c>
    </row>
    <row r="149" s="2" customFormat="1" ht="16.5" customHeight="1">
      <c r="A149" s="41"/>
      <c r="B149" s="42"/>
      <c r="C149" s="215" t="s">
        <v>622</v>
      </c>
      <c r="D149" s="215" t="s">
        <v>199</v>
      </c>
      <c r="E149" s="216" t="s">
        <v>2053</v>
      </c>
      <c r="F149" s="217" t="s">
        <v>1299</v>
      </c>
      <c r="G149" s="218" t="s">
        <v>847</v>
      </c>
      <c r="H149" s="219">
        <v>4</v>
      </c>
      <c r="I149" s="220"/>
      <c r="J149" s="221">
        <f>ROUND(I149*H149,2)</f>
        <v>0</v>
      </c>
      <c r="K149" s="217" t="s">
        <v>19</v>
      </c>
      <c r="L149" s="47"/>
      <c r="M149" s="222" t="s">
        <v>19</v>
      </c>
      <c r="N149" s="223" t="s">
        <v>43</v>
      </c>
      <c r="O149" s="87"/>
      <c r="P149" s="224">
        <f>O149*H149</f>
        <v>0</v>
      </c>
      <c r="Q149" s="224">
        <v>0</v>
      </c>
      <c r="R149" s="224">
        <f>Q149*H149</f>
        <v>0</v>
      </c>
      <c r="S149" s="224">
        <v>0</v>
      </c>
      <c r="T149" s="225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6" t="s">
        <v>292</v>
      </c>
      <c r="AT149" s="226" t="s">
        <v>199</v>
      </c>
      <c r="AU149" s="226" t="s">
        <v>226</v>
      </c>
      <c r="AY149" s="20" t="s">
        <v>196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20" t="s">
        <v>79</v>
      </c>
      <c r="BK149" s="227">
        <f>ROUND(I149*H149,2)</f>
        <v>0</v>
      </c>
      <c r="BL149" s="20" t="s">
        <v>292</v>
      </c>
      <c r="BM149" s="226" t="s">
        <v>2054</v>
      </c>
    </row>
    <row r="150" s="2" customFormat="1" ht="16.5" customHeight="1">
      <c r="A150" s="41"/>
      <c r="B150" s="42"/>
      <c r="C150" s="215" t="s">
        <v>627</v>
      </c>
      <c r="D150" s="215" t="s">
        <v>199</v>
      </c>
      <c r="E150" s="216" t="s">
        <v>2055</v>
      </c>
      <c r="F150" s="217" t="s">
        <v>1302</v>
      </c>
      <c r="G150" s="218" t="s">
        <v>847</v>
      </c>
      <c r="H150" s="219">
        <v>4</v>
      </c>
      <c r="I150" s="220"/>
      <c r="J150" s="221">
        <f>ROUND(I150*H150,2)</f>
        <v>0</v>
      </c>
      <c r="K150" s="217" t="s">
        <v>19</v>
      </c>
      <c r="L150" s="47"/>
      <c r="M150" s="222" t="s">
        <v>19</v>
      </c>
      <c r="N150" s="223" t="s">
        <v>43</v>
      </c>
      <c r="O150" s="87"/>
      <c r="P150" s="224">
        <f>O150*H150</f>
        <v>0</v>
      </c>
      <c r="Q150" s="224">
        <v>0</v>
      </c>
      <c r="R150" s="224">
        <f>Q150*H150</f>
        <v>0</v>
      </c>
      <c r="S150" s="224">
        <v>0</v>
      </c>
      <c r="T150" s="225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6" t="s">
        <v>292</v>
      </c>
      <c r="AT150" s="226" t="s">
        <v>199</v>
      </c>
      <c r="AU150" s="226" t="s">
        <v>226</v>
      </c>
      <c r="AY150" s="20" t="s">
        <v>196</v>
      </c>
      <c r="BE150" s="227">
        <f>IF(N150="základní",J150,0)</f>
        <v>0</v>
      </c>
      <c r="BF150" s="227">
        <f>IF(N150="snížená",J150,0)</f>
        <v>0</v>
      </c>
      <c r="BG150" s="227">
        <f>IF(N150="zákl. přenesená",J150,0)</f>
        <v>0</v>
      </c>
      <c r="BH150" s="227">
        <f>IF(N150="sníž. přenesená",J150,0)</f>
        <v>0</v>
      </c>
      <c r="BI150" s="227">
        <f>IF(N150="nulová",J150,0)</f>
        <v>0</v>
      </c>
      <c r="BJ150" s="20" t="s">
        <v>79</v>
      </c>
      <c r="BK150" s="227">
        <f>ROUND(I150*H150,2)</f>
        <v>0</v>
      </c>
      <c r="BL150" s="20" t="s">
        <v>292</v>
      </c>
      <c r="BM150" s="226" t="s">
        <v>2056</v>
      </c>
    </row>
    <row r="151" s="2" customFormat="1" ht="16.5" customHeight="1">
      <c r="A151" s="41"/>
      <c r="B151" s="42"/>
      <c r="C151" s="215" t="s">
        <v>1310</v>
      </c>
      <c r="D151" s="215" t="s">
        <v>199</v>
      </c>
      <c r="E151" s="216" t="s">
        <v>2057</v>
      </c>
      <c r="F151" s="217" t="s">
        <v>1308</v>
      </c>
      <c r="G151" s="218" t="s">
        <v>847</v>
      </c>
      <c r="H151" s="219">
        <v>4</v>
      </c>
      <c r="I151" s="220"/>
      <c r="J151" s="221">
        <f>ROUND(I151*H151,2)</f>
        <v>0</v>
      </c>
      <c r="K151" s="217" t="s">
        <v>19</v>
      </c>
      <c r="L151" s="47"/>
      <c r="M151" s="222" t="s">
        <v>19</v>
      </c>
      <c r="N151" s="223" t="s">
        <v>43</v>
      </c>
      <c r="O151" s="87"/>
      <c r="P151" s="224">
        <f>O151*H151</f>
        <v>0</v>
      </c>
      <c r="Q151" s="224">
        <v>0</v>
      </c>
      <c r="R151" s="224">
        <f>Q151*H151</f>
        <v>0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292</v>
      </c>
      <c r="AT151" s="226" t="s">
        <v>199</v>
      </c>
      <c r="AU151" s="226" t="s">
        <v>226</v>
      </c>
      <c r="AY151" s="20" t="s">
        <v>196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79</v>
      </c>
      <c r="BK151" s="227">
        <f>ROUND(I151*H151,2)</f>
        <v>0</v>
      </c>
      <c r="BL151" s="20" t="s">
        <v>292</v>
      </c>
      <c r="BM151" s="226" t="s">
        <v>2058</v>
      </c>
    </row>
    <row r="152" s="2" customFormat="1" ht="16.5" customHeight="1">
      <c r="A152" s="41"/>
      <c r="B152" s="42"/>
      <c r="C152" s="215" t="s">
        <v>1314</v>
      </c>
      <c r="D152" s="215" t="s">
        <v>199</v>
      </c>
      <c r="E152" s="216" t="s">
        <v>2059</v>
      </c>
      <c r="F152" s="217" t="s">
        <v>2060</v>
      </c>
      <c r="G152" s="218" t="s">
        <v>264</v>
      </c>
      <c r="H152" s="219">
        <v>1.2</v>
      </c>
      <c r="I152" s="220"/>
      <c r="J152" s="221">
        <f>ROUND(I152*H152,2)</f>
        <v>0</v>
      </c>
      <c r="K152" s="217" t="s">
        <v>19</v>
      </c>
      <c r="L152" s="47"/>
      <c r="M152" s="222" t="s">
        <v>19</v>
      </c>
      <c r="N152" s="223" t="s">
        <v>43</v>
      </c>
      <c r="O152" s="87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292</v>
      </c>
      <c r="AT152" s="226" t="s">
        <v>199</v>
      </c>
      <c r="AU152" s="226" t="s">
        <v>226</v>
      </c>
      <c r="AY152" s="20" t="s">
        <v>196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79</v>
      </c>
      <c r="BK152" s="227">
        <f>ROUND(I152*H152,2)</f>
        <v>0</v>
      </c>
      <c r="BL152" s="20" t="s">
        <v>292</v>
      </c>
      <c r="BM152" s="226" t="s">
        <v>2061</v>
      </c>
    </row>
    <row r="153" s="2" customFormat="1" ht="16.5" customHeight="1">
      <c r="A153" s="41"/>
      <c r="B153" s="42"/>
      <c r="C153" s="215" t="s">
        <v>632</v>
      </c>
      <c r="D153" s="215" t="s">
        <v>199</v>
      </c>
      <c r="E153" s="216" t="s">
        <v>2062</v>
      </c>
      <c r="F153" s="217" t="s">
        <v>2063</v>
      </c>
      <c r="G153" s="218" t="s">
        <v>264</v>
      </c>
      <c r="H153" s="219">
        <v>0.29999999999999999</v>
      </c>
      <c r="I153" s="220"/>
      <c r="J153" s="221">
        <f>ROUND(I153*H153,2)</f>
        <v>0</v>
      </c>
      <c r="K153" s="217" t="s">
        <v>19</v>
      </c>
      <c r="L153" s="47"/>
      <c r="M153" s="222" t="s">
        <v>19</v>
      </c>
      <c r="N153" s="223" t="s">
        <v>43</v>
      </c>
      <c r="O153" s="87"/>
      <c r="P153" s="224">
        <f>O153*H153</f>
        <v>0</v>
      </c>
      <c r="Q153" s="224">
        <v>0</v>
      </c>
      <c r="R153" s="224">
        <f>Q153*H153</f>
        <v>0</v>
      </c>
      <c r="S153" s="224">
        <v>0</v>
      </c>
      <c r="T153" s="225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6" t="s">
        <v>292</v>
      </c>
      <c r="AT153" s="226" t="s">
        <v>199</v>
      </c>
      <c r="AU153" s="226" t="s">
        <v>226</v>
      </c>
      <c r="AY153" s="20" t="s">
        <v>196</v>
      </c>
      <c r="BE153" s="227">
        <f>IF(N153="základní",J153,0)</f>
        <v>0</v>
      </c>
      <c r="BF153" s="227">
        <f>IF(N153="snížená",J153,0)</f>
        <v>0</v>
      </c>
      <c r="BG153" s="227">
        <f>IF(N153="zákl. přenesená",J153,0)</f>
        <v>0</v>
      </c>
      <c r="BH153" s="227">
        <f>IF(N153="sníž. přenesená",J153,0)</f>
        <v>0</v>
      </c>
      <c r="BI153" s="227">
        <f>IF(N153="nulová",J153,0)</f>
        <v>0</v>
      </c>
      <c r="BJ153" s="20" t="s">
        <v>79</v>
      </c>
      <c r="BK153" s="227">
        <f>ROUND(I153*H153,2)</f>
        <v>0</v>
      </c>
      <c r="BL153" s="20" t="s">
        <v>292</v>
      </c>
      <c r="BM153" s="226" t="s">
        <v>2064</v>
      </c>
    </row>
    <row r="154" s="2" customFormat="1" ht="16.5" customHeight="1">
      <c r="A154" s="41"/>
      <c r="B154" s="42"/>
      <c r="C154" s="215" t="s">
        <v>637</v>
      </c>
      <c r="D154" s="215" t="s">
        <v>199</v>
      </c>
      <c r="E154" s="216" t="s">
        <v>2065</v>
      </c>
      <c r="F154" s="217" t="s">
        <v>1316</v>
      </c>
      <c r="G154" s="218" t="s">
        <v>264</v>
      </c>
      <c r="H154" s="219">
        <v>0.80000000000000004</v>
      </c>
      <c r="I154" s="220"/>
      <c r="J154" s="221">
        <f>ROUND(I154*H154,2)</f>
        <v>0</v>
      </c>
      <c r="K154" s="217" t="s">
        <v>19</v>
      </c>
      <c r="L154" s="47"/>
      <c r="M154" s="222" t="s">
        <v>19</v>
      </c>
      <c r="N154" s="223" t="s">
        <v>43</v>
      </c>
      <c r="O154" s="87"/>
      <c r="P154" s="224">
        <f>O154*H154</f>
        <v>0</v>
      </c>
      <c r="Q154" s="224">
        <v>0</v>
      </c>
      <c r="R154" s="224">
        <f>Q154*H154</f>
        <v>0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292</v>
      </c>
      <c r="AT154" s="226" t="s">
        <v>199</v>
      </c>
      <c r="AU154" s="226" t="s">
        <v>226</v>
      </c>
      <c r="AY154" s="20" t="s">
        <v>196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79</v>
      </c>
      <c r="BK154" s="227">
        <f>ROUND(I154*H154,2)</f>
        <v>0</v>
      </c>
      <c r="BL154" s="20" t="s">
        <v>292</v>
      </c>
      <c r="BM154" s="226" t="s">
        <v>2066</v>
      </c>
    </row>
    <row r="155" s="2" customFormat="1" ht="16.5" customHeight="1">
      <c r="A155" s="41"/>
      <c r="B155" s="42"/>
      <c r="C155" s="215" t="s">
        <v>642</v>
      </c>
      <c r="D155" s="215" t="s">
        <v>199</v>
      </c>
      <c r="E155" s="216" t="s">
        <v>2067</v>
      </c>
      <c r="F155" s="217" t="s">
        <v>2068</v>
      </c>
      <c r="G155" s="218" t="s">
        <v>244</v>
      </c>
      <c r="H155" s="219">
        <v>115</v>
      </c>
      <c r="I155" s="220"/>
      <c r="J155" s="221">
        <f>ROUND(I155*H155,2)</f>
        <v>0</v>
      </c>
      <c r="K155" s="217" t="s">
        <v>19</v>
      </c>
      <c r="L155" s="47"/>
      <c r="M155" s="222" t="s">
        <v>19</v>
      </c>
      <c r="N155" s="223" t="s">
        <v>43</v>
      </c>
      <c r="O155" s="87"/>
      <c r="P155" s="224">
        <f>O155*H155</f>
        <v>0</v>
      </c>
      <c r="Q155" s="224">
        <v>0</v>
      </c>
      <c r="R155" s="224">
        <f>Q155*H155</f>
        <v>0</v>
      </c>
      <c r="S155" s="224">
        <v>0</v>
      </c>
      <c r="T155" s="22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6" t="s">
        <v>292</v>
      </c>
      <c r="AT155" s="226" t="s">
        <v>199</v>
      </c>
      <c r="AU155" s="226" t="s">
        <v>226</v>
      </c>
      <c r="AY155" s="20" t="s">
        <v>196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20" t="s">
        <v>79</v>
      </c>
      <c r="BK155" s="227">
        <f>ROUND(I155*H155,2)</f>
        <v>0</v>
      </c>
      <c r="BL155" s="20" t="s">
        <v>292</v>
      </c>
      <c r="BM155" s="226" t="s">
        <v>2069</v>
      </c>
    </row>
    <row r="156" s="2" customFormat="1" ht="16.5" customHeight="1">
      <c r="A156" s="41"/>
      <c r="B156" s="42"/>
      <c r="C156" s="215" t="s">
        <v>647</v>
      </c>
      <c r="D156" s="215" t="s">
        <v>199</v>
      </c>
      <c r="E156" s="216" t="s">
        <v>2070</v>
      </c>
      <c r="F156" s="217" t="s">
        <v>2071</v>
      </c>
      <c r="G156" s="218" t="s">
        <v>244</v>
      </c>
      <c r="H156" s="219">
        <v>115</v>
      </c>
      <c r="I156" s="220"/>
      <c r="J156" s="221">
        <f>ROUND(I156*H156,2)</f>
        <v>0</v>
      </c>
      <c r="K156" s="217" t="s">
        <v>19</v>
      </c>
      <c r="L156" s="47"/>
      <c r="M156" s="222" t="s">
        <v>19</v>
      </c>
      <c r="N156" s="223" t="s">
        <v>43</v>
      </c>
      <c r="O156" s="87"/>
      <c r="P156" s="224">
        <f>O156*H156</f>
        <v>0</v>
      </c>
      <c r="Q156" s="224">
        <v>0</v>
      </c>
      <c r="R156" s="224">
        <f>Q156*H156</f>
        <v>0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292</v>
      </c>
      <c r="AT156" s="226" t="s">
        <v>199</v>
      </c>
      <c r="AU156" s="226" t="s">
        <v>226</v>
      </c>
      <c r="AY156" s="20" t="s">
        <v>196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79</v>
      </c>
      <c r="BK156" s="227">
        <f>ROUND(I156*H156,2)</f>
        <v>0</v>
      </c>
      <c r="BL156" s="20" t="s">
        <v>292</v>
      </c>
      <c r="BM156" s="226" t="s">
        <v>2072</v>
      </c>
    </row>
    <row r="157" s="2" customFormat="1" ht="16.5" customHeight="1">
      <c r="A157" s="41"/>
      <c r="B157" s="42"/>
      <c r="C157" s="215" t="s">
        <v>653</v>
      </c>
      <c r="D157" s="215" t="s">
        <v>199</v>
      </c>
      <c r="E157" s="216" t="s">
        <v>2073</v>
      </c>
      <c r="F157" s="217" t="s">
        <v>1332</v>
      </c>
      <c r="G157" s="218" t="s">
        <v>847</v>
      </c>
      <c r="H157" s="219">
        <v>1</v>
      </c>
      <c r="I157" s="220"/>
      <c r="J157" s="221">
        <f>ROUND(I157*H157,2)</f>
        <v>0</v>
      </c>
      <c r="K157" s="217" t="s">
        <v>19</v>
      </c>
      <c r="L157" s="47"/>
      <c r="M157" s="222" t="s">
        <v>19</v>
      </c>
      <c r="N157" s="223" t="s">
        <v>43</v>
      </c>
      <c r="O157" s="87"/>
      <c r="P157" s="224">
        <f>O157*H157</f>
        <v>0</v>
      </c>
      <c r="Q157" s="224">
        <v>0</v>
      </c>
      <c r="R157" s="224">
        <f>Q157*H157</f>
        <v>0</v>
      </c>
      <c r="S157" s="224">
        <v>0</v>
      </c>
      <c r="T157" s="22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6" t="s">
        <v>292</v>
      </c>
      <c r="AT157" s="226" t="s">
        <v>199</v>
      </c>
      <c r="AU157" s="226" t="s">
        <v>226</v>
      </c>
      <c r="AY157" s="20" t="s">
        <v>196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20" t="s">
        <v>79</v>
      </c>
      <c r="BK157" s="227">
        <f>ROUND(I157*H157,2)</f>
        <v>0</v>
      </c>
      <c r="BL157" s="20" t="s">
        <v>292</v>
      </c>
      <c r="BM157" s="226" t="s">
        <v>2074</v>
      </c>
    </row>
    <row r="158" s="2" customFormat="1" ht="16.5" customHeight="1">
      <c r="A158" s="41"/>
      <c r="B158" s="42"/>
      <c r="C158" s="215" t="s">
        <v>658</v>
      </c>
      <c r="D158" s="215" t="s">
        <v>199</v>
      </c>
      <c r="E158" s="216" t="s">
        <v>2075</v>
      </c>
      <c r="F158" s="217" t="s">
        <v>2076</v>
      </c>
      <c r="G158" s="218" t="s">
        <v>847</v>
      </c>
      <c r="H158" s="219">
        <v>1</v>
      </c>
      <c r="I158" s="220"/>
      <c r="J158" s="221">
        <f>ROUND(I158*H158,2)</f>
        <v>0</v>
      </c>
      <c r="K158" s="217" t="s">
        <v>19</v>
      </c>
      <c r="L158" s="47"/>
      <c r="M158" s="222" t="s">
        <v>19</v>
      </c>
      <c r="N158" s="223" t="s">
        <v>43</v>
      </c>
      <c r="O158" s="87"/>
      <c r="P158" s="224">
        <f>O158*H158</f>
        <v>0</v>
      </c>
      <c r="Q158" s="224">
        <v>0</v>
      </c>
      <c r="R158" s="224">
        <f>Q158*H158</f>
        <v>0</v>
      </c>
      <c r="S158" s="224">
        <v>0</v>
      </c>
      <c r="T158" s="225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6" t="s">
        <v>292</v>
      </c>
      <c r="AT158" s="226" t="s">
        <v>199</v>
      </c>
      <c r="AU158" s="226" t="s">
        <v>226</v>
      </c>
      <c r="AY158" s="20" t="s">
        <v>196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20" t="s">
        <v>79</v>
      </c>
      <c r="BK158" s="227">
        <f>ROUND(I158*H158,2)</f>
        <v>0</v>
      </c>
      <c r="BL158" s="20" t="s">
        <v>292</v>
      </c>
      <c r="BM158" s="226" t="s">
        <v>2077</v>
      </c>
    </row>
    <row r="159" s="2" customFormat="1" ht="16.5" customHeight="1">
      <c r="A159" s="41"/>
      <c r="B159" s="42"/>
      <c r="C159" s="215" t="s">
        <v>663</v>
      </c>
      <c r="D159" s="215" t="s">
        <v>199</v>
      </c>
      <c r="E159" s="216" t="s">
        <v>2078</v>
      </c>
      <c r="F159" s="217" t="s">
        <v>1340</v>
      </c>
      <c r="G159" s="218" t="s">
        <v>847</v>
      </c>
      <c r="H159" s="219">
        <v>1</v>
      </c>
      <c r="I159" s="220"/>
      <c r="J159" s="221">
        <f>ROUND(I159*H159,2)</f>
        <v>0</v>
      </c>
      <c r="K159" s="217" t="s">
        <v>19</v>
      </c>
      <c r="L159" s="47"/>
      <c r="M159" s="222" t="s">
        <v>19</v>
      </c>
      <c r="N159" s="223" t="s">
        <v>43</v>
      </c>
      <c r="O159" s="87"/>
      <c r="P159" s="224">
        <f>O159*H159</f>
        <v>0</v>
      </c>
      <c r="Q159" s="224">
        <v>0</v>
      </c>
      <c r="R159" s="224">
        <f>Q159*H159</f>
        <v>0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292</v>
      </c>
      <c r="AT159" s="226" t="s">
        <v>199</v>
      </c>
      <c r="AU159" s="226" t="s">
        <v>226</v>
      </c>
      <c r="AY159" s="20" t="s">
        <v>196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79</v>
      </c>
      <c r="BK159" s="227">
        <f>ROUND(I159*H159,2)</f>
        <v>0</v>
      </c>
      <c r="BL159" s="20" t="s">
        <v>292</v>
      </c>
      <c r="BM159" s="226" t="s">
        <v>2079</v>
      </c>
    </row>
    <row r="160" s="2" customFormat="1" ht="16.5" customHeight="1">
      <c r="A160" s="41"/>
      <c r="B160" s="42"/>
      <c r="C160" s="215" t="s">
        <v>665</v>
      </c>
      <c r="D160" s="215" t="s">
        <v>199</v>
      </c>
      <c r="E160" s="216" t="s">
        <v>2080</v>
      </c>
      <c r="F160" s="217" t="s">
        <v>1343</v>
      </c>
      <c r="G160" s="218" t="s">
        <v>847</v>
      </c>
      <c r="H160" s="219">
        <v>1</v>
      </c>
      <c r="I160" s="220"/>
      <c r="J160" s="221">
        <f>ROUND(I160*H160,2)</f>
        <v>0</v>
      </c>
      <c r="K160" s="217" t="s">
        <v>19</v>
      </c>
      <c r="L160" s="47"/>
      <c r="M160" s="222" t="s">
        <v>19</v>
      </c>
      <c r="N160" s="223" t="s">
        <v>43</v>
      </c>
      <c r="O160" s="87"/>
      <c r="P160" s="224">
        <f>O160*H160</f>
        <v>0</v>
      </c>
      <c r="Q160" s="224">
        <v>0</v>
      </c>
      <c r="R160" s="224">
        <f>Q160*H160</f>
        <v>0</v>
      </c>
      <c r="S160" s="224">
        <v>0</v>
      </c>
      <c r="T160" s="22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6" t="s">
        <v>292</v>
      </c>
      <c r="AT160" s="226" t="s">
        <v>199</v>
      </c>
      <c r="AU160" s="226" t="s">
        <v>226</v>
      </c>
      <c r="AY160" s="20" t="s">
        <v>196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20" t="s">
        <v>79</v>
      </c>
      <c r="BK160" s="227">
        <f>ROUND(I160*H160,2)</f>
        <v>0</v>
      </c>
      <c r="BL160" s="20" t="s">
        <v>292</v>
      </c>
      <c r="BM160" s="226" t="s">
        <v>2081</v>
      </c>
    </row>
    <row r="161" s="2" customFormat="1" ht="16.5" customHeight="1">
      <c r="A161" s="41"/>
      <c r="B161" s="42"/>
      <c r="C161" s="215" t="s">
        <v>670</v>
      </c>
      <c r="D161" s="215" t="s">
        <v>199</v>
      </c>
      <c r="E161" s="216" t="s">
        <v>2082</v>
      </c>
      <c r="F161" s="217" t="s">
        <v>1346</v>
      </c>
      <c r="G161" s="218" t="s">
        <v>847</v>
      </c>
      <c r="H161" s="219">
        <v>1</v>
      </c>
      <c r="I161" s="220"/>
      <c r="J161" s="221">
        <f>ROUND(I161*H161,2)</f>
        <v>0</v>
      </c>
      <c r="K161" s="217" t="s">
        <v>19</v>
      </c>
      <c r="L161" s="47"/>
      <c r="M161" s="222" t="s">
        <v>19</v>
      </c>
      <c r="N161" s="223" t="s">
        <v>43</v>
      </c>
      <c r="O161" s="87"/>
      <c r="P161" s="224">
        <f>O161*H161</f>
        <v>0</v>
      </c>
      <c r="Q161" s="224">
        <v>0</v>
      </c>
      <c r="R161" s="224">
        <f>Q161*H161</f>
        <v>0</v>
      </c>
      <c r="S161" s="224">
        <v>0</v>
      </c>
      <c r="T161" s="225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6" t="s">
        <v>292</v>
      </c>
      <c r="AT161" s="226" t="s">
        <v>199</v>
      </c>
      <c r="AU161" s="226" t="s">
        <v>226</v>
      </c>
      <c r="AY161" s="20" t="s">
        <v>196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20" t="s">
        <v>79</v>
      </c>
      <c r="BK161" s="227">
        <f>ROUND(I161*H161,2)</f>
        <v>0</v>
      </c>
      <c r="BL161" s="20" t="s">
        <v>292</v>
      </c>
      <c r="BM161" s="226" t="s">
        <v>2083</v>
      </c>
    </row>
    <row r="162" s="2" customFormat="1" ht="16.5" customHeight="1">
      <c r="A162" s="41"/>
      <c r="B162" s="42"/>
      <c r="C162" s="215" t="s">
        <v>677</v>
      </c>
      <c r="D162" s="215" t="s">
        <v>199</v>
      </c>
      <c r="E162" s="216" t="s">
        <v>2084</v>
      </c>
      <c r="F162" s="217" t="s">
        <v>1349</v>
      </c>
      <c r="G162" s="218" t="s">
        <v>847</v>
      </c>
      <c r="H162" s="219">
        <v>1</v>
      </c>
      <c r="I162" s="220"/>
      <c r="J162" s="221">
        <f>ROUND(I162*H162,2)</f>
        <v>0</v>
      </c>
      <c r="K162" s="217" t="s">
        <v>19</v>
      </c>
      <c r="L162" s="47"/>
      <c r="M162" s="222" t="s">
        <v>19</v>
      </c>
      <c r="N162" s="223" t="s">
        <v>43</v>
      </c>
      <c r="O162" s="87"/>
      <c r="P162" s="224">
        <f>O162*H162</f>
        <v>0</v>
      </c>
      <c r="Q162" s="224">
        <v>0</v>
      </c>
      <c r="R162" s="224">
        <f>Q162*H162</f>
        <v>0</v>
      </c>
      <c r="S162" s="224">
        <v>0</v>
      </c>
      <c r="T162" s="225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6" t="s">
        <v>292</v>
      </c>
      <c r="AT162" s="226" t="s">
        <v>199</v>
      </c>
      <c r="AU162" s="226" t="s">
        <v>226</v>
      </c>
      <c r="AY162" s="20" t="s">
        <v>196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20" t="s">
        <v>79</v>
      </c>
      <c r="BK162" s="227">
        <f>ROUND(I162*H162,2)</f>
        <v>0</v>
      </c>
      <c r="BL162" s="20" t="s">
        <v>292</v>
      </c>
      <c r="BM162" s="226" t="s">
        <v>2085</v>
      </c>
    </row>
    <row r="163" s="2" customFormat="1" ht="16.5" customHeight="1">
      <c r="A163" s="41"/>
      <c r="B163" s="42"/>
      <c r="C163" s="215" t="s">
        <v>679</v>
      </c>
      <c r="D163" s="215" t="s">
        <v>199</v>
      </c>
      <c r="E163" s="216" t="s">
        <v>2086</v>
      </c>
      <c r="F163" s="217" t="s">
        <v>1352</v>
      </c>
      <c r="G163" s="218" t="s">
        <v>847</v>
      </c>
      <c r="H163" s="219">
        <v>1</v>
      </c>
      <c r="I163" s="220"/>
      <c r="J163" s="221">
        <f>ROUND(I163*H163,2)</f>
        <v>0</v>
      </c>
      <c r="K163" s="217" t="s">
        <v>19</v>
      </c>
      <c r="L163" s="47"/>
      <c r="M163" s="222" t="s">
        <v>19</v>
      </c>
      <c r="N163" s="223" t="s">
        <v>43</v>
      </c>
      <c r="O163" s="87"/>
      <c r="P163" s="224">
        <f>O163*H163</f>
        <v>0</v>
      </c>
      <c r="Q163" s="224">
        <v>0</v>
      </c>
      <c r="R163" s="224">
        <f>Q163*H163</f>
        <v>0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292</v>
      </c>
      <c r="AT163" s="226" t="s">
        <v>199</v>
      </c>
      <c r="AU163" s="226" t="s">
        <v>226</v>
      </c>
      <c r="AY163" s="20" t="s">
        <v>196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79</v>
      </c>
      <c r="BK163" s="227">
        <f>ROUND(I163*H163,2)</f>
        <v>0</v>
      </c>
      <c r="BL163" s="20" t="s">
        <v>292</v>
      </c>
      <c r="BM163" s="226" t="s">
        <v>2087</v>
      </c>
    </row>
    <row r="164" s="2" customFormat="1" ht="16.5" customHeight="1">
      <c r="A164" s="41"/>
      <c r="B164" s="42"/>
      <c r="C164" s="215" t="s">
        <v>684</v>
      </c>
      <c r="D164" s="215" t="s">
        <v>199</v>
      </c>
      <c r="E164" s="216" t="s">
        <v>2088</v>
      </c>
      <c r="F164" s="217" t="s">
        <v>1355</v>
      </c>
      <c r="G164" s="218" t="s">
        <v>847</v>
      </c>
      <c r="H164" s="219">
        <v>1</v>
      </c>
      <c r="I164" s="220"/>
      <c r="J164" s="221">
        <f>ROUND(I164*H164,2)</f>
        <v>0</v>
      </c>
      <c r="K164" s="217" t="s">
        <v>19</v>
      </c>
      <c r="L164" s="47"/>
      <c r="M164" s="222" t="s">
        <v>19</v>
      </c>
      <c r="N164" s="223" t="s">
        <v>43</v>
      </c>
      <c r="O164" s="87"/>
      <c r="P164" s="224">
        <f>O164*H164</f>
        <v>0</v>
      </c>
      <c r="Q164" s="224">
        <v>0</v>
      </c>
      <c r="R164" s="224">
        <f>Q164*H164</f>
        <v>0</v>
      </c>
      <c r="S164" s="224">
        <v>0</v>
      </c>
      <c r="T164" s="225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6" t="s">
        <v>292</v>
      </c>
      <c r="AT164" s="226" t="s">
        <v>199</v>
      </c>
      <c r="AU164" s="226" t="s">
        <v>226</v>
      </c>
      <c r="AY164" s="20" t="s">
        <v>196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20" t="s">
        <v>79</v>
      </c>
      <c r="BK164" s="227">
        <f>ROUND(I164*H164,2)</f>
        <v>0</v>
      </c>
      <c r="BL164" s="20" t="s">
        <v>292</v>
      </c>
      <c r="BM164" s="226" t="s">
        <v>2089</v>
      </c>
    </row>
    <row r="165" s="12" customFormat="1" ht="22.8" customHeight="1">
      <c r="A165" s="12"/>
      <c r="B165" s="199"/>
      <c r="C165" s="200"/>
      <c r="D165" s="201" t="s">
        <v>71</v>
      </c>
      <c r="E165" s="213" t="s">
        <v>1430</v>
      </c>
      <c r="F165" s="213" t="s">
        <v>2090</v>
      </c>
      <c r="G165" s="200"/>
      <c r="H165" s="200"/>
      <c r="I165" s="203"/>
      <c r="J165" s="214">
        <f>BK165</f>
        <v>0</v>
      </c>
      <c r="K165" s="200"/>
      <c r="L165" s="205"/>
      <c r="M165" s="206"/>
      <c r="N165" s="207"/>
      <c r="O165" s="207"/>
      <c r="P165" s="208">
        <f>SUM(P166:P171)</f>
        <v>0</v>
      </c>
      <c r="Q165" s="207"/>
      <c r="R165" s="208">
        <f>SUM(R166:R171)</f>
        <v>0</v>
      </c>
      <c r="S165" s="207"/>
      <c r="T165" s="209">
        <f>SUM(T166:T171)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0" t="s">
        <v>81</v>
      </c>
      <c r="AT165" s="211" t="s">
        <v>71</v>
      </c>
      <c r="AU165" s="211" t="s">
        <v>79</v>
      </c>
      <c r="AY165" s="210" t="s">
        <v>196</v>
      </c>
      <c r="BK165" s="212">
        <f>SUM(BK166:BK171)</f>
        <v>0</v>
      </c>
    </row>
    <row r="166" s="2" customFormat="1" ht="16.5" customHeight="1">
      <c r="A166" s="41"/>
      <c r="B166" s="42"/>
      <c r="C166" s="215" t="s">
        <v>689</v>
      </c>
      <c r="D166" s="215" t="s">
        <v>199</v>
      </c>
      <c r="E166" s="216" t="s">
        <v>2091</v>
      </c>
      <c r="F166" s="217" t="s">
        <v>2092</v>
      </c>
      <c r="G166" s="218" t="s">
        <v>847</v>
      </c>
      <c r="H166" s="219">
        <v>1</v>
      </c>
      <c r="I166" s="220"/>
      <c r="J166" s="221">
        <f>ROUND(I166*H166,2)</f>
        <v>0</v>
      </c>
      <c r="K166" s="217" t="s">
        <v>19</v>
      </c>
      <c r="L166" s="47"/>
      <c r="M166" s="222" t="s">
        <v>19</v>
      </c>
      <c r="N166" s="223" t="s">
        <v>43</v>
      </c>
      <c r="O166" s="87"/>
      <c r="P166" s="224">
        <f>O166*H166</f>
        <v>0</v>
      </c>
      <c r="Q166" s="224">
        <v>0</v>
      </c>
      <c r="R166" s="224">
        <f>Q166*H166</f>
        <v>0</v>
      </c>
      <c r="S166" s="224">
        <v>0</v>
      </c>
      <c r="T166" s="225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6" t="s">
        <v>292</v>
      </c>
      <c r="AT166" s="226" t="s">
        <v>199</v>
      </c>
      <c r="AU166" s="226" t="s">
        <v>81</v>
      </c>
      <c r="AY166" s="20" t="s">
        <v>196</v>
      </c>
      <c r="BE166" s="227">
        <f>IF(N166="základní",J166,0)</f>
        <v>0</v>
      </c>
      <c r="BF166" s="227">
        <f>IF(N166="snížená",J166,0)</f>
        <v>0</v>
      </c>
      <c r="BG166" s="227">
        <f>IF(N166="zákl. přenesená",J166,0)</f>
        <v>0</v>
      </c>
      <c r="BH166" s="227">
        <f>IF(N166="sníž. přenesená",J166,0)</f>
        <v>0</v>
      </c>
      <c r="BI166" s="227">
        <f>IF(N166="nulová",J166,0)</f>
        <v>0</v>
      </c>
      <c r="BJ166" s="20" t="s">
        <v>79</v>
      </c>
      <c r="BK166" s="227">
        <f>ROUND(I166*H166,2)</f>
        <v>0</v>
      </c>
      <c r="BL166" s="20" t="s">
        <v>292</v>
      </c>
      <c r="BM166" s="226" t="s">
        <v>2093</v>
      </c>
    </row>
    <row r="167" s="2" customFormat="1" ht="16.5" customHeight="1">
      <c r="A167" s="41"/>
      <c r="B167" s="42"/>
      <c r="C167" s="280" t="s">
        <v>691</v>
      </c>
      <c r="D167" s="280" t="s">
        <v>407</v>
      </c>
      <c r="E167" s="281" t="s">
        <v>2094</v>
      </c>
      <c r="F167" s="282" t="s">
        <v>2095</v>
      </c>
      <c r="G167" s="283" t="s">
        <v>847</v>
      </c>
      <c r="H167" s="284">
        <v>1</v>
      </c>
      <c r="I167" s="285"/>
      <c r="J167" s="286">
        <f>ROUND(I167*H167,2)</f>
        <v>0</v>
      </c>
      <c r="K167" s="282" t="s">
        <v>19</v>
      </c>
      <c r="L167" s="287"/>
      <c r="M167" s="288" t="s">
        <v>19</v>
      </c>
      <c r="N167" s="289" t="s">
        <v>43</v>
      </c>
      <c r="O167" s="87"/>
      <c r="P167" s="224">
        <f>O167*H167</f>
        <v>0</v>
      </c>
      <c r="Q167" s="224">
        <v>0</v>
      </c>
      <c r="R167" s="224">
        <f>Q167*H167</f>
        <v>0</v>
      </c>
      <c r="S167" s="224">
        <v>0</v>
      </c>
      <c r="T167" s="225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6" t="s">
        <v>524</v>
      </c>
      <c r="AT167" s="226" t="s">
        <v>407</v>
      </c>
      <c r="AU167" s="226" t="s">
        <v>81</v>
      </c>
      <c r="AY167" s="20" t="s">
        <v>196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20" t="s">
        <v>79</v>
      </c>
      <c r="BK167" s="227">
        <f>ROUND(I167*H167,2)</f>
        <v>0</v>
      </c>
      <c r="BL167" s="20" t="s">
        <v>292</v>
      </c>
      <c r="BM167" s="226" t="s">
        <v>2096</v>
      </c>
    </row>
    <row r="168" s="2" customFormat="1" ht="16.5" customHeight="1">
      <c r="A168" s="41"/>
      <c r="B168" s="42"/>
      <c r="C168" s="215" t="s">
        <v>696</v>
      </c>
      <c r="D168" s="215" t="s">
        <v>199</v>
      </c>
      <c r="E168" s="216" t="s">
        <v>2097</v>
      </c>
      <c r="F168" s="217" t="s">
        <v>2098</v>
      </c>
      <c r="G168" s="218" t="s">
        <v>847</v>
      </c>
      <c r="H168" s="219">
        <v>1</v>
      </c>
      <c r="I168" s="220"/>
      <c r="J168" s="221">
        <f>ROUND(I168*H168,2)</f>
        <v>0</v>
      </c>
      <c r="K168" s="217" t="s">
        <v>19</v>
      </c>
      <c r="L168" s="47"/>
      <c r="M168" s="222" t="s">
        <v>19</v>
      </c>
      <c r="N168" s="223" t="s">
        <v>43</v>
      </c>
      <c r="O168" s="87"/>
      <c r="P168" s="224">
        <f>O168*H168</f>
        <v>0</v>
      </c>
      <c r="Q168" s="224">
        <v>0</v>
      </c>
      <c r="R168" s="224">
        <f>Q168*H168</f>
        <v>0</v>
      </c>
      <c r="S168" s="224">
        <v>0</v>
      </c>
      <c r="T168" s="225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6" t="s">
        <v>292</v>
      </c>
      <c r="AT168" s="226" t="s">
        <v>199</v>
      </c>
      <c r="AU168" s="226" t="s">
        <v>81</v>
      </c>
      <c r="AY168" s="20" t="s">
        <v>196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0" t="s">
        <v>79</v>
      </c>
      <c r="BK168" s="227">
        <f>ROUND(I168*H168,2)</f>
        <v>0</v>
      </c>
      <c r="BL168" s="20" t="s">
        <v>292</v>
      </c>
      <c r="BM168" s="226" t="s">
        <v>2099</v>
      </c>
    </row>
    <row r="169" s="2" customFormat="1" ht="24.15" customHeight="1">
      <c r="A169" s="41"/>
      <c r="B169" s="42"/>
      <c r="C169" s="215" t="s">
        <v>704</v>
      </c>
      <c r="D169" s="215" t="s">
        <v>199</v>
      </c>
      <c r="E169" s="216" t="s">
        <v>2100</v>
      </c>
      <c r="F169" s="217" t="s">
        <v>2101</v>
      </c>
      <c r="G169" s="218" t="s">
        <v>847</v>
      </c>
      <c r="H169" s="219">
        <v>1</v>
      </c>
      <c r="I169" s="220"/>
      <c r="J169" s="221">
        <f>ROUND(I169*H169,2)</f>
        <v>0</v>
      </c>
      <c r="K169" s="217" t="s">
        <v>19</v>
      </c>
      <c r="L169" s="47"/>
      <c r="M169" s="222" t="s">
        <v>19</v>
      </c>
      <c r="N169" s="223" t="s">
        <v>43</v>
      </c>
      <c r="O169" s="87"/>
      <c r="P169" s="224">
        <f>O169*H169</f>
        <v>0</v>
      </c>
      <c r="Q169" s="224">
        <v>0</v>
      </c>
      <c r="R169" s="224">
        <f>Q169*H169</f>
        <v>0</v>
      </c>
      <c r="S169" s="224">
        <v>0</v>
      </c>
      <c r="T169" s="22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6" t="s">
        <v>292</v>
      </c>
      <c r="AT169" s="226" t="s">
        <v>199</v>
      </c>
      <c r="AU169" s="226" t="s">
        <v>81</v>
      </c>
      <c r="AY169" s="20" t="s">
        <v>196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20" t="s">
        <v>79</v>
      </c>
      <c r="BK169" s="227">
        <f>ROUND(I169*H169,2)</f>
        <v>0</v>
      </c>
      <c r="BL169" s="20" t="s">
        <v>292</v>
      </c>
      <c r="BM169" s="226" t="s">
        <v>2102</v>
      </c>
    </row>
    <row r="170" s="2" customFormat="1" ht="16.5" customHeight="1">
      <c r="A170" s="41"/>
      <c r="B170" s="42"/>
      <c r="C170" s="215" t="s">
        <v>711</v>
      </c>
      <c r="D170" s="215" t="s">
        <v>199</v>
      </c>
      <c r="E170" s="216" t="s">
        <v>2103</v>
      </c>
      <c r="F170" s="217" t="s">
        <v>2104</v>
      </c>
      <c r="G170" s="218" t="s">
        <v>847</v>
      </c>
      <c r="H170" s="219">
        <v>1</v>
      </c>
      <c r="I170" s="220"/>
      <c r="J170" s="221">
        <f>ROUND(I170*H170,2)</f>
        <v>0</v>
      </c>
      <c r="K170" s="217" t="s">
        <v>19</v>
      </c>
      <c r="L170" s="47"/>
      <c r="M170" s="222" t="s">
        <v>19</v>
      </c>
      <c r="N170" s="223" t="s">
        <v>43</v>
      </c>
      <c r="O170" s="87"/>
      <c r="P170" s="224">
        <f>O170*H170</f>
        <v>0</v>
      </c>
      <c r="Q170" s="224">
        <v>0</v>
      </c>
      <c r="R170" s="224">
        <f>Q170*H170</f>
        <v>0</v>
      </c>
      <c r="S170" s="224">
        <v>0</v>
      </c>
      <c r="T170" s="22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292</v>
      </c>
      <c r="AT170" s="226" t="s">
        <v>199</v>
      </c>
      <c r="AU170" s="226" t="s">
        <v>81</v>
      </c>
      <c r="AY170" s="20" t="s">
        <v>196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79</v>
      </c>
      <c r="BK170" s="227">
        <f>ROUND(I170*H170,2)</f>
        <v>0</v>
      </c>
      <c r="BL170" s="20" t="s">
        <v>292</v>
      </c>
      <c r="BM170" s="226" t="s">
        <v>2105</v>
      </c>
    </row>
    <row r="171" s="2" customFormat="1" ht="16.5" customHeight="1">
      <c r="A171" s="41"/>
      <c r="B171" s="42"/>
      <c r="C171" s="215" t="s">
        <v>718</v>
      </c>
      <c r="D171" s="215" t="s">
        <v>199</v>
      </c>
      <c r="E171" s="216" t="s">
        <v>2106</v>
      </c>
      <c r="F171" s="217" t="s">
        <v>2107</v>
      </c>
      <c r="G171" s="218" t="s">
        <v>847</v>
      </c>
      <c r="H171" s="219">
        <v>1</v>
      </c>
      <c r="I171" s="220"/>
      <c r="J171" s="221">
        <f>ROUND(I171*H171,2)</f>
        <v>0</v>
      </c>
      <c r="K171" s="217" t="s">
        <v>19</v>
      </c>
      <c r="L171" s="47"/>
      <c r="M171" s="294" t="s">
        <v>19</v>
      </c>
      <c r="N171" s="295" t="s">
        <v>43</v>
      </c>
      <c r="O171" s="292"/>
      <c r="P171" s="296">
        <f>O171*H171</f>
        <v>0</v>
      </c>
      <c r="Q171" s="296">
        <v>0</v>
      </c>
      <c r="R171" s="296">
        <f>Q171*H171</f>
        <v>0</v>
      </c>
      <c r="S171" s="296">
        <v>0</v>
      </c>
      <c r="T171" s="297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292</v>
      </c>
      <c r="AT171" s="226" t="s">
        <v>199</v>
      </c>
      <c r="AU171" s="226" t="s">
        <v>81</v>
      </c>
      <c r="AY171" s="20" t="s">
        <v>196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79</v>
      </c>
      <c r="BK171" s="227">
        <f>ROUND(I171*H171,2)</f>
        <v>0</v>
      </c>
      <c r="BL171" s="20" t="s">
        <v>292</v>
      </c>
      <c r="BM171" s="226" t="s">
        <v>2108</v>
      </c>
    </row>
    <row r="172" s="2" customFormat="1" ht="6.96" customHeight="1">
      <c r="A172" s="41"/>
      <c r="B172" s="62"/>
      <c r="C172" s="63"/>
      <c r="D172" s="63"/>
      <c r="E172" s="63"/>
      <c r="F172" s="63"/>
      <c r="G172" s="63"/>
      <c r="H172" s="63"/>
      <c r="I172" s="63"/>
      <c r="J172" s="63"/>
      <c r="K172" s="63"/>
      <c r="L172" s="47"/>
      <c r="M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</row>
  </sheetData>
  <sheetProtection sheet="1" autoFilter="0" formatColumns="0" formatRows="0" objects="1" scenarios="1" spinCount="100000" saltValue="ryMwyccG/5m3vcM0PWvPY3IXE4PquXWKtalS3e9aij+pRDSa7lRbDhny404Hwuu7XS9zDQp6ljekEb5ktbqJ6A==" hashValue="XhSmJ/vRcAO5rg/bY6kbNkd/TpijkiX6Wq5mgPiNbxjnCvhzUHS9EbdVT4pLRimcgAT3uUMfshFpmhduyH9W3Q==" algorithmName="SHA-512" password="CC35"/>
  <autoFilter ref="C90:K17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128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1357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2109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ROUND((SUM(BE88:BE104)),  2)</f>
        <v>0</v>
      </c>
      <c r="G35" s="41"/>
      <c r="H35" s="41"/>
      <c r="I35" s="160">
        <v>0.20999999999999999</v>
      </c>
      <c r="J35" s="159">
        <f>ROUND(((SUM(BE88:BE104))*I35),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ROUND((SUM(BF88:BF104)),  2)</f>
        <v>0</v>
      </c>
      <c r="G36" s="41"/>
      <c r="H36" s="41"/>
      <c r="I36" s="160">
        <v>0.14999999999999999</v>
      </c>
      <c r="J36" s="159">
        <f>ROUND(((SUM(BF88:BF104))*I36),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ROUND((SUM(BG88:BG104)),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ROUND((SUM(BH88:BH104)),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ROUND((SUM(BI88:BI104)),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1357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2023-065-03-06 - SO-03 - Náves - vpustě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843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722</v>
      </c>
      <c r="E66" s="185"/>
      <c r="F66" s="185"/>
      <c r="G66" s="185"/>
      <c r="H66" s="185"/>
      <c r="I66" s="185"/>
      <c r="J66" s="186">
        <f>J102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181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Vědomice - Úprava ulice Na Zavadilce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166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1357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168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2023-065-03-06 - SO-03 - Náves - vpustě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6. 11. 2023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182</v>
      </c>
      <c r="D87" s="191" t="s">
        <v>57</v>
      </c>
      <c r="E87" s="191" t="s">
        <v>53</v>
      </c>
      <c r="F87" s="191" t="s">
        <v>54</v>
      </c>
      <c r="G87" s="191" t="s">
        <v>183</v>
      </c>
      <c r="H87" s="191" t="s">
        <v>184</v>
      </c>
      <c r="I87" s="191" t="s">
        <v>185</v>
      </c>
      <c r="J87" s="191" t="s">
        <v>173</v>
      </c>
      <c r="K87" s="192" t="s">
        <v>186</v>
      </c>
      <c r="L87" s="193"/>
      <c r="M87" s="95" t="s">
        <v>19</v>
      </c>
      <c r="N87" s="96" t="s">
        <v>42</v>
      </c>
      <c r="O87" s="96" t="s">
        <v>187</v>
      </c>
      <c r="P87" s="96" t="s">
        <v>188</v>
      </c>
      <c r="Q87" s="96" t="s">
        <v>189</v>
      </c>
      <c r="R87" s="96" t="s">
        <v>190</v>
      </c>
      <c r="S87" s="96" t="s">
        <v>191</v>
      </c>
      <c r="T87" s="97" t="s">
        <v>192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193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</f>
        <v>0</v>
      </c>
      <c r="Q88" s="99"/>
      <c r="R88" s="196">
        <f>R89</f>
        <v>0.34999999999999998</v>
      </c>
      <c r="S88" s="99"/>
      <c r="T88" s="197">
        <f>T89</f>
        <v>0.34999999999999998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174</v>
      </c>
      <c r="BK88" s="198">
        <f>BK89</f>
        <v>0</v>
      </c>
    </row>
    <row r="89" s="12" customFormat="1" ht="25.92" customHeight="1">
      <c r="A89" s="12"/>
      <c r="B89" s="199"/>
      <c r="C89" s="200"/>
      <c r="D89" s="201" t="s">
        <v>71</v>
      </c>
      <c r="E89" s="202" t="s">
        <v>194</v>
      </c>
      <c r="F89" s="202" t="s">
        <v>195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P90+P102</f>
        <v>0</v>
      </c>
      <c r="Q89" s="207"/>
      <c r="R89" s="208">
        <f>R90+R102</f>
        <v>0.34999999999999998</v>
      </c>
      <c r="S89" s="207"/>
      <c r="T89" s="209">
        <f>T90+T102</f>
        <v>0.34999999999999998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79</v>
      </c>
      <c r="AT89" s="211" t="s">
        <v>71</v>
      </c>
      <c r="AU89" s="211" t="s">
        <v>72</v>
      </c>
      <c r="AY89" s="210" t="s">
        <v>196</v>
      </c>
      <c r="BK89" s="212">
        <f>BK90+BK102</f>
        <v>0</v>
      </c>
    </row>
    <row r="90" s="12" customFormat="1" ht="22.8" customHeight="1">
      <c r="A90" s="12"/>
      <c r="B90" s="199"/>
      <c r="C90" s="200"/>
      <c r="D90" s="201" t="s">
        <v>71</v>
      </c>
      <c r="E90" s="213" t="s">
        <v>284</v>
      </c>
      <c r="F90" s="213" t="s">
        <v>844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SUM(P91:P101)</f>
        <v>0</v>
      </c>
      <c r="Q90" s="207"/>
      <c r="R90" s="208">
        <f>SUM(R91:R101)</f>
        <v>0.34999999999999998</v>
      </c>
      <c r="S90" s="207"/>
      <c r="T90" s="209">
        <f>SUM(T91:T101)</f>
        <v>0.34999999999999998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79</v>
      </c>
      <c r="AT90" s="211" t="s">
        <v>71</v>
      </c>
      <c r="AU90" s="211" t="s">
        <v>79</v>
      </c>
      <c r="AY90" s="210" t="s">
        <v>196</v>
      </c>
      <c r="BK90" s="212">
        <f>SUM(BK91:BK101)</f>
        <v>0</v>
      </c>
    </row>
    <row r="91" s="2" customFormat="1" ht="16.5" customHeight="1">
      <c r="A91" s="41"/>
      <c r="B91" s="42"/>
      <c r="C91" s="215" t="s">
        <v>79</v>
      </c>
      <c r="D91" s="215" t="s">
        <v>199</v>
      </c>
      <c r="E91" s="216" t="s">
        <v>2110</v>
      </c>
      <c r="F91" s="217" t="s">
        <v>2111</v>
      </c>
      <c r="G91" s="218" t="s">
        <v>847</v>
      </c>
      <c r="H91" s="219">
        <v>1</v>
      </c>
      <c r="I91" s="220"/>
      <c r="J91" s="221">
        <f>ROUND(I91*H91,2)</f>
        <v>0</v>
      </c>
      <c r="K91" s="217" t="s">
        <v>19</v>
      </c>
      <c r="L91" s="47"/>
      <c r="M91" s="222" t="s">
        <v>19</v>
      </c>
      <c r="N91" s="223" t="s">
        <v>43</v>
      </c>
      <c r="O91" s="87"/>
      <c r="P91" s="224">
        <f>O91*H91</f>
        <v>0</v>
      </c>
      <c r="Q91" s="224">
        <v>0.34999999999999998</v>
      </c>
      <c r="R91" s="224">
        <f>Q91*H91</f>
        <v>0.34999999999999998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204</v>
      </c>
      <c r="AT91" s="226" t="s">
        <v>199</v>
      </c>
      <c r="AU91" s="226" t="s">
        <v>81</v>
      </c>
      <c r="AY91" s="20" t="s">
        <v>196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79</v>
      </c>
      <c r="BK91" s="227">
        <f>ROUND(I91*H91,2)</f>
        <v>0</v>
      </c>
      <c r="BL91" s="20" t="s">
        <v>204</v>
      </c>
      <c r="BM91" s="226" t="s">
        <v>2112</v>
      </c>
    </row>
    <row r="92" s="13" customFormat="1">
      <c r="A92" s="13"/>
      <c r="B92" s="233"/>
      <c r="C92" s="234"/>
      <c r="D92" s="235" t="s">
        <v>208</v>
      </c>
      <c r="E92" s="236" t="s">
        <v>19</v>
      </c>
      <c r="F92" s="237" t="s">
        <v>2113</v>
      </c>
      <c r="G92" s="234"/>
      <c r="H92" s="236" t="s">
        <v>19</v>
      </c>
      <c r="I92" s="238"/>
      <c r="J92" s="234"/>
      <c r="K92" s="234"/>
      <c r="L92" s="239"/>
      <c r="M92" s="240"/>
      <c r="N92" s="241"/>
      <c r="O92" s="241"/>
      <c r="P92" s="241"/>
      <c r="Q92" s="241"/>
      <c r="R92" s="241"/>
      <c r="S92" s="241"/>
      <c r="T92" s="242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3" t="s">
        <v>208</v>
      </c>
      <c r="AU92" s="243" t="s">
        <v>81</v>
      </c>
      <c r="AV92" s="13" t="s">
        <v>79</v>
      </c>
      <c r="AW92" s="13" t="s">
        <v>33</v>
      </c>
      <c r="AX92" s="13" t="s">
        <v>72</v>
      </c>
      <c r="AY92" s="243" t="s">
        <v>196</v>
      </c>
    </row>
    <row r="93" s="13" customFormat="1">
      <c r="A93" s="13"/>
      <c r="B93" s="233"/>
      <c r="C93" s="234"/>
      <c r="D93" s="235" t="s">
        <v>208</v>
      </c>
      <c r="E93" s="236" t="s">
        <v>19</v>
      </c>
      <c r="F93" s="237" t="s">
        <v>401</v>
      </c>
      <c r="G93" s="234"/>
      <c r="H93" s="236" t="s">
        <v>19</v>
      </c>
      <c r="I93" s="238"/>
      <c r="J93" s="234"/>
      <c r="K93" s="234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208</v>
      </c>
      <c r="AU93" s="243" t="s">
        <v>81</v>
      </c>
      <c r="AV93" s="13" t="s">
        <v>79</v>
      </c>
      <c r="AW93" s="13" t="s">
        <v>33</v>
      </c>
      <c r="AX93" s="13" t="s">
        <v>72</v>
      </c>
      <c r="AY93" s="243" t="s">
        <v>196</v>
      </c>
    </row>
    <row r="94" s="13" customFormat="1">
      <c r="A94" s="13"/>
      <c r="B94" s="233"/>
      <c r="C94" s="234"/>
      <c r="D94" s="235" t="s">
        <v>208</v>
      </c>
      <c r="E94" s="236" t="s">
        <v>19</v>
      </c>
      <c r="F94" s="237" t="s">
        <v>852</v>
      </c>
      <c r="G94" s="234"/>
      <c r="H94" s="236" t="s">
        <v>19</v>
      </c>
      <c r="I94" s="238"/>
      <c r="J94" s="234"/>
      <c r="K94" s="234"/>
      <c r="L94" s="239"/>
      <c r="M94" s="240"/>
      <c r="N94" s="241"/>
      <c r="O94" s="241"/>
      <c r="P94" s="241"/>
      <c r="Q94" s="241"/>
      <c r="R94" s="241"/>
      <c r="S94" s="241"/>
      <c r="T94" s="24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208</v>
      </c>
      <c r="AU94" s="243" t="s">
        <v>81</v>
      </c>
      <c r="AV94" s="13" t="s">
        <v>79</v>
      </c>
      <c r="AW94" s="13" t="s">
        <v>33</v>
      </c>
      <c r="AX94" s="13" t="s">
        <v>72</v>
      </c>
      <c r="AY94" s="243" t="s">
        <v>196</v>
      </c>
    </row>
    <row r="95" s="14" customFormat="1">
      <c r="A95" s="14"/>
      <c r="B95" s="244"/>
      <c r="C95" s="245"/>
      <c r="D95" s="235" t="s">
        <v>208</v>
      </c>
      <c r="E95" s="246" t="s">
        <v>19</v>
      </c>
      <c r="F95" s="247" t="s">
        <v>79</v>
      </c>
      <c r="G95" s="245"/>
      <c r="H95" s="248">
        <v>1</v>
      </c>
      <c r="I95" s="249"/>
      <c r="J95" s="245"/>
      <c r="K95" s="245"/>
      <c r="L95" s="250"/>
      <c r="M95" s="251"/>
      <c r="N95" s="252"/>
      <c r="O95" s="252"/>
      <c r="P95" s="252"/>
      <c r="Q95" s="252"/>
      <c r="R95" s="252"/>
      <c r="S95" s="252"/>
      <c r="T95" s="253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4" t="s">
        <v>208</v>
      </c>
      <c r="AU95" s="254" t="s">
        <v>81</v>
      </c>
      <c r="AV95" s="14" t="s">
        <v>81</v>
      </c>
      <c r="AW95" s="14" t="s">
        <v>33</v>
      </c>
      <c r="AX95" s="14" t="s">
        <v>72</v>
      </c>
      <c r="AY95" s="254" t="s">
        <v>196</v>
      </c>
    </row>
    <row r="96" s="15" customFormat="1">
      <c r="A96" s="15"/>
      <c r="B96" s="255"/>
      <c r="C96" s="256"/>
      <c r="D96" s="235" t="s">
        <v>208</v>
      </c>
      <c r="E96" s="257" t="s">
        <v>19</v>
      </c>
      <c r="F96" s="258" t="s">
        <v>219</v>
      </c>
      <c r="G96" s="256"/>
      <c r="H96" s="259">
        <v>1</v>
      </c>
      <c r="I96" s="260"/>
      <c r="J96" s="256"/>
      <c r="K96" s="256"/>
      <c r="L96" s="261"/>
      <c r="M96" s="262"/>
      <c r="N96" s="263"/>
      <c r="O96" s="263"/>
      <c r="P96" s="263"/>
      <c r="Q96" s="263"/>
      <c r="R96" s="263"/>
      <c r="S96" s="263"/>
      <c r="T96" s="264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65" t="s">
        <v>208</v>
      </c>
      <c r="AU96" s="265" t="s">
        <v>81</v>
      </c>
      <c r="AV96" s="15" t="s">
        <v>204</v>
      </c>
      <c r="AW96" s="15" t="s">
        <v>33</v>
      </c>
      <c r="AX96" s="15" t="s">
        <v>79</v>
      </c>
      <c r="AY96" s="265" t="s">
        <v>196</v>
      </c>
    </row>
    <row r="97" s="2" customFormat="1" ht="16.5" customHeight="1">
      <c r="A97" s="41"/>
      <c r="B97" s="42"/>
      <c r="C97" s="215" t="s">
        <v>81</v>
      </c>
      <c r="D97" s="215" t="s">
        <v>199</v>
      </c>
      <c r="E97" s="216" t="s">
        <v>2114</v>
      </c>
      <c r="F97" s="217" t="s">
        <v>2115</v>
      </c>
      <c r="G97" s="218" t="s">
        <v>847</v>
      </c>
      <c r="H97" s="219">
        <v>1</v>
      </c>
      <c r="I97" s="220"/>
      <c r="J97" s="221">
        <f>ROUND(I97*H97,2)</f>
        <v>0</v>
      </c>
      <c r="K97" s="217" t="s">
        <v>19</v>
      </c>
      <c r="L97" s="47"/>
      <c r="M97" s="222" t="s">
        <v>19</v>
      </c>
      <c r="N97" s="223" t="s">
        <v>43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0.34999999999999998</v>
      </c>
      <c r="T97" s="225">
        <f>S97*H97</f>
        <v>0.34999999999999998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204</v>
      </c>
      <c r="AT97" s="226" t="s">
        <v>199</v>
      </c>
      <c r="AU97" s="226" t="s">
        <v>81</v>
      </c>
      <c r="AY97" s="20" t="s">
        <v>196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79</v>
      </c>
      <c r="BK97" s="227">
        <f>ROUND(I97*H97,2)</f>
        <v>0</v>
      </c>
      <c r="BL97" s="20" t="s">
        <v>204</v>
      </c>
      <c r="BM97" s="226" t="s">
        <v>2116</v>
      </c>
    </row>
    <row r="98" s="13" customFormat="1">
      <c r="A98" s="13"/>
      <c r="B98" s="233"/>
      <c r="C98" s="234"/>
      <c r="D98" s="235" t="s">
        <v>208</v>
      </c>
      <c r="E98" s="236" t="s">
        <v>19</v>
      </c>
      <c r="F98" s="237" t="s">
        <v>2117</v>
      </c>
      <c r="G98" s="234"/>
      <c r="H98" s="236" t="s">
        <v>19</v>
      </c>
      <c r="I98" s="238"/>
      <c r="J98" s="234"/>
      <c r="K98" s="234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208</v>
      </c>
      <c r="AU98" s="243" t="s">
        <v>81</v>
      </c>
      <c r="AV98" s="13" t="s">
        <v>79</v>
      </c>
      <c r="AW98" s="13" t="s">
        <v>33</v>
      </c>
      <c r="AX98" s="13" t="s">
        <v>72</v>
      </c>
      <c r="AY98" s="243" t="s">
        <v>196</v>
      </c>
    </row>
    <row r="99" s="13" customFormat="1">
      <c r="A99" s="13"/>
      <c r="B99" s="233"/>
      <c r="C99" s="234"/>
      <c r="D99" s="235" t="s">
        <v>208</v>
      </c>
      <c r="E99" s="236" t="s">
        <v>19</v>
      </c>
      <c r="F99" s="237" t="s">
        <v>401</v>
      </c>
      <c r="G99" s="234"/>
      <c r="H99" s="236" t="s">
        <v>19</v>
      </c>
      <c r="I99" s="238"/>
      <c r="J99" s="234"/>
      <c r="K99" s="234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208</v>
      </c>
      <c r="AU99" s="243" t="s">
        <v>81</v>
      </c>
      <c r="AV99" s="13" t="s">
        <v>79</v>
      </c>
      <c r="AW99" s="13" t="s">
        <v>33</v>
      </c>
      <c r="AX99" s="13" t="s">
        <v>72</v>
      </c>
      <c r="AY99" s="243" t="s">
        <v>196</v>
      </c>
    </row>
    <row r="100" s="14" customFormat="1">
      <c r="A100" s="14"/>
      <c r="B100" s="244"/>
      <c r="C100" s="245"/>
      <c r="D100" s="235" t="s">
        <v>208</v>
      </c>
      <c r="E100" s="246" t="s">
        <v>19</v>
      </c>
      <c r="F100" s="247" t="s">
        <v>79</v>
      </c>
      <c r="G100" s="245"/>
      <c r="H100" s="248">
        <v>1</v>
      </c>
      <c r="I100" s="249"/>
      <c r="J100" s="245"/>
      <c r="K100" s="245"/>
      <c r="L100" s="250"/>
      <c r="M100" s="251"/>
      <c r="N100" s="252"/>
      <c r="O100" s="252"/>
      <c r="P100" s="252"/>
      <c r="Q100" s="252"/>
      <c r="R100" s="252"/>
      <c r="S100" s="252"/>
      <c r="T100" s="253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4" t="s">
        <v>208</v>
      </c>
      <c r="AU100" s="254" t="s">
        <v>81</v>
      </c>
      <c r="AV100" s="14" t="s">
        <v>81</v>
      </c>
      <c r="AW100" s="14" t="s">
        <v>33</v>
      </c>
      <c r="AX100" s="14" t="s">
        <v>72</v>
      </c>
      <c r="AY100" s="254" t="s">
        <v>196</v>
      </c>
    </row>
    <row r="101" s="15" customFormat="1">
      <c r="A101" s="15"/>
      <c r="B101" s="255"/>
      <c r="C101" s="256"/>
      <c r="D101" s="235" t="s">
        <v>208</v>
      </c>
      <c r="E101" s="257" t="s">
        <v>19</v>
      </c>
      <c r="F101" s="258" t="s">
        <v>219</v>
      </c>
      <c r="G101" s="256"/>
      <c r="H101" s="259">
        <v>1</v>
      </c>
      <c r="I101" s="260"/>
      <c r="J101" s="256"/>
      <c r="K101" s="256"/>
      <c r="L101" s="261"/>
      <c r="M101" s="262"/>
      <c r="N101" s="263"/>
      <c r="O101" s="263"/>
      <c r="P101" s="263"/>
      <c r="Q101" s="263"/>
      <c r="R101" s="263"/>
      <c r="S101" s="263"/>
      <c r="T101" s="264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5" t="s">
        <v>208</v>
      </c>
      <c r="AU101" s="265" t="s">
        <v>81</v>
      </c>
      <c r="AV101" s="15" t="s">
        <v>204</v>
      </c>
      <c r="AW101" s="15" t="s">
        <v>33</v>
      </c>
      <c r="AX101" s="15" t="s">
        <v>79</v>
      </c>
      <c r="AY101" s="265" t="s">
        <v>196</v>
      </c>
    </row>
    <row r="102" s="12" customFormat="1" ht="22.8" customHeight="1">
      <c r="A102" s="12"/>
      <c r="B102" s="199"/>
      <c r="C102" s="200"/>
      <c r="D102" s="201" t="s">
        <v>71</v>
      </c>
      <c r="E102" s="213" t="s">
        <v>796</v>
      </c>
      <c r="F102" s="213" t="s">
        <v>797</v>
      </c>
      <c r="G102" s="200"/>
      <c r="H102" s="200"/>
      <c r="I102" s="203"/>
      <c r="J102" s="214">
        <f>BK102</f>
        <v>0</v>
      </c>
      <c r="K102" s="200"/>
      <c r="L102" s="205"/>
      <c r="M102" s="206"/>
      <c r="N102" s="207"/>
      <c r="O102" s="207"/>
      <c r="P102" s="208">
        <f>SUM(P103:P104)</f>
        <v>0</v>
      </c>
      <c r="Q102" s="207"/>
      <c r="R102" s="208">
        <f>SUM(R103:R104)</f>
        <v>0</v>
      </c>
      <c r="S102" s="207"/>
      <c r="T102" s="209">
        <f>SUM(T103:T104)</f>
        <v>0</v>
      </c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R102" s="210" t="s">
        <v>79</v>
      </c>
      <c r="AT102" s="211" t="s">
        <v>71</v>
      </c>
      <c r="AU102" s="211" t="s">
        <v>79</v>
      </c>
      <c r="AY102" s="210" t="s">
        <v>196</v>
      </c>
      <c r="BK102" s="212">
        <f>SUM(BK103:BK104)</f>
        <v>0</v>
      </c>
    </row>
    <row r="103" s="2" customFormat="1" ht="24.15" customHeight="1">
      <c r="A103" s="41"/>
      <c r="B103" s="42"/>
      <c r="C103" s="215" t="s">
        <v>226</v>
      </c>
      <c r="D103" s="215" t="s">
        <v>199</v>
      </c>
      <c r="E103" s="216" t="s">
        <v>890</v>
      </c>
      <c r="F103" s="217" t="s">
        <v>891</v>
      </c>
      <c r="G103" s="218" t="s">
        <v>317</v>
      </c>
      <c r="H103" s="219">
        <v>0.34999999999999998</v>
      </c>
      <c r="I103" s="220"/>
      <c r="J103" s="221">
        <f>ROUND(I103*H103,2)</f>
        <v>0</v>
      </c>
      <c r="K103" s="217" t="s">
        <v>203</v>
      </c>
      <c r="L103" s="47"/>
      <c r="M103" s="222" t="s">
        <v>19</v>
      </c>
      <c r="N103" s="223" t="s">
        <v>43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204</v>
      </c>
      <c r="AT103" s="226" t="s">
        <v>199</v>
      </c>
      <c r="AU103" s="226" t="s">
        <v>81</v>
      </c>
      <c r="AY103" s="20" t="s">
        <v>196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79</v>
      </c>
      <c r="BK103" s="227">
        <f>ROUND(I103*H103,2)</f>
        <v>0</v>
      </c>
      <c r="BL103" s="20" t="s">
        <v>204</v>
      </c>
      <c r="BM103" s="226" t="s">
        <v>2118</v>
      </c>
    </row>
    <row r="104" s="2" customFormat="1">
      <c r="A104" s="41"/>
      <c r="B104" s="42"/>
      <c r="C104" s="43"/>
      <c r="D104" s="228" t="s">
        <v>206</v>
      </c>
      <c r="E104" s="43"/>
      <c r="F104" s="229" t="s">
        <v>893</v>
      </c>
      <c r="G104" s="43"/>
      <c r="H104" s="43"/>
      <c r="I104" s="230"/>
      <c r="J104" s="43"/>
      <c r="K104" s="43"/>
      <c r="L104" s="47"/>
      <c r="M104" s="290"/>
      <c r="N104" s="291"/>
      <c r="O104" s="292"/>
      <c r="P104" s="292"/>
      <c r="Q104" s="292"/>
      <c r="R104" s="292"/>
      <c r="S104" s="292"/>
      <c r="T104" s="293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206</v>
      </c>
      <c r="AU104" s="20" t="s">
        <v>81</v>
      </c>
    </row>
    <row r="105" s="2" customFormat="1" ht="6.96" customHeight="1">
      <c r="A105" s="41"/>
      <c r="B105" s="62"/>
      <c r="C105" s="63"/>
      <c r="D105" s="63"/>
      <c r="E105" s="63"/>
      <c r="F105" s="63"/>
      <c r="G105" s="63"/>
      <c r="H105" s="63"/>
      <c r="I105" s="63"/>
      <c r="J105" s="63"/>
      <c r="K105" s="63"/>
      <c r="L105" s="47"/>
      <c r="M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</row>
  </sheetData>
  <sheetProtection sheet="1" autoFilter="0" formatColumns="0" formatRows="0" objects="1" scenarios="1" spinCount="100000" saltValue="qqLRq4DyTbU8735jkqwBTQK2L5hOaogd8Jz0tWv+V0DTnR7+5EwSoTRrdzdPk7otHL6WGcLs8Nj046PcriQDDw==" hashValue="MyTa0ZQJ2ypsHgl1gRrRm5z4DKmaFmAQzamEMmSi5r3pRkIq2MN4x3udRIXtQQCdHn8aFfNmGaExFf+iczFMuA==" algorithmName="SHA-512" password="CC35"/>
  <autoFilter ref="C87:K10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104" r:id="rId1" display="https://podminky.urs.cz/item/CS_URS_2023_02/9982713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"/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134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2119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2120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ROUND(J90,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ROUND((SUM(BE90:BE640)),  2)</f>
        <v>0</v>
      </c>
      <c r="G35" s="41"/>
      <c r="H35" s="41"/>
      <c r="I35" s="160">
        <v>0.20999999999999999</v>
      </c>
      <c r="J35" s="159">
        <f>ROUND(((SUM(BE90:BE640))*I35),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ROUND((SUM(BF90:BF640)),  2)</f>
        <v>0</v>
      </c>
      <c r="G36" s="41"/>
      <c r="H36" s="41"/>
      <c r="I36" s="160">
        <v>0.14999999999999999</v>
      </c>
      <c r="J36" s="159">
        <f>ROUND(((SUM(BF90:BF640))*I36),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ROUND((SUM(BG90:BG640)),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ROUND((SUM(BH90:BH640)),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ROUND((SUM(BI90:BI640)),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2119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2023-065-04-01 - SO-04 - Krajinářské úpravy- kácení stromů a keřů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J90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J91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2121</v>
      </c>
      <c r="E65" s="185"/>
      <c r="F65" s="185"/>
      <c r="G65" s="185"/>
      <c r="H65" s="185"/>
      <c r="I65" s="185"/>
      <c r="J65" s="186">
        <f>J92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2122</v>
      </c>
      <c r="E66" s="185"/>
      <c r="F66" s="185"/>
      <c r="G66" s="185"/>
      <c r="H66" s="185"/>
      <c r="I66" s="185"/>
      <c r="J66" s="186">
        <f>J224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179</v>
      </c>
      <c r="E67" s="185"/>
      <c r="F67" s="185"/>
      <c r="G67" s="185"/>
      <c r="H67" s="185"/>
      <c r="I67" s="185"/>
      <c r="J67" s="186">
        <f>J582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2123</v>
      </c>
      <c r="E68" s="185"/>
      <c r="F68" s="185"/>
      <c r="G68" s="185"/>
      <c r="H68" s="185"/>
      <c r="I68" s="185"/>
      <c r="J68" s="186">
        <f>J632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181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16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172" t="str">
        <f>E7</f>
        <v>Vědomice - Úprava ulice Na Zavadilce</v>
      </c>
      <c r="F78" s="35"/>
      <c r="G78" s="35"/>
      <c r="H78" s="35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" customFormat="1" ht="12" customHeight="1">
      <c r="B79" s="24"/>
      <c r="C79" s="35" t="s">
        <v>166</v>
      </c>
      <c r="D79" s="25"/>
      <c r="E79" s="25"/>
      <c r="F79" s="25"/>
      <c r="G79" s="25"/>
      <c r="H79" s="25"/>
      <c r="I79" s="25"/>
      <c r="J79" s="25"/>
      <c r="K79" s="25"/>
      <c r="L79" s="23"/>
    </row>
    <row r="80" s="2" customFormat="1" ht="16.5" customHeight="1">
      <c r="A80" s="41"/>
      <c r="B80" s="42"/>
      <c r="C80" s="43"/>
      <c r="D80" s="43"/>
      <c r="E80" s="172" t="s">
        <v>2119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168</v>
      </c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72" t="str">
        <f>E11</f>
        <v>2023-065-04-01 - SO-04 - Krajinářské úpravy- kácení stromů a keřů</v>
      </c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3"/>
      <c r="E84" s="43"/>
      <c r="F84" s="30" t="str">
        <f>F14</f>
        <v xml:space="preserve">k.ú. Vědomice </v>
      </c>
      <c r="G84" s="43"/>
      <c r="H84" s="43"/>
      <c r="I84" s="35" t="s">
        <v>23</v>
      </c>
      <c r="J84" s="75" t="str">
        <f>IF(J14="","",J14)</f>
        <v>6. 11. 2023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40.05" customHeight="1">
      <c r="A86" s="41"/>
      <c r="B86" s="42"/>
      <c r="C86" s="35" t="s">
        <v>25</v>
      </c>
      <c r="D86" s="43"/>
      <c r="E86" s="43"/>
      <c r="F86" s="30" t="str">
        <f>E17</f>
        <v>Obec Vědomice, Na Průhonu 270, Roudnice nad Labem</v>
      </c>
      <c r="G86" s="43"/>
      <c r="H86" s="43"/>
      <c r="I86" s="35" t="s">
        <v>31</v>
      </c>
      <c r="J86" s="39" t="str">
        <f>E23</f>
        <v>Ing. arch. Pavel Šulc Ph.D.Krásného 351/8, Praha 6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29</v>
      </c>
      <c r="D87" s="43"/>
      <c r="E87" s="43"/>
      <c r="F87" s="30" t="str">
        <f>IF(E20="","",E20)</f>
        <v>Vyplň údaj</v>
      </c>
      <c r="G87" s="43"/>
      <c r="H87" s="43"/>
      <c r="I87" s="35" t="s">
        <v>34</v>
      </c>
      <c r="J87" s="39" t="str">
        <f>E26</f>
        <v>Ing. Dana Mlejnková</v>
      </c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88"/>
      <c r="B89" s="189"/>
      <c r="C89" s="190" t="s">
        <v>182</v>
      </c>
      <c r="D89" s="191" t="s">
        <v>57</v>
      </c>
      <c r="E89" s="191" t="s">
        <v>53</v>
      </c>
      <c r="F89" s="191" t="s">
        <v>54</v>
      </c>
      <c r="G89" s="191" t="s">
        <v>183</v>
      </c>
      <c r="H89" s="191" t="s">
        <v>184</v>
      </c>
      <c r="I89" s="191" t="s">
        <v>185</v>
      </c>
      <c r="J89" s="191" t="s">
        <v>173</v>
      </c>
      <c r="K89" s="192" t="s">
        <v>186</v>
      </c>
      <c r="L89" s="193"/>
      <c r="M89" s="95" t="s">
        <v>19</v>
      </c>
      <c r="N89" s="96" t="s">
        <v>42</v>
      </c>
      <c r="O89" s="96" t="s">
        <v>187</v>
      </c>
      <c r="P89" s="96" t="s">
        <v>188</v>
      </c>
      <c r="Q89" s="96" t="s">
        <v>189</v>
      </c>
      <c r="R89" s="96" t="s">
        <v>190</v>
      </c>
      <c r="S89" s="96" t="s">
        <v>191</v>
      </c>
      <c r="T89" s="97" t="s">
        <v>192</v>
      </c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</row>
    <row r="90" s="2" customFormat="1" ht="22.8" customHeight="1">
      <c r="A90" s="41"/>
      <c r="B90" s="42"/>
      <c r="C90" s="102" t="s">
        <v>193</v>
      </c>
      <c r="D90" s="43"/>
      <c r="E90" s="43"/>
      <c r="F90" s="43"/>
      <c r="G90" s="43"/>
      <c r="H90" s="43"/>
      <c r="I90" s="43"/>
      <c r="J90" s="194">
        <f>BK90</f>
        <v>0</v>
      </c>
      <c r="K90" s="43"/>
      <c r="L90" s="47"/>
      <c r="M90" s="98"/>
      <c r="N90" s="195"/>
      <c r="O90" s="99"/>
      <c r="P90" s="196">
        <f>P91</f>
        <v>0</v>
      </c>
      <c r="Q90" s="99"/>
      <c r="R90" s="196">
        <f>R91</f>
        <v>0</v>
      </c>
      <c r="S90" s="99"/>
      <c r="T90" s="197">
        <f>T91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71</v>
      </c>
      <c r="AU90" s="20" t="s">
        <v>174</v>
      </c>
      <c r="BK90" s="198">
        <f>BK91</f>
        <v>0</v>
      </c>
    </row>
    <row r="91" s="12" customFormat="1" ht="25.92" customHeight="1">
      <c r="A91" s="12"/>
      <c r="B91" s="199"/>
      <c r="C91" s="200"/>
      <c r="D91" s="201" t="s">
        <v>71</v>
      </c>
      <c r="E91" s="202" t="s">
        <v>194</v>
      </c>
      <c r="F91" s="202" t="s">
        <v>195</v>
      </c>
      <c r="G91" s="200"/>
      <c r="H91" s="200"/>
      <c r="I91" s="203"/>
      <c r="J91" s="204">
        <f>BK91</f>
        <v>0</v>
      </c>
      <c r="K91" s="200"/>
      <c r="L91" s="205"/>
      <c r="M91" s="206"/>
      <c r="N91" s="207"/>
      <c r="O91" s="207"/>
      <c r="P91" s="208">
        <f>P92+P224+P582+P632</f>
        <v>0</v>
      </c>
      <c r="Q91" s="207"/>
      <c r="R91" s="208">
        <f>R92+R224+R582+R632</f>
        <v>0</v>
      </c>
      <c r="S91" s="207"/>
      <c r="T91" s="209">
        <f>T92+T224+T582+T632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0" t="s">
        <v>79</v>
      </c>
      <c r="AT91" s="211" t="s">
        <v>71</v>
      </c>
      <c r="AU91" s="211" t="s">
        <v>72</v>
      </c>
      <c r="AY91" s="210" t="s">
        <v>196</v>
      </c>
      <c r="BK91" s="212">
        <f>BK92+BK224+BK582+BK632</f>
        <v>0</v>
      </c>
    </row>
    <row r="92" s="12" customFormat="1" ht="22.8" customHeight="1">
      <c r="A92" s="12"/>
      <c r="B92" s="199"/>
      <c r="C92" s="200"/>
      <c r="D92" s="201" t="s">
        <v>71</v>
      </c>
      <c r="E92" s="213" t="s">
        <v>197</v>
      </c>
      <c r="F92" s="213" t="s">
        <v>2124</v>
      </c>
      <c r="G92" s="200"/>
      <c r="H92" s="200"/>
      <c r="I92" s="203"/>
      <c r="J92" s="214">
        <f>BK92</f>
        <v>0</v>
      </c>
      <c r="K92" s="200"/>
      <c r="L92" s="205"/>
      <c r="M92" s="206"/>
      <c r="N92" s="207"/>
      <c r="O92" s="207"/>
      <c r="P92" s="208">
        <f>SUM(P93:P223)</f>
        <v>0</v>
      </c>
      <c r="Q92" s="207"/>
      <c r="R92" s="208">
        <f>SUM(R93:R223)</f>
        <v>0</v>
      </c>
      <c r="S92" s="207"/>
      <c r="T92" s="209">
        <f>SUM(T93:T223)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0" t="s">
        <v>79</v>
      </c>
      <c r="AT92" s="211" t="s">
        <v>71</v>
      </c>
      <c r="AU92" s="211" t="s">
        <v>79</v>
      </c>
      <c r="AY92" s="210" t="s">
        <v>196</v>
      </c>
      <c r="BK92" s="212">
        <f>SUM(BK93:BK223)</f>
        <v>0</v>
      </c>
    </row>
    <row r="93" s="2" customFormat="1" ht="24.15" customHeight="1">
      <c r="A93" s="41"/>
      <c r="B93" s="42"/>
      <c r="C93" s="215" t="s">
        <v>79</v>
      </c>
      <c r="D93" s="215" t="s">
        <v>199</v>
      </c>
      <c r="E93" s="216" t="s">
        <v>2125</v>
      </c>
      <c r="F93" s="217" t="s">
        <v>2126</v>
      </c>
      <c r="G93" s="218" t="s">
        <v>202</v>
      </c>
      <c r="H93" s="219">
        <v>68</v>
      </c>
      <c r="I93" s="220"/>
      <c r="J93" s="221">
        <f>ROUND(I93*H93,2)</f>
        <v>0</v>
      </c>
      <c r="K93" s="217" t="s">
        <v>203</v>
      </c>
      <c r="L93" s="47"/>
      <c r="M93" s="222" t="s">
        <v>19</v>
      </c>
      <c r="N93" s="223" t="s">
        <v>43</v>
      </c>
      <c r="O93" s="87"/>
      <c r="P93" s="224">
        <f>O93*H93</f>
        <v>0</v>
      </c>
      <c r="Q93" s="224">
        <v>0</v>
      </c>
      <c r="R93" s="224">
        <f>Q93*H93</f>
        <v>0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204</v>
      </c>
      <c r="AT93" s="226" t="s">
        <v>199</v>
      </c>
      <c r="AU93" s="226" t="s">
        <v>81</v>
      </c>
      <c r="AY93" s="20" t="s">
        <v>196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79</v>
      </c>
      <c r="BK93" s="227">
        <f>ROUND(I93*H93,2)</f>
        <v>0</v>
      </c>
      <c r="BL93" s="20" t="s">
        <v>204</v>
      </c>
      <c r="BM93" s="226" t="s">
        <v>2127</v>
      </c>
    </row>
    <row r="94" s="2" customFormat="1">
      <c r="A94" s="41"/>
      <c r="B94" s="42"/>
      <c r="C94" s="43"/>
      <c r="D94" s="228" t="s">
        <v>206</v>
      </c>
      <c r="E94" s="43"/>
      <c r="F94" s="229" t="s">
        <v>2128</v>
      </c>
      <c r="G94" s="43"/>
      <c r="H94" s="43"/>
      <c r="I94" s="230"/>
      <c r="J94" s="43"/>
      <c r="K94" s="43"/>
      <c r="L94" s="47"/>
      <c r="M94" s="231"/>
      <c r="N94" s="232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206</v>
      </c>
      <c r="AU94" s="20" t="s">
        <v>81</v>
      </c>
    </row>
    <row r="95" s="13" customFormat="1">
      <c r="A95" s="13"/>
      <c r="B95" s="233"/>
      <c r="C95" s="234"/>
      <c r="D95" s="235" t="s">
        <v>208</v>
      </c>
      <c r="E95" s="236" t="s">
        <v>19</v>
      </c>
      <c r="F95" s="237" t="s">
        <v>2129</v>
      </c>
      <c r="G95" s="234"/>
      <c r="H95" s="236" t="s">
        <v>19</v>
      </c>
      <c r="I95" s="238"/>
      <c r="J95" s="234"/>
      <c r="K95" s="234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208</v>
      </c>
      <c r="AU95" s="243" t="s">
        <v>81</v>
      </c>
      <c r="AV95" s="13" t="s">
        <v>79</v>
      </c>
      <c r="AW95" s="13" t="s">
        <v>33</v>
      </c>
      <c r="AX95" s="13" t="s">
        <v>72</v>
      </c>
      <c r="AY95" s="243" t="s">
        <v>196</v>
      </c>
    </row>
    <row r="96" s="13" customFormat="1">
      <c r="A96" s="13"/>
      <c r="B96" s="233"/>
      <c r="C96" s="234"/>
      <c r="D96" s="235" t="s">
        <v>208</v>
      </c>
      <c r="E96" s="236" t="s">
        <v>19</v>
      </c>
      <c r="F96" s="237" t="s">
        <v>2130</v>
      </c>
      <c r="G96" s="234"/>
      <c r="H96" s="236" t="s">
        <v>19</v>
      </c>
      <c r="I96" s="238"/>
      <c r="J96" s="234"/>
      <c r="K96" s="234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208</v>
      </c>
      <c r="AU96" s="243" t="s">
        <v>81</v>
      </c>
      <c r="AV96" s="13" t="s">
        <v>79</v>
      </c>
      <c r="AW96" s="13" t="s">
        <v>33</v>
      </c>
      <c r="AX96" s="13" t="s">
        <v>72</v>
      </c>
      <c r="AY96" s="243" t="s">
        <v>196</v>
      </c>
    </row>
    <row r="97" s="13" customFormat="1">
      <c r="A97" s="13"/>
      <c r="B97" s="233"/>
      <c r="C97" s="234"/>
      <c r="D97" s="235" t="s">
        <v>208</v>
      </c>
      <c r="E97" s="236" t="s">
        <v>19</v>
      </c>
      <c r="F97" s="237" t="s">
        <v>2131</v>
      </c>
      <c r="G97" s="234"/>
      <c r="H97" s="236" t="s">
        <v>19</v>
      </c>
      <c r="I97" s="238"/>
      <c r="J97" s="234"/>
      <c r="K97" s="234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208</v>
      </c>
      <c r="AU97" s="243" t="s">
        <v>81</v>
      </c>
      <c r="AV97" s="13" t="s">
        <v>79</v>
      </c>
      <c r="AW97" s="13" t="s">
        <v>33</v>
      </c>
      <c r="AX97" s="13" t="s">
        <v>72</v>
      </c>
      <c r="AY97" s="243" t="s">
        <v>196</v>
      </c>
    </row>
    <row r="98" s="13" customFormat="1">
      <c r="A98" s="13"/>
      <c r="B98" s="233"/>
      <c r="C98" s="234"/>
      <c r="D98" s="235" t="s">
        <v>208</v>
      </c>
      <c r="E98" s="236" t="s">
        <v>19</v>
      </c>
      <c r="F98" s="237" t="s">
        <v>2132</v>
      </c>
      <c r="G98" s="234"/>
      <c r="H98" s="236" t="s">
        <v>19</v>
      </c>
      <c r="I98" s="238"/>
      <c r="J98" s="234"/>
      <c r="K98" s="234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208</v>
      </c>
      <c r="AU98" s="243" t="s">
        <v>81</v>
      </c>
      <c r="AV98" s="13" t="s">
        <v>79</v>
      </c>
      <c r="AW98" s="13" t="s">
        <v>33</v>
      </c>
      <c r="AX98" s="13" t="s">
        <v>72</v>
      </c>
      <c r="AY98" s="243" t="s">
        <v>196</v>
      </c>
    </row>
    <row r="99" s="14" customFormat="1">
      <c r="A99" s="14"/>
      <c r="B99" s="244"/>
      <c r="C99" s="245"/>
      <c r="D99" s="235" t="s">
        <v>208</v>
      </c>
      <c r="E99" s="246" t="s">
        <v>19</v>
      </c>
      <c r="F99" s="247" t="s">
        <v>345</v>
      </c>
      <c r="G99" s="245"/>
      <c r="H99" s="248">
        <v>18</v>
      </c>
      <c r="I99" s="249"/>
      <c r="J99" s="245"/>
      <c r="K99" s="245"/>
      <c r="L99" s="250"/>
      <c r="M99" s="251"/>
      <c r="N99" s="252"/>
      <c r="O99" s="252"/>
      <c r="P99" s="252"/>
      <c r="Q99" s="252"/>
      <c r="R99" s="252"/>
      <c r="S99" s="252"/>
      <c r="T99" s="253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4" t="s">
        <v>208</v>
      </c>
      <c r="AU99" s="254" t="s">
        <v>81</v>
      </c>
      <c r="AV99" s="14" t="s">
        <v>81</v>
      </c>
      <c r="AW99" s="14" t="s">
        <v>33</v>
      </c>
      <c r="AX99" s="14" t="s">
        <v>72</v>
      </c>
      <c r="AY99" s="254" t="s">
        <v>196</v>
      </c>
    </row>
    <row r="100" s="13" customFormat="1">
      <c r="A100" s="13"/>
      <c r="B100" s="233"/>
      <c r="C100" s="234"/>
      <c r="D100" s="235" t="s">
        <v>208</v>
      </c>
      <c r="E100" s="236" t="s">
        <v>19</v>
      </c>
      <c r="F100" s="237" t="s">
        <v>2133</v>
      </c>
      <c r="G100" s="234"/>
      <c r="H100" s="236" t="s">
        <v>19</v>
      </c>
      <c r="I100" s="238"/>
      <c r="J100" s="234"/>
      <c r="K100" s="234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208</v>
      </c>
      <c r="AU100" s="243" t="s">
        <v>81</v>
      </c>
      <c r="AV100" s="13" t="s">
        <v>79</v>
      </c>
      <c r="AW100" s="13" t="s">
        <v>33</v>
      </c>
      <c r="AX100" s="13" t="s">
        <v>72</v>
      </c>
      <c r="AY100" s="243" t="s">
        <v>196</v>
      </c>
    </row>
    <row r="101" s="13" customFormat="1">
      <c r="A101" s="13"/>
      <c r="B101" s="233"/>
      <c r="C101" s="234"/>
      <c r="D101" s="235" t="s">
        <v>208</v>
      </c>
      <c r="E101" s="236" t="s">
        <v>19</v>
      </c>
      <c r="F101" s="237" t="s">
        <v>2134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208</v>
      </c>
      <c r="AU101" s="243" t="s">
        <v>81</v>
      </c>
      <c r="AV101" s="13" t="s">
        <v>79</v>
      </c>
      <c r="AW101" s="13" t="s">
        <v>33</v>
      </c>
      <c r="AX101" s="13" t="s">
        <v>72</v>
      </c>
      <c r="AY101" s="243" t="s">
        <v>196</v>
      </c>
    </row>
    <row r="102" s="13" customFormat="1">
      <c r="A102" s="13"/>
      <c r="B102" s="233"/>
      <c r="C102" s="234"/>
      <c r="D102" s="235" t="s">
        <v>208</v>
      </c>
      <c r="E102" s="236" t="s">
        <v>19</v>
      </c>
      <c r="F102" s="237" t="s">
        <v>2135</v>
      </c>
      <c r="G102" s="234"/>
      <c r="H102" s="236" t="s">
        <v>19</v>
      </c>
      <c r="I102" s="238"/>
      <c r="J102" s="234"/>
      <c r="K102" s="234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208</v>
      </c>
      <c r="AU102" s="243" t="s">
        <v>81</v>
      </c>
      <c r="AV102" s="13" t="s">
        <v>79</v>
      </c>
      <c r="AW102" s="13" t="s">
        <v>33</v>
      </c>
      <c r="AX102" s="13" t="s">
        <v>72</v>
      </c>
      <c r="AY102" s="243" t="s">
        <v>196</v>
      </c>
    </row>
    <row r="103" s="14" customFormat="1">
      <c r="A103" s="14"/>
      <c r="B103" s="244"/>
      <c r="C103" s="245"/>
      <c r="D103" s="235" t="s">
        <v>208</v>
      </c>
      <c r="E103" s="246" t="s">
        <v>19</v>
      </c>
      <c r="F103" s="247" t="s">
        <v>308</v>
      </c>
      <c r="G103" s="245"/>
      <c r="H103" s="248">
        <v>17</v>
      </c>
      <c r="I103" s="249"/>
      <c r="J103" s="245"/>
      <c r="K103" s="245"/>
      <c r="L103" s="250"/>
      <c r="M103" s="251"/>
      <c r="N103" s="252"/>
      <c r="O103" s="252"/>
      <c r="P103" s="252"/>
      <c r="Q103" s="252"/>
      <c r="R103" s="252"/>
      <c r="S103" s="252"/>
      <c r="T103" s="25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4" t="s">
        <v>208</v>
      </c>
      <c r="AU103" s="254" t="s">
        <v>81</v>
      </c>
      <c r="AV103" s="14" t="s">
        <v>81</v>
      </c>
      <c r="AW103" s="14" t="s">
        <v>33</v>
      </c>
      <c r="AX103" s="14" t="s">
        <v>72</v>
      </c>
      <c r="AY103" s="254" t="s">
        <v>196</v>
      </c>
    </row>
    <row r="104" s="13" customFormat="1">
      <c r="A104" s="13"/>
      <c r="B104" s="233"/>
      <c r="C104" s="234"/>
      <c r="D104" s="235" t="s">
        <v>208</v>
      </c>
      <c r="E104" s="236" t="s">
        <v>19</v>
      </c>
      <c r="F104" s="237" t="s">
        <v>2136</v>
      </c>
      <c r="G104" s="234"/>
      <c r="H104" s="236" t="s">
        <v>19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208</v>
      </c>
      <c r="AU104" s="243" t="s">
        <v>81</v>
      </c>
      <c r="AV104" s="13" t="s">
        <v>79</v>
      </c>
      <c r="AW104" s="13" t="s">
        <v>33</v>
      </c>
      <c r="AX104" s="13" t="s">
        <v>72</v>
      </c>
      <c r="AY104" s="243" t="s">
        <v>196</v>
      </c>
    </row>
    <row r="105" s="13" customFormat="1">
      <c r="A105" s="13"/>
      <c r="B105" s="233"/>
      <c r="C105" s="234"/>
      <c r="D105" s="235" t="s">
        <v>208</v>
      </c>
      <c r="E105" s="236" t="s">
        <v>19</v>
      </c>
      <c r="F105" s="237" t="s">
        <v>2137</v>
      </c>
      <c r="G105" s="234"/>
      <c r="H105" s="236" t="s">
        <v>19</v>
      </c>
      <c r="I105" s="238"/>
      <c r="J105" s="234"/>
      <c r="K105" s="234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208</v>
      </c>
      <c r="AU105" s="243" t="s">
        <v>81</v>
      </c>
      <c r="AV105" s="13" t="s">
        <v>79</v>
      </c>
      <c r="AW105" s="13" t="s">
        <v>33</v>
      </c>
      <c r="AX105" s="13" t="s">
        <v>72</v>
      </c>
      <c r="AY105" s="243" t="s">
        <v>196</v>
      </c>
    </row>
    <row r="106" s="13" customFormat="1">
      <c r="A106" s="13"/>
      <c r="B106" s="233"/>
      <c r="C106" s="234"/>
      <c r="D106" s="235" t="s">
        <v>208</v>
      </c>
      <c r="E106" s="236" t="s">
        <v>19</v>
      </c>
      <c r="F106" s="237" t="s">
        <v>2138</v>
      </c>
      <c r="G106" s="234"/>
      <c r="H106" s="236" t="s">
        <v>19</v>
      </c>
      <c r="I106" s="238"/>
      <c r="J106" s="234"/>
      <c r="K106" s="234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208</v>
      </c>
      <c r="AU106" s="243" t="s">
        <v>81</v>
      </c>
      <c r="AV106" s="13" t="s">
        <v>79</v>
      </c>
      <c r="AW106" s="13" t="s">
        <v>33</v>
      </c>
      <c r="AX106" s="13" t="s">
        <v>72</v>
      </c>
      <c r="AY106" s="243" t="s">
        <v>196</v>
      </c>
    </row>
    <row r="107" s="14" customFormat="1">
      <c r="A107" s="14"/>
      <c r="B107" s="244"/>
      <c r="C107" s="245"/>
      <c r="D107" s="235" t="s">
        <v>208</v>
      </c>
      <c r="E107" s="246" t="s">
        <v>19</v>
      </c>
      <c r="F107" s="247" t="s">
        <v>299</v>
      </c>
      <c r="G107" s="245"/>
      <c r="H107" s="248">
        <v>10</v>
      </c>
      <c r="I107" s="249"/>
      <c r="J107" s="245"/>
      <c r="K107" s="245"/>
      <c r="L107" s="250"/>
      <c r="M107" s="251"/>
      <c r="N107" s="252"/>
      <c r="O107" s="252"/>
      <c r="P107" s="252"/>
      <c r="Q107" s="252"/>
      <c r="R107" s="252"/>
      <c r="S107" s="252"/>
      <c r="T107" s="253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4" t="s">
        <v>208</v>
      </c>
      <c r="AU107" s="254" t="s">
        <v>81</v>
      </c>
      <c r="AV107" s="14" t="s">
        <v>81</v>
      </c>
      <c r="AW107" s="14" t="s">
        <v>33</v>
      </c>
      <c r="AX107" s="14" t="s">
        <v>72</v>
      </c>
      <c r="AY107" s="254" t="s">
        <v>196</v>
      </c>
    </row>
    <row r="108" s="13" customFormat="1">
      <c r="A108" s="13"/>
      <c r="B108" s="233"/>
      <c r="C108" s="234"/>
      <c r="D108" s="235" t="s">
        <v>208</v>
      </c>
      <c r="E108" s="236" t="s">
        <v>19</v>
      </c>
      <c r="F108" s="237" t="s">
        <v>2139</v>
      </c>
      <c r="G108" s="234"/>
      <c r="H108" s="236" t="s">
        <v>19</v>
      </c>
      <c r="I108" s="238"/>
      <c r="J108" s="234"/>
      <c r="K108" s="234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208</v>
      </c>
      <c r="AU108" s="243" t="s">
        <v>81</v>
      </c>
      <c r="AV108" s="13" t="s">
        <v>79</v>
      </c>
      <c r="AW108" s="13" t="s">
        <v>33</v>
      </c>
      <c r="AX108" s="13" t="s">
        <v>72</v>
      </c>
      <c r="AY108" s="243" t="s">
        <v>196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2140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3" customFormat="1">
      <c r="A110" s="13"/>
      <c r="B110" s="233"/>
      <c r="C110" s="234"/>
      <c r="D110" s="235" t="s">
        <v>208</v>
      </c>
      <c r="E110" s="236" t="s">
        <v>19</v>
      </c>
      <c r="F110" s="237" t="s">
        <v>2138</v>
      </c>
      <c r="G110" s="234"/>
      <c r="H110" s="236" t="s">
        <v>19</v>
      </c>
      <c r="I110" s="238"/>
      <c r="J110" s="234"/>
      <c r="K110" s="234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208</v>
      </c>
      <c r="AU110" s="243" t="s">
        <v>81</v>
      </c>
      <c r="AV110" s="13" t="s">
        <v>79</v>
      </c>
      <c r="AW110" s="13" t="s">
        <v>33</v>
      </c>
      <c r="AX110" s="13" t="s">
        <v>72</v>
      </c>
      <c r="AY110" s="243" t="s">
        <v>196</v>
      </c>
    </row>
    <row r="111" s="14" customFormat="1">
      <c r="A111" s="14"/>
      <c r="B111" s="244"/>
      <c r="C111" s="245"/>
      <c r="D111" s="235" t="s">
        <v>208</v>
      </c>
      <c r="E111" s="246" t="s">
        <v>19</v>
      </c>
      <c r="F111" s="247" t="s">
        <v>241</v>
      </c>
      <c r="G111" s="245"/>
      <c r="H111" s="248">
        <v>5</v>
      </c>
      <c r="I111" s="249"/>
      <c r="J111" s="245"/>
      <c r="K111" s="245"/>
      <c r="L111" s="250"/>
      <c r="M111" s="251"/>
      <c r="N111" s="252"/>
      <c r="O111" s="252"/>
      <c r="P111" s="252"/>
      <c r="Q111" s="252"/>
      <c r="R111" s="252"/>
      <c r="S111" s="252"/>
      <c r="T111" s="253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4" t="s">
        <v>208</v>
      </c>
      <c r="AU111" s="254" t="s">
        <v>81</v>
      </c>
      <c r="AV111" s="14" t="s">
        <v>81</v>
      </c>
      <c r="AW111" s="14" t="s">
        <v>33</v>
      </c>
      <c r="AX111" s="14" t="s">
        <v>72</v>
      </c>
      <c r="AY111" s="254" t="s">
        <v>196</v>
      </c>
    </row>
    <row r="112" s="13" customFormat="1">
      <c r="A112" s="13"/>
      <c r="B112" s="233"/>
      <c r="C112" s="234"/>
      <c r="D112" s="235" t="s">
        <v>208</v>
      </c>
      <c r="E112" s="236" t="s">
        <v>19</v>
      </c>
      <c r="F112" s="237" t="s">
        <v>2141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208</v>
      </c>
      <c r="AU112" s="243" t="s">
        <v>81</v>
      </c>
      <c r="AV112" s="13" t="s">
        <v>79</v>
      </c>
      <c r="AW112" s="13" t="s">
        <v>33</v>
      </c>
      <c r="AX112" s="13" t="s">
        <v>72</v>
      </c>
      <c r="AY112" s="243" t="s">
        <v>196</v>
      </c>
    </row>
    <row r="113" s="13" customFormat="1">
      <c r="A113" s="13"/>
      <c r="B113" s="233"/>
      <c r="C113" s="234"/>
      <c r="D113" s="235" t="s">
        <v>208</v>
      </c>
      <c r="E113" s="236" t="s">
        <v>19</v>
      </c>
      <c r="F113" s="237" t="s">
        <v>2142</v>
      </c>
      <c r="G113" s="234"/>
      <c r="H113" s="236" t="s">
        <v>19</v>
      </c>
      <c r="I113" s="238"/>
      <c r="J113" s="234"/>
      <c r="K113" s="234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208</v>
      </c>
      <c r="AU113" s="243" t="s">
        <v>81</v>
      </c>
      <c r="AV113" s="13" t="s">
        <v>79</v>
      </c>
      <c r="AW113" s="13" t="s">
        <v>33</v>
      </c>
      <c r="AX113" s="13" t="s">
        <v>72</v>
      </c>
      <c r="AY113" s="243" t="s">
        <v>196</v>
      </c>
    </row>
    <row r="114" s="13" customFormat="1">
      <c r="A114" s="13"/>
      <c r="B114" s="233"/>
      <c r="C114" s="234"/>
      <c r="D114" s="235" t="s">
        <v>208</v>
      </c>
      <c r="E114" s="236" t="s">
        <v>19</v>
      </c>
      <c r="F114" s="237" t="s">
        <v>2143</v>
      </c>
      <c r="G114" s="234"/>
      <c r="H114" s="236" t="s">
        <v>19</v>
      </c>
      <c r="I114" s="238"/>
      <c r="J114" s="234"/>
      <c r="K114" s="234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208</v>
      </c>
      <c r="AU114" s="243" t="s">
        <v>81</v>
      </c>
      <c r="AV114" s="13" t="s">
        <v>79</v>
      </c>
      <c r="AW114" s="13" t="s">
        <v>33</v>
      </c>
      <c r="AX114" s="13" t="s">
        <v>72</v>
      </c>
      <c r="AY114" s="243" t="s">
        <v>196</v>
      </c>
    </row>
    <row r="115" s="14" customFormat="1">
      <c r="A115" s="14"/>
      <c r="B115" s="244"/>
      <c r="C115" s="245"/>
      <c r="D115" s="235" t="s">
        <v>208</v>
      </c>
      <c r="E115" s="246" t="s">
        <v>19</v>
      </c>
      <c r="F115" s="247" t="s">
        <v>261</v>
      </c>
      <c r="G115" s="245"/>
      <c r="H115" s="248">
        <v>6</v>
      </c>
      <c r="I115" s="249"/>
      <c r="J115" s="245"/>
      <c r="K115" s="245"/>
      <c r="L115" s="250"/>
      <c r="M115" s="251"/>
      <c r="N115" s="252"/>
      <c r="O115" s="252"/>
      <c r="P115" s="252"/>
      <c r="Q115" s="252"/>
      <c r="R115" s="252"/>
      <c r="S115" s="252"/>
      <c r="T115" s="253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4" t="s">
        <v>208</v>
      </c>
      <c r="AU115" s="254" t="s">
        <v>81</v>
      </c>
      <c r="AV115" s="14" t="s">
        <v>81</v>
      </c>
      <c r="AW115" s="14" t="s">
        <v>33</v>
      </c>
      <c r="AX115" s="14" t="s">
        <v>72</v>
      </c>
      <c r="AY115" s="254" t="s">
        <v>196</v>
      </c>
    </row>
    <row r="116" s="13" customFormat="1">
      <c r="A116" s="13"/>
      <c r="B116" s="233"/>
      <c r="C116" s="234"/>
      <c r="D116" s="235" t="s">
        <v>208</v>
      </c>
      <c r="E116" s="236" t="s">
        <v>19</v>
      </c>
      <c r="F116" s="237" t="s">
        <v>2144</v>
      </c>
      <c r="G116" s="234"/>
      <c r="H116" s="236" t="s">
        <v>19</v>
      </c>
      <c r="I116" s="238"/>
      <c r="J116" s="234"/>
      <c r="K116" s="234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208</v>
      </c>
      <c r="AU116" s="243" t="s">
        <v>81</v>
      </c>
      <c r="AV116" s="13" t="s">
        <v>79</v>
      </c>
      <c r="AW116" s="13" t="s">
        <v>33</v>
      </c>
      <c r="AX116" s="13" t="s">
        <v>72</v>
      </c>
      <c r="AY116" s="243" t="s">
        <v>196</v>
      </c>
    </row>
    <row r="117" s="13" customFormat="1">
      <c r="A117" s="13"/>
      <c r="B117" s="233"/>
      <c r="C117" s="234"/>
      <c r="D117" s="235" t="s">
        <v>208</v>
      </c>
      <c r="E117" s="236" t="s">
        <v>19</v>
      </c>
      <c r="F117" s="237" t="s">
        <v>2145</v>
      </c>
      <c r="G117" s="234"/>
      <c r="H117" s="236" t="s">
        <v>19</v>
      </c>
      <c r="I117" s="238"/>
      <c r="J117" s="234"/>
      <c r="K117" s="234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208</v>
      </c>
      <c r="AU117" s="243" t="s">
        <v>81</v>
      </c>
      <c r="AV117" s="13" t="s">
        <v>79</v>
      </c>
      <c r="AW117" s="13" t="s">
        <v>33</v>
      </c>
      <c r="AX117" s="13" t="s">
        <v>72</v>
      </c>
      <c r="AY117" s="243" t="s">
        <v>196</v>
      </c>
    </row>
    <row r="118" s="13" customFormat="1">
      <c r="A118" s="13"/>
      <c r="B118" s="233"/>
      <c r="C118" s="234"/>
      <c r="D118" s="235" t="s">
        <v>208</v>
      </c>
      <c r="E118" s="236" t="s">
        <v>19</v>
      </c>
      <c r="F118" s="237" t="s">
        <v>2146</v>
      </c>
      <c r="G118" s="234"/>
      <c r="H118" s="236" t="s">
        <v>19</v>
      </c>
      <c r="I118" s="238"/>
      <c r="J118" s="234"/>
      <c r="K118" s="234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208</v>
      </c>
      <c r="AU118" s="243" t="s">
        <v>81</v>
      </c>
      <c r="AV118" s="13" t="s">
        <v>79</v>
      </c>
      <c r="AW118" s="13" t="s">
        <v>33</v>
      </c>
      <c r="AX118" s="13" t="s">
        <v>72</v>
      </c>
      <c r="AY118" s="243" t="s">
        <v>196</v>
      </c>
    </row>
    <row r="119" s="14" customFormat="1">
      <c r="A119" s="14"/>
      <c r="B119" s="244"/>
      <c r="C119" s="245"/>
      <c r="D119" s="235" t="s">
        <v>208</v>
      </c>
      <c r="E119" s="246" t="s">
        <v>19</v>
      </c>
      <c r="F119" s="247" t="s">
        <v>259</v>
      </c>
      <c r="G119" s="245"/>
      <c r="H119" s="248">
        <v>12</v>
      </c>
      <c r="I119" s="249"/>
      <c r="J119" s="245"/>
      <c r="K119" s="245"/>
      <c r="L119" s="250"/>
      <c r="M119" s="251"/>
      <c r="N119" s="252"/>
      <c r="O119" s="252"/>
      <c r="P119" s="252"/>
      <c r="Q119" s="252"/>
      <c r="R119" s="252"/>
      <c r="S119" s="252"/>
      <c r="T119" s="253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4" t="s">
        <v>208</v>
      </c>
      <c r="AU119" s="254" t="s">
        <v>81</v>
      </c>
      <c r="AV119" s="14" t="s">
        <v>81</v>
      </c>
      <c r="AW119" s="14" t="s">
        <v>33</v>
      </c>
      <c r="AX119" s="14" t="s">
        <v>72</v>
      </c>
      <c r="AY119" s="254" t="s">
        <v>196</v>
      </c>
    </row>
    <row r="120" s="13" customFormat="1">
      <c r="A120" s="13"/>
      <c r="B120" s="233"/>
      <c r="C120" s="234"/>
      <c r="D120" s="235" t="s">
        <v>208</v>
      </c>
      <c r="E120" s="236" t="s">
        <v>19</v>
      </c>
      <c r="F120" s="237" t="s">
        <v>2147</v>
      </c>
      <c r="G120" s="234"/>
      <c r="H120" s="236" t="s">
        <v>19</v>
      </c>
      <c r="I120" s="238"/>
      <c r="J120" s="234"/>
      <c r="K120" s="234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208</v>
      </c>
      <c r="AU120" s="243" t="s">
        <v>81</v>
      </c>
      <c r="AV120" s="13" t="s">
        <v>79</v>
      </c>
      <c r="AW120" s="13" t="s">
        <v>33</v>
      </c>
      <c r="AX120" s="13" t="s">
        <v>72</v>
      </c>
      <c r="AY120" s="243" t="s">
        <v>196</v>
      </c>
    </row>
    <row r="121" s="15" customFormat="1">
      <c r="A121" s="15"/>
      <c r="B121" s="255"/>
      <c r="C121" s="256"/>
      <c r="D121" s="235" t="s">
        <v>208</v>
      </c>
      <c r="E121" s="257" t="s">
        <v>19</v>
      </c>
      <c r="F121" s="258" t="s">
        <v>219</v>
      </c>
      <c r="G121" s="256"/>
      <c r="H121" s="259">
        <v>68</v>
      </c>
      <c r="I121" s="260"/>
      <c r="J121" s="256"/>
      <c r="K121" s="256"/>
      <c r="L121" s="261"/>
      <c r="M121" s="262"/>
      <c r="N121" s="263"/>
      <c r="O121" s="263"/>
      <c r="P121" s="263"/>
      <c r="Q121" s="263"/>
      <c r="R121" s="263"/>
      <c r="S121" s="263"/>
      <c r="T121" s="264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5" t="s">
        <v>208</v>
      </c>
      <c r="AU121" s="265" t="s">
        <v>81</v>
      </c>
      <c r="AV121" s="15" t="s">
        <v>204</v>
      </c>
      <c r="AW121" s="15" t="s">
        <v>33</v>
      </c>
      <c r="AX121" s="15" t="s">
        <v>79</v>
      </c>
      <c r="AY121" s="265" t="s">
        <v>196</v>
      </c>
    </row>
    <row r="122" s="2" customFormat="1" ht="24.15" customHeight="1">
      <c r="A122" s="41"/>
      <c r="B122" s="42"/>
      <c r="C122" s="215" t="s">
        <v>81</v>
      </c>
      <c r="D122" s="215" t="s">
        <v>199</v>
      </c>
      <c r="E122" s="216" t="s">
        <v>2148</v>
      </c>
      <c r="F122" s="217" t="s">
        <v>2149</v>
      </c>
      <c r="G122" s="218" t="s">
        <v>202</v>
      </c>
      <c r="H122" s="219">
        <v>14</v>
      </c>
      <c r="I122" s="220"/>
      <c r="J122" s="221">
        <f>ROUND(I122*H122,2)</f>
        <v>0</v>
      </c>
      <c r="K122" s="217" t="s">
        <v>203</v>
      </c>
      <c r="L122" s="47"/>
      <c r="M122" s="222" t="s">
        <v>19</v>
      </c>
      <c r="N122" s="223" t="s">
        <v>43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204</v>
      </c>
      <c r="AT122" s="226" t="s">
        <v>199</v>
      </c>
      <c r="AU122" s="226" t="s">
        <v>81</v>
      </c>
      <c r="AY122" s="20" t="s">
        <v>196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79</v>
      </c>
      <c r="BK122" s="227">
        <f>ROUND(I122*H122,2)</f>
        <v>0</v>
      </c>
      <c r="BL122" s="20" t="s">
        <v>204</v>
      </c>
      <c r="BM122" s="226" t="s">
        <v>2150</v>
      </c>
    </row>
    <row r="123" s="2" customFormat="1">
      <c r="A123" s="41"/>
      <c r="B123" s="42"/>
      <c r="C123" s="43"/>
      <c r="D123" s="228" t="s">
        <v>206</v>
      </c>
      <c r="E123" s="43"/>
      <c r="F123" s="229" t="s">
        <v>2151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206</v>
      </c>
      <c r="AU123" s="20" t="s">
        <v>81</v>
      </c>
    </row>
    <row r="124" s="13" customFormat="1">
      <c r="A124" s="13"/>
      <c r="B124" s="233"/>
      <c r="C124" s="234"/>
      <c r="D124" s="235" t="s">
        <v>208</v>
      </c>
      <c r="E124" s="236" t="s">
        <v>19</v>
      </c>
      <c r="F124" s="237" t="s">
        <v>2129</v>
      </c>
      <c r="G124" s="234"/>
      <c r="H124" s="236" t="s">
        <v>19</v>
      </c>
      <c r="I124" s="238"/>
      <c r="J124" s="234"/>
      <c r="K124" s="234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208</v>
      </c>
      <c r="AU124" s="243" t="s">
        <v>81</v>
      </c>
      <c r="AV124" s="13" t="s">
        <v>79</v>
      </c>
      <c r="AW124" s="13" t="s">
        <v>33</v>
      </c>
      <c r="AX124" s="13" t="s">
        <v>72</v>
      </c>
      <c r="AY124" s="243" t="s">
        <v>196</v>
      </c>
    </row>
    <row r="125" s="13" customFormat="1">
      <c r="A125" s="13"/>
      <c r="B125" s="233"/>
      <c r="C125" s="234"/>
      <c r="D125" s="235" t="s">
        <v>208</v>
      </c>
      <c r="E125" s="236" t="s">
        <v>19</v>
      </c>
      <c r="F125" s="237" t="s">
        <v>2152</v>
      </c>
      <c r="G125" s="234"/>
      <c r="H125" s="236" t="s">
        <v>19</v>
      </c>
      <c r="I125" s="238"/>
      <c r="J125" s="234"/>
      <c r="K125" s="234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208</v>
      </c>
      <c r="AU125" s="243" t="s">
        <v>81</v>
      </c>
      <c r="AV125" s="13" t="s">
        <v>79</v>
      </c>
      <c r="AW125" s="13" t="s">
        <v>33</v>
      </c>
      <c r="AX125" s="13" t="s">
        <v>72</v>
      </c>
      <c r="AY125" s="243" t="s">
        <v>196</v>
      </c>
    </row>
    <row r="126" s="13" customFormat="1">
      <c r="A126" s="13"/>
      <c r="B126" s="233"/>
      <c r="C126" s="234"/>
      <c r="D126" s="235" t="s">
        <v>208</v>
      </c>
      <c r="E126" s="236" t="s">
        <v>19</v>
      </c>
      <c r="F126" s="237" t="s">
        <v>2153</v>
      </c>
      <c r="G126" s="234"/>
      <c r="H126" s="236" t="s">
        <v>19</v>
      </c>
      <c r="I126" s="238"/>
      <c r="J126" s="234"/>
      <c r="K126" s="234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208</v>
      </c>
      <c r="AU126" s="243" t="s">
        <v>81</v>
      </c>
      <c r="AV126" s="13" t="s">
        <v>79</v>
      </c>
      <c r="AW126" s="13" t="s">
        <v>33</v>
      </c>
      <c r="AX126" s="13" t="s">
        <v>72</v>
      </c>
      <c r="AY126" s="243" t="s">
        <v>196</v>
      </c>
    </row>
    <row r="127" s="13" customFormat="1">
      <c r="A127" s="13"/>
      <c r="B127" s="233"/>
      <c r="C127" s="234"/>
      <c r="D127" s="235" t="s">
        <v>208</v>
      </c>
      <c r="E127" s="236" t="s">
        <v>19</v>
      </c>
      <c r="F127" s="237" t="s">
        <v>2154</v>
      </c>
      <c r="G127" s="234"/>
      <c r="H127" s="236" t="s">
        <v>19</v>
      </c>
      <c r="I127" s="238"/>
      <c r="J127" s="234"/>
      <c r="K127" s="234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208</v>
      </c>
      <c r="AU127" s="243" t="s">
        <v>81</v>
      </c>
      <c r="AV127" s="13" t="s">
        <v>79</v>
      </c>
      <c r="AW127" s="13" t="s">
        <v>33</v>
      </c>
      <c r="AX127" s="13" t="s">
        <v>72</v>
      </c>
      <c r="AY127" s="243" t="s">
        <v>196</v>
      </c>
    </row>
    <row r="128" s="14" customFormat="1">
      <c r="A128" s="14"/>
      <c r="B128" s="244"/>
      <c r="C128" s="245"/>
      <c r="D128" s="235" t="s">
        <v>208</v>
      </c>
      <c r="E128" s="246" t="s">
        <v>19</v>
      </c>
      <c r="F128" s="247" t="s">
        <v>81</v>
      </c>
      <c r="G128" s="245"/>
      <c r="H128" s="248">
        <v>2</v>
      </c>
      <c r="I128" s="249"/>
      <c r="J128" s="245"/>
      <c r="K128" s="245"/>
      <c r="L128" s="250"/>
      <c r="M128" s="251"/>
      <c r="N128" s="252"/>
      <c r="O128" s="252"/>
      <c r="P128" s="252"/>
      <c r="Q128" s="252"/>
      <c r="R128" s="252"/>
      <c r="S128" s="252"/>
      <c r="T128" s="253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4" t="s">
        <v>208</v>
      </c>
      <c r="AU128" s="254" t="s">
        <v>81</v>
      </c>
      <c r="AV128" s="14" t="s">
        <v>81</v>
      </c>
      <c r="AW128" s="14" t="s">
        <v>33</v>
      </c>
      <c r="AX128" s="14" t="s">
        <v>72</v>
      </c>
      <c r="AY128" s="254" t="s">
        <v>196</v>
      </c>
    </row>
    <row r="129" s="13" customFormat="1">
      <c r="A129" s="13"/>
      <c r="B129" s="233"/>
      <c r="C129" s="234"/>
      <c r="D129" s="235" t="s">
        <v>208</v>
      </c>
      <c r="E129" s="236" t="s">
        <v>19</v>
      </c>
      <c r="F129" s="237" t="s">
        <v>2155</v>
      </c>
      <c r="G129" s="234"/>
      <c r="H129" s="236" t="s">
        <v>19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208</v>
      </c>
      <c r="AU129" s="243" t="s">
        <v>81</v>
      </c>
      <c r="AV129" s="13" t="s">
        <v>79</v>
      </c>
      <c r="AW129" s="13" t="s">
        <v>33</v>
      </c>
      <c r="AX129" s="13" t="s">
        <v>72</v>
      </c>
      <c r="AY129" s="243" t="s">
        <v>196</v>
      </c>
    </row>
    <row r="130" s="13" customFormat="1">
      <c r="A130" s="13"/>
      <c r="B130" s="233"/>
      <c r="C130" s="234"/>
      <c r="D130" s="235" t="s">
        <v>208</v>
      </c>
      <c r="E130" s="236" t="s">
        <v>19</v>
      </c>
      <c r="F130" s="237" t="s">
        <v>2156</v>
      </c>
      <c r="G130" s="234"/>
      <c r="H130" s="236" t="s">
        <v>19</v>
      </c>
      <c r="I130" s="238"/>
      <c r="J130" s="234"/>
      <c r="K130" s="234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208</v>
      </c>
      <c r="AU130" s="243" t="s">
        <v>81</v>
      </c>
      <c r="AV130" s="13" t="s">
        <v>79</v>
      </c>
      <c r="AW130" s="13" t="s">
        <v>33</v>
      </c>
      <c r="AX130" s="13" t="s">
        <v>72</v>
      </c>
      <c r="AY130" s="243" t="s">
        <v>196</v>
      </c>
    </row>
    <row r="131" s="13" customFormat="1">
      <c r="A131" s="13"/>
      <c r="B131" s="233"/>
      <c r="C131" s="234"/>
      <c r="D131" s="235" t="s">
        <v>208</v>
      </c>
      <c r="E131" s="236" t="s">
        <v>19</v>
      </c>
      <c r="F131" s="237" t="s">
        <v>2157</v>
      </c>
      <c r="G131" s="234"/>
      <c r="H131" s="236" t="s">
        <v>19</v>
      </c>
      <c r="I131" s="238"/>
      <c r="J131" s="234"/>
      <c r="K131" s="234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208</v>
      </c>
      <c r="AU131" s="243" t="s">
        <v>81</v>
      </c>
      <c r="AV131" s="13" t="s">
        <v>79</v>
      </c>
      <c r="AW131" s="13" t="s">
        <v>33</v>
      </c>
      <c r="AX131" s="13" t="s">
        <v>72</v>
      </c>
      <c r="AY131" s="243" t="s">
        <v>196</v>
      </c>
    </row>
    <row r="132" s="13" customFormat="1">
      <c r="A132" s="13"/>
      <c r="B132" s="233"/>
      <c r="C132" s="234"/>
      <c r="D132" s="235" t="s">
        <v>208</v>
      </c>
      <c r="E132" s="236" t="s">
        <v>19</v>
      </c>
      <c r="F132" s="237" t="s">
        <v>2154</v>
      </c>
      <c r="G132" s="234"/>
      <c r="H132" s="236" t="s">
        <v>19</v>
      </c>
      <c r="I132" s="238"/>
      <c r="J132" s="234"/>
      <c r="K132" s="234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208</v>
      </c>
      <c r="AU132" s="243" t="s">
        <v>81</v>
      </c>
      <c r="AV132" s="13" t="s">
        <v>79</v>
      </c>
      <c r="AW132" s="13" t="s">
        <v>33</v>
      </c>
      <c r="AX132" s="13" t="s">
        <v>72</v>
      </c>
      <c r="AY132" s="243" t="s">
        <v>196</v>
      </c>
    </row>
    <row r="133" s="14" customFormat="1">
      <c r="A133" s="14"/>
      <c r="B133" s="244"/>
      <c r="C133" s="245"/>
      <c r="D133" s="235" t="s">
        <v>208</v>
      </c>
      <c r="E133" s="246" t="s">
        <v>19</v>
      </c>
      <c r="F133" s="247" t="s">
        <v>226</v>
      </c>
      <c r="G133" s="245"/>
      <c r="H133" s="248">
        <v>3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208</v>
      </c>
      <c r="AU133" s="254" t="s">
        <v>81</v>
      </c>
      <c r="AV133" s="14" t="s">
        <v>81</v>
      </c>
      <c r="AW133" s="14" t="s">
        <v>33</v>
      </c>
      <c r="AX133" s="14" t="s">
        <v>72</v>
      </c>
      <c r="AY133" s="254" t="s">
        <v>196</v>
      </c>
    </row>
    <row r="134" s="13" customFormat="1">
      <c r="A134" s="13"/>
      <c r="B134" s="233"/>
      <c r="C134" s="234"/>
      <c r="D134" s="235" t="s">
        <v>208</v>
      </c>
      <c r="E134" s="236" t="s">
        <v>19</v>
      </c>
      <c r="F134" s="237" t="s">
        <v>2158</v>
      </c>
      <c r="G134" s="234"/>
      <c r="H134" s="236" t="s">
        <v>19</v>
      </c>
      <c r="I134" s="238"/>
      <c r="J134" s="234"/>
      <c r="K134" s="234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208</v>
      </c>
      <c r="AU134" s="243" t="s">
        <v>81</v>
      </c>
      <c r="AV134" s="13" t="s">
        <v>79</v>
      </c>
      <c r="AW134" s="13" t="s">
        <v>33</v>
      </c>
      <c r="AX134" s="13" t="s">
        <v>72</v>
      </c>
      <c r="AY134" s="243" t="s">
        <v>196</v>
      </c>
    </row>
    <row r="135" s="13" customFormat="1">
      <c r="A135" s="13"/>
      <c r="B135" s="233"/>
      <c r="C135" s="234"/>
      <c r="D135" s="235" t="s">
        <v>208</v>
      </c>
      <c r="E135" s="236" t="s">
        <v>19</v>
      </c>
      <c r="F135" s="237" t="s">
        <v>2159</v>
      </c>
      <c r="G135" s="234"/>
      <c r="H135" s="236" t="s">
        <v>19</v>
      </c>
      <c r="I135" s="238"/>
      <c r="J135" s="234"/>
      <c r="K135" s="234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208</v>
      </c>
      <c r="AU135" s="243" t="s">
        <v>81</v>
      </c>
      <c r="AV135" s="13" t="s">
        <v>79</v>
      </c>
      <c r="AW135" s="13" t="s">
        <v>33</v>
      </c>
      <c r="AX135" s="13" t="s">
        <v>72</v>
      </c>
      <c r="AY135" s="243" t="s">
        <v>196</v>
      </c>
    </row>
    <row r="136" s="13" customFormat="1">
      <c r="A136" s="13"/>
      <c r="B136" s="233"/>
      <c r="C136" s="234"/>
      <c r="D136" s="235" t="s">
        <v>208</v>
      </c>
      <c r="E136" s="236" t="s">
        <v>19</v>
      </c>
      <c r="F136" s="237" t="s">
        <v>2160</v>
      </c>
      <c r="G136" s="234"/>
      <c r="H136" s="236" t="s">
        <v>19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208</v>
      </c>
      <c r="AU136" s="243" t="s">
        <v>81</v>
      </c>
      <c r="AV136" s="13" t="s">
        <v>79</v>
      </c>
      <c r="AW136" s="13" t="s">
        <v>33</v>
      </c>
      <c r="AX136" s="13" t="s">
        <v>72</v>
      </c>
      <c r="AY136" s="243" t="s">
        <v>196</v>
      </c>
    </row>
    <row r="137" s="13" customFormat="1">
      <c r="A137" s="13"/>
      <c r="B137" s="233"/>
      <c r="C137" s="234"/>
      <c r="D137" s="235" t="s">
        <v>208</v>
      </c>
      <c r="E137" s="236" t="s">
        <v>19</v>
      </c>
      <c r="F137" s="237" t="s">
        <v>2154</v>
      </c>
      <c r="G137" s="234"/>
      <c r="H137" s="236" t="s">
        <v>19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208</v>
      </c>
      <c r="AU137" s="243" t="s">
        <v>81</v>
      </c>
      <c r="AV137" s="13" t="s">
        <v>79</v>
      </c>
      <c r="AW137" s="13" t="s">
        <v>33</v>
      </c>
      <c r="AX137" s="13" t="s">
        <v>72</v>
      </c>
      <c r="AY137" s="243" t="s">
        <v>196</v>
      </c>
    </row>
    <row r="138" s="14" customFormat="1">
      <c r="A138" s="14"/>
      <c r="B138" s="244"/>
      <c r="C138" s="245"/>
      <c r="D138" s="235" t="s">
        <v>208</v>
      </c>
      <c r="E138" s="246" t="s">
        <v>19</v>
      </c>
      <c r="F138" s="247" t="s">
        <v>226</v>
      </c>
      <c r="G138" s="245"/>
      <c r="H138" s="248">
        <v>3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208</v>
      </c>
      <c r="AU138" s="254" t="s">
        <v>81</v>
      </c>
      <c r="AV138" s="14" t="s">
        <v>81</v>
      </c>
      <c r="AW138" s="14" t="s">
        <v>33</v>
      </c>
      <c r="AX138" s="14" t="s">
        <v>72</v>
      </c>
      <c r="AY138" s="254" t="s">
        <v>196</v>
      </c>
    </row>
    <row r="139" s="13" customFormat="1">
      <c r="A139" s="13"/>
      <c r="B139" s="233"/>
      <c r="C139" s="234"/>
      <c r="D139" s="235" t="s">
        <v>208</v>
      </c>
      <c r="E139" s="236" t="s">
        <v>19</v>
      </c>
      <c r="F139" s="237" t="s">
        <v>2155</v>
      </c>
      <c r="G139" s="234"/>
      <c r="H139" s="236" t="s">
        <v>19</v>
      </c>
      <c r="I139" s="238"/>
      <c r="J139" s="234"/>
      <c r="K139" s="234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208</v>
      </c>
      <c r="AU139" s="243" t="s">
        <v>81</v>
      </c>
      <c r="AV139" s="13" t="s">
        <v>79</v>
      </c>
      <c r="AW139" s="13" t="s">
        <v>33</v>
      </c>
      <c r="AX139" s="13" t="s">
        <v>72</v>
      </c>
      <c r="AY139" s="243" t="s">
        <v>196</v>
      </c>
    </row>
    <row r="140" s="13" customFormat="1">
      <c r="A140" s="13"/>
      <c r="B140" s="233"/>
      <c r="C140" s="234"/>
      <c r="D140" s="235" t="s">
        <v>208</v>
      </c>
      <c r="E140" s="236" t="s">
        <v>19</v>
      </c>
      <c r="F140" s="237" t="s">
        <v>2159</v>
      </c>
      <c r="G140" s="234"/>
      <c r="H140" s="236" t="s">
        <v>19</v>
      </c>
      <c r="I140" s="238"/>
      <c r="J140" s="234"/>
      <c r="K140" s="234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208</v>
      </c>
      <c r="AU140" s="243" t="s">
        <v>81</v>
      </c>
      <c r="AV140" s="13" t="s">
        <v>79</v>
      </c>
      <c r="AW140" s="13" t="s">
        <v>33</v>
      </c>
      <c r="AX140" s="13" t="s">
        <v>72</v>
      </c>
      <c r="AY140" s="243" t="s">
        <v>196</v>
      </c>
    </row>
    <row r="141" s="13" customFormat="1">
      <c r="A141" s="13"/>
      <c r="B141" s="233"/>
      <c r="C141" s="234"/>
      <c r="D141" s="235" t="s">
        <v>208</v>
      </c>
      <c r="E141" s="236" t="s">
        <v>19</v>
      </c>
      <c r="F141" s="237" t="s">
        <v>2161</v>
      </c>
      <c r="G141" s="234"/>
      <c r="H141" s="236" t="s">
        <v>19</v>
      </c>
      <c r="I141" s="238"/>
      <c r="J141" s="234"/>
      <c r="K141" s="234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208</v>
      </c>
      <c r="AU141" s="243" t="s">
        <v>81</v>
      </c>
      <c r="AV141" s="13" t="s">
        <v>79</v>
      </c>
      <c r="AW141" s="13" t="s">
        <v>33</v>
      </c>
      <c r="AX141" s="13" t="s">
        <v>72</v>
      </c>
      <c r="AY141" s="243" t="s">
        <v>196</v>
      </c>
    </row>
    <row r="142" s="13" customFormat="1">
      <c r="A142" s="13"/>
      <c r="B142" s="233"/>
      <c r="C142" s="234"/>
      <c r="D142" s="235" t="s">
        <v>208</v>
      </c>
      <c r="E142" s="236" t="s">
        <v>19</v>
      </c>
      <c r="F142" s="237" t="s">
        <v>2154</v>
      </c>
      <c r="G142" s="234"/>
      <c r="H142" s="236" t="s">
        <v>19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208</v>
      </c>
      <c r="AU142" s="243" t="s">
        <v>81</v>
      </c>
      <c r="AV142" s="13" t="s">
        <v>79</v>
      </c>
      <c r="AW142" s="13" t="s">
        <v>33</v>
      </c>
      <c r="AX142" s="13" t="s">
        <v>72</v>
      </c>
      <c r="AY142" s="243" t="s">
        <v>196</v>
      </c>
    </row>
    <row r="143" s="14" customFormat="1">
      <c r="A143" s="14"/>
      <c r="B143" s="244"/>
      <c r="C143" s="245"/>
      <c r="D143" s="235" t="s">
        <v>208</v>
      </c>
      <c r="E143" s="246" t="s">
        <v>19</v>
      </c>
      <c r="F143" s="247" t="s">
        <v>226</v>
      </c>
      <c r="G143" s="245"/>
      <c r="H143" s="248">
        <v>3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4" t="s">
        <v>208</v>
      </c>
      <c r="AU143" s="254" t="s">
        <v>81</v>
      </c>
      <c r="AV143" s="14" t="s">
        <v>81</v>
      </c>
      <c r="AW143" s="14" t="s">
        <v>33</v>
      </c>
      <c r="AX143" s="14" t="s">
        <v>72</v>
      </c>
      <c r="AY143" s="254" t="s">
        <v>196</v>
      </c>
    </row>
    <row r="144" s="13" customFormat="1">
      <c r="A144" s="13"/>
      <c r="B144" s="233"/>
      <c r="C144" s="234"/>
      <c r="D144" s="235" t="s">
        <v>208</v>
      </c>
      <c r="E144" s="236" t="s">
        <v>19</v>
      </c>
      <c r="F144" s="237" t="s">
        <v>2155</v>
      </c>
      <c r="G144" s="234"/>
      <c r="H144" s="236" t="s">
        <v>19</v>
      </c>
      <c r="I144" s="238"/>
      <c r="J144" s="234"/>
      <c r="K144" s="234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208</v>
      </c>
      <c r="AU144" s="243" t="s">
        <v>81</v>
      </c>
      <c r="AV144" s="13" t="s">
        <v>79</v>
      </c>
      <c r="AW144" s="13" t="s">
        <v>33</v>
      </c>
      <c r="AX144" s="13" t="s">
        <v>72</v>
      </c>
      <c r="AY144" s="243" t="s">
        <v>196</v>
      </c>
    </row>
    <row r="145" s="13" customFormat="1">
      <c r="A145" s="13"/>
      <c r="B145" s="233"/>
      <c r="C145" s="234"/>
      <c r="D145" s="235" t="s">
        <v>208</v>
      </c>
      <c r="E145" s="236" t="s">
        <v>19</v>
      </c>
      <c r="F145" s="237" t="s">
        <v>2159</v>
      </c>
      <c r="G145" s="234"/>
      <c r="H145" s="236" t="s">
        <v>19</v>
      </c>
      <c r="I145" s="238"/>
      <c r="J145" s="234"/>
      <c r="K145" s="234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208</v>
      </c>
      <c r="AU145" s="243" t="s">
        <v>81</v>
      </c>
      <c r="AV145" s="13" t="s">
        <v>79</v>
      </c>
      <c r="AW145" s="13" t="s">
        <v>33</v>
      </c>
      <c r="AX145" s="13" t="s">
        <v>72</v>
      </c>
      <c r="AY145" s="243" t="s">
        <v>196</v>
      </c>
    </row>
    <row r="146" s="13" customFormat="1">
      <c r="A146" s="13"/>
      <c r="B146" s="233"/>
      <c r="C146" s="234"/>
      <c r="D146" s="235" t="s">
        <v>208</v>
      </c>
      <c r="E146" s="236" t="s">
        <v>19</v>
      </c>
      <c r="F146" s="237" t="s">
        <v>2162</v>
      </c>
      <c r="G146" s="234"/>
      <c r="H146" s="236" t="s">
        <v>19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208</v>
      </c>
      <c r="AU146" s="243" t="s">
        <v>81</v>
      </c>
      <c r="AV146" s="13" t="s">
        <v>79</v>
      </c>
      <c r="AW146" s="13" t="s">
        <v>33</v>
      </c>
      <c r="AX146" s="13" t="s">
        <v>72</v>
      </c>
      <c r="AY146" s="243" t="s">
        <v>196</v>
      </c>
    </row>
    <row r="147" s="13" customFormat="1">
      <c r="A147" s="13"/>
      <c r="B147" s="233"/>
      <c r="C147" s="234"/>
      <c r="D147" s="235" t="s">
        <v>208</v>
      </c>
      <c r="E147" s="236" t="s">
        <v>19</v>
      </c>
      <c r="F147" s="237" t="s">
        <v>2154</v>
      </c>
      <c r="G147" s="234"/>
      <c r="H147" s="236" t="s">
        <v>19</v>
      </c>
      <c r="I147" s="238"/>
      <c r="J147" s="234"/>
      <c r="K147" s="234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208</v>
      </c>
      <c r="AU147" s="243" t="s">
        <v>81</v>
      </c>
      <c r="AV147" s="13" t="s">
        <v>79</v>
      </c>
      <c r="AW147" s="13" t="s">
        <v>33</v>
      </c>
      <c r="AX147" s="13" t="s">
        <v>72</v>
      </c>
      <c r="AY147" s="243" t="s">
        <v>196</v>
      </c>
    </row>
    <row r="148" s="14" customFormat="1">
      <c r="A148" s="14"/>
      <c r="B148" s="244"/>
      <c r="C148" s="245"/>
      <c r="D148" s="235" t="s">
        <v>208</v>
      </c>
      <c r="E148" s="246" t="s">
        <v>19</v>
      </c>
      <c r="F148" s="247" t="s">
        <v>226</v>
      </c>
      <c r="G148" s="245"/>
      <c r="H148" s="248">
        <v>3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208</v>
      </c>
      <c r="AU148" s="254" t="s">
        <v>81</v>
      </c>
      <c r="AV148" s="14" t="s">
        <v>81</v>
      </c>
      <c r="AW148" s="14" t="s">
        <v>33</v>
      </c>
      <c r="AX148" s="14" t="s">
        <v>72</v>
      </c>
      <c r="AY148" s="254" t="s">
        <v>196</v>
      </c>
    </row>
    <row r="149" s="13" customFormat="1">
      <c r="A149" s="13"/>
      <c r="B149" s="233"/>
      <c r="C149" s="234"/>
      <c r="D149" s="235" t="s">
        <v>208</v>
      </c>
      <c r="E149" s="236" t="s">
        <v>19</v>
      </c>
      <c r="F149" s="237" t="s">
        <v>2155</v>
      </c>
      <c r="G149" s="234"/>
      <c r="H149" s="236" t="s">
        <v>19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208</v>
      </c>
      <c r="AU149" s="243" t="s">
        <v>81</v>
      </c>
      <c r="AV149" s="13" t="s">
        <v>79</v>
      </c>
      <c r="AW149" s="13" t="s">
        <v>33</v>
      </c>
      <c r="AX149" s="13" t="s">
        <v>72</v>
      </c>
      <c r="AY149" s="243" t="s">
        <v>196</v>
      </c>
    </row>
    <row r="150" s="13" customFormat="1">
      <c r="A150" s="13"/>
      <c r="B150" s="233"/>
      <c r="C150" s="234"/>
      <c r="D150" s="235" t="s">
        <v>208</v>
      </c>
      <c r="E150" s="236" t="s">
        <v>19</v>
      </c>
      <c r="F150" s="237" t="s">
        <v>2159</v>
      </c>
      <c r="G150" s="234"/>
      <c r="H150" s="236" t="s">
        <v>19</v>
      </c>
      <c r="I150" s="238"/>
      <c r="J150" s="234"/>
      <c r="K150" s="234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208</v>
      </c>
      <c r="AU150" s="243" t="s">
        <v>81</v>
      </c>
      <c r="AV150" s="13" t="s">
        <v>79</v>
      </c>
      <c r="AW150" s="13" t="s">
        <v>33</v>
      </c>
      <c r="AX150" s="13" t="s">
        <v>72</v>
      </c>
      <c r="AY150" s="243" t="s">
        <v>196</v>
      </c>
    </row>
    <row r="151" s="15" customFormat="1">
      <c r="A151" s="15"/>
      <c r="B151" s="255"/>
      <c r="C151" s="256"/>
      <c r="D151" s="235" t="s">
        <v>208</v>
      </c>
      <c r="E151" s="257" t="s">
        <v>19</v>
      </c>
      <c r="F151" s="258" t="s">
        <v>219</v>
      </c>
      <c r="G151" s="256"/>
      <c r="H151" s="259">
        <v>14</v>
      </c>
      <c r="I151" s="260"/>
      <c r="J151" s="256"/>
      <c r="K151" s="256"/>
      <c r="L151" s="261"/>
      <c r="M151" s="262"/>
      <c r="N151" s="263"/>
      <c r="O151" s="263"/>
      <c r="P151" s="263"/>
      <c r="Q151" s="263"/>
      <c r="R151" s="263"/>
      <c r="S151" s="263"/>
      <c r="T151" s="264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5" t="s">
        <v>208</v>
      </c>
      <c r="AU151" s="265" t="s">
        <v>81</v>
      </c>
      <c r="AV151" s="15" t="s">
        <v>204</v>
      </c>
      <c r="AW151" s="15" t="s">
        <v>33</v>
      </c>
      <c r="AX151" s="15" t="s">
        <v>79</v>
      </c>
      <c r="AY151" s="265" t="s">
        <v>196</v>
      </c>
    </row>
    <row r="152" s="2" customFormat="1" ht="24.15" customHeight="1">
      <c r="A152" s="41"/>
      <c r="B152" s="42"/>
      <c r="C152" s="215" t="s">
        <v>226</v>
      </c>
      <c r="D152" s="215" t="s">
        <v>199</v>
      </c>
      <c r="E152" s="216" t="s">
        <v>2163</v>
      </c>
      <c r="F152" s="217" t="s">
        <v>2164</v>
      </c>
      <c r="G152" s="218" t="s">
        <v>943</v>
      </c>
      <c r="H152" s="219">
        <v>5</v>
      </c>
      <c r="I152" s="220"/>
      <c r="J152" s="221">
        <f>ROUND(I152*H152,2)</f>
        <v>0</v>
      </c>
      <c r="K152" s="217" t="s">
        <v>203</v>
      </c>
      <c r="L152" s="47"/>
      <c r="M152" s="222" t="s">
        <v>19</v>
      </c>
      <c r="N152" s="223" t="s">
        <v>43</v>
      </c>
      <c r="O152" s="87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204</v>
      </c>
      <c r="AT152" s="226" t="s">
        <v>199</v>
      </c>
      <c r="AU152" s="226" t="s">
        <v>81</v>
      </c>
      <c r="AY152" s="20" t="s">
        <v>196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79</v>
      </c>
      <c r="BK152" s="227">
        <f>ROUND(I152*H152,2)</f>
        <v>0</v>
      </c>
      <c r="BL152" s="20" t="s">
        <v>204</v>
      </c>
      <c r="BM152" s="226" t="s">
        <v>2165</v>
      </c>
    </row>
    <row r="153" s="2" customFormat="1">
      <c r="A153" s="41"/>
      <c r="B153" s="42"/>
      <c r="C153" s="43"/>
      <c r="D153" s="228" t="s">
        <v>206</v>
      </c>
      <c r="E153" s="43"/>
      <c r="F153" s="229" t="s">
        <v>2166</v>
      </c>
      <c r="G153" s="43"/>
      <c r="H153" s="43"/>
      <c r="I153" s="230"/>
      <c r="J153" s="43"/>
      <c r="K153" s="43"/>
      <c r="L153" s="47"/>
      <c r="M153" s="231"/>
      <c r="N153" s="232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206</v>
      </c>
      <c r="AU153" s="20" t="s">
        <v>81</v>
      </c>
    </row>
    <row r="154" s="13" customFormat="1">
      <c r="A154" s="13"/>
      <c r="B154" s="233"/>
      <c r="C154" s="234"/>
      <c r="D154" s="235" t="s">
        <v>208</v>
      </c>
      <c r="E154" s="236" t="s">
        <v>19</v>
      </c>
      <c r="F154" s="237" t="s">
        <v>2167</v>
      </c>
      <c r="G154" s="234"/>
      <c r="H154" s="236" t="s">
        <v>19</v>
      </c>
      <c r="I154" s="238"/>
      <c r="J154" s="234"/>
      <c r="K154" s="234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208</v>
      </c>
      <c r="AU154" s="243" t="s">
        <v>81</v>
      </c>
      <c r="AV154" s="13" t="s">
        <v>79</v>
      </c>
      <c r="AW154" s="13" t="s">
        <v>33</v>
      </c>
      <c r="AX154" s="13" t="s">
        <v>72</v>
      </c>
      <c r="AY154" s="243" t="s">
        <v>196</v>
      </c>
    </row>
    <row r="155" s="13" customFormat="1">
      <c r="A155" s="13"/>
      <c r="B155" s="233"/>
      <c r="C155" s="234"/>
      <c r="D155" s="235" t="s">
        <v>208</v>
      </c>
      <c r="E155" s="236" t="s">
        <v>19</v>
      </c>
      <c r="F155" s="237" t="s">
        <v>2168</v>
      </c>
      <c r="G155" s="234"/>
      <c r="H155" s="236" t="s">
        <v>19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208</v>
      </c>
      <c r="AU155" s="243" t="s">
        <v>81</v>
      </c>
      <c r="AV155" s="13" t="s">
        <v>79</v>
      </c>
      <c r="AW155" s="13" t="s">
        <v>33</v>
      </c>
      <c r="AX155" s="13" t="s">
        <v>72</v>
      </c>
      <c r="AY155" s="243" t="s">
        <v>196</v>
      </c>
    </row>
    <row r="156" s="14" customFormat="1">
      <c r="A156" s="14"/>
      <c r="B156" s="244"/>
      <c r="C156" s="245"/>
      <c r="D156" s="235" t="s">
        <v>208</v>
      </c>
      <c r="E156" s="246" t="s">
        <v>19</v>
      </c>
      <c r="F156" s="247" t="s">
        <v>79</v>
      </c>
      <c r="G156" s="245"/>
      <c r="H156" s="248">
        <v>1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4" t="s">
        <v>208</v>
      </c>
      <c r="AU156" s="254" t="s">
        <v>81</v>
      </c>
      <c r="AV156" s="14" t="s">
        <v>81</v>
      </c>
      <c r="AW156" s="14" t="s">
        <v>33</v>
      </c>
      <c r="AX156" s="14" t="s">
        <v>72</v>
      </c>
      <c r="AY156" s="254" t="s">
        <v>196</v>
      </c>
    </row>
    <row r="157" s="13" customFormat="1">
      <c r="A157" s="13"/>
      <c r="B157" s="233"/>
      <c r="C157" s="234"/>
      <c r="D157" s="235" t="s">
        <v>208</v>
      </c>
      <c r="E157" s="236" t="s">
        <v>19</v>
      </c>
      <c r="F157" s="237" t="s">
        <v>2169</v>
      </c>
      <c r="G157" s="234"/>
      <c r="H157" s="236" t="s">
        <v>19</v>
      </c>
      <c r="I157" s="238"/>
      <c r="J157" s="234"/>
      <c r="K157" s="234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208</v>
      </c>
      <c r="AU157" s="243" t="s">
        <v>81</v>
      </c>
      <c r="AV157" s="13" t="s">
        <v>79</v>
      </c>
      <c r="AW157" s="13" t="s">
        <v>33</v>
      </c>
      <c r="AX157" s="13" t="s">
        <v>72</v>
      </c>
      <c r="AY157" s="243" t="s">
        <v>196</v>
      </c>
    </row>
    <row r="158" s="13" customFormat="1">
      <c r="A158" s="13"/>
      <c r="B158" s="233"/>
      <c r="C158" s="234"/>
      <c r="D158" s="235" t="s">
        <v>208</v>
      </c>
      <c r="E158" s="236" t="s">
        <v>19</v>
      </c>
      <c r="F158" s="237" t="s">
        <v>2170</v>
      </c>
      <c r="G158" s="234"/>
      <c r="H158" s="236" t="s">
        <v>19</v>
      </c>
      <c r="I158" s="238"/>
      <c r="J158" s="234"/>
      <c r="K158" s="234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208</v>
      </c>
      <c r="AU158" s="243" t="s">
        <v>81</v>
      </c>
      <c r="AV158" s="13" t="s">
        <v>79</v>
      </c>
      <c r="AW158" s="13" t="s">
        <v>33</v>
      </c>
      <c r="AX158" s="13" t="s">
        <v>72</v>
      </c>
      <c r="AY158" s="243" t="s">
        <v>196</v>
      </c>
    </row>
    <row r="159" s="13" customFormat="1">
      <c r="A159" s="13"/>
      <c r="B159" s="233"/>
      <c r="C159" s="234"/>
      <c r="D159" s="235" t="s">
        <v>208</v>
      </c>
      <c r="E159" s="236" t="s">
        <v>19</v>
      </c>
      <c r="F159" s="237" t="s">
        <v>2167</v>
      </c>
      <c r="G159" s="234"/>
      <c r="H159" s="236" t="s">
        <v>19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208</v>
      </c>
      <c r="AU159" s="243" t="s">
        <v>81</v>
      </c>
      <c r="AV159" s="13" t="s">
        <v>79</v>
      </c>
      <c r="AW159" s="13" t="s">
        <v>33</v>
      </c>
      <c r="AX159" s="13" t="s">
        <v>72</v>
      </c>
      <c r="AY159" s="243" t="s">
        <v>196</v>
      </c>
    </row>
    <row r="160" s="13" customFormat="1">
      <c r="A160" s="13"/>
      <c r="B160" s="233"/>
      <c r="C160" s="234"/>
      <c r="D160" s="235" t="s">
        <v>208</v>
      </c>
      <c r="E160" s="236" t="s">
        <v>19</v>
      </c>
      <c r="F160" s="237" t="s">
        <v>2171</v>
      </c>
      <c r="G160" s="234"/>
      <c r="H160" s="236" t="s">
        <v>19</v>
      </c>
      <c r="I160" s="238"/>
      <c r="J160" s="234"/>
      <c r="K160" s="234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208</v>
      </c>
      <c r="AU160" s="243" t="s">
        <v>81</v>
      </c>
      <c r="AV160" s="13" t="s">
        <v>79</v>
      </c>
      <c r="AW160" s="13" t="s">
        <v>33</v>
      </c>
      <c r="AX160" s="13" t="s">
        <v>72</v>
      </c>
      <c r="AY160" s="243" t="s">
        <v>196</v>
      </c>
    </row>
    <row r="161" s="14" customFormat="1">
      <c r="A161" s="14"/>
      <c r="B161" s="244"/>
      <c r="C161" s="245"/>
      <c r="D161" s="235" t="s">
        <v>208</v>
      </c>
      <c r="E161" s="246" t="s">
        <v>19</v>
      </c>
      <c r="F161" s="247" t="s">
        <v>79</v>
      </c>
      <c r="G161" s="245"/>
      <c r="H161" s="248">
        <v>1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4" t="s">
        <v>208</v>
      </c>
      <c r="AU161" s="254" t="s">
        <v>81</v>
      </c>
      <c r="AV161" s="14" t="s">
        <v>81</v>
      </c>
      <c r="AW161" s="14" t="s">
        <v>33</v>
      </c>
      <c r="AX161" s="14" t="s">
        <v>72</v>
      </c>
      <c r="AY161" s="254" t="s">
        <v>196</v>
      </c>
    </row>
    <row r="162" s="13" customFormat="1">
      <c r="A162" s="13"/>
      <c r="B162" s="233"/>
      <c r="C162" s="234"/>
      <c r="D162" s="235" t="s">
        <v>208</v>
      </c>
      <c r="E162" s="236" t="s">
        <v>19</v>
      </c>
      <c r="F162" s="237" t="s">
        <v>2172</v>
      </c>
      <c r="G162" s="234"/>
      <c r="H162" s="236" t="s">
        <v>19</v>
      </c>
      <c r="I162" s="238"/>
      <c r="J162" s="234"/>
      <c r="K162" s="234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208</v>
      </c>
      <c r="AU162" s="243" t="s">
        <v>81</v>
      </c>
      <c r="AV162" s="13" t="s">
        <v>79</v>
      </c>
      <c r="AW162" s="13" t="s">
        <v>33</v>
      </c>
      <c r="AX162" s="13" t="s">
        <v>72</v>
      </c>
      <c r="AY162" s="243" t="s">
        <v>196</v>
      </c>
    </row>
    <row r="163" s="13" customFormat="1">
      <c r="A163" s="13"/>
      <c r="B163" s="233"/>
      <c r="C163" s="234"/>
      <c r="D163" s="235" t="s">
        <v>208</v>
      </c>
      <c r="E163" s="236" t="s">
        <v>19</v>
      </c>
      <c r="F163" s="237" t="s">
        <v>2173</v>
      </c>
      <c r="G163" s="234"/>
      <c r="H163" s="236" t="s">
        <v>19</v>
      </c>
      <c r="I163" s="238"/>
      <c r="J163" s="234"/>
      <c r="K163" s="234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208</v>
      </c>
      <c r="AU163" s="243" t="s">
        <v>81</v>
      </c>
      <c r="AV163" s="13" t="s">
        <v>79</v>
      </c>
      <c r="AW163" s="13" t="s">
        <v>33</v>
      </c>
      <c r="AX163" s="13" t="s">
        <v>72</v>
      </c>
      <c r="AY163" s="243" t="s">
        <v>196</v>
      </c>
    </row>
    <row r="164" s="13" customFormat="1">
      <c r="A164" s="13"/>
      <c r="B164" s="233"/>
      <c r="C164" s="234"/>
      <c r="D164" s="235" t="s">
        <v>208</v>
      </c>
      <c r="E164" s="236" t="s">
        <v>19</v>
      </c>
      <c r="F164" s="237" t="s">
        <v>2167</v>
      </c>
      <c r="G164" s="234"/>
      <c r="H164" s="236" t="s">
        <v>19</v>
      </c>
      <c r="I164" s="238"/>
      <c r="J164" s="234"/>
      <c r="K164" s="234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208</v>
      </c>
      <c r="AU164" s="243" t="s">
        <v>81</v>
      </c>
      <c r="AV164" s="13" t="s">
        <v>79</v>
      </c>
      <c r="AW164" s="13" t="s">
        <v>33</v>
      </c>
      <c r="AX164" s="13" t="s">
        <v>72</v>
      </c>
      <c r="AY164" s="243" t="s">
        <v>196</v>
      </c>
    </row>
    <row r="165" s="13" customFormat="1">
      <c r="A165" s="13"/>
      <c r="B165" s="233"/>
      <c r="C165" s="234"/>
      <c r="D165" s="235" t="s">
        <v>208</v>
      </c>
      <c r="E165" s="236" t="s">
        <v>19</v>
      </c>
      <c r="F165" s="237" t="s">
        <v>2174</v>
      </c>
      <c r="G165" s="234"/>
      <c r="H165" s="236" t="s">
        <v>19</v>
      </c>
      <c r="I165" s="238"/>
      <c r="J165" s="234"/>
      <c r="K165" s="234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208</v>
      </c>
      <c r="AU165" s="243" t="s">
        <v>81</v>
      </c>
      <c r="AV165" s="13" t="s">
        <v>79</v>
      </c>
      <c r="AW165" s="13" t="s">
        <v>33</v>
      </c>
      <c r="AX165" s="13" t="s">
        <v>72</v>
      </c>
      <c r="AY165" s="243" t="s">
        <v>196</v>
      </c>
    </row>
    <row r="166" s="14" customFormat="1">
      <c r="A166" s="14"/>
      <c r="B166" s="244"/>
      <c r="C166" s="245"/>
      <c r="D166" s="235" t="s">
        <v>208</v>
      </c>
      <c r="E166" s="246" t="s">
        <v>19</v>
      </c>
      <c r="F166" s="247" t="s">
        <v>79</v>
      </c>
      <c r="G166" s="245"/>
      <c r="H166" s="248">
        <v>1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208</v>
      </c>
      <c r="AU166" s="254" t="s">
        <v>81</v>
      </c>
      <c r="AV166" s="14" t="s">
        <v>81</v>
      </c>
      <c r="AW166" s="14" t="s">
        <v>33</v>
      </c>
      <c r="AX166" s="14" t="s">
        <v>72</v>
      </c>
      <c r="AY166" s="254" t="s">
        <v>196</v>
      </c>
    </row>
    <row r="167" s="13" customFormat="1">
      <c r="A167" s="13"/>
      <c r="B167" s="233"/>
      <c r="C167" s="234"/>
      <c r="D167" s="235" t="s">
        <v>208</v>
      </c>
      <c r="E167" s="236" t="s">
        <v>19</v>
      </c>
      <c r="F167" s="237" t="s">
        <v>2175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208</v>
      </c>
      <c r="AU167" s="243" t="s">
        <v>81</v>
      </c>
      <c r="AV167" s="13" t="s">
        <v>79</v>
      </c>
      <c r="AW167" s="13" t="s">
        <v>33</v>
      </c>
      <c r="AX167" s="13" t="s">
        <v>72</v>
      </c>
      <c r="AY167" s="243" t="s">
        <v>196</v>
      </c>
    </row>
    <row r="168" s="13" customFormat="1">
      <c r="A168" s="13"/>
      <c r="B168" s="233"/>
      <c r="C168" s="234"/>
      <c r="D168" s="235" t="s">
        <v>208</v>
      </c>
      <c r="E168" s="236" t="s">
        <v>19</v>
      </c>
      <c r="F168" s="237" t="s">
        <v>2176</v>
      </c>
      <c r="G168" s="234"/>
      <c r="H168" s="236" t="s">
        <v>19</v>
      </c>
      <c r="I168" s="238"/>
      <c r="J168" s="234"/>
      <c r="K168" s="234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208</v>
      </c>
      <c r="AU168" s="243" t="s">
        <v>81</v>
      </c>
      <c r="AV168" s="13" t="s">
        <v>79</v>
      </c>
      <c r="AW168" s="13" t="s">
        <v>33</v>
      </c>
      <c r="AX168" s="13" t="s">
        <v>72</v>
      </c>
      <c r="AY168" s="243" t="s">
        <v>196</v>
      </c>
    </row>
    <row r="169" s="13" customFormat="1">
      <c r="A169" s="13"/>
      <c r="B169" s="233"/>
      <c r="C169" s="234"/>
      <c r="D169" s="235" t="s">
        <v>208</v>
      </c>
      <c r="E169" s="236" t="s">
        <v>19</v>
      </c>
      <c r="F169" s="237" t="s">
        <v>2167</v>
      </c>
      <c r="G169" s="234"/>
      <c r="H169" s="236" t="s">
        <v>19</v>
      </c>
      <c r="I169" s="238"/>
      <c r="J169" s="234"/>
      <c r="K169" s="234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208</v>
      </c>
      <c r="AU169" s="243" t="s">
        <v>81</v>
      </c>
      <c r="AV169" s="13" t="s">
        <v>79</v>
      </c>
      <c r="AW169" s="13" t="s">
        <v>33</v>
      </c>
      <c r="AX169" s="13" t="s">
        <v>72</v>
      </c>
      <c r="AY169" s="243" t="s">
        <v>196</v>
      </c>
    </row>
    <row r="170" s="13" customFormat="1">
      <c r="A170" s="13"/>
      <c r="B170" s="233"/>
      <c r="C170" s="234"/>
      <c r="D170" s="235" t="s">
        <v>208</v>
      </c>
      <c r="E170" s="236" t="s">
        <v>19</v>
      </c>
      <c r="F170" s="237" t="s">
        <v>2177</v>
      </c>
      <c r="G170" s="234"/>
      <c r="H170" s="236" t="s">
        <v>19</v>
      </c>
      <c r="I170" s="238"/>
      <c r="J170" s="234"/>
      <c r="K170" s="234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208</v>
      </c>
      <c r="AU170" s="243" t="s">
        <v>81</v>
      </c>
      <c r="AV170" s="13" t="s">
        <v>79</v>
      </c>
      <c r="AW170" s="13" t="s">
        <v>33</v>
      </c>
      <c r="AX170" s="13" t="s">
        <v>72</v>
      </c>
      <c r="AY170" s="243" t="s">
        <v>196</v>
      </c>
    </row>
    <row r="171" s="14" customFormat="1">
      <c r="A171" s="14"/>
      <c r="B171" s="244"/>
      <c r="C171" s="245"/>
      <c r="D171" s="235" t="s">
        <v>208</v>
      </c>
      <c r="E171" s="246" t="s">
        <v>19</v>
      </c>
      <c r="F171" s="247" t="s">
        <v>79</v>
      </c>
      <c r="G171" s="245"/>
      <c r="H171" s="248">
        <v>1</v>
      </c>
      <c r="I171" s="249"/>
      <c r="J171" s="245"/>
      <c r="K171" s="245"/>
      <c r="L171" s="250"/>
      <c r="M171" s="251"/>
      <c r="N171" s="252"/>
      <c r="O171" s="252"/>
      <c r="P171" s="252"/>
      <c r="Q171" s="252"/>
      <c r="R171" s="252"/>
      <c r="S171" s="252"/>
      <c r="T171" s="25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4" t="s">
        <v>208</v>
      </c>
      <c r="AU171" s="254" t="s">
        <v>81</v>
      </c>
      <c r="AV171" s="14" t="s">
        <v>81</v>
      </c>
      <c r="AW171" s="14" t="s">
        <v>33</v>
      </c>
      <c r="AX171" s="14" t="s">
        <v>72</v>
      </c>
      <c r="AY171" s="254" t="s">
        <v>196</v>
      </c>
    </row>
    <row r="172" s="13" customFormat="1">
      <c r="A172" s="13"/>
      <c r="B172" s="233"/>
      <c r="C172" s="234"/>
      <c r="D172" s="235" t="s">
        <v>208</v>
      </c>
      <c r="E172" s="236" t="s">
        <v>19</v>
      </c>
      <c r="F172" s="237" t="s">
        <v>2178</v>
      </c>
      <c r="G172" s="234"/>
      <c r="H172" s="236" t="s">
        <v>19</v>
      </c>
      <c r="I172" s="238"/>
      <c r="J172" s="234"/>
      <c r="K172" s="234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208</v>
      </c>
      <c r="AU172" s="243" t="s">
        <v>81</v>
      </c>
      <c r="AV172" s="13" t="s">
        <v>79</v>
      </c>
      <c r="AW172" s="13" t="s">
        <v>33</v>
      </c>
      <c r="AX172" s="13" t="s">
        <v>72</v>
      </c>
      <c r="AY172" s="243" t="s">
        <v>196</v>
      </c>
    </row>
    <row r="173" s="13" customFormat="1">
      <c r="A173" s="13"/>
      <c r="B173" s="233"/>
      <c r="C173" s="234"/>
      <c r="D173" s="235" t="s">
        <v>208</v>
      </c>
      <c r="E173" s="236" t="s">
        <v>19</v>
      </c>
      <c r="F173" s="237" t="s">
        <v>2176</v>
      </c>
      <c r="G173" s="234"/>
      <c r="H173" s="236" t="s">
        <v>19</v>
      </c>
      <c r="I173" s="238"/>
      <c r="J173" s="234"/>
      <c r="K173" s="234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208</v>
      </c>
      <c r="AU173" s="243" t="s">
        <v>81</v>
      </c>
      <c r="AV173" s="13" t="s">
        <v>79</v>
      </c>
      <c r="AW173" s="13" t="s">
        <v>33</v>
      </c>
      <c r="AX173" s="13" t="s">
        <v>72</v>
      </c>
      <c r="AY173" s="243" t="s">
        <v>196</v>
      </c>
    </row>
    <row r="174" s="13" customFormat="1">
      <c r="A174" s="13"/>
      <c r="B174" s="233"/>
      <c r="C174" s="234"/>
      <c r="D174" s="235" t="s">
        <v>208</v>
      </c>
      <c r="E174" s="236" t="s">
        <v>19</v>
      </c>
      <c r="F174" s="237" t="s">
        <v>2167</v>
      </c>
      <c r="G174" s="234"/>
      <c r="H174" s="236" t="s">
        <v>19</v>
      </c>
      <c r="I174" s="238"/>
      <c r="J174" s="234"/>
      <c r="K174" s="234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208</v>
      </c>
      <c r="AU174" s="243" t="s">
        <v>81</v>
      </c>
      <c r="AV174" s="13" t="s">
        <v>79</v>
      </c>
      <c r="AW174" s="13" t="s">
        <v>33</v>
      </c>
      <c r="AX174" s="13" t="s">
        <v>72</v>
      </c>
      <c r="AY174" s="243" t="s">
        <v>196</v>
      </c>
    </row>
    <row r="175" s="13" customFormat="1">
      <c r="A175" s="13"/>
      <c r="B175" s="233"/>
      <c r="C175" s="234"/>
      <c r="D175" s="235" t="s">
        <v>208</v>
      </c>
      <c r="E175" s="236" t="s">
        <v>19</v>
      </c>
      <c r="F175" s="237" t="s">
        <v>2179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208</v>
      </c>
      <c r="AU175" s="243" t="s">
        <v>81</v>
      </c>
      <c r="AV175" s="13" t="s">
        <v>79</v>
      </c>
      <c r="AW175" s="13" t="s">
        <v>33</v>
      </c>
      <c r="AX175" s="13" t="s">
        <v>72</v>
      </c>
      <c r="AY175" s="243" t="s">
        <v>196</v>
      </c>
    </row>
    <row r="176" s="14" customFormat="1">
      <c r="A176" s="14"/>
      <c r="B176" s="244"/>
      <c r="C176" s="245"/>
      <c r="D176" s="235" t="s">
        <v>208</v>
      </c>
      <c r="E176" s="246" t="s">
        <v>19</v>
      </c>
      <c r="F176" s="247" t="s">
        <v>79</v>
      </c>
      <c r="G176" s="245"/>
      <c r="H176" s="248">
        <v>1</v>
      </c>
      <c r="I176" s="249"/>
      <c r="J176" s="245"/>
      <c r="K176" s="245"/>
      <c r="L176" s="250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4" t="s">
        <v>208</v>
      </c>
      <c r="AU176" s="254" t="s">
        <v>81</v>
      </c>
      <c r="AV176" s="14" t="s">
        <v>81</v>
      </c>
      <c r="AW176" s="14" t="s">
        <v>33</v>
      </c>
      <c r="AX176" s="14" t="s">
        <v>72</v>
      </c>
      <c r="AY176" s="254" t="s">
        <v>196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2178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3" customFormat="1">
      <c r="A178" s="13"/>
      <c r="B178" s="233"/>
      <c r="C178" s="234"/>
      <c r="D178" s="235" t="s">
        <v>208</v>
      </c>
      <c r="E178" s="236" t="s">
        <v>19</v>
      </c>
      <c r="F178" s="237" t="s">
        <v>2176</v>
      </c>
      <c r="G178" s="234"/>
      <c r="H178" s="236" t="s">
        <v>19</v>
      </c>
      <c r="I178" s="238"/>
      <c r="J178" s="234"/>
      <c r="K178" s="234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208</v>
      </c>
      <c r="AU178" s="243" t="s">
        <v>81</v>
      </c>
      <c r="AV178" s="13" t="s">
        <v>79</v>
      </c>
      <c r="AW178" s="13" t="s">
        <v>33</v>
      </c>
      <c r="AX178" s="13" t="s">
        <v>72</v>
      </c>
      <c r="AY178" s="243" t="s">
        <v>196</v>
      </c>
    </row>
    <row r="179" s="15" customFormat="1">
      <c r="A179" s="15"/>
      <c r="B179" s="255"/>
      <c r="C179" s="256"/>
      <c r="D179" s="235" t="s">
        <v>208</v>
      </c>
      <c r="E179" s="257" t="s">
        <v>19</v>
      </c>
      <c r="F179" s="258" t="s">
        <v>219</v>
      </c>
      <c r="G179" s="256"/>
      <c r="H179" s="259">
        <v>5</v>
      </c>
      <c r="I179" s="260"/>
      <c r="J179" s="256"/>
      <c r="K179" s="256"/>
      <c r="L179" s="261"/>
      <c r="M179" s="262"/>
      <c r="N179" s="263"/>
      <c r="O179" s="263"/>
      <c r="P179" s="263"/>
      <c r="Q179" s="263"/>
      <c r="R179" s="263"/>
      <c r="S179" s="263"/>
      <c r="T179" s="264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5" t="s">
        <v>208</v>
      </c>
      <c r="AU179" s="265" t="s">
        <v>81</v>
      </c>
      <c r="AV179" s="15" t="s">
        <v>204</v>
      </c>
      <c r="AW179" s="15" t="s">
        <v>33</v>
      </c>
      <c r="AX179" s="15" t="s">
        <v>79</v>
      </c>
      <c r="AY179" s="265" t="s">
        <v>196</v>
      </c>
    </row>
    <row r="180" s="2" customFormat="1" ht="24.15" customHeight="1">
      <c r="A180" s="41"/>
      <c r="B180" s="42"/>
      <c r="C180" s="215" t="s">
        <v>204</v>
      </c>
      <c r="D180" s="215" t="s">
        <v>199</v>
      </c>
      <c r="E180" s="216" t="s">
        <v>2180</v>
      </c>
      <c r="F180" s="217" t="s">
        <v>2181</v>
      </c>
      <c r="G180" s="218" t="s">
        <v>943</v>
      </c>
      <c r="H180" s="219">
        <v>1</v>
      </c>
      <c r="I180" s="220"/>
      <c r="J180" s="221">
        <f>ROUND(I180*H180,2)</f>
        <v>0</v>
      </c>
      <c r="K180" s="217" t="s">
        <v>203</v>
      </c>
      <c r="L180" s="47"/>
      <c r="M180" s="222" t="s">
        <v>19</v>
      </c>
      <c r="N180" s="223" t="s">
        <v>43</v>
      </c>
      <c r="O180" s="87"/>
      <c r="P180" s="224">
        <f>O180*H180</f>
        <v>0</v>
      </c>
      <c r="Q180" s="224">
        <v>0</v>
      </c>
      <c r="R180" s="224">
        <f>Q180*H180</f>
        <v>0</v>
      </c>
      <c r="S180" s="224">
        <v>0</v>
      </c>
      <c r="T180" s="225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6" t="s">
        <v>204</v>
      </c>
      <c r="AT180" s="226" t="s">
        <v>199</v>
      </c>
      <c r="AU180" s="226" t="s">
        <v>81</v>
      </c>
      <c r="AY180" s="20" t="s">
        <v>196</v>
      </c>
      <c r="BE180" s="227">
        <f>IF(N180="základní",J180,0)</f>
        <v>0</v>
      </c>
      <c r="BF180" s="227">
        <f>IF(N180="snížená",J180,0)</f>
        <v>0</v>
      </c>
      <c r="BG180" s="227">
        <f>IF(N180="zákl. přenesená",J180,0)</f>
        <v>0</v>
      </c>
      <c r="BH180" s="227">
        <f>IF(N180="sníž. přenesená",J180,0)</f>
        <v>0</v>
      </c>
      <c r="BI180" s="227">
        <f>IF(N180="nulová",J180,0)</f>
        <v>0</v>
      </c>
      <c r="BJ180" s="20" t="s">
        <v>79</v>
      </c>
      <c r="BK180" s="227">
        <f>ROUND(I180*H180,2)</f>
        <v>0</v>
      </c>
      <c r="BL180" s="20" t="s">
        <v>204</v>
      </c>
      <c r="BM180" s="226" t="s">
        <v>2182</v>
      </c>
    </row>
    <row r="181" s="2" customFormat="1">
      <c r="A181" s="41"/>
      <c r="B181" s="42"/>
      <c r="C181" s="43"/>
      <c r="D181" s="228" t="s">
        <v>206</v>
      </c>
      <c r="E181" s="43"/>
      <c r="F181" s="229" t="s">
        <v>2183</v>
      </c>
      <c r="G181" s="43"/>
      <c r="H181" s="43"/>
      <c r="I181" s="230"/>
      <c r="J181" s="43"/>
      <c r="K181" s="43"/>
      <c r="L181" s="47"/>
      <c r="M181" s="231"/>
      <c r="N181" s="232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206</v>
      </c>
      <c r="AU181" s="20" t="s">
        <v>81</v>
      </c>
    </row>
    <row r="182" s="13" customFormat="1">
      <c r="A182" s="13"/>
      <c r="B182" s="233"/>
      <c r="C182" s="234"/>
      <c r="D182" s="235" t="s">
        <v>208</v>
      </c>
      <c r="E182" s="236" t="s">
        <v>19</v>
      </c>
      <c r="F182" s="237" t="s">
        <v>2167</v>
      </c>
      <c r="G182" s="234"/>
      <c r="H182" s="236" t="s">
        <v>19</v>
      </c>
      <c r="I182" s="238"/>
      <c r="J182" s="234"/>
      <c r="K182" s="234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208</v>
      </c>
      <c r="AU182" s="243" t="s">
        <v>81</v>
      </c>
      <c r="AV182" s="13" t="s">
        <v>79</v>
      </c>
      <c r="AW182" s="13" t="s">
        <v>33</v>
      </c>
      <c r="AX182" s="13" t="s">
        <v>72</v>
      </c>
      <c r="AY182" s="243" t="s">
        <v>196</v>
      </c>
    </row>
    <row r="183" s="13" customFormat="1">
      <c r="A183" s="13"/>
      <c r="B183" s="233"/>
      <c r="C183" s="234"/>
      <c r="D183" s="235" t="s">
        <v>208</v>
      </c>
      <c r="E183" s="236" t="s">
        <v>19</v>
      </c>
      <c r="F183" s="237" t="s">
        <v>2184</v>
      </c>
      <c r="G183" s="234"/>
      <c r="H183" s="236" t="s">
        <v>19</v>
      </c>
      <c r="I183" s="238"/>
      <c r="J183" s="234"/>
      <c r="K183" s="234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208</v>
      </c>
      <c r="AU183" s="243" t="s">
        <v>81</v>
      </c>
      <c r="AV183" s="13" t="s">
        <v>79</v>
      </c>
      <c r="AW183" s="13" t="s">
        <v>33</v>
      </c>
      <c r="AX183" s="13" t="s">
        <v>72</v>
      </c>
      <c r="AY183" s="243" t="s">
        <v>196</v>
      </c>
    </row>
    <row r="184" s="14" customFormat="1">
      <c r="A184" s="14"/>
      <c r="B184" s="244"/>
      <c r="C184" s="245"/>
      <c r="D184" s="235" t="s">
        <v>208</v>
      </c>
      <c r="E184" s="246" t="s">
        <v>19</v>
      </c>
      <c r="F184" s="247" t="s">
        <v>79</v>
      </c>
      <c r="G184" s="245"/>
      <c r="H184" s="248">
        <v>1</v>
      </c>
      <c r="I184" s="249"/>
      <c r="J184" s="245"/>
      <c r="K184" s="245"/>
      <c r="L184" s="250"/>
      <c r="M184" s="251"/>
      <c r="N184" s="252"/>
      <c r="O184" s="252"/>
      <c r="P184" s="252"/>
      <c r="Q184" s="252"/>
      <c r="R184" s="252"/>
      <c r="S184" s="252"/>
      <c r="T184" s="253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4" t="s">
        <v>208</v>
      </c>
      <c r="AU184" s="254" t="s">
        <v>81</v>
      </c>
      <c r="AV184" s="14" t="s">
        <v>81</v>
      </c>
      <c r="AW184" s="14" t="s">
        <v>33</v>
      </c>
      <c r="AX184" s="14" t="s">
        <v>72</v>
      </c>
      <c r="AY184" s="254" t="s">
        <v>196</v>
      </c>
    </row>
    <row r="185" s="13" customFormat="1">
      <c r="A185" s="13"/>
      <c r="B185" s="233"/>
      <c r="C185" s="234"/>
      <c r="D185" s="235" t="s">
        <v>208</v>
      </c>
      <c r="E185" s="236" t="s">
        <v>19</v>
      </c>
      <c r="F185" s="237" t="s">
        <v>2185</v>
      </c>
      <c r="G185" s="234"/>
      <c r="H185" s="236" t="s">
        <v>19</v>
      </c>
      <c r="I185" s="238"/>
      <c r="J185" s="234"/>
      <c r="K185" s="234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208</v>
      </c>
      <c r="AU185" s="243" t="s">
        <v>81</v>
      </c>
      <c r="AV185" s="13" t="s">
        <v>79</v>
      </c>
      <c r="AW185" s="13" t="s">
        <v>33</v>
      </c>
      <c r="AX185" s="13" t="s">
        <v>72</v>
      </c>
      <c r="AY185" s="243" t="s">
        <v>196</v>
      </c>
    </row>
    <row r="186" s="13" customFormat="1">
      <c r="A186" s="13"/>
      <c r="B186" s="233"/>
      <c r="C186" s="234"/>
      <c r="D186" s="235" t="s">
        <v>208</v>
      </c>
      <c r="E186" s="236" t="s">
        <v>19</v>
      </c>
      <c r="F186" s="237" t="s">
        <v>2186</v>
      </c>
      <c r="G186" s="234"/>
      <c r="H186" s="236" t="s">
        <v>19</v>
      </c>
      <c r="I186" s="238"/>
      <c r="J186" s="234"/>
      <c r="K186" s="234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208</v>
      </c>
      <c r="AU186" s="243" t="s">
        <v>81</v>
      </c>
      <c r="AV186" s="13" t="s">
        <v>79</v>
      </c>
      <c r="AW186" s="13" t="s">
        <v>33</v>
      </c>
      <c r="AX186" s="13" t="s">
        <v>72</v>
      </c>
      <c r="AY186" s="243" t="s">
        <v>196</v>
      </c>
    </row>
    <row r="187" s="15" customFormat="1">
      <c r="A187" s="15"/>
      <c r="B187" s="255"/>
      <c r="C187" s="256"/>
      <c r="D187" s="235" t="s">
        <v>208</v>
      </c>
      <c r="E187" s="257" t="s">
        <v>19</v>
      </c>
      <c r="F187" s="258" t="s">
        <v>219</v>
      </c>
      <c r="G187" s="256"/>
      <c r="H187" s="259">
        <v>1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5" t="s">
        <v>208</v>
      </c>
      <c r="AU187" s="265" t="s">
        <v>81</v>
      </c>
      <c r="AV187" s="15" t="s">
        <v>204</v>
      </c>
      <c r="AW187" s="15" t="s">
        <v>33</v>
      </c>
      <c r="AX187" s="15" t="s">
        <v>79</v>
      </c>
      <c r="AY187" s="265" t="s">
        <v>196</v>
      </c>
    </row>
    <row r="188" s="2" customFormat="1" ht="21.75" customHeight="1">
      <c r="A188" s="41"/>
      <c r="B188" s="42"/>
      <c r="C188" s="215" t="s">
        <v>241</v>
      </c>
      <c r="D188" s="215" t="s">
        <v>199</v>
      </c>
      <c r="E188" s="216" t="s">
        <v>2187</v>
      </c>
      <c r="F188" s="217" t="s">
        <v>2188</v>
      </c>
      <c r="G188" s="218" t="s">
        <v>943</v>
      </c>
      <c r="H188" s="219">
        <v>5</v>
      </c>
      <c r="I188" s="220"/>
      <c r="J188" s="221">
        <f>ROUND(I188*H188,2)</f>
        <v>0</v>
      </c>
      <c r="K188" s="217" t="s">
        <v>203</v>
      </c>
      <c r="L188" s="47"/>
      <c r="M188" s="222" t="s">
        <v>19</v>
      </c>
      <c r="N188" s="223" t="s">
        <v>43</v>
      </c>
      <c r="O188" s="87"/>
      <c r="P188" s="224">
        <f>O188*H188</f>
        <v>0</v>
      </c>
      <c r="Q188" s="224">
        <v>0</v>
      </c>
      <c r="R188" s="224">
        <f>Q188*H188</f>
        <v>0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204</v>
      </c>
      <c r="AT188" s="226" t="s">
        <v>199</v>
      </c>
      <c r="AU188" s="226" t="s">
        <v>81</v>
      </c>
      <c r="AY188" s="20" t="s">
        <v>196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79</v>
      </c>
      <c r="BK188" s="227">
        <f>ROUND(I188*H188,2)</f>
        <v>0</v>
      </c>
      <c r="BL188" s="20" t="s">
        <v>204</v>
      </c>
      <c r="BM188" s="226" t="s">
        <v>2189</v>
      </c>
    </row>
    <row r="189" s="2" customFormat="1">
      <c r="A189" s="41"/>
      <c r="B189" s="42"/>
      <c r="C189" s="43"/>
      <c r="D189" s="228" t="s">
        <v>206</v>
      </c>
      <c r="E189" s="43"/>
      <c r="F189" s="229" t="s">
        <v>2190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206</v>
      </c>
      <c r="AU189" s="20" t="s">
        <v>81</v>
      </c>
    </row>
    <row r="190" s="13" customFormat="1">
      <c r="A190" s="13"/>
      <c r="B190" s="233"/>
      <c r="C190" s="234"/>
      <c r="D190" s="235" t="s">
        <v>208</v>
      </c>
      <c r="E190" s="236" t="s">
        <v>19</v>
      </c>
      <c r="F190" s="237" t="s">
        <v>2167</v>
      </c>
      <c r="G190" s="234"/>
      <c r="H190" s="236" t="s">
        <v>19</v>
      </c>
      <c r="I190" s="238"/>
      <c r="J190" s="234"/>
      <c r="K190" s="234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208</v>
      </c>
      <c r="AU190" s="243" t="s">
        <v>81</v>
      </c>
      <c r="AV190" s="13" t="s">
        <v>79</v>
      </c>
      <c r="AW190" s="13" t="s">
        <v>33</v>
      </c>
      <c r="AX190" s="13" t="s">
        <v>72</v>
      </c>
      <c r="AY190" s="243" t="s">
        <v>196</v>
      </c>
    </row>
    <row r="191" s="13" customFormat="1">
      <c r="A191" s="13"/>
      <c r="B191" s="233"/>
      <c r="C191" s="234"/>
      <c r="D191" s="235" t="s">
        <v>208</v>
      </c>
      <c r="E191" s="236" t="s">
        <v>19</v>
      </c>
      <c r="F191" s="237" t="s">
        <v>2168</v>
      </c>
      <c r="G191" s="234"/>
      <c r="H191" s="236" t="s">
        <v>19</v>
      </c>
      <c r="I191" s="238"/>
      <c r="J191" s="234"/>
      <c r="K191" s="234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208</v>
      </c>
      <c r="AU191" s="243" t="s">
        <v>81</v>
      </c>
      <c r="AV191" s="13" t="s">
        <v>79</v>
      </c>
      <c r="AW191" s="13" t="s">
        <v>33</v>
      </c>
      <c r="AX191" s="13" t="s">
        <v>72</v>
      </c>
      <c r="AY191" s="243" t="s">
        <v>196</v>
      </c>
    </row>
    <row r="192" s="14" customFormat="1">
      <c r="A192" s="14"/>
      <c r="B192" s="244"/>
      <c r="C192" s="245"/>
      <c r="D192" s="235" t="s">
        <v>208</v>
      </c>
      <c r="E192" s="246" t="s">
        <v>19</v>
      </c>
      <c r="F192" s="247" t="s">
        <v>79</v>
      </c>
      <c r="G192" s="245"/>
      <c r="H192" s="248">
        <v>1</v>
      </c>
      <c r="I192" s="249"/>
      <c r="J192" s="245"/>
      <c r="K192" s="245"/>
      <c r="L192" s="250"/>
      <c r="M192" s="251"/>
      <c r="N192" s="252"/>
      <c r="O192" s="252"/>
      <c r="P192" s="252"/>
      <c r="Q192" s="252"/>
      <c r="R192" s="252"/>
      <c r="S192" s="252"/>
      <c r="T192" s="253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4" t="s">
        <v>208</v>
      </c>
      <c r="AU192" s="254" t="s">
        <v>81</v>
      </c>
      <c r="AV192" s="14" t="s">
        <v>81</v>
      </c>
      <c r="AW192" s="14" t="s">
        <v>33</v>
      </c>
      <c r="AX192" s="14" t="s">
        <v>72</v>
      </c>
      <c r="AY192" s="254" t="s">
        <v>196</v>
      </c>
    </row>
    <row r="193" s="13" customFormat="1">
      <c r="A193" s="13"/>
      <c r="B193" s="233"/>
      <c r="C193" s="234"/>
      <c r="D193" s="235" t="s">
        <v>208</v>
      </c>
      <c r="E193" s="236" t="s">
        <v>19</v>
      </c>
      <c r="F193" s="237" t="s">
        <v>2169</v>
      </c>
      <c r="G193" s="234"/>
      <c r="H193" s="236" t="s">
        <v>19</v>
      </c>
      <c r="I193" s="238"/>
      <c r="J193" s="234"/>
      <c r="K193" s="234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208</v>
      </c>
      <c r="AU193" s="243" t="s">
        <v>81</v>
      </c>
      <c r="AV193" s="13" t="s">
        <v>79</v>
      </c>
      <c r="AW193" s="13" t="s">
        <v>33</v>
      </c>
      <c r="AX193" s="13" t="s">
        <v>72</v>
      </c>
      <c r="AY193" s="243" t="s">
        <v>196</v>
      </c>
    </row>
    <row r="194" s="13" customFormat="1">
      <c r="A194" s="13"/>
      <c r="B194" s="233"/>
      <c r="C194" s="234"/>
      <c r="D194" s="235" t="s">
        <v>208</v>
      </c>
      <c r="E194" s="236" t="s">
        <v>19</v>
      </c>
      <c r="F194" s="237" t="s">
        <v>2170</v>
      </c>
      <c r="G194" s="234"/>
      <c r="H194" s="236" t="s">
        <v>19</v>
      </c>
      <c r="I194" s="238"/>
      <c r="J194" s="234"/>
      <c r="K194" s="234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208</v>
      </c>
      <c r="AU194" s="243" t="s">
        <v>81</v>
      </c>
      <c r="AV194" s="13" t="s">
        <v>79</v>
      </c>
      <c r="AW194" s="13" t="s">
        <v>33</v>
      </c>
      <c r="AX194" s="13" t="s">
        <v>72</v>
      </c>
      <c r="AY194" s="243" t="s">
        <v>196</v>
      </c>
    </row>
    <row r="195" s="13" customFormat="1">
      <c r="A195" s="13"/>
      <c r="B195" s="233"/>
      <c r="C195" s="234"/>
      <c r="D195" s="235" t="s">
        <v>208</v>
      </c>
      <c r="E195" s="236" t="s">
        <v>19</v>
      </c>
      <c r="F195" s="237" t="s">
        <v>2167</v>
      </c>
      <c r="G195" s="234"/>
      <c r="H195" s="236" t="s">
        <v>19</v>
      </c>
      <c r="I195" s="238"/>
      <c r="J195" s="234"/>
      <c r="K195" s="234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208</v>
      </c>
      <c r="AU195" s="243" t="s">
        <v>81</v>
      </c>
      <c r="AV195" s="13" t="s">
        <v>79</v>
      </c>
      <c r="AW195" s="13" t="s">
        <v>33</v>
      </c>
      <c r="AX195" s="13" t="s">
        <v>72</v>
      </c>
      <c r="AY195" s="243" t="s">
        <v>196</v>
      </c>
    </row>
    <row r="196" s="13" customFormat="1">
      <c r="A196" s="13"/>
      <c r="B196" s="233"/>
      <c r="C196" s="234"/>
      <c r="D196" s="235" t="s">
        <v>208</v>
      </c>
      <c r="E196" s="236" t="s">
        <v>19</v>
      </c>
      <c r="F196" s="237" t="s">
        <v>2171</v>
      </c>
      <c r="G196" s="234"/>
      <c r="H196" s="236" t="s">
        <v>19</v>
      </c>
      <c r="I196" s="238"/>
      <c r="J196" s="234"/>
      <c r="K196" s="234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208</v>
      </c>
      <c r="AU196" s="243" t="s">
        <v>81</v>
      </c>
      <c r="AV196" s="13" t="s">
        <v>79</v>
      </c>
      <c r="AW196" s="13" t="s">
        <v>33</v>
      </c>
      <c r="AX196" s="13" t="s">
        <v>72</v>
      </c>
      <c r="AY196" s="243" t="s">
        <v>196</v>
      </c>
    </row>
    <row r="197" s="14" customFormat="1">
      <c r="A197" s="14"/>
      <c r="B197" s="244"/>
      <c r="C197" s="245"/>
      <c r="D197" s="235" t="s">
        <v>208</v>
      </c>
      <c r="E197" s="246" t="s">
        <v>19</v>
      </c>
      <c r="F197" s="247" t="s">
        <v>79</v>
      </c>
      <c r="G197" s="245"/>
      <c r="H197" s="248">
        <v>1</v>
      </c>
      <c r="I197" s="249"/>
      <c r="J197" s="245"/>
      <c r="K197" s="245"/>
      <c r="L197" s="250"/>
      <c r="M197" s="251"/>
      <c r="N197" s="252"/>
      <c r="O197" s="252"/>
      <c r="P197" s="252"/>
      <c r="Q197" s="252"/>
      <c r="R197" s="252"/>
      <c r="S197" s="252"/>
      <c r="T197" s="25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4" t="s">
        <v>208</v>
      </c>
      <c r="AU197" s="254" t="s">
        <v>81</v>
      </c>
      <c r="AV197" s="14" t="s">
        <v>81</v>
      </c>
      <c r="AW197" s="14" t="s">
        <v>33</v>
      </c>
      <c r="AX197" s="14" t="s">
        <v>72</v>
      </c>
      <c r="AY197" s="254" t="s">
        <v>196</v>
      </c>
    </row>
    <row r="198" s="13" customFormat="1">
      <c r="A198" s="13"/>
      <c r="B198" s="233"/>
      <c r="C198" s="234"/>
      <c r="D198" s="235" t="s">
        <v>208</v>
      </c>
      <c r="E198" s="236" t="s">
        <v>19</v>
      </c>
      <c r="F198" s="237" t="s">
        <v>2172</v>
      </c>
      <c r="G198" s="234"/>
      <c r="H198" s="236" t="s">
        <v>19</v>
      </c>
      <c r="I198" s="238"/>
      <c r="J198" s="234"/>
      <c r="K198" s="234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208</v>
      </c>
      <c r="AU198" s="243" t="s">
        <v>81</v>
      </c>
      <c r="AV198" s="13" t="s">
        <v>79</v>
      </c>
      <c r="AW198" s="13" t="s">
        <v>33</v>
      </c>
      <c r="AX198" s="13" t="s">
        <v>72</v>
      </c>
      <c r="AY198" s="243" t="s">
        <v>196</v>
      </c>
    </row>
    <row r="199" s="13" customFormat="1">
      <c r="A199" s="13"/>
      <c r="B199" s="233"/>
      <c r="C199" s="234"/>
      <c r="D199" s="235" t="s">
        <v>208</v>
      </c>
      <c r="E199" s="236" t="s">
        <v>19</v>
      </c>
      <c r="F199" s="237" t="s">
        <v>2173</v>
      </c>
      <c r="G199" s="234"/>
      <c r="H199" s="236" t="s">
        <v>19</v>
      </c>
      <c r="I199" s="238"/>
      <c r="J199" s="234"/>
      <c r="K199" s="234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208</v>
      </c>
      <c r="AU199" s="243" t="s">
        <v>81</v>
      </c>
      <c r="AV199" s="13" t="s">
        <v>79</v>
      </c>
      <c r="AW199" s="13" t="s">
        <v>33</v>
      </c>
      <c r="AX199" s="13" t="s">
        <v>72</v>
      </c>
      <c r="AY199" s="243" t="s">
        <v>196</v>
      </c>
    </row>
    <row r="200" s="13" customFormat="1">
      <c r="A200" s="13"/>
      <c r="B200" s="233"/>
      <c r="C200" s="234"/>
      <c r="D200" s="235" t="s">
        <v>208</v>
      </c>
      <c r="E200" s="236" t="s">
        <v>19</v>
      </c>
      <c r="F200" s="237" t="s">
        <v>2167</v>
      </c>
      <c r="G200" s="234"/>
      <c r="H200" s="236" t="s">
        <v>19</v>
      </c>
      <c r="I200" s="238"/>
      <c r="J200" s="234"/>
      <c r="K200" s="234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208</v>
      </c>
      <c r="AU200" s="243" t="s">
        <v>81</v>
      </c>
      <c r="AV200" s="13" t="s">
        <v>79</v>
      </c>
      <c r="AW200" s="13" t="s">
        <v>33</v>
      </c>
      <c r="AX200" s="13" t="s">
        <v>72</v>
      </c>
      <c r="AY200" s="243" t="s">
        <v>196</v>
      </c>
    </row>
    <row r="201" s="13" customFormat="1">
      <c r="A201" s="13"/>
      <c r="B201" s="233"/>
      <c r="C201" s="234"/>
      <c r="D201" s="235" t="s">
        <v>208</v>
      </c>
      <c r="E201" s="236" t="s">
        <v>19</v>
      </c>
      <c r="F201" s="237" t="s">
        <v>2174</v>
      </c>
      <c r="G201" s="234"/>
      <c r="H201" s="236" t="s">
        <v>19</v>
      </c>
      <c r="I201" s="238"/>
      <c r="J201" s="234"/>
      <c r="K201" s="234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208</v>
      </c>
      <c r="AU201" s="243" t="s">
        <v>81</v>
      </c>
      <c r="AV201" s="13" t="s">
        <v>79</v>
      </c>
      <c r="AW201" s="13" t="s">
        <v>33</v>
      </c>
      <c r="AX201" s="13" t="s">
        <v>72</v>
      </c>
      <c r="AY201" s="243" t="s">
        <v>196</v>
      </c>
    </row>
    <row r="202" s="14" customFormat="1">
      <c r="A202" s="14"/>
      <c r="B202" s="244"/>
      <c r="C202" s="245"/>
      <c r="D202" s="235" t="s">
        <v>208</v>
      </c>
      <c r="E202" s="246" t="s">
        <v>19</v>
      </c>
      <c r="F202" s="247" t="s">
        <v>79</v>
      </c>
      <c r="G202" s="245"/>
      <c r="H202" s="248">
        <v>1</v>
      </c>
      <c r="I202" s="249"/>
      <c r="J202" s="245"/>
      <c r="K202" s="245"/>
      <c r="L202" s="250"/>
      <c r="M202" s="251"/>
      <c r="N202" s="252"/>
      <c r="O202" s="252"/>
      <c r="P202" s="252"/>
      <c r="Q202" s="252"/>
      <c r="R202" s="252"/>
      <c r="S202" s="252"/>
      <c r="T202" s="25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4" t="s">
        <v>208</v>
      </c>
      <c r="AU202" s="254" t="s">
        <v>81</v>
      </c>
      <c r="AV202" s="14" t="s">
        <v>81</v>
      </c>
      <c r="AW202" s="14" t="s">
        <v>33</v>
      </c>
      <c r="AX202" s="14" t="s">
        <v>72</v>
      </c>
      <c r="AY202" s="254" t="s">
        <v>196</v>
      </c>
    </row>
    <row r="203" s="13" customFormat="1">
      <c r="A203" s="13"/>
      <c r="B203" s="233"/>
      <c r="C203" s="234"/>
      <c r="D203" s="235" t="s">
        <v>208</v>
      </c>
      <c r="E203" s="236" t="s">
        <v>19</v>
      </c>
      <c r="F203" s="237" t="s">
        <v>2175</v>
      </c>
      <c r="G203" s="234"/>
      <c r="H203" s="236" t="s">
        <v>19</v>
      </c>
      <c r="I203" s="238"/>
      <c r="J203" s="234"/>
      <c r="K203" s="234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208</v>
      </c>
      <c r="AU203" s="243" t="s">
        <v>81</v>
      </c>
      <c r="AV203" s="13" t="s">
        <v>79</v>
      </c>
      <c r="AW203" s="13" t="s">
        <v>33</v>
      </c>
      <c r="AX203" s="13" t="s">
        <v>72</v>
      </c>
      <c r="AY203" s="243" t="s">
        <v>196</v>
      </c>
    </row>
    <row r="204" s="13" customFormat="1">
      <c r="A204" s="13"/>
      <c r="B204" s="233"/>
      <c r="C204" s="234"/>
      <c r="D204" s="235" t="s">
        <v>208</v>
      </c>
      <c r="E204" s="236" t="s">
        <v>19</v>
      </c>
      <c r="F204" s="237" t="s">
        <v>2176</v>
      </c>
      <c r="G204" s="234"/>
      <c r="H204" s="236" t="s">
        <v>19</v>
      </c>
      <c r="I204" s="238"/>
      <c r="J204" s="234"/>
      <c r="K204" s="234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208</v>
      </c>
      <c r="AU204" s="243" t="s">
        <v>81</v>
      </c>
      <c r="AV204" s="13" t="s">
        <v>79</v>
      </c>
      <c r="AW204" s="13" t="s">
        <v>33</v>
      </c>
      <c r="AX204" s="13" t="s">
        <v>72</v>
      </c>
      <c r="AY204" s="243" t="s">
        <v>196</v>
      </c>
    </row>
    <row r="205" s="13" customFormat="1">
      <c r="A205" s="13"/>
      <c r="B205" s="233"/>
      <c r="C205" s="234"/>
      <c r="D205" s="235" t="s">
        <v>208</v>
      </c>
      <c r="E205" s="236" t="s">
        <v>19</v>
      </c>
      <c r="F205" s="237" t="s">
        <v>2167</v>
      </c>
      <c r="G205" s="234"/>
      <c r="H205" s="236" t="s">
        <v>19</v>
      </c>
      <c r="I205" s="238"/>
      <c r="J205" s="234"/>
      <c r="K205" s="234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208</v>
      </c>
      <c r="AU205" s="243" t="s">
        <v>81</v>
      </c>
      <c r="AV205" s="13" t="s">
        <v>79</v>
      </c>
      <c r="AW205" s="13" t="s">
        <v>33</v>
      </c>
      <c r="AX205" s="13" t="s">
        <v>72</v>
      </c>
      <c r="AY205" s="243" t="s">
        <v>196</v>
      </c>
    </row>
    <row r="206" s="13" customFormat="1">
      <c r="A206" s="13"/>
      <c r="B206" s="233"/>
      <c r="C206" s="234"/>
      <c r="D206" s="235" t="s">
        <v>208</v>
      </c>
      <c r="E206" s="236" t="s">
        <v>19</v>
      </c>
      <c r="F206" s="237" t="s">
        <v>2177</v>
      </c>
      <c r="G206" s="234"/>
      <c r="H206" s="236" t="s">
        <v>19</v>
      </c>
      <c r="I206" s="238"/>
      <c r="J206" s="234"/>
      <c r="K206" s="234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208</v>
      </c>
      <c r="AU206" s="243" t="s">
        <v>81</v>
      </c>
      <c r="AV206" s="13" t="s">
        <v>79</v>
      </c>
      <c r="AW206" s="13" t="s">
        <v>33</v>
      </c>
      <c r="AX206" s="13" t="s">
        <v>72</v>
      </c>
      <c r="AY206" s="243" t="s">
        <v>196</v>
      </c>
    </row>
    <row r="207" s="14" customFormat="1">
      <c r="A207" s="14"/>
      <c r="B207" s="244"/>
      <c r="C207" s="245"/>
      <c r="D207" s="235" t="s">
        <v>208</v>
      </c>
      <c r="E207" s="246" t="s">
        <v>19</v>
      </c>
      <c r="F207" s="247" t="s">
        <v>79</v>
      </c>
      <c r="G207" s="245"/>
      <c r="H207" s="248">
        <v>1</v>
      </c>
      <c r="I207" s="249"/>
      <c r="J207" s="245"/>
      <c r="K207" s="245"/>
      <c r="L207" s="250"/>
      <c r="M207" s="251"/>
      <c r="N207" s="252"/>
      <c r="O207" s="252"/>
      <c r="P207" s="252"/>
      <c r="Q207" s="252"/>
      <c r="R207" s="252"/>
      <c r="S207" s="252"/>
      <c r="T207" s="253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4" t="s">
        <v>208</v>
      </c>
      <c r="AU207" s="254" t="s">
        <v>81</v>
      </c>
      <c r="AV207" s="14" t="s">
        <v>81</v>
      </c>
      <c r="AW207" s="14" t="s">
        <v>33</v>
      </c>
      <c r="AX207" s="14" t="s">
        <v>72</v>
      </c>
      <c r="AY207" s="254" t="s">
        <v>196</v>
      </c>
    </row>
    <row r="208" s="13" customFormat="1">
      <c r="A208" s="13"/>
      <c r="B208" s="233"/>
      <c r="C208" s="234"/>
      <c r="D208" s="235" t="s">
        <v>208</v>
      </c>
      <c r="E208" s="236" t="s">
        <v>19</v>
      </c>
      <c r="F208" s="237" t="s">
        <v>2178</v>
      </c>
      <c r="G208" s="234"/>
      <c r="H208" s="236" t="s">
        <v>19</v>
      </c>
      <c r="I208" s="238"/>
      <c r="J208" s="234"/>
      <c r="K208" s="234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208</v>
      </c>
      <c r="AU208" s="243" t="s">
        <v>81</v>
      </c>
      <c r="AV208" s="13" t="s">
        <v>79</v>
      </c>
      <c r="AW208" s="13" t="s">
        <v>33</v>
      </c>
      <c r="AX208" s="13" t="s">
        <v>72</v>
      </c>
      <c r="AY208" s="243" t="s">
        <v>196</v>
      </c>
    </row>
    <row r="209" s="13" customFormat="1">
      <c r="A209" s="13"/>
      <c r="B209" s="233"/>
      <c r="C209" s="234"/>
      <c r="D209" s="235" t="s">
        <v>208</v>
      </c>
      <c r="E209" s="236" t="s">
        <v>19</v>
      </c>
      <c r="F209" s="237" t="s">
        <v>2176</v>
      </c>
      <c r="G209" s="234"/>
      <c r="H209" s="236" t="s">
        <v>19</v>
      </c>
      <c r="I209" s="238"/>
      <c r="J209" s="234"/>
      <c r="K209" s="234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208</v>
      </c>
      <c r="AU209" s="243" t="s">
        <v>81</v>
      </c>
      <c r="AV209" s="13" t="s">
        <v>79</v>
      </c>
      <c r="AW209" s="13" t="s">
        <v>33</v>
      </c>
      <c r="AX209" s="13" t="s">
        <v>72</v>
      </c>
      <c r="AY209" s="243" t="s">
        <v>196</v>
      </c>
    </row>
    <row r="210" s="13" customFormat="1">
      <c r="A210" s="13"/>
      <c r="B210" s="233"/>
      <c r="C210" s="234"/>
      <c r="D210" s="235" t="s">
        <v>208</v>
      </c>
      <c r="E210" s="236" t="s">
        <v>19</v>
      </c>
      <c r="F210" s="237" t="s">
        <v>2167</v>
      </c>
      <c r="G210" s="234"/>
      <c r="H210" s="236" t="s">
        <v>19</v>
      </c>
      <c r="I210" s="238"/>
      <c r="J210" s="234"/>
      <c r="K210" s="234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208</v>
      </c>
      <c r="AU210" s="243" t="s">
        <v>81</v>
      </c>
      <c r="AV210" s="13" t="s">
        <v>79</v>
      </c>
      <c r="AW210" s="13" t="s">
        <v>33</v>
      </c>
      <c r="AX210" s="13" t="s">
        <v>72</v>
      </c>
      <c r="AY210" s="243" t="s">
        <v>196</v>
      </c>
    </row>
    <row r="211" s="13" customFormat="1">
      <c r="A211" s="13"/>
      <c r="B211" s="233"/>
      <c r="C211" s="234"/>
      <c r="D211" s="235" t="s">
        <v>208</v>
      </c>
      <c r="E211" s="236" t="s">
        <v>19</v>
      </c>
      <c r="F211" s="237" t="s">
        <v>2179</v>
      </c>
      <c r="G211" s="234"/>
      <c r="H211" s="236" t="s">
        <v>19</v>
      </c>
      <c r="I211" s="238"/>
      <c r="J211" s="234"/>
      <c r="K211" s="234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208</v>
      </c>
      <c r="AU211" s="243" t="s">
        <v>81</v>
      </c>
      <c r="AV211" s="13" t="s">
        <v>79</v>
      </c>
      <c r="AW211" s="13" t="s">
        <v>33</v>
      </c>
      <c r="AX211" s="13" t="s">
        <v>72</v>
      </c>
      <c r="AY211" s="243" t="s">
        <v>196</v>
      </c>
    </row>
    <row r="212" s="14" customFormat="1">
      <c r="A212" s="14"/>
      <c r="B212" s="244"/>
      <c r="C212" s="245"/>
      <c r="D212" s="235" t="s">
        <v>208</v>
      </c>
      <c r="E212" s="246" t="s">
        <v>19</v>
      </c>
      <c r="F212" s="247" t="s">
        <v>79</v>
      </c>
      <c r="G212" s="245"/>
      <c r="H212" s="248">
        <v>1</v>
      </c>
      <c r="I212" s="249"/>
      <c r="J212" s="245"/>
      <c r="K212" s="245"/>
      <c r="L212" s="250"/>
      <c r="M212" s="251"/>
      <c r="N212" s="252"/>
      <c r="O212" s="252"/>
      <c r="P212" s="252"/>
      <c r="Q212" s="252"/>
      <c r="R212" s="252"/>
      <c r="S212" s="252"/>
      <c r="T212" s="253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4" t="s">
        <v>208</v>
      </c>
      <c r="AU212" s="254" t="s">
        <v>81</v>
      </c>
      <c r="AV212" s="14" t="s">
        <v>81</v>
      </c>
      <c r="AW212" s="14" t="s">
        <v>33</v>
      </c>
      <c r="AX212" s="14" t="s">
        <v>72</v>
      </c>
      <c r="AY212" s="254" t="s">
        <v>196</v>
      </c>
    </row>
    <row r="213" s="13" customFormat="1">
      <c r="A213" s="13"/>
      <c r="B213" s="233"/>
      <c r="C213" s="234"/>
      <c r="D213" s="235" t="s">
        <v>208</v>
      </c>
      <c r="E213" s="236" t="s">
        <v>19</v>
      </c>
      <c r="F213" s="237" t="s">
        <v>2178</v>
      </c>
      <c r="G213" s="234"/>
      <c r="H213" s="236" t="s">
        <v>19</v>
      </c>
      <c r="I213" s="238"/>
      <c r="J213" s="234"/>
      <c r="K213" s="234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208</v>
      </c>
      <c r="AU213" s="243" t="s">
        <v>81</v>
      </c>
      <c r="AV213" s="13" t="s">
        <v>79</v>
      </c>
      <c r="AW213" s="13" t="s">
        <v>33</v>
      </c>
      <c r="AX213" s="13" t="s">
        <v>72</v>
      </c>
      <c r="AY213" s="243" t="s">
        <v>196</v>
      </c>
    </row>
    <row r="214" s="13" customFormat="1">
      <c r="A214" s="13"/>
      <c r="B214" s="233"/>
      <c r="C214" s="234"/>
      <c r="D214" s="235" t="s">
        <v>208</v>
      </c>
      <c r="E214" s="236" t="s">
        <v>19</v>
      </c>
      <c r="F214" s="237" t="s">
        <v>2176</v>
      </c>
      <c r="G214" s="234"/>
      <c r="H214" s="236" t="s">
        <v>19</v>
      </c>
      <c r="I214" s="238"/>
      <c r="J214" s="234"/>
      <c r="K214" s="234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208</v>
      </c>
      <c r="AU214" s="243" t="s">
        <v>81</v>
      </c>
      <c r="AV214" s="13" t="s">
        <v>79</v>
      </c>
      <c r="AW214" s="13" t="s">
        <v>33</v>
      </c>
      <c r="AX214" s="13" t="s">
        <v>72</v>
      </c>
      <c r="AY214" s="243" t="s">
        <v>196</v>
      </c>
    </row>
    <row r="215" s="15" customFormat="1">
      <c r="A215" s="15"/>
      <c r="B215" s="255"/>
      <c r="C215" s="256"/>
      <c r="D215" s="235" t="s">
        <v>208</v>
      </c>
      <c r="E215" s="257" t="s">
        <v>19</v>
      </c>
      <c r="F215" s="258" t="s">
        <v>219</v>
      </c>
      <c r="G215" s="256"/>
      <c r="H215" s="259">
        <v>5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5" t="s">
        <v>208</v>
      </c>
      <c r="AU215" s="265" t="s">
        <v>81</v>
      </c>
      <c r="AV215" s="15" t="s">
        <v>204</v>
      </c>
      <c r="AW215" s="15" t="s">
        <v>33</v>
      </c>
      <c r="AX215" s="15" t="s">
        <v>79</v>
      </c>
      <c r="AY215" s="265" t="s">
        <v>196</v>
      </c>
    </row>
    <row r="216" s="2" customFormat="1" ht="21.75" customHeight="1">
      <c r="A216" s="41"/>
      <c r="B216" s="42"/>
      <c r="C216" s="215" t="s">
        <v>261</v>
      </c>
      <c r="D216" s="215" t="s">
        <v>199</v>
      </c>
      <c r="E216" s="216" t="s">
        <v>2191</v>
      </c>
      <c r="F216" s="217" t="s">
        <v>2192</v>
      </c>
      <c r="G216" s="218" t="s">
        <v>943</v>
      </c>
      <c r="H216" s="219">
        <v>1</v>
      </c>
      <c r="I216" s="220"/>
      <c r="J216" s="221">
        <f>ROUND(I216*H216,2)</f>
        <v>0</v>
      </c>
      <c r="K216" s="217" t="s">
        <v>203</v>
      </c>
      <c r="L216" s="47"/>
      <c r="M216" s="222" t="s">
        <v>19</v>
      </c>
      <c r="N216" s="223" t="s">
        <v>43</v>
      </c>
      <c r="O216" s="87"/>
      <c r="P216" s="224">
        <f>O216*H216</f>
        <v>0</v>
      </c>
      <c r="Q216" s="224">
        <v>0</v>
      </c>
      <c r="R216" s="224">
        <f>Q216*H216</f>
        <v>0</v>
      </c>
      <c r="S216" s="224">
        <v>0</v>
      </c>
      <c r="T216" s="225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6" t="s">
        <v>204</v>
      </c>
      <c r="AT216" s="226" t="s">
        <v>199</v>
      </c>
      <c r="AU216" s="226" t="s">
        <v>81</v>
      </c>
      <c r="AY216" s="20" t="s">
        <v>196</v>
      </c>
      <c r="BE216" s="227">
        <f>IF(N216="základní",J216,0)</f>
        <v>0</v>
      </c>
      <c r="BF216" s="227">
        <f>IF(N216="snížená",J216,0)</f>
        <v>0</v>
      </c>
      <c r="BG216" s="227">
        <f>IF(N216="zákl. přenesená",J216,0)</f>
        <v>0</v>
      </c>
      <c r="BH216" s="227">
        <f>IF(N216="sníž. přenesená",J216,0)</f>
        <v>0</v>
      </c>
      <c r="BI216" s="227">
        <f>IF(N216="nulová",J216,0)</f>
        <v>0</v>
      </c>
      <c r="BJ216" s="20" t="s">
        <v>79</v>
      </c>
      <c r="BK216" s="227">
        <f>ROUND(I216*H216,2)</f>
        <v>0</v>
      </c>
      <c r="BL216" s="20" t="s">
        <v>204</v>
      </c>
      <c r="BM216" s="226" t="s">
        <v>2193</v>
      </c>
    </row>
    <row r="217" s="2" customFormat="1">
      <c r="A217" s="41"/>
      <c r="B217" s="42"/>
      <c r="C217" s="43"/>
      <c r="D217" s="228" t="s">
        <v>206</v>
      </c>
      <c r="E217" s="43"/>
      <c r="F217" s="229" t="s">
        <v>2194</v>
      </c>
      <c r="G217" s="43"/>
      <c r="H217" s="43"/>
      <c r="I217" s="230"/>
      <c r="J217" s="43"/>
      <c r="K217" s="43"/>
      <c r="L217" s="47"/>
      <c r="M217" s="231"/>
      <c r="N217" s="232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206</v>
      </c>
      <c r="AU217" s="20" t="s">
        <v>81</v>
      </c>
    </row>
    <row r="218" s="13" customFormat="1">
      <c r="A218" s="13"/>
      <c r="B218" s="233"/>
      <c r="C218" s="234"/>
      <c r="D218" s="235" t="s">
        <v>208</v>
      </c>
      <c r="E218" s="236" t="s">
        <v>19</v>
      </c>
      <c r="F218" s="237" t="s">
        <v>2167</v>
      </c>
      <c r="G218" s="234"/>
      <c r="H218" s="236" t="s">
        <v>19</v>
      </c>
      <c r="I218" s="238"/>
      <c r="J218" s="234"/>
      <c r="K218" s="234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208</v>
      </c>
      <c r="AU218" s="243" t="s">
        <v>81</v>
      </c>
      <c r="AV218" s="13" t="s">
        <v>79</v>
      </c>
      <c r="AW218" s="13" t="s">
        <v>33</v>
      </c>
      <c r="AX218" s="13" t="s">
        <v>72</v>
      </c>
      <c r="AY218" s="243" t="s">
        <v>196</v>
      </c>
    </row>
    <row r="219" s="13" customFormat="1">
      <c r="A219" s="13"/>
      <c r="B219" s="233"/>
      <c r="C219" s="234"/>
      <c r="D219" s="235" t="s">
        <v>208</v>
      </c>
      <c r="E219" s="236" t="s">
        <v>19</v>
      </c>
      <c r="F219" s="237" t="s">
        <v>2184</v>
      </c>
      <c r="G219" s="234"/>
      <c r="H219" s="236" t="s">
        <v>19</v>
      </c>
      <c r="I219" s="238"/>
      <c r="J219" s="234"/>
      <c r="K219" s="234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208</v>
      </c>
      <c r="AU219" s="243" t="s">
        <v>81</v>
      </c>
      <c r="AV219" s="13" t="s">
        <v>79</v>
      </c>
      <c r="AW219" s="13" t="s">
        <v>33</v>
      </c>
      <c r="AX219" s="13" t="s">
        <v>72</v>
      </c>
      <c r="AY219" s="243" t="s">
        <v>196</v>
      </c>
    </row>
    <row r="220" s="14" customFormat="1">
      <c r="A220" s="14"/>
      <c r="B220" s="244"/>
      <c r="C220" s="245"/>
      <c r="D220" s="235" t="s">
        <v>208</v>
      </c>
      <c r="E220" s="246" t="s">
        <v>19</v>
      </c>
      <c r="F220" s="247" t="s">
        <v>79</v>
      </c>
      <c r="G220" s="245"/>
      <c r="H220" s="248">
        <v>1</v>
      </c>
      <c r="I220" s="249"/>
      <c r="J220" s="245"/>
      <c r="K220" s="245"/>
      <c r="L220" s="250"/>
      <c r="M220" s="251"/>
      <c r="N220" s="252"/>
      <c r="O220" s="252"/>
      <c r="P220" s="252"/>
      <c r="Q220" s="252"/>
      <c r="R220" s="252"/>
      <c r="S220" s="252"/>
      <c r="T220" s="253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4" t="s">
        <v>208</v>
      </c>
      <c r="AU220" s="254" t="s">
        <v>81</v>
      </c>
      <c r="AV220" s="14" t="s">
        <v>81</v>
      </c>
      <c r="AW220" s="14" t="s">
        <v>33</v>
      </c>
      <c r="AX220" s="14" t="s">
        <v>72</v>
      </c>
      <c r="AY220" s="254" t="s">
        <v>196</v>
      </c>
    </row>
    <row r="221" s="13" customFormat="1">
      <c r="A221" s="13"/>
      <c r="B221" s="233"/>
      <c r="C221" s="234"/>
      <c r="D221" s="235" t="s">
        <v>208</v>
      </c>
      <c r="E221" s="236" t="s">
        <v>19</v>
      </c>
      <c r="F221" s="237" t="s">
        <v>2185</v>
      </c>
      <c r="G221" s="234"/>
      <c r="H221" s="236" t="s">
        <v>19</v>
      </c>
      <c r="I221" s="238"/>
      <c r="J221" s="234"/>
      <c r="K221" s="234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208</v>
      </c>
      <c r="AU221" s="243" t="s">
        <v>81</v>
      </c>
      <c r="AV221" s="13" t="s">
        <v>79</v>
      </c>
      <c r="AW221" s="13" t="s">
        <v>33</v>
      </c>
      <c r="AX221" s="13" t="s">
        <v>72</v>
      </c>
      <c r="AY221" s="243" t="s">
        <v>196</v>
      </c>
    </row>
    <row r="222" s="13" customFormat="1">
      <c r="A222" s="13"/>
      <c r="B222" s="233"/>
      <c r="C222" s="234"/>
      <c r="D222" s="235" t="s">
        <v>208</v>
      </c>
      <c r="E222" s="236" t="s">
        <v>19</v>
      </c>
      <c r="F222" s="237" t="s">
        <v>2186</v>
      </c>
      <c r="G222" s="234"/>
      <c r="H222" s="236" t="s">
        <v>19</v>
      </c>
      <c r="I222" s="238"/>
      <c r="J222" s="234"/>
      <c r="K222" s="234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208</v>
      </c>
      <c r="AU222" s="243" t="s">
        <v>81</v>
      </c>
      <c r="AV222" s="13" t="s">
        <v>79</v>
      </c>
      <c r="AW222" s="13" t="s">
        <v>33</v>
      </c>
      <c r="AX222" s="13" t="s">
        <v>72</v>
      </c>
      <c r="AY222" s="243" t="s">
        <v>196</v>
      </c>
    </row>
    <row r="223" s="15" customFormat="1">
      <c r="A223" s="15"/>
      <c r="B223" s="255"/>
      <c r="C223" s="256"/>
      <c r="D223" s="235" t="s">
        <v>208</v>
      </c>
      <c r="E223" s="257" t="s">
        <v>19</v>
      </c>
      <c r="F223" s="258" t="s">
        <v>219</v>
      </c>
      <c r="G223" s="256"/>
      <c r="H223" s="259">
        <v>1</v>
      </c>
      <c r="I223" s="260"/>
      <c r="J223" s="256"/>
      <c r="K223" s="256"/>
      <c r="L223" s="261"/>
      <c r="M223" s="262"/>
      <c r="N223" s="263"/>
      <c r="O223" s="263"/>
      <c r="P223" s="263"/>
      <c r="Q223" s="263"/>
      <c r="R223" s="263"/>
      <c r="S223" s="263"/>
      <c r="T223" s="264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5" t="s">
        <v>208</v>
      </c>
      <c r="AU223" s="265" t="s">
        <v>81</v>
      </c>
      <c r="AV223" s="15" t="s">
        <v>204</v>
      </c>
      <c r="AW223" s="15" t="s">
        <v>33</v>
      </c>
      <c r="AX223" s="15" t="s">
        <v>79</v>
      </c>
      <c r="AY223" s="265" t="s">
        <v>196</v>
      </c>
    </row>
    <row r="224" s="12" customFormat="1" ht="22.8" customHeight="1">
      <c r="A224" s="12"/>
      <c r="B224" s="199"/>
      <c r="C224" s="200"/>
      <c r="D224" s="201" t="s">
        <v>71</v>
      </c>
      <c r="E224" s="213" t="s">
        <v>292</v>
      </c>
      <c r="F224" s="213" t="s">
        <v>2195</v>
      </c>
      <c r="G224" s="200"/>
      <c r="H224" s="200"/>
      <c r="I224" s="203"/>
      <c r="J224" s="214">
        <f>BK224</f>
        <v>0</v>
      </c>
      <c r="K224" s="200"/>
      <c r="L224" s="205"/>
      <c r="M224" s="206"/>
      <c r="N224" s="207"/>
      <c r="O224" s="207"/>
      <c r="P224" s="208">
        <f>SUM(P225:P581)</f>
        <v>0</v>
      </c>
      <c r="Q224" s="207"/>
      <c r="R224" s="208">
        <f>SUM(R225:R581)</f>
        <v>0</v>
      </c>
      <c r="S224" s="207"/>
      <c r="T224" s="209">
        <f>SUM(T225:T581)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10" t="s">
        <v>79</v>
      </c>
      <c r="AT224" s="211" t="s">
        <v>71</v>
      </c>
      <c r="AU224" s="211" t="s">
        <v>79</v>
      </c>
      <c r="AY224" s="210" t="s">
        <v>196</v>
      </c>
      <c r="BK224" s="212">
        <f>SUM(BK225:BK581)</f>
        <v>0</v>
      </c>
    </row>
    <row r="225" s="2" customFormat="1" ht="24.15" customHeight="1">
      <c r="A225" s="41"/>
      <c r="B225" s="42"/>
      <c r="C225" s="215" t="s">
        <v>278</v>
      </c>
      <c r="D225" s="215" t="s">
        <v>199</v>
      </c>
      <c r="E225" s="216" t="s">
        <v>2196</v>
      </c>
      <c r="F225" s="217" t="s">
        <v>2197</v>
      </c>
      <c r="G225" s="218" t="s">
        <v>943</v>
      </c>
      <c r="H225" s="219">
        <v>232</v>
      </c>
      <c r="I225" s="220"/>
      <c r="J225" s="221">
        <f>ROUND(I225*H225,2)</f>
        <v>0</v>
      </c>
      <c r="K225" s="217" t="s">
        <v>203</v>
      </c>
      <c r="L225" s="47"/>
      <c r="M225" s="222" t="s">
        <v>19</v>
      </c>
      <c r="N225" s="223" t="s">
        <v>43</v>
      </c>
      <c r="O225" s="87"/>
      <c r="P225" s="224">
        <f>O225*H225</f>
        <v>0</v>
      </c>
      <c r="Q225" s="224">
        <v>0</v>
      </c>
      <c r="R225" s="224">
        <f>Q225*H225</f>
        <v>0</v>
      </c>
      <c r="S225" s="224">
        <v>0</v>
      </c>
      <c r="T225" s="225">
        <f>S225*H225</f>
        <v>0</v>
      </c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R225" s="226" t="s">
        <v>204</v>
      </c>
      <c r="AT225" s="226" t="s">
        <v>199</v>
      </c>
      <c r="AU225" s="226" t="s">
        <v>81</v>
      </c>
      <c r="AY225" s="20" t="s">
        <v>196</v>
      </c>
      <c r="BE225" s="227">
        <f>IF(N225="základní",J225,0)</f>
        <v>0</v>
      </c>
      <c r="BF225" s="227">
        <f>IF(N225="snížená",J225,0)</f>
        <v>0</v>
      </c>
      <c r="BG225" s="227">
        <f>IF(N225="zákl. přenesená",J225,0)</f>
        <v>0</v>
      </c>
      <c r="BH225" s="227">
        <f>IF(N225="sníž. přenesená",J225,0)</f>
        <v>0</v>
      </c>
      <c r="BI225" s="227">
        <f>IF(N225="nulová",J225,0)</f>
        <v>0</v>
      </c>
      <c r="BJ225" s="20" t="s">
        <v>79</v>
      </c>
      <c r="BK225" s="227">
        <f>ROUND(I225*H225,2)</f>
        <v>0</v>
      </c>
      <c r="BL225" s="20" t="s">
        <v>204</v>
      </c>
      <c r="BM225" s="226" t="s">
        <v>2198</v>
      </c>
    </row>
    <row r="226" s="2" customFormat="1">
      <c r="A226" s="41"/>
      <c r="B226" s="42"/>
      <c r="C226" s="43"/>
      <c r="D226" s="228" t="s">
        <v>206</v>
      </c>
      <c r="E226" s="43"/>
      <c r="F226" s="229" t="s">
        <v>2199</v>
      </c>
      <c r="G226" s="43"/>
      <c r="H226" s="43"/>
      <c r="I226" s="230"/>
      <c r="J226" s="43"/>
      <c r="K226" s="43"/>
      <c r="L226" s="47"/>
      <c r="M226" s="231"/>
      <c r="N226" s="232"/>
      <c r="O226" s="87"/>
      <c r="P226" s="87"/>
      <c r="Q226" s="87"/>
      <c r="R226" s="87"/>
      <c r="S226" s="87"/>
      <c r="T226" s="88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T226" s="20" t="s">
        <v>206</v>
      </c>
      <c r="AU226" s="20" t="s">
        <v>81</v>
      </c>
    </row>
    <row r="227" s="13" customFormat="1">
      <c r="A227" s="13"/>
      <c r="B227" s="233"/>
      <c r="C227" s="234"/>
      <c r="D227" s="235" t="s">
        <v>208</v>
      </c>
      <c r="E227" s="236" t="s">
        <v>19</v>
      </c>
      <c r="F227" s="237" t="s">
        <v>2200</v>
      </c>
      <c r="G227" s="234"/>
      <c r="H227" s="236" t="s">
        <v>19</v>
      </c>
      <c r="I227" s="238"/>
      <c r="J227" s="234"/>
      <c r="K227" s="234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208</v>
      </c>
      <c r="AU227" s="243" t="s">
        <v>81</v>
      </c>
      <c r="AV227" s="13" t="s">
        <v>79</v>
      </c>
      <c r="AW227" s="13" t="s">
        <v>33</v>
      </c>
      <c r="AX227" s="13" t="s">
        <v>72</v>
      </c>
      <c r="AY227" s="243" t="s">
        <v>196</v>
      </c>
    </row>
    <row r="228" s="13" customFormat="1">
      <c r="A228" s="13"/>
      <c r="B228" s="233"/>
      <c r="C228" s="234"/>
      <c r="D228" s="235" t="s">
        <v>208</v>
      </c>
      <c r="E228" s="236" t="s">
        <v>19</v>
      </c>
      <c r="F228" s="237" t="s">
        <v>2167</v>
      </c>
      <c r="G228" s="234"/>
      <c r="H228" s="236" t="s">
        <v>19</v>
      </c>
      <c r="I228" s="238"/>
      <c r="J228" s="234"/>
      <c r="K228" s="234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208</v>
      </c>
      <c r="AU228" s="243" t="s">
        <v>81</v>
      </c>
      <c r="AV228" s="13" t="s">
        <v>79</v>
      </c>
      <c r="AW228" s="13" t="s">
        <v>33</v>
      </c>
      <c r="AX228" s="13" t="s">
        <v>72</v>
      </c>
      <c r="AY228" s="243" t="s">
        <v>196</v>
      </c>
    </row>
    <row r="229" s="13" customFormat="1">
      <c r="A229" s="13"/>
      <c r="B229" s="233"/>
      <c r="C229" s="234"/>
      <c r="D229" s="235" t="s">
        <v>208</v>
      </c>
      <c r="E229" s="236" t="s">
        <v>19</v>
      </c>
      <c r="F229" s="237" t="s">
        <v>2201</v>
      </c>
      <c r="G229" s="234"/>
      <c r="H229" s="236" t="s">
        <v>19</v>
      </c>
      <c r="I229" s="238"/>
      <c r="J229" s="234"/>
      <c r="K229" s="234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208</v>
      </c>
      <c r="AU229" s="243" t="s">
        <v>81</v>
      </c>
      <c r="AV229" s="13" t="s">
        <v>79</v>
      </c>
      <c r="AW229" s="13" t="s">
        <v>33</v>
      </c>
      <c r="AX229" s="13" t="s">
        <v>72</v>
      </c>
      <c r="AY229" s="243" t="s">
        <v>196</v>
      </c>
    </row>
    <row r="230" s="13" customFormat="1">
      <c r="A230" s="13"/>
      <c r="B230" s="233"/>
      <c r="C230" s="234"/>
      <c r="D230" s="235" t="s">
        <v>208</v>
      </c>
      <c r="E230" s="236" t="s">
        <v>19</v>
      </c>
      <c r="F230" s="237" t="s">
        <v>2168</v>
      </c>
      <c r="G230" s="234"/>
      <c r="H230" s="236" t="s">
        <v>19</v>
      </c>
      <c r="I230" s="238"/>
      <c r="J230" s="234"/>
      <c r="K230" s="234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208</v>
      </c>
      <c r="AU230" s="243" t="s">
        <v>81</v>
      </c>
      <c r="AV230" s="13" t="s">
        <v>79</v>
      </c>
      <c r="AW230" s="13" t="s">
        <v>33</v>
      </c>
      <c r="AX230" s="13" t="s">
        <v>72</v>
      </c>
      <c r="AY230" s="243" t="s">
        <v>196</v>
      </c>
    </row>
    <row r="231" s="14" customFormat="1">
      <c r="A231" s="14"/>
      <c r="B231" s="244"/>
      <c r="C231" s="245"/>
      <c r="D231" s="235" t="s">
        <v>208</v>
      </c>
      <c r="E231" s="246" t="s">
        <v>19</v>
      </c>
      <c r="F231" s="247" t="s">
        <v>2202</v>
      </c>
      <c r="G231" s="245"/>
      <c r="H231" s="248">
        <v>56</v>
      </c>
      <c r="I231" s="249"/>
      <c r="J231" s="245"/>
      <c r="K231" s="245"/>
      <c r="L231" s="250"/>
      <c r="M231" s="251"/>
      <c r="N231" s="252"/>
      <c r="O231" s="252"/>
      <c r="P231" s="252"/>
      <c r="Q231" s="252"/>
      <c r="R231" s="252"/>
      <c r="S231" s="252"/>
      <c r="T231" s="25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4" t="s">
        <v>208</v>
      </c>
      <c r="AU231" s="254" t="s">
        <v>81</v>
      </c>
      <c r="AV231" s="14" t="s">
        <v>81</v>
      </c>
      <c r="AW231" s="14" t="s">
        <v>33</v>
      </c>
      <c r="AX231" s="14" t="s">
        <v>72</v>
      </c>
      <c r="AY231" s="254" t="s">
        <v>196</v>
      </c>
    </row>
    <row r="232" s="13" customFormat="1">
      <c r="A232" s="13"/>
      <c r="B232" s="233"/>
      <c r="C232" s="234"/>
      <c r="D232" s="235" t="s">
        <v>208</v>
      </c>
      <c r="E232" s="236" t="s">
        <v>19</v>
      </c>
      <c r="F232" s="237" t="s">
        <v>2169</v>
      </c>
      <c r="G232" s="234"/>
      <c r="H232" s="236" t="s">
        <v>19</v>
      </c>
      <c r="I232" s="238"/>
      <c r="J232" s="234"/>
      <c r="K232" s="234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208</v>
      </c>
      <c r="AU232" s="243" t="s">
        <v>81</v>
      </c>
      <c r="AV232" s="13" t="s">
        <v>79</v>
      </c>
      <c r="AW232" s="13" t="s">
        <v>33</v>
      </c>
      <c r="AX232" s="13" t="s">
        <v>72</v>
      </c>
      <c r="AY232" s="243" t="s">
        <v>196</v>
      </c>
    </row>
    <row r="233" s="13" customFormat="1">
      <c r="A233" s="13"/>
      <c r="B233" s="233"/>
      <c r="C233" s="234"/>
      <c r="D233" s="235" t="s">
        <v>208</v>
      </c>
      <c r="E233" s="236" t="s">
        <v>19</v>
      </c>
      <c r="F233" s="237" t="s">
        <v>2170</v>
      </c>
      <c r="G233" s="234"/>
      <c r="H233" s="236" t="s">
        <v>19</v>
      </c>
      <c r="I233" s="238"/>
      <c r="J233" s="234"/>
      <c r="K233" s="234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208</v>
      </c>
      <c r="AU233" s="243" t="s">
        <v>81</v>
      </c>
      <c r="AV233" s="13" t="s">
        <v>79</v>
      </c>
      <c r="AW233" s="13" t="s">
        <v>33</v>
      </c>
      <c r="AX233" s="13" t="s">
        <v>72</v>
      </c>
      <c r="AY233" s="243" t="s">
        <v>196</v>
      </c>
    </row>
    <row r="234" s="13" customFormat="1">
      <c r="A234" s="13"/>
      <c r="B234" s="233"/>
      <c r="C234" s="234"/>
      <c r="D234" s="235" t="s">
        <v>208</v>
      </c>
      <c r="E234" s="236" t="s">
        <v>19</v>
      </c>
      <c r="F234" s="237" t="s">
        <v>2167</v>
      </c>
      <c r="G234" s="234"/>
      <c r="H234" s="236" t="s">
        <v>19</v>
      </c>
      <c r="I234" s="238"/>
      <c r="J234" s="234"/>
      <c r="K234" s="234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208</v>
      </c>
      <c r="AU234" s="243" t="s">
        <v>81</v>
      </c>
      <c r="AV234" s="13" t="s">
        <v>79</v>
      </c>
      <c r="AW234" s="13" t="s">
        <v>33</v>
      </c>
      <c r="AX234" s="13" t="s">
        <v>72</v>
      </c>
      <c r="AY234" s="243" t="s">
        <v>196</v>
      </c>
    </row>
    <row r="235" s="13" customFormat="1">
      <c r="A235" s="13"/>
      <c r="B235" s="233"/>
      <c r="C235" s="234"/>
      <c r="D235" s="235" t="s">
        <v>208</v>
      </c>
      <c r="E235" s="236" t="s">
        <v>19</v>
      </c>
      <c r="F235" s="237" t="s">
        <v>2171</v>
      </c>
      <c r="G235" s="234"/>
      <c r="H235" s="236" t="s">
        <v>19</v>
      </c>
      <c r="I235" s="238"/>
      <c r="J235" s="234"/>
      <c r="K235" s="234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208</v>
      </c>
      <c r="AU235" s="243" t="s">
        <v>81</v>
      </c>
      <c r="AV235" s="13" t="s">
        <v>79</v>
      </c>
      <c r="AW235" s="13" t="s">
        <v>33</v>
      </c>
      <c r="AX235" s="13" t="s">
        <v>72</v>
      </c>
      <c r="AY235" s="243" t="s">
        <v>196</v>
      </c>
    </row>
    <row r="236" s="14" customFormat="1">
      <c r="A236" s="14"/>
      <c r="B236" s="244"/>
      <c r="C236" s="245"/>
      <c r="D236" s="235" t="s">
        <v>208</v>
      </c>
      <c r="E236" s="246" t="s">
        <v>19</v>
      </c>
      <c r="F236" s="247" t="s">
        <v>2203</v>
      </c>
      <c r="G236" s="245"/>
      <c r="H236" s="248">
        <v>64</v>
      </c>
      <c r="I236" s="249"/>
      <c r="J236" s="245"/>
      <c r="K236" s="245"/>
      <c r="L236" s="250"/>
      <c r="M236" s="251"/>
      <c r="N236" s="252"/>
      <c r="O236" s="252"/>
      <c r="P236" s="252"/>
      <c r="Q236" s="252"/>
      <c r="R236" s="252"/>
      <c r="S236" s="252"/>
      <c r="T236" s="253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4" t="s">
        <v>208</v>
      </c>
      <c r="AU236" s="254" t="s">
        <v>81</v>
      </c>
      <c r="AV236" s="14" t="s">
        <v>81</v>
      </c>
      <c r="AW236" s="14" t="s">
        <v>33</v>
      </c>
      <c r="AX236" s="14" t="s">
        <v>72</v>
      </c>
      <c r="AY236" s="254" t="s">
        <v>196</v>
      </c>
    </row>
    <row r="237" s="13" customFormat="1">
      <c r="A237" s="13"/>
      <c r="B237" s="233"/>
      <c r="C237" s="234"/>
      <c r="D237" s="235" t="s">
        <v>208</v>
      </c>
      <c r="E237" s="236" t="s">
        <v>19</v>
      </c>
      <c r="F237" s="237" t="s">
        <v>2172</v>
      </c>
      <c r="G237" s="234"/>
      <c r="H237" s="236" t="s">
        <v>19</v>
      </c>
      <c r="I237" s="238"/>
      <c r="J237" s="234"/>
      <c r="K237" s="234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208</v>
      </c>
      <c r="AU237" s="243" t="s">
        <v>81</v>
      </c>
      <c r="AV237" s="13" t="s">
        <v>79</v>
      </c>
      <c r="AW237" s="13" t="s">
        <v>33</v>
      </c>
      <c r="AX237" s="13" t="s">
        <v>72</v>
      </c>
      <c r="AY237" s="243" t="s">
        <v>196</v>
      </c>
    </row>
    <row r="238" s="13" customFormat="1">
      <c r="A238" s="13"/>
      <c r="B238" s="233"/>
      <c r="C238" s="234"/>
      <c r="D238" s="235" t="s">
        <v>208</v>
      </c>
      <c r="E238" s="236" t="s">
        <v>19</v>
      </c>
      <c r="F238" s="237" t="s">
        <v>2173</v>
      </c>
      <c r="G238" s="234"/>
      <c r="H238" s="236" t="s">
        <v>19</v>
      </c>
      <c r="I238" s="238"/>
      <c r="J238" s="234"/>
      <c r="K238" s="234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208</v>
      </c>
      <c r="AU238" s="243" t="s">
        <v>81</v>
      </c>
      <c r="AV238" s="13" t="s">
        <v>79</v>
      </c>
      <c r="AW238" s="13" t="s">
        <v>33</v>
      </c>
      <c r="AX238" s="13" t="s">
        <v>72</v>
      </c>
      <c r="AY238" s="243" t="s">
        <v>196</v>
      </c>
    </row>
    <row r="239" s="13" customFormat="1">
      <c r="A239" s="13"/>
      <c r="B239" s="233"/>
      <c r="C239" s="234"/>
      <c r="D239" s="235" t="s">
        <v>208</v>
      </c>
      <c r="E239" s="236" t="s">
        <v>19</v>
      </c>
      <c r="F239" s="237" t="s">
        <v>2167</v>
      </c>
      <c r="G239" s="234"/>
      <c r="H239" s="236" t="s">
        <v>19</v>
      </c>
      <c r="I239" s="238"/>
      <c r="J239" s="234"/>
      <c r="K239" s="234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208</v>
      </c>
      <c r="AU239" s="243" t="s">
        <v>81</v>
      </c>
      <c r="AV239" s="13" t="s">
        <v>79</v>
      </c>
      <c r="AW239" s="13" t="s">
        <v>33</v>
      </c>
      <c r="AX239" s="13" t="s">
        <v>72</v>
      </c>
      <c r="AY239" s="243" t="s">
        <v>196</v>
      </c>
    </row>
    <row r="240" s="13" customFormat="1">
      <c r="A240" s="13"/>
      <c r="B240" s="233"/>
      <c r="C240" s="234"/>
      <c r="D240" s="235" t="s">
        <v>208</v>
      </c>
      <c r="E240" s="236" t="s">
        <v>19</v>
      </c>
      <c r="F240" s="237" t="s">
        <v>2174</v>
      </c>
      <c r="G240" s="234"/>
      <c r="H240" s="236" t="s">
        <v>19</v>
      </c>
      <c r="I240" s="238"/>
      <c r="J240" s="234"/>
      <c r="K240" s="234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208</v>
      </c>
      <c r="AU240" s="243" t="s">
        <v>81</v>
      </c>
      <c r="AV240" s="13" t="s">
        <v>79</v>
      </c>
      <c r="AW240" s="13" t="s">
        <v>33</v>
      </c>
      <c r="AX240" s="13" t="s">
        <v>72</v>
      </c>
      <c r="AY240" s="243" t="s">
        <v>196</v>
      </c>
    </row>
    <row r="241" s="14" customFormat="1">
      <c r="A241" s="14"/>
      <c r="B241" s="244"/>
      <c r="C241" s="245"/>
      <c r="D241" s="235" t="s">
        <v>208</v>
      </c>
      <c r="E241" s="246" t="s">
        <v>19</v>
      </c>
      <c r="F241" s="247" t="s">
        <v>2204</v>
      </c>
      <c r="G241" s="245"/>
      <c r="H241" s="248">
        <v>40</v>
      </c>
      <c r="I241" s="249"/>
      <c r="J241" s="245"/>
      <c r="K241" s="245"/>
      <c r="L241" s="250"/>
      <c r="M241" s="251"/>
      <c r="N241" s="252"/>
      <c r="O241" s="252"/>
      <c r="P241" s="252"/>
      <c r="Q241" s="252"/>
      <c r="R241" s="252"/>
      <c r="S241" s="252"/>
      <c r="T241" s="253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4" t="s">
        <v>208</v>
      </c>
      <c r="AU241" s="254" t="s">
        <v>81</v>
      </c>
      <c r="AV241" s="14" t="s">
        <v>81</v>
      </c>
      <c r="AW241" s="14" t="s">
        <v>33</v>
      </c>
      <c r="AX241" s="14" t="s">
        <v>72</v>
      </c>
      <c r="AY241" s="254" t="s">
        <v>196</v>
      </c>
    </row>
    <row r="242" s="13" customFormat="1">
      <c r="A242" s="13"/>
      <c r="B242" s="233"/>
      <c r="C242" s="234"/>
      <c r="D242" s="235" t="s">
        <v>208</v>
      </c>
      <c r="E242" s="236" t="s">
        <v>19</v>
      </c>
      <c r="F242" s="237" t="s">
        <v>2175</v>
      </c>
      <c r="G242" s="234"/>
      <c r="H242" s="236" t="s">
        <v>19</v>
      </c>
      <c r="I242" s="238"/>
      <c r="J242" s="234"/>
      <c r="K242" s="234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208</v>
      </c>
      <c r="AU242" s="243" t="s">
        <v>81</v>
      </c>
      <c r="AV242" s="13" t="s">
        <v>79</v>
      </c>
      <c r="AW242" s="13" t="s">
        <v>33</v>
      </c>
      <c r="AX242" s="13" t="s">
        <v>72</v>
      </c>
      <c r="AY242" s="243" t="s">
        <v>196</v>
      </c>
    </row>
    <row r="243" s="13" customFormat="1">
      <c r="A243" s="13"/>
      <c r="B243" s="233"/>
      <c r="C243" s="234"/>
      <c r="D243" s="235" t="s">
        <v>208</v>
      </c>
      <c r="E243" s="236" t="s">
        <v>19</v>
      </c>
      <c r="F243" s="237" t="s">
        <v>2176</v>
      </c>
      <c r="G243" s="234"/>
      <c r="H243" s="236" t="s">
        <v>19</v>
      </c>
      <c r="I243" s="238"/>
      <c r="J243" s="234"/>
      <c r="K243" s="234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208</v>
      </c>
      <c r="AU243" s="243" t="s">
        <v>81</v>
      </c>
      <c r="AV243" s="13" t="s">
        <v>79</v>
      </c>
      <c r="AW243" s="13" t="s">
        <v>33</v>
      </c>
      <c r="AX243" s="13" t="s">
        <v>72</v>
      </c>
      <c r="AY243" s="243" t="s">
        <v>196</v>
      </c>
    </row>
    <row r="244" s="13" customFormat="1">
      <c r="A244" s="13"/>
      <c r="B244" s="233"/>
      <c r="C244" s="234"/>
      <c r="D244" s="235" t="s">
        <v>208</v>
      </c>
      <c r="E244" s="236" t="s">
        <v>19</v>
      </c>
      <c r="F244" s="237" t="s">
        <v>2167</v>
      </c>
      <c r="G244" s="234"/>
      <c r="H244" s="236" t="s">
        <v>19</v>
      </c>
      <c r="I244" s="238"/>
      <c r="J244" s="234"/>
      <c r="K244" s="234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208</v>
      </c>
      <c r="AU244" s="243" t="s">
        <v>81</v>
      </c>
      <c r="AV244" s="13" t="s">
        <v>79</v>
      </c>
      <c r="AW244" s="13" t="s">
        <v>33</v>
      </c>
      <c r="AX244" s="13" t="s">
        <v>72</v>
      </c>
      <c r="AY244" s="243" t="s">
        <v>196</v>
      </c>
    </row>
    <row r="245" s="13" customFormat="1">
      <c r="A245" s="13"/>
      <c r="B245" s="233"/>
      <c r="C245" s="234"/>
      <c r="D245" s="235" t="s">
        <v>208</v>
      </c>
      <c r="E245" s="236" t="s">
        <v>19</v>
      </c>
      <c r="F245" s="237" t="s">
        <v>2177</v>
      </c>
      <c r="G245" s="234"/>
      <c r="H245" s="236" t="s">
        <v>19</v>
      </c>
      <c r="I245" s="238"/>
      <c r="J245" s="234"/>
      <c r="K245" s="234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208</v>
      </c>
      <c r="AU245" s="243" t="s">
        <v>81</v>
      </c>
      <c r="AV245" s="13" t="s">
        <v>79</v>
      </c>
      <c r="AW245" s="13" t="s">
        <v>33</v>
      </c>
      <c r="AX245" s="13" t="s">
        <v>72</v>
      </c>
      <c r="AY245" s="243" t="s">
        <v>196</v>
      </c>
    </row>
    <row r="246" s="14" customFormat="1">
      <c r="A246" s="14"/>
      <c r="B246" s="244"/>
      <c r="C246" s="245"/>
      <c r="D246" s="235" t="s">
        <v>208</v>
      </c>
      <c r="E246" s="246" t="s">
        <v>19</v>
      </c>
      <c r="F246" s="247" t="s">
        <v>2205</v>
      </c>
      <c r="G246" s="245"/>
      <c r="H246" s="248">
        <v>36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4" t="s">
        <v>208</v>
      </c>
      <c r="AU246" s="254" t="s">
        <v>81</v>
      </c>
      <c r="AV246" s="14" t="s">
        <v>81</v>
      </c>
      <c r="AW246" s="14" t="s">
        <v>33</v>
      </c>
      <c r="AX246" s="14" t="s">
        <v>72</v>
      </c>
      <c r="AY246" s="254" t="s">
        <v>196</v>
      </c>
    </row>
    <row r="247" s="13" customFormat="1">
      <c r="A247" s="13"/>
      <c r="B247" s="233"/>
      <c r="C247" s="234"/>
      <c r="D247" s="235" t="s">
        <v>208</v>
      </c>
      <c r="E247" s="236" t="s">
        <v>19</v>
      </c>
      <c r="F247" s="237" t="s">
        <v>2178</v>
      </c>
      <c r="G247" s="234"/>
      <c r="H247" s="236" t="s">
        <v>19</v>
      </c>
      <c r="I247" s="238"/>
      <c r="J247" s="234"/>
      <c r="K247" s="234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208</v>
      </c>
      <c r="AU247" s="243" t="s">
        <v>81</v>
      </c>
      <c r="AV247" s="13" t="s">
        <v>79</v>
      </c>
      <c r="AW247" s="13" t="s">
        <v>33</v>
      </c>
      <c r="AX247" s="13" t="s">
        <v>72</v>
      </c>
      <c r="AY247" s="243" t="s">
        <v>196</v>
      </c>
    </row>
    <row r="248" s="13" customFormat="1">
      <c r="A248" s="13"/>
      <c r="B248" s="233"/>
      <c r="C248" s="234"/>
      <c r="D248" s="235" t="s">
        <v>208</v>
      </c>
      <c r="E248" s="236" t="s">
        <v>19</v>
      </c>
      <c r="F248" s="237" t="s">
        <v>2176</v>
      </c>
      <c r="G248" s="234"/>
      <c r="H248" s="236" t="s">
        <v>19</v>
      </c>
      <c r="I248" s="238"/>
      <c r="J248" s="234"/>
      <c r="K248" s="234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208</v>
      </c>
      <c r="AU248" s="243" t="s">
        <v>81</v>
      </c>
      <c r="AV248" s="13" t="s">
        <v>79</v>
      </c>
      <c r="AW248" s="13" t="s">
        <v>33</v>
      </c>
      <c r="AX248" s="13" t="s">
        <v>72</v>
      </c>
      <c r="AY248" s="243" t="s">
        <v>196</v>
      </c>
    </row>
    <row r="249" s="13" customFormat="1">
      <c r="A249" s="13"/>
      <c r="B249" s="233"/>
      <c r="C249" s="234"/>
      <c r="D249" s="235" t="s">
        <v>208</v>
      </c>
      <c r="E249" s="236" t="s">
        <v>19</v>
      </c>
      <c r="F249" s="237" t="s">
        <v>2167</v>
      </c>
      <c r="G249" s="234"/>
      <c r="H249" s="236" t="s">
        <v>19</v>
      </c>
      <c r="I249" s="238"/>
      <c r="J249" s="234"/>
      <c r="K249" s="234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208</v>
      </c>
      <c r="AU249" s="243" t="s">
        <v>81</v>
      </c>
      <c r="AV249" s="13" t="s">
        <v>79</v>
      </c>
      <c r="AW249" s="13" t="s">
        <v>33</v>
      </c>
      <c r="AX249" s="13" t="s">
        <v>72</v>
      </c>
      <c r="AY249" s="243" t="s">
        <v>196</v>
      </c>
    </row>
    <row r="250" s="13" customFormat="1">
      <c r="A250" s="13"/>
      <c r="B250" s="233"/>
      <c r="C250" s="234"/>
      <c r="D250" s="235" t="s">
        <v>208</v>
      </c>
      <c r="E250" s="236" t="s">
        <v>19</v>
      </c>
      <c r="F250" s="237" t="s">
        <v>2179</v>
      </c>
      <c r="G250" s="234"/>
      <c r="H250" s="236" t="s">
        <v>19</v>
      </c>
      <c r="I250" s="238"/>
      <c r="J250" s="234"/>
      <c r="K250" s="234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208</v>
      </c>
      <c r="AU250" s="243" t="s">
        <v>81</v>
      </c>
      <c r="AV250" s="13" t="s">
        <v>79</v>
      </c>
      <c r="AW250" s="13" t="s">
        <v>33</v>
      </c>
      <c r="AX250" s="13" t="s">
        <v>72</v>
      </c>
      <c r="AY250" s="243" t="s">
        <v>196</v>
      </c>
    </row>
    <row r="251" s="14" customFormat="1">
      <c r="A251" s="14"/>
      <c r="B251" s="244"/>
      <c r="C251" s="245"/>
      <c r="D251" s="235" t="s">
        <v>208</v>
      </c>
      <c r="E251" s="246" t="s">
        <v>19</v>
      </c>
      <c r="F251" s="247" t="s">
        <v>2205</v>
      </c>
      <c r="G251" s="245"/>
      <c r="H251" s="248">
        <v>36</v>
      </c>
      <c r="I251" s="249"/>
      <c r="J251" s="245"/>
      <c r="K251" s="245"/>
      <c r="L251" s="250"/>
      <c r="M251" s="251"/>
      <c r="N251" s="252"/>
      <c r="O251" s="252"/>
      <c r="P251" s="252"/>
      <c r="Q251" s="252"/>
      <c r="R251" s="252"/>
      <c r="S251" s="252"/>
      <c r="T251" s="253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4" t="s">
        <v>208</v>
      </c>
      <c r="AU251" s="254" t="s">
        <v>81</v>
      </c>
      <c r="AV251" s="14" t="s">
        <v>81</v>
      </c>
      <c r="AW251" s="14" t="s">
        <v>33</v>
      </c>
      <c r="AX251" s="14" t="s">
        <v>72</v>
      </c>
      <c r="AY251" s="254" t="s">
        <v>196</v>
      </c>
    </row>
    <row r="252" s="13" customFormat="1">
      <c r="A252" s="13"/>
      <c r="B252" s="233"/>
      <c r="C252" s="234"/>
      <c r="D252" s="235" t="s">
        <v>208</v>
      </c>
      <c r="E252" s="236" t="s">
        <v>19</v>
      </c>
      <c r="F252" s="237" t="s">
        <v>2178</v>
      </c>
      <c r="G252" s="234"/>
      <c r="H252" s="236" t="s">
        <v>19</v>
      </c>
      <c r="I252" s="238"/>
      <c r="J252" s="234"/>
      <c r="K252" s="234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208</v>
      </c>
      <c r="AU252" s="243" t="s">
        <v>81</v>
      </c>
      <c r="AV252" s="13" t="s">
        <v>79</v>
      </c>
      <c r="AW252" s="13" t="s">
        <v>33</v>
      </c>
      <c r="AX252" s="13" t="s">
        <v>72</v>
      </c>
      <c r="AY252" s="243" t="s">
        <v>196</v>
      </c>
    </row>
    <row r="253" s="13" customFormat="1">
      <c r="A253" s="13"/>
      <c r="B253" s="233"/>
      <c r="C253" s="234"/>
      <c r="D253" s="235" t="s">
        <v>208</v>
      </c>
      <c r="E253" s="236" t="s">
        <v>19</v>
      </c>
      <c r="F253" s="237" t="s">
        <v>2176</v>
      </c>
      <c r="G253" s="234"/>
      <c r="H253" s="236" t="s">
        <v>19</v>
      </c>
      <c r="I253" s="238"/>
      <c r="J253" s="234"/>
      <c r="K253" s="234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208</v>
      </c>
      <c r="AU253" s="243" t="s">
        <v>81</v>
      </c>
      <c r="AV253" s="13" t="s">
        <v>79</v>
      </c>
      <c r="AW253" s="13" t="s">
        <v>33</v>
      </c>
      <c r="AX253" s="13" t="s">
        <v>72</v>
      </c>
      <c r="AY253" s="243" t="s">
        <v>196</v>
      </c>
    </row>
    <row r="254" s="15" customFormat="1">
      <c r="A254" s="15"/>
      <c r="B254" s="255"/>
      <c r="C254" s="256"/>
      <c r="D254" s="235" t="s">
        <v>208</v>
      </c>
      <c r="E254" s="257" t="s">
        <v>19</v>
      </c>
      <c r="F254" s="258" t="s">
        <v>219</v>
      </c>
      <c r="G254" s="256"/>
      <c r="H254" s="259">
        <v>232</v>
      </c>
      <c r="I254" s="260"/>
      <c r="J254" s="256"/>
      <c r="K254" s="256"/>
      <c r="L254" s="261"/>
      <c r="M254" s="262"/>
      <c r="N254" s="263"/>
      <c r="O254" s="263"/>
      <c r="P254" s="263"/>
      <c r="Q254" s="263"/>
      <c r="R254" s="263"/>
      <c r="S254" s="263"/>
      <c r="T254" s="264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T254" s="265" t="s">
        <v>208</v>
      </c>
      <c r="AU254" s="265" t="s">
        <v>81</v>
      </c>
      <c r="AV254" s="15" t="s">
        <v>204</v>
      </c>
      <c r="AW254" s="15" t="s">
        <v>33</v>
      </c>
      <c r="AX254" s="15" t="s">
        <v>79</v>
      </c>
      <c r="AY254" s="265" t="s">
        <v>196</v>
      </c>
    </row>
    <row r="255" s="2" customFormat="1" ht="24.15" customHeight="1">
      <c r="A255" s="41"/>
      <c r="B255" s="42"/>
      <c r="C255" s="215" t="s">
        <v>284</v>
      </c>
      <c r="D255" s="215" t="s">
        <v>199</v>
      </c>
      <c r="E255" s="216" t="s">
        <v>2206</v>
      </c>
      <c r="F255" s="217" t="s">
        <v>2207</v>
      </c>
      <c r="G255" s="218" t="s">
        <v>943</v>
      </c>
      <c r="H255" s="219">
        <v>48</v>
      </c>
      <c r="I255" s="220"/>
      <c r="J255" s="221">
        <f>ROUND(I255*H255,2)</f>
        <v>0</v>
      </c>
      <c r="K255" s="217" t="s">
        <v>203</v>
      </c>
      <c r="L255" s="47"/>
      <c r="M255" s="222" t="s">
        <v>19</v>
      </c>
      <c r="N255" s="223" t="s">
        <v>43</v>
      </c>
      <c r="O255" s="87"/>
      <c r="P255" s="224">
        <f>O255*H255</f>
        <v>0</v>
      </c>
      <c r="Q255" s="224">
        <v>0</v>
      </c>
      <c r="R255" s="224">
        <f>Q255*H255</f>
        <v>0</v>
      </c>
      <c r="S255" s="224">
        <v>0</v>
      </c>
      <c r="T255" s="225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6" t="s">
        <v>204</v>
      </c>
      <c r="AT255" s="226" t="s">
        <v>199</v>
      </c>
      <c r="AU255" s="226" t="s">
        <v>81</v>
      </c>
      <c r="AY255" s="20" t="s">
        <v>196</v>
      </c>
      <c r="BE255" s="227">
        <f>IF(N255="základní",J255,0)</f>
        <v>0</v>
      </c>
      <c r="BF255" s="227">
        <f>IF(N255="snížená",J255,0)</f>
        <v>0</v>
      </c>
      <c r="BG255" s="227">
        <f>IF(N255="zákl. přenesená",J255,0)</f>
        <v>0</v>
      </c>
      <c r="BH255" s="227">
        <f>IF(N255="sníž. přenesená",J255,0)</f>
        <v>0</v>
      </c>
      <c r="BI255" s="227">
        <f>IF(N255="nulová",J255,0)</f>
        <v>0</v>
      </c>
      <c r="BJ255" s="20" t="s">
        <v>79</v>
      </c>
      <c r="BK255" s="227">
        <f>ROUND(I255*H255,2)</f>
        <v>0</v>
      </c>
      <c r="BL255" s="20" t="s">
        <v>204</v>
      </c>
      <c r="BM255" s="226" t="s">
        <v>2208</v>
      </c>
    </row>
    <row r="256" s="2" customFormat="1">
      <c r="A256" s="41"/>
      <c r="B256" s="42"/>
      <c r="C256" s="43"/>
      <c r="D256" s="228" t="s">
        <v>206</v>
      </c>
      <c r="E256" s="43"/>
      <c r="F256" s="229" t="s">
        <v>2209</v>
      </c>
      <c r="G256" s="43"/>
      <c r="H256" s="43"/>
      <c r="I256" s="230"/>
      <c r="J256" s="43"/>
      <c r="K256" s="43"/>
      <c r="L256" s="47"/>
      <c r="M256" s="231"/>
      <c r="N256" s="232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206</v>
      </c>
      <c r="AU256" s="20" t="s">
        <v>81</v>
      </c>
    </row>
    <row r="257" s="13" customFormat="1">
      <c r="A257" s="13"/>
      <c r="B257" s="233"/>
      <c r="C257" s="234"/>
      <c r="D257" s="235" t="s">
        <v>208</v>
      </c>
      <c r="E257" s="236" t="s">
        <v>19</v>
      </c>
      <c r="F257" s="237" t="s">
        <v>2167</v>
      </c>
      <c r="G257" s="234"/>
      <c r="H257" s="236" t="s">
        <v>19</v>
      </c>
      <c r="I257" s="238"/>
      <c r="J257" s="234"/>
      <c r="K257" s="234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208</v>
      </c>
      <c r="AU257" s="243" t="s">
        <v>81</v>
      </c>
      <c r="AV257" s="13" t="s">
        <v>79</v>
      </c>
      <c r="AW257" s="13" t="s">
        <v>33</v>
      </c>
      <c r="AX257" s="13" t="s">
        <v>72</v>
      </c>
      <c r="AY257" s="243" t="s">
        <v>196</v>
      </c>
    </row>
    <row r="258" s="13" customFormat="1">
      <c r="A258" s="13"/>
      <c r="B258" s="233"/>
      <c r="C258" s="234"/>
      <c r="D258" s="235" t="s">
        <v>208</v>
      </c>
      <c r="E258" s="236" t="s">
        <v>19</v>
      </c>
      <c r="F258" s="237" t="s">
        <v>2184</v>
      </c>
      <c r="G258" s="234"/>
      <c r="H258" s="236" t="s">
        <v>19</v>
      </c>
      <c r="I258" s="238"/>
      <c r="J258" s="234"/>
      <c r="K258" s="234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208</v>
      </c>
      <c r="AU258" s="243" t="s">
        <v>81</v>
      </c>
      <c r="AV258" s="13" t="s">
        <v>79</v>
      </c>
      <c r="AW258" s="13" t="s">
        <v>33</v>
      </c>
      <c r="AX258" s="13" t="s">
        <v>72</v>
      </c>
      <c r="AY258" s="243" t="s">
        <v>196</v>
      </c>
    </row>
    <row r="259" s="13" customFormat="1">
      <c r="A259" s="13"/>
      <c r="B259" s="233"/>
      <c r="C259" s="234"/>
      <c r="D259" s="235" t="s">
        <v>208</v>
      </c>
      <c r="E259" s="236" t="s">
        <v>19</v>
      </c>
      <c r="F259" s="237" t="s">
        <v>2201</v>
      </c>
      <c r="G259" s="234"/>
      <c r="H259" s="236" t="s">
        <v>19</v>
      </c>
      <c r="I259" s="238"/>
      <c r="J259" s="234"/>
      <c r="K259" s="234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208</v>
      </c>
      <c r="AU259" s="243" t="s">
        <v>81</v>
      </c>
      <c r="AV259" s="13" t="s">
        <v>79</v>
      </c>
      <c r="AW259" s="13" t="s">
        <v>33</v>
      </c>
      <c r="AX259" s="13" t="s">
        <v>72</v>
      </c>
      <c r="AY259" s="243" t="s">
        <v>196</v>
      </c>
    </row>
    <row r="260" s="14" customFormat="1">
      <c r="A260" s="14"/>
      <c r="B260" s="244"/>
      <c r="C260" s="245"/>
      <c r="D260" s="235" t="s">
        <v>208</v>
      </c>
      <c r="E260" s="246" t="s">
        <v>19</v>
      </c>
      <c r="F260" s="247" t="s">
        <v>2210</v>
      </c>
      <c r="G260" s="245"/>
      <c r="H260" s="248">
        <v>48</v>
      </c>
      <c r="I260" s="249"/>
      <c r="J260" s="245"/>
      <c r="K260" s="245"/>
      <c r="L260" s="250"/>
      <c r="M260" s="251"/>
      <c r="N260" s="252"/>
      <c r="O260" s="252"/>
      <c r="P260" s="252"/>
      <c r="Q260" s="252"/>
      <c r="R260" s="252"/>
      <c r="S260" s="252"/>
      <c r="T260" s="253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4" t="s">
        <v>208</v>
      </c>
      <c r="AU260" s="254" t="s">
        <v>81</v>
      </c>
      <c r="AV260" s="14" t="s">
        <v>81</v>
      </c>
      <c r="AW260" s="14" t="s">
        <v>33</v>
      </c>
      <c r="AX260" s="14" t="s">
        <v>72</v>
      </c>
      <c r="AY260" s="254" t="s">
        <v>196</v>
      </c>
    </row>
    <row r="261" s="13" customFormat="1">
      <c r="A261" s="13"/>
      <c r="B261" s="233"/>
      <c r="C261" s="234"/>
      <c r="D261" s="235" t="s">
        <v>208</v>
      </c>
      <c r="E261" s="236" t="s">
        <v>19</v>
      </c>
      <c r="F261" s="237" t="s">
        <v>2185</v>
      </c>
      <c r="G261" s="234"/>
      <c r="H261" s="236" t="s">
        <v>19</v>
      </c>
      <c r="I261" s="238"/>
      <c r="J261" s="234"/>
      <c r="K261" s="234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208</v>
      </c>
      <c r="AU261" s="243" t="s">
        <v>81</v>
      </c>
      <c r="AV261" s="13" t="s">
        <v>79</v>
      </c>
      <c r="AW261" s="13" t="s">
        <v>33</v>
      </c>
      <c r="AX261" s="13" t="s">
        <v>72</v>
      </c>
      <c r="AY261" s="243" t="s">
        <v>196</v>
      </c>
    </row>
    <row r="262" s="13" customFormat="1">
      <c r="A262" s="13"/>
      <c r="B262" s="233"/>
      <c r="C262" s="234"/>
      <c r="D262" s="235" t="s">
        <v>208</v>
      </c>
      <c r="E262" s="236" t="s">
        <v>19</v>
      </c>
      <c r="F262" s="237" t="s">
        <v>2186</v>
      </c>
      <c r="G262" s="234"/>
      <c r="H262" s="236" t="s">
        <v>19</v>
      </c>
      <c r="I262" s="238"/>
      <c r="J262" s="234"/>
      <c r="K262" s="234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208</v>
      </c>
      <c r="AU262" s="243" t="s">
        <v>81</v>
      </c>
      <c r="AV262" s="13" t="s">
        <v>79</v>
      </c>
      <c r="AW262" s="13" t="s">
        <v>33</v>
      </c>
      <c r="AX262" s="13" t="s">
        <v>72</v>
      </c>
      <c r="AY262" s="243" t="s">
        <v>196</v>
      </c>
    </row>
    <row r="263" s="15" customFormat="1">
      <c r="A263" s="15"/>
      <c r="B263" s="255"/>
      <c r="C263" s="256"/>
      <c r="D263" s="235" t="s">
        <v>208</v>
      </c>
      <c r="E263" s="257" t="s">
        <v>19</v>
      </c>
      <c r="F263" s="258" t="s">
        <v>219</v>
      </c>
      <c r="G263" s="256"/>
      <c r="H263" s="259">
        <v>48</v>
      </c>
      <c r="I263" s="260"/>
      <c r="J263" s="256"/>
      <c r="K263" s="256"/>
      <c r="L263" s="261"/>
      <c r="M263" s="262"/>
      <c r="N263" s="263"/>
      <c r="O263" s="263"/>
      <c r="P263" s="263"/>
      <c r="Q263" s="263"/>
      <c r="R263" s="263"/>
      <c r="S263" s="263"/>
      <c r="T263" s="264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65" t="s">
        <v>208</v>
      </c>
      <c r="AU263" s="265" t="s">
        <v>81</v>
      </c>
      <c r="AV263" s="15" t="s">
        <v>204</v>
      </c>
      <c r="AW263" s="15" t="s">
        <v>33</v>
      </c>
      <c r="AX263" s="15" t="s">
        <v>79</v>
      </c>
      <c r="AY263" s="265" t="s">
        <v>196</v>
      </c>
    </row>
    <row r="264" s="2" customFormat="1" ht="24.15" customHeight="1">
      <c r="A264" s="41"/>
      <c r="B264" s="42"/>
      <c r="C264" s="215" t="s">
        <v>294</v>
      </c>
      <c r="D264" s="215" t="s">
        <v>199</v>
      </c>
      <c r="E264" s="216" t="s">
        <v>2211</v>
      </c>
      <c r="F264" s="217" t="s">
        <v>2212</v>
      </c>
      <c r="G264" s="218" t="s">
        <v>943</v>
      </c>
      <c r="H264" s="219">
        <v>5</v>
      </c>
      <c r="I264" s="220"/>
      <c r="J264" s="221">
        <f>ROUND(I264*H264,2)</f>
        <v>0</v>
      </c>
      <c r="K264" s="217" t="s">
        <v>203</v>
      </c>
      <c r="L264" s="47"/>
      <c r="M264" s="222" t="s">
        <v>19</v>
      </c>
      <c r="N264" s="223" t="s">
        <v>43</v>
      </c>
      <c r="O264" s="87"/>
      <c r="P264" s="224">
        <f>O264*H264</f>
        <v>0</v>
      </c>
      <c r="Q264" s="224">
        <v>0</v>
      </c>
      <c r="R264" s="224">
        <f>Q264*H264</f>
        <v>0</v>
      </c>
      <c r="S264" s="224">
        <v>0</v>
      </c>
      <c r="T264" s="225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6" t="s">
        <v>204</v>
      </c>
      <c r="AT264" s="226" t="s">
        <v>199</v>
      </c>
      <c r="AU264" s="226" t="s">
        <v>81</v>
      </c>
      <c r="AY264" s="20" t="s">
        <v>196</v>
      </c>
      <c r="BE264" s="227">
        <f>IF(N264="základní",J264,0)</f>
        <v>0</v>
      </c>
      <c r="BF264" s="227">
        <f>IF(N264="snížená",J264,0)</f>
        <v>0</v>
      </c>
      <c r="BG264" s="227">
        <f>IF(N264="zákl. přenesená",J264,0)</f>
        <v>0</v>
      </c>
      <c r="BH264" s="227">
        <f>IF(N264="sníž. přenesená",J264,0)</f>
        <v>0</v>
      </c>
      <c r="BI264" s="227">
        <f>IF(N264="nulová",J264,0)</f>
        <v>0</v>
      </c>
      <c r="BJ264" s="20" t="s">
        <v>79</v>
      </c>
      <c r="BK264" s="227">
        <f>ROUND(I264*H264,2)</f>
        <v>0</v>
      </c>
      <c r="BL264" s="20" t="s">
        <v>204</v>
      </c>
      <c r="BM264" s="226" t="s">
        <v>2213</v>
      </c>
    </row>
    <row r="265" s="2" customFormat="1">
      <c r="A265" s="41"/>
      <c r="B265" s="42"/>
      <c r="C265" s="43"/>
      <c r="D265" s="228" t="s">
        <v>206</v>
      </c>
      <c r="E265" s="43"/>
      <c r="F265" s="229" t="s">
        <v>2214</v>
      </c>
      <c r="G265" s="43"/>
      <c r="H265" s="43"/>
      <c r="I265" s="230"/>
      <c r="J265" s="43"/>
      <c r="K265" s="43"/>
      <c r="L265" s="47"/>
      <c r="M265" s="231"/>
      <c r="N265" s="232"/>
      <c r="O265" s="87"/>
      <c r="P265" s="87"/>
      <c r="Q265" s="87"/>
      <c r="R265" s="87"/>
      <c r="S265" s="87"/>
      <c r="T265" s="88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T265" s="20" t="s">
        <v>206</v>
      </c>
      <c r="AU265" s="20" t="s">
        <v>81</v>
      </c>
    </row>
    <row r="266" s="13" customFormat="1">
      <c r="A266" s="13"/>
      <c r="B266" s="233"/>
      <c r="C266" s="234"/>
      <c r="D266" s="235" t="s">
        <v>208</v>
      </c>
      <c r="E266" s="236" t="s">
        <v>19</v>
      </c>
      <c r="F266" s="237" t="s">
        <v>2167</v>
      </c>
      <c r="G266" s="234"/>
      <c r="H266" s="236" t="s">
        <v>19</v>
      </c>
      <c r="I266" s="238"/>
      <c r="J266" s="234"/>
      <c r="K266" s="234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208</v>
      </c>
      <c r="AU266" s="243" t="s">
        <v>81</v>
      </c>
      <c r="AV266" s="13" t="s">
        <v>79</v>
      </c>
      <c r="AW266" s="13" t="s">
        <v>33</v>
      </c>
      <c r="AX266" s="13" t="s">
        <v>72</v>
      </c>
      <c r="AY266" s="243" t="s">
        <v>196</v>
      </c>
    </row>
    <row r="267" s="13" customFormat="1">
      <c r="A267" s="13"/>
      <c r="B267" s="233"/>
      <c r="C267" s="234"/>
      <c r="D267" s="235" t="s">
        <v>208</v>
      </c>
      <c r="E267" s="236" t="s">
        <v>19</v>
      </c>
      <c r="F267" s="237" t="s">
        <v>2168</v>
      </c>
      <c r="G267" s="234"/>
      <c r="H267" s="236" t="s">
        <v>19</v>
      </c>
      <c r="I267" s="238"/>
      <c r="J267" s="234"/>
      <c r="K267" s="234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208</v>
      </c>
      <c r="AU267" s="243" t="s">
        <v>81</v>
      </c>
      <c r="AV267" s="13" t="s">
        <v>79</v>
      </c>
      <c r="AW267" s="13" t="s">
        <v>33</v>
      </c>
      <c r="AX267" s="13" t="s">
        <v>72</v>
      </c>
      <c r="AY267" s="243" t="s">
        <v>196</v>
      </c>
    </row>
    <row r="268" s="14" customFormat="1">
      <c r="A268" s="14"/>
      <c r="B268" s="244"/>
      <c r="C268" s="245"/>
      <c r="D268" s="235" t="s">
        <v>208</v>
      </c>
      <c r="E268" s="246" t="s">
        <v>19</v>
      </c>
      <c r="F268" s="247" t="s">
        <v>79</v>
      </c>
      <c r="G268" s="245"/>
      <c r="H268" s="248">
        <v>1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4" t="s">
        <v>208</v>
      </c>
      <c r="AU268" s="254" t="s">
        <v>81</v>
      </c>
      <c r="AV268" s="14" t="s">
        <v>81</v>
      </c>
      <c r="AW268" s="14" t="s">
        <v>33</v>
      </c>
      <c r="AX268" s="14" t="s">
        <v>72</v>
      </c>
      <c r="AY268" s="254" t="s">
        <v>196</v>
      </c>
    </row>
    <row r="269" s="13" customFormat="1">
      <c r="A269" s="13"/>
      <c r="B269" s="233"/>
      <c r="C269" s="234"/>
      <c r="D269" s="235" t="s">
        <v>208</v>
      </c>
      <c r="E269" s="236" t="s">
        <v>19</v>
      </c>
      <c r="F269" s="237" t="s">
        <v>2169</v>
      </c>
      <c r="G269" s="234"/>
      <c r="H269" s="236" t="s">
        <v>19</v>
      </c>
      <c r="I269" s="238"/>
      <c r="J269" s="234"/>
      <c r="K269" s="234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208</v>
      </c>
      <c r="AU269" s="243" t="s">
        <v>81</v>
      </c>
      <c r="AV269" s="13" t="s">
        <v>79</v>
      </c>
      <c r="AW269" s="13" t="s">
        <v>33</v>
      </c>
      <c r="AX269" s="13" t="s">
        <v>72</v>
      </c>
      <c r="AY269" s="243" t="s">
        <v>196</v>
      </c>
    </row>
    <row r="270" s="13" customFormat="1">
      <c r="A270" s="13"/>
      <c r="B270" s="233"/>
      <c r="C270" s="234"/>
      <c r="D270" s="235" t="s">
        <v>208</v>
      </c>
      <c r="E270" s="236" t="s">
        <v>19</v>
      </c>
      <c r="F270" s="237" t="s">
        <v>2170</v>
      </c>
      <c r="G270" s="234"/>
      <c r="H270" s="236" t="s">
        <v>19</v>
      </c>
      <c r="I270" s="238"/>
      <c r="J270" s="234"/>
      <c r="K270" s="234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208</v>
      </c>
      <c r="AU270" s="243" t="s">
        <v>81</v>
      </c>
      <c r="AV270" s="13" t="s">
        <v>79</v>
      </c>
      <c r="AW270" s="13" t="s">
        <v>33</v>
      </c>
      <c r="AX270" s="13" t="s">
        <v>72</v>
      </c>
      <c r="AY270" s="243" t="s">
        <v>196</v>
      </c>
    </row>
    <row r="271" s="13" customFormat="1">
      <c r="A271" s="13"/>
      <c r="B271" s="233"/>
      <c r="C271" s="234"/>
      <c r="D271" s="235" t="s">
        <v>208</v>
      </c>
      <c r="E271" s="236" t="s">
        <v>19</v>
      </c>
      <c r="F271" s="237" t="s">
        <v>2167</v>
      </c>
      <c r="G271" s="234"/>
      <c r="H271" s="236" t="s">
        <v>19</v>
      </c>
      <c r="I271" s="238"/>
      <c r="J271" s="234"/>
      <c r="K271" s="234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208</v>
      </c>
      <c r="AU271" s="243" t="s">
        <v>81</v>
      </c>
      <c r="AV271" s="13" t="s">
        <v>79</v>
      </c>
      <c r="AW271" s="13" t="s">
        <v>33</v>
      </c>
      <c r="AX271" s="13" t="s">
        <v>72</v>
      </c>
      <c r="AY271" s="243" t="s">
        <v>196</v>
      </c>
    </row>
    <row r="272" s="13" customFormat="1">
      <c r="A272" s="13"/>
      <c r="B272" s="233"/>
      <c r="C272" s="234"/>
      <c r="D272" s="235" t="s">
        <v>208</v>
      </c>
      <c r="E272" s="236" t="s">
        <v>19</v>
      </c>
      <c r="F272" s="237" t="s">
        <v>2171</v>
      </c>
      <c r="G272" s="234"/>
      <c r="H272" s="236" t="s">
        <v>19</v>
      </c>
      <c r="I272" s="238"/>
      <c r="J272" s="234"/>
      <c r="K272" s="234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208</v>
      </c>
      <c r="AU272" s="243" t="s">
        <v>81</v>
      </c>
      <c r="AV272" s="13" t="s">
        <v>79</v>
      </c>
      <c r="AW272" s="13" t="s">
        <v>33</v>
      </c>
      <c r="AX272" s="13" t="s">
        <v>72</v>
      </c>
      <c r="AY272" s="243" t="s">
        <v>196</v>
      </c>
    </row>
    <row r="273" s="14" customFormat="1">
      <c r="A273" s="14"/>
      <c r="B273" s="244"/>
      <c r="C273" s="245"/>
      <c r="D273" s="235" t="s">
        <v>208</v>
      </c>
      <c r="E273" s="246" t="s">
        <v>19</v>
      </c>
      <c r="F273" s="247" t="s">
        <v>79</v>
      </c>
      <c r="G273" s="245"/>
      <c r="H273" s="248">
        <v>1</v>
      </c>
      <c r="I273" s="249"/>
      <c r="J273" s="245"/>
      <c r="K273" s="245"/>
      <c r="L273" s="250"/>
      <c r="M273" s="251"/>
      <c r="N273" s="252"/>
      <c r="O273" s="252"/>
      <c r="P273" s="252"/>
      <c r="Q273" s="252"/>
      <c r="R273" s="252"/>
      <c r="S273" s="252"/>
      <c r="T273" s="253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4" t="s">
        <v>208</v>
      </c>
      <c r="AU273" s="254" t="s">
        <v>81</v>
      </c>
      <c r="AV273" s="14" t="s">
        <v>81</v>
      </c>
      <c r="AW273" s="14" t="s">
        <v>33</v>
      </c>
      <c r="AX273" s="14" t="s">
        <v>72</v>
      </c>
      <c r="AY273" s="254" t="s">
        <v>196</v>
      </c>
    </row>
    <row r="274" s="13" customFormat="1">
      <c r="A274" s="13"/>
      <c r="B274" s="233"/>
      <c r="C274" s="234"/>
      <c r="D274" s="235" t="s">
        <v>208</v>
      </c>
      <c r="E274" s="236" t="s">
        <v>19</v>
      </c>
      <c r="F274" s="237" t="s">
        <v>2172</v>
      </c>
      <c r="G274" s="234"/>
      <c r="H274" s="236" t="s">
        <v>19</v>
      </c>
      <c r="I274" s="238"/>
      <c r="J274" s="234"/>
      <c r="K274" s="234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208</v>
      </c>
      <c r="AU274" s="243" t="s">
        <v>81</v>
      </c>
      <c r="AV274" s="13" t="s">
        <v>79</v>
      </c>
      <c r="AW274" s="13" t="s">
        <v>33</v>
      </c>
      <c r="AX274" s="13" t="s">
        <v>72</v>
      </c>
      <c r="AY274" s="243" t="s">
        <v>196</v>
      </c>
    </row>
    <row r="275" s="13" customFormat="1">
      <c r="A275" s="13"/>
      <c r="B275" s="233"/>
      <c r="C275" s="234"/>
      <c r="D275" s="235" t="s">
        <v>208</v>
      </c>
      <c r="E275" s="236" t="s">
        <v>19</v>
      </c>
      <c r="F275" s="237" t="s">
        <v>2173</v>
      </c>
      <c r="G275" s="234"/>
      <c r="H275" s="236" t="s">
        <v>19</v>
      </c>
      <c r="I275" s="238"/>
      <c r="J275" s="234"/>
      <c r="K275" s="234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208</v>
      </c>
      <c r="AU275" s="243" t="s">
        <v>81</v>
      </c>
      <c r="AV275" s="13" t="s">
        <v>79</v>
      </c>
      <c r="AW275" s="13" t="s">
        <v>33</v>
      </c>
      <c r="AX275" s="13" t="s">
        <v>72</v>
      </c>
      <c r="AY275" s="243" t="s">
        <v>196</v>
      </c>
    </row>
    <row r="276" s="13" customFormat="1">
      <c r="A276" s="13"/>
      <c r="B276" s="233"/>
      <c r="C276" s="234"/>
      <c r="D276" s="235" t="s">
        <v>208</v>
      </c>
      <c r="E276" s="236" t="s">
        <v>19</v>
      </c>
      <c r="F276" s="237" t="s">
        <v>2167</v>
      </c>
      <c r="G276" s="234"/>
      <c r="H276" s="236" t="s">
        <v>19</v>
      </c>
      <c r="I276" s="238"/>
      <c r="J276" s="234"/>
      <c r="K276" s="234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208</v>
      </c>
      <c r="AU276" s="243" t="s">
        <v>81</v>
      </c>
      <c r="AV276" s="13" t="s">
        <v>79</v>
      </c>
      <c r="AW276" s="13" t="s">
        <v>33</v>
      </c>
      <c r="AX276" s="13" t="s">
        <v>72</v>
      </c>
      <c r="AY276" s="243" t="s">
        <v>196</v>
      </c>
    </row>
    <row r="277" s="13" customFormat="1">
      <c r="A277" s="13"/>
      <c r="B277" s="233"/>
      <c r="C277" s="234"/>
      <c r="D277" s="235" t="s">
        <v>208</v>
      </c>
      <c r="E277" s="236" t="s">
        <v>19</v>
      </c>
      <c r="F277" s="237" t="s">
        <v>2174</v>
      </c>
      <c r="G277" s="234"/>
      <c r="H277" s="236" t="s">
        <v>19</v>
      </c>
      <c r="I277" s="238"/>
      <c r="J277" s="234"/>
      <c r="K277" s="234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208</v>
      </c>
      <c r="AU277" s="243" t="s">
        <v>81</v>
      </c>
      <c r="AV277" s="13" t="s">
        <v>79</v>
      </c>
      <c r="AW277" s="13" t="s">
        <v>33</v>
      </c>
      <c r="AX277" s="13" t="s">
        <v>72</v>
      </c>
      <c r="AY277" s="243" t="s">
        <v>196</v>
      </c>
    </row>
    <row r="278" s="14" customFormat="1">
      <c r="A278" s="14"/>
      <c r="B278" s="244"/>
      <c r="C278" s="245"/>
      <c r="D278" s="235" t="s">
        <v>208</v>
      </c>
      <c r="E278" s="246" t="s">
        <v>19</v>
      </c>
      <c r="F278" s="247" t="s">
        <v>79</v>
      </c>
      <c r="G278" s="245"/>
      <c r="H278" s="248">
        <v>1</v>
      </c>
      <c r="I278" s="249"/>
      <c r="J278" s="245"/>
      <c r="K278" s="245"/>
      <c r="L278" s="250"/>
      <c r="M278" s="251"/>
      <c r="N278" s="252"/>
      <c r="O278" s="252"/>
      <c r="P278" s="252"/>
      <c r="Q278" s="252"/>
      <c r="R278" s="252"/>
      <c r="S278" s="252"/>
      <c r="T278" s="253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4" t="s">
        <v>208</v>
      </c>
      <c r="AU278" s="254" t="s">
        <v>81</v>
      </c>
      <c r="AV278" s="14" t="s">
        <v>81</v>
      </c>
      <c r="AW278" s="14" t="s">
        <v>33</v>
      </c>
      <c r="AX278" s="14" t="s">
        <v>72</v>
      </c>
      <c r="AY278" s="254" t="s">
        <v>196</v>
      </c>
    </row>
    <row r="279" s="13" customFormat="1">
      <c r="A279" s="13"/>
      <c r="B279" s="233"/>
      <c r="C279" s="234"/>
      <c r="D279" s="235" t="s">
        <v>208</v>
      </c>
      <c r="E279" s="236" t="s">
        <v>19</v>
      </c>
      <c r="F279" s="237" t="s">
        <v>2175</v>
      </c>
      <c r="G279" s="234"/>
      <c r="H279" s="236" t="s">
        <v>19</v>
      </c>
      <c r="I279" s="238"/>
      <c r="J279" s="234"/>
      <c r="K279" s="234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208</v>
      </c>
      <c r="AU279" s="243" t="s">
        <v>81</v>
      </c>
      <c r="AV279" s="13" t="s">
        <v>79</v>
      </c>
      <c r="AW279" s="13" t="s">
        <v>33</v>
      </c>
      <c r="AX279" s="13" t="s">
        <v>72</v>
      </c>
      <c r="AY279" s="243" t="s">
        <v>196</v>
      </c>
    </row>
    <row r="280" s="13" customFormat="1">
      <c r="A280" s="13"/>
      <c r="B280" s="233"/>
      <c r="C280" s="234"/>
      <c r="D280" s="235" t="s">
        <v>208</v>
      </c>
      <c r="E280" s="236" t="s">
        <v>19</v>
      </c>
      <c r="F280" s="237" t="s">
        <v>2176</v>
      </c>
      <c r="G280" s="234"/>
      <c r="H280" s="236" t="s">
        <v>19</v>
      </c>
      <c r="I280" s="238"/>
      <c r="J280" s="234"/>
      <c r="K280" s="234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208</v>
      </c>
      <c r="AU280" s="243" t="s">
        <v>81</v>
      </c>
      <c r="AV280" s="13" t="s">
        <v>79</v>
      </c>
      <c r="AW280" s="13" t="s">
        <v>33</v>
      </c>
      <c r="AX280" s="13" t="s">
        <v>72</v>
      </c>
      <c r="AY280" s="243" t="s">
        <v>196</v>
      </c>
    </row>
    <row r="281" s="13" customFormat="1">
      <c r="A281" s="13"/>
      <c r="B281" s="233"/>
      <c r="C281" s="234"/>
      <c r="D281" s="235" t="s">
        <v>208</v>
      </c>
      <c r="E281" s="236" t="s">
        <v>19</v>
      </c>
      <c r="F281" s="237" t="s">
        <v>2167</v>
      </c>
      <c r="G281" s="234"/>
      <c r="H281" s="236" t="s">
        <v>19</v>
      </c>
      <c r="I281" s="238"/>
      <c r="J281" s="234"/>
      <c r="K281" s="234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208</v>
      </c>
      <c r="AU281" s="243" t="s">
        <v>81</v>
      </c>
      <c r="AV281" s="13" t="s">
        <v>79</v>
      </c>
      <c r="AW281" s="13" t="s">
        <v>33</v>
      </c>
      <c r="AX281" s="13" t="s">
        <v>72</v>
      </c>
      <c r="AY281" s="243" t="s">
        <v>196</v>
      </c>
    </row>
    <row r="282" s="13" customFormat="1">
      <c r="A282" s="13"/>
      <c r="B282" s="233"/>
      <c r="C282" s="234"/>
      <c r="D282" s="235" t="s">
        <v>208</v>
      </c>
      <c r="E282" s="236" t="s">
        <v>19</v>
      </c>
      <c r="F282" s="237" t="s">
        <v>2177</v>
      </c>
      <c r="G282" s="234"/>
      <c r="H282" s="236" t="s">
        <v>19</v>
      </c>
      <c r="I282" s="238"/>
      <c r="J282" s="234"/>
      <c r="K282" s="234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208</v>
      </c>
      <c r="AU282" s="243" t="s">
        <v>81</v>
      </c>
      <c r="AV282" s="13" t="s">
        <v>79</v>
      </c>
      <c r="AW282" s="13" t="s">
        <v>33</v>
      </c>
      <c r="AX282" s="13" t="s">
        <v>72</v>
      </c>
      <c r="AY282" s="243" t="s">
        <v>196</v>
      </c>
    </row>
    <row r="283" s="14" customFormat="1">
      <c r="A283" s="14"/>
      <c r="B283" s="244"/>
      <c r="C283" s="245"/>
      <c r="D283" s="235" t="s">
        <v>208</v>
      </c>
      <c r="E283" s="246" t="s">
        <v>19</v>
      </c>
      <c r="F283" s="247" t="s">
        <v>79</v>
      </c>
      <c r="G283" s="245"/>
      <c r="H283" s="248">
        <v>1</v>
      </c>
      <c r="I283" s="249"/>
      <c r="J283" s="245"/>
      <c r="K283" s="245"/>
      <c r="L283" s="250"/>
      <c r="M283" s="251"/>
      <c r="N283" s="252"/>
      <c r="O283" s="252"/>
      <c r="P283" s="252"/>
      <c r="Q283" s="252"/>
      <c r="R283" s="252"/>
      <c r="S283" s="252"/>
      <c r="T283" s="253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4" t="s">
        <v>208</v>
      </c>
      <c r="AU283" s="254" t="s">
        <v>81</v>
      </c>
      <c r="AV283" s="14" t="s">
        <v>81</v>
      </c>
      <c r="AW283" s="14" t="s">
        <v>33</v>
      </c>
      <c r="AX283" s="14" t="s">
        <v>72</v>
      </c>
      <c r="AY283" s="254" t="s">
        <v>196</v>
      </c>
    </row>
    <row r="284" s="13" customFormat="1">
      <c r="A284" s="13"/>
      <c r="B284" s="233"/>
      <c r="C284" s="234"/>
      <c r="D284" s="235" t="s">
        <v>208</v>
      </c>
      <c r="E284" s="236" t="s">
        <v>19</v>
      </c>
      <c r="F284" s="237" t="s">
        <v>2178</v>
      </c>
      <c r="G284" s="234"/>
      <c r="H284" s="236" t="s">
        <v>19</v>
      </c>
      <c r="I284" s="238"/>
      <c r="J284" s="234"/>
      <c r="K284" s="234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208</v>
      </c>
      <c r="AU284" s="243" t="s">
        <v>81</v>
      </c>
      <c r="AV284" s="13" t="s">
        <v>79</v>
      </c>
      <c r="AW284" s="13" t="s">
        <v>33</v>
      </c>
      <c r="AX284" s="13" t="s">
        <v>72</v>
      </c>
      <c r="AY284" s="243" t="s">
        <v>196</v>
      </c>
    </row>
    <row r="285" s="13" customFormat="1">
      <c r="A285" s="13"/>
      <c r="B285" s="233"/>
      <c r="C285" s="234"/>
      <c r="D285" s="235" t="s">
        <v>208</v>
      </c>
      <c r="E285" s="236" t="s">
        <v>19</v>
      </c>
      <c r="F285" s="237" t="s">
        <v>2176</v>
      </c>
      <c r="G285" s="234"/>
      <c r="H285" s="236" t="s">
        <v>19</v>
      </c>
      <c r="I285" s="238"/>
      <c r="J285" s="234"/>
      <c r="K285" s="234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208</v>
      </c>
      <c r="AU285" s="243" t="s">
        <v>81</v>
      </c>
      <c r="AV285" s="13" t="s">
        <v>79</v>
      </c>
      <c r="AW285" s="13" t="s">
        <v>33</v>
      </c>
      <c r="AX285" s="13" t="s">
        <v>72</v>
      </c>
      <c r="AY285" s="243" t="s">
        <v>196</v>
      </c>
    </row>
    <row r="286" s="13" customFormat="1">
      <c r="A286" s="13"/>
      <c r="B286" s="233"/>
      <c r="C286" s="234"/>
      <c r="D286" s="235" t="s">
        <v>208</v>
      </c>
      <c r="E286" s="236" t="s">
        <v>19</v>
      </c>
      <c r="F286" s="237" t="s">
        <v>2167</v>
      </c>
      <c r="G286" s="234"/>
      <c r="H286" s="236" t="s">
        <v>19</v>
      </c>
      <c r="I286" s="238"/>
      <c r="J286" s="234"/>
      <c r="K286" s="234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208</v>
      </c>
      <c r="AU286" s="243" t="s">
        <v>81</v>
      </c>
      <c r="AV286" s="13" t="s">
        <v>79</v>
      </c>
      <c r="AW286" s="13" t="s">
        <v>33</v>
      </c>
      <c r="AX286" s="13" t="s">
        <v>72</v>
      </c>
      <c r="AY286" s="243" t="s">
        <v>196</v>
      </c>
    </row>
    <row r="287" s="13" customFormat="1">
      <c r="A287" s="13"/>
      <c r="B287" s="233"/>
      <c r="C287" s="234"/>
      <c r="D287" s="235" t="s">
        <v>208</v>
      </c>
      <c r="E287" s="236" t="s">
        <v>19</v>
      </c>
      <c r="F287" s="237" t="s">
        <v>2179</v>
      </c>
      <c r="G287" s="234"/>
      <c r="H287" s="236" t="s">
        <v>19</v>
      </c>
      <c r="I287" s="238"/>
      <c r="J287" s="234"/>
      <c r="K287" s="234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208</v>
      </c>
      <c r="AU287" s="243" t="s">
        <v>81</v>
      </c>
      <c r="AV287" s="13" t="s">
        <v>79</v>
      </c>
      <c r="AW287" s="13" t="s">
        <v>33</v>
      </c>
      <c r="AX287" s="13" t="s">
        <v>72</v>
      </c>
      <c r="AY287" s="243" t="s">
        <v>196</v>
      </c>
    </row>
    <row r="288" s="14" customFormat="1">
      <c r="A288" s="14"/>
      <c r="B288" s="244"/>
      <c r="C288" s="245"/>
      <c r="D288" s="235" t="s">
        <v>208</v>
      </c>
      <c r="E288" s="246" t="s">
        <v>19</v>
      </c>
      <c r="F288" s="247" t="s">
        <v>79</v>
      </c>
      <c r="G288" s="245"/>
      <c r="H288" s="248">
        <v>1</v>
      </c>
      <c r="I288" s="249"/>
      <c r="J288" s="245"/>
      <c r="K288" s="245"/>
      <c r="L288" s="250"/>
      <c r="M288" s="251"/>
      <c r="N288" s="252"/>
      <c r="O288" s="252"/>
      <c r="P288" s="252"/>
      <c r="Q288" s="252"/>
      <c r="R288" s="252"/>
      <c r="S288" s="252"/>
      <c r="T288" s="253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4" t="s">
        <v>208</v>
      </c>
      <c r="AU288" s="254" t="s">
        <v>81</v>
      </c>
      <c r="AV288" s="14" t="s">
        <v>81</v>
      </c>
      <c r="AW288" s="14" t="s">
        <v>33</v>
      </c>
      <c r="AX288" s="14" t="s">
        <v>72</v>
      </c>
      <c r="AY288" s="254" t="s">
        <v>196</v>
      </c>
    </row>
    <row r="289" s="13" customFormat="1">
      <c r="A289" s="13"/>
      <c r="B289" s="233"/>
      <c r="C289" s="234"/>
      <c r="D289" s="235" t="s">
        <v>208</v>
      </c>
      <c r="E289" s="236" t="s">
        <v>19</v>
      </c>
      <c r="F289" s="237" t="s">
        <v>2178</v>
      </c>
      <c r="G289" s="234"/>
      <c r="H289" s="236" t="s">
        <v>19</v>
      </c>
      <c r="I289" s="238"/>
      <c r="J289" s="234"/>
      <c r="K289" s="234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208</v>
      </c>
      <c r="AU289" s="243" t="s">
        <v>81</v>
      </c>
      <c r="AV289" s="13" t="s">
        <v>79</v>
      </c>
      <c r="AW289" s="13" t="s">
        <v>33</v>
      </c>
      <c r="AX289" s="13" t="s">
        <v>72</v>
      </c>
      <c r="AY289" s="243" t="s">
        <v>196</v>
      </c>
    </row>
    <row r="290" s="13" customFormat="1">
      <c r="A290" s="13"/>
      <c r="B290" s="233"/>
      <c r="C290" s="234"/>
      <c r="D290" s="235" t="s">
        <v>208</v>
      </c>
      <c r="E290" s="236" t="s">
        <v>19</v>
      </c>
      <c r="F290" s="237" t="s">
        <v>2176</v>
      </c>
      <c r="G290" s="234"/>
      <c r="H290" s="236" t="s">
        <v>19</v>
      </c>
      <c r="I290" s="238"/>
      <c r="J290" s="234"/>
      <c r="K290" s="234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208</v>
      </c>
      <c r="AU290" s="243" t="s">
        <v>81</v>
      </c>
      <c r="AV290" s="13" t="s">
        <v>79</v>
      </c>
      <c r="AW290" s="13" t="s">
        <v>33</v>
      </c>
      <c r="AX290" s="13" t="s">
        <v>72</v>
      </c>
      <c r="AY290" s="243" t="s">
        <v>196</v>
      </c>
    </row>
    <row r="291" s="15" customFormat="1">
      <c r="A291" s="15"/>
      <c r="B291" s="255"/>
      <c r="C291" s="256"/>
      <c r="D291" s="235" t="s">
        <v>208</v>
      </c>
      <c r="E291" s="257" t="s">
        <v>19</v>
      </c>
      <c r="F291" s="258" t="s">
        <v>219</v>
      </c>
      <c r="G291" s="256"/>
      <c r="H291" s="259">
        <v>5</v>
      </c>
      <c r="I291" s="260"/>
      <c r="J291" s="256"/>
      <c r="K291" s="256"/>
      <c r="L291" s="261"/>
      <c r="M291" s="262"/>
      <c r="N291" s="263"/>
      <c r="O291" s="263"/>
      <c r="P291" s="263"/>
      <c r="Q291" s="263"/>
      <c r="R291" s="263"/>
      <c r="S291" s="263"/>
      <c r="T291" s="264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T291" s="265" t="s">
        <v>208</v>
      </c>
      <c r="AU291" s="265" t="s">
        <v>81</v>
      </c>
      <c r="AV291" s="15" t="s">
        <v>204</v>
      </c>
      <c r="AW291" s="15" t="s">
        <v>33</v>
      </c>
      <c r="AX291" s="15" t="s">
        <v>79</v>
      </c>
      <c r="AY291" s="265" t="s">
        <v>196</v>
      </c>
    </row>
    <row r="292" s="2" customFormat="1" ht="24.15" customHeight="1">
      <c r="A292" s="41"/>
      <c r="B292" s="42"/>
      <c r="C292" s="215" t="s">
        <v>299</v>
      </c>
      <c r="D292" s="215" t="s">
        <v>199</v>
      </c>
      <c r="E292" s="216" t="s">
        <v>2215</v>
      </c>
      <c r="F292" s="217" t="s">
        <v>2216</v>
      </c>
      <c r="G292" s="218" t="s">
        <v>943</v>
      </c>
      <c r="H292" s="219">
        <v>1</v>
      </c>
      <c r="I292" s="220"/>
      <c r="J292" s="221">
        <f>ROUND(I292*H292,2)</f>
        <v>0</v>
      </c>
      <c r="K292" s="217" t="s">
        <v>203</v>
      </c>
      <c r="L292" s="47"/>
      <c r="M292" s="222" t="s">
        <v>19</v>
      </c>
      <c r="N292" s="223" t="s">
        <v>43</v>
      </c>
      <c r="O292" s="87"/>
      <c r="P292" s="224">
        <f>O292*H292</f>
        <v>0</v>
      </c>
      <c r="Q292" s="224">
        <v>0</v>
      </c>
      <c r="R292" s="224">
        <f>Q292*H292</f>
        <v>0</v>
      </c>
      <c r="S292" s="224">
        <v>0</v>
      </c>
      <c r="T292" s="225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6" t="s">
        <v>204</v>
      </c>
      <c r="AT292" s="226" t="s">
        <v>199</v>
      </c>
      <c r="AU292" s="226" t="s">
        <v>81</v>
      </c>
      <c r="AY292" s="20" t="s">
        <v>196</v>
      </c>
      <c r="BE292" s="227">
        <f>IF(N292="základní",J292,0)</f>
        <v>0</v>
      </c>
      <c r="BF292" s="227">
        <f>IF(N292="snížená",J292,0)</f>
        <v>0</v>
      </c>
      <c r="BG292" s="227">
        <f>IF(N292="zákl. přenesená",J292,0)</f>
        <v>0</v>
      </c>
      <c r="BH292" s="227">
        <f>IF(N292="sníž. přenesená",J292,0)</f>
        <v>0</v>
      </c>
      <c r="BI292" s="227">
        <f>IF(N292="nulová",J292,0)</f>
        <v>0</v>
      </c>
      <c r="BJ292" s="20" t="s">
        <v>79</v>
      </c>
      <c r="BK292" s="227">
        <f>ROUND(I292*H292,2)</f>
        <v>0</v>
      </c>
      <c r="BL292" s="20" t="s">
        <v>204</v>
      </c>
      <c r="BM292" s="226" t="s">
        <v>2217</v>
      </c>
    </row>
    <row r="293" s="2" customFormat="1">
      <c r="A293" s="41"/>
      <c r="B293" s="42"/>
      <c r="C293" s="43"/>
      <c r="D293" s="228" t="s">
        <v>206</v>
      </c>
      <c r="E293" s="43"/>
      <c r="F293" s="229" t="s">
        <v>2218</v>
      </c>
      <c r="G293" s="43"/>
      <c r="H293" s="43"/>
      <c r="I293" s="230"/>
      <c r="J293" s="43"/>
      <c r="K293" s="43"/>
      <c r="L293" s="47"/>
      <c r="M293" s="231"/>
      <c r="N293" s="232"/>
      <c r="O293" s="87"/>
      <c r="P293" s="87"/>
      <c r="Q293" s="87"/>
      <c r="R293" s="87"/>
      <c r="S293" s="87"/>
      <c r="T293" s="88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T293" s="20" t="s">
        <v>206</v>
      </c>
      <c r="AU293" s="20" t="s">
        <v>81</v>
      </c>
    </row>
    <row r="294" s="13" customFormat="1">
      <c r="A294" s="13"/>
      <c r="B294" s="233"/>
      <c r="C294" s="234"/>
      <c r="D294" s="235" t="s">
        <v>208</v>
      </c>
      <c r="E294" s="236" t="s">
        <v>19</v>
      </c>
      <c r="F294" s="237" t="s">
        <v>2167</v>
      </c>
      <c r="G294" s="234"/>
      <c r="H294" s="236" t="s">
        <v>19</v>
      </c>
      <c r="I294" s="238"/>
      <c r="J294" s="234"/>
      <c r="K294" s="234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208</v>
      </c>
      <c r="AU294" s="243" t="s">
        <v>81</v>
      </c>
      <c r="AV294" s="13" t="s">
        <v>79</v>
      </c>
      <c r="AW294" s="13" t="s">
        <v>33</v>
      </c>
      <c r="AX294" s="13" t="s">
        <v>72</v>
      </c>
      <c r="AY294" s="243" t="s">
        <v>196</v>
      </c>
    </row>
    <row r="295" s="13" customFormat="1">
      <c r="A295" s="13"/>
      <c r="B295" s="233"/>
      <c r="C295" s="234"/>
      <c r="D295" s="235" t="s">
        <v>208</v>
      </c>
      <c r="E295" s="236" t="s">
        <v>19</v>
      </c>
      <c r="F295" s="237" t="s">
        <v>2184</v>
      </c>
      <c r="G295" s="234"/>
      <c r="H295" s="236" t="s">
        <v>19</v>
      </c>
      <c r="I295" s="238"/>
      <c r="J295" s="234"/>
      <c r="K295" s="234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208</v>
      </c>
      <c r="AU295" s="243" t="s">
        <v>81</v>
      </c>
      <c r="AV295" s="13" t="s">
        <v>79</v>
      </c>
      <c r="AW295" s="13" t="s">
        <v>33</v>
      </c>
      <c r="AX295" s="13" t="s">
        <v>72</v>
      </c>
      <c r="AY295" s="243" t="s">
        <v>196</v>
      </c>
    </row>
    <row r="296" s="14" customFormat="1">
      <c r="A296" s="14"/>
      <c r="B296" s="244"/>
      <c r="C296" s="245"/>
      <c r="D296" s="235" t="s">
        <v>208</v>
      </c>
      <c r="E296" s="246" t="s">
        <v>19</v>
      </c>
      <c r="F296" s="247" t="s">
        <v>79</v>
      </c>
      <c r="G296" s="245"/>
      <c r="H296" s="248">
        <v>1</v>
      </c>
      <c r="I296" s="249"/>
      <c r="J296" s="245"/>
      <c r="K296" s="245"/>
      <c r="L296" s="250"/>
      <c r="M296" s="251"/>
      <c r="N296" s="252"/>
      <c r="O296" s="252"/>
      <c r="P296" s="252"/>
      <c r="Q296" s="252"/>
      <c r="R296" s="252"/>
      <c r="S296" s="252"/>
      <c r="T296" s="253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4" t="s">
        <v>208</v>
      </c>
      <c r="AU296" s="254" t="s">
        <v>81</v>
      </c>
      <c r="AV296" s="14" t="s">
        <v>81</v>
      </c>
      <c r="AW296" s="14" t="s">
        <v>33</v>
      </c>
      <c r="AX296" s="14" t="s">
        <v>72</v>
      </c>
      <c r="AY296" s="254" t="s">
        <v>196</v>
      </c>
    </row>
    <row r="297" s="13" customFormat="1">
      <c r="A297" s="13"/>
      <c r="B297" s="233"/>
      <c r="C297" s="234"/>
      <c r="D297" s="235" t="s">
        <v>208</v>
      </c>
      <c r="E297" s="236" t="s">
        <v>19</v>
      </c>
      <c r="F297" s="237" t="s">
        <v>2185</v>
      </c>
      <c r="G297" s="234"/>
      <c r="H297" s="236" t="s">
        <v>19</v>
      </c>
      <c r="I297" s="238"/>
      <c r="J297" s="234"/>
      <c r="K297" s="234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208</v>
      </c>
      <c r="AU297" s="243" t="s">
        <v>81</v>
      </c>
      <c r="AV297" s="13" t="s">
        <v>79</v>
      </c>
      <c r="AW297" s="13" t="s">
        <v>33</v>
      </c>
      <c r="AX297" s="13" t="s">
        <v>72</v>
      </c>
      <c r="AY297" s="243" t="s">
        <v>196</v>
      </c>
    </row>
    <row r="298" s="13" customFormat="1">
      <c r="A298" s="13"/>
      <c r="B298" s="233"/>
      <c r="C298" s="234"/>
      <c r="D298" s="235" t="s">
        <v>208</v>
      </c>
      <c r="E298" s="236" t="s">
        <v>19</v>
      </c>
      <c r="F298" s="237" t="s">
        <v>2186</v>
      </c>
      <c r="G298" s="234"/>
      <c r="H298" s="236" t="s">
        <v>19</v>
      </c>
      <c r="I298" s="238"/>
      <c r="J298" s="234"/>
      <c r="K298" s="234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208</v>
      </c>
      <c r="AU298" s="243" t="s">
        <v>81</v>
      </c>
      <c r="AV298" s="13" t="s">
        <v>79</v>
      </c>
      <c r="AW298" s="13" t="s">
        <v>33</v>
      </c>
      <c r="AX298" s="13" t="s">
        <v>72</v>
      </c>
      <c r="AY298" s="243" t="s">
        <v>196</v>
      </c>
    </row>
    <row r="299" s="15" customFormat="1">
      <c r="A299" s="15"/>
      <c r="B299" s="255"/>
      <c r="C299" s="256"/>
      <c r="D299" s="235" t="s">
        <v>208</v>
      </c>
      <c r="E299" s="257" t="s">
        <v>19</v>
      </c>
      <c r="F299" s="258" t="s">
        <v>219</v>
      </c>
      <c r="G299" s="256"/>
      <c r="H299" s="259">
        <v>1</v>
      </c>
      <c r="I299" s="260"/>
      <c r="J299" s="256"/>
      <c r="K299" s="256"/>
      <c r="L299" s="261"/>
      <c r="M299" s="262"/>
      <c r="N299" s="263"/>
      <c r="O299" s="263"/>
      <c r="P299" s="263"/>
      <c r="Q299" s="263"/>
      <c r="R299" s="263"/>
      <c r="S299" s="263"/>
      <c r="T299" s="264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T299" s="265" t="s">
        <v>208</v>
      </c>
      <c r="AU299" s="265" t="s">
        <v>81</v>
      </c>
      <c r="AV299" s="15" t="s">
        <v>204</v>
      </c>
      <c r="AW299" s="15" t="s">
        <v>33</v>
      </c>
      <c r="AX299" s="15" t="s">
        <v>79</v>
      </c>
      <c r="AY299" s="265" t="s">
        <v>196</v>
      </c>
    </row>
    <row r="300" s="2" customFormat="1" ht="24.15" customHeight="1">
      <c r="A300" s="41"/>
      <c r="B300" s="42"/>
      <c r="C300" s="215" t="s">
        <v>197</v>
      </c>
      <c r="D300" s="215" t="s">
        <v>199</v>
      </c>
      <c r="E300" s="216" t="s">
        <v>2219</v>
      </c>
      <c r="F300" s="217" t="s">
        <v>2220</v>
      </c>
      <c r="G300" s="218" t="s">
        <v>943</v>
      </c>
      <c r="H300" s="219">
        <v>5</v>
      </c>
      <c r="I300" s="220"/>
      <c r="J300" s="221">
        <f>ROUND(I300*H300,2)</f>
        <v>0</v>
      </c>
      <c r="K300" s="217" t="s">
        <v>203</v>
      </c>
      <c r="L300" s="47"/>
      <c r="M300" s="222" t="s">
        <v>19</v>
      </c>
      <c r="N300" s="223" t="s">
        <v>43</v>
      </c>
      <c r="O300" s="87"/>
      <c r="P300" s="224">
        <f>O300*H300</f>
        <v>0</v>
      </c>
      <c r="Q300" s="224">
        <v>0</v>
      </c>
      <c r="R300" s="224">
        <f>Q300*H300</f>
        <v>0</v>
      </c>
      <c r="S300" s="224">
        <v>0</v>
      </c>
      <c r="T300" s="225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6" t="s">
        <v>204</v>
      </c>
      <c r="AT300" s="226" t="s">
        <v>199</v>
      </c>
      <c r="AU300" s="226" t="s">
        <v>81</v>
      </c>
      <c r="AY300" s="20" t="s">
        <v>196</v>
      </c>
      <c r="BE300" s="227">
        <f>IF(N300="základní",J300,0)</f>
        <v>0</v>
      </c>
      <c r="BF300" s="227">
        <f>IF(N300="snížená",J300,0)</f>
        <v>0</v>
      </c>
      <c r="BG300" s="227">
        <f>IF(N300="zákl. přenesená",J300,0)</f>
        <v>0</v>
      </c>
      <c r="BH300" s="227">
        <f>IF(N300="sníž. přenesená",J300,0)</f>
        <v>0</v>
      </c>
      <c r="BI300" s="227">
        <f>IF(N300="nulová",J300,0)</f>
        <v>0</v>
      </c>
      <c r="BJ300" s="20" t="s">
        <v>79</v>
      </c>
      <c r="BK300" s="227">
        <f>ROUND(I300*H300,2)</f>
        <v>0</v>
      </c>
      <c r="BL300" s="20" t="s">
        <v>204</v>
      </c>
      <c r="BM300" s="226" t="s">
        <v>2221</v>
      </c>
    </row>
    <row r="301" s="2" customFormat="1">
      <c r="A301" s="41"/>
      <c r="B301" s="42"/>
      <c r="C301" s="43"/>
      <c r="D301" s="228" t="s">
        <v>206</v>
      </c>
      <c r="E301" s="43"/>
      <c r="F301" s="229" t="s">
        <v>2222</v>
      </c>
      <c r="G301" s="43"/>
      <c r="H301" s="43"/>
      <c r="I301" s="230"/>
      <c r="J301" s="43"/>
      <c r="K301" s="43"/>
      <c r="L301" s="47"/>
      <c r="M301" s="231"/>
      <c r="N301" s="232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206</v>
      </c>
      <c r="AU301" s="20" t="s">
        <v>81</v>
      </c>
    </row>
    <row r="302" s="13" customFormat="1">
      <c r="A302" s="13"/>
      <c r="B302" s="233"/>
      <c r="C302" s="234"/>
      <c r="D302" s="235" t="s">
        <v>208</v>
      </c>
      <c r="E302" s="236" t="s">
        <v>19</v>
      </c>
      <c r="F302" s="237" t="s">
        <v>2167</v>
      </c>
      <c r="G302" s="234"/>
      <c r="H302" s="236" t="s">
        <v>19</v>
      </c>
      <c r="I302" s="238"/>
      <c r="J302" s="234"/>
      <c r="K302" s="234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208</v>
      </c>
      <c r="AU302" s="243" t="s">
        <v>81</v>
      </c>
      <c r="AV302" s="13" t="s">
        <v>79</v>
      </c>
      <c r="AW302" s="13" t="s">
        <v>33</v>
      </c>
      <c r="AX302" s="13" t="s">
        <v>72</v>
      </c>
      <c r="AY302" s="243" t="s">
        <v>196</v>
      </c>
    </row>
    <row r="303" s="13" customFormat="1">
      <c r="A303" s="13"/>
      <c r="B303" s="233"/>
      <c r="C303" s="234"/>
      <c r="D303" s="235" t="s">
        <v>208</v>
      </c>
      <c r="E303" s="236" t="s">
        <v>19</v>
      </c>
      <c r="F303" s="237" t="s">
        <v>2168</v>
      </c>
      <c r="G303" s="234"/>
      <c r="H303" s="236" t="s">
        <v>19</v>
      </c>
      <c r="I303" s="238"/>
      <c r="J303" s="234"/>
      <c r="K303" s="234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208</v>
      </c>
      <c r="AU303" s="243" t="s">
        <v>81</v>
      </c>
      <c r="AV303" s="13" t="s">
        <v>79</v>
      </c>
      <c r="AW303" s="13" t="s">
        <v>33</v>
      </c>
      <c r="AX303" s="13" t="s">
        <v>72</v>
      </c>
      <c r="AY303" s="243" t="s">
        <v>196</v>
      </c>
    </row>
    <row r="304" s="14" customFormat="1">
      <c r="A304" s="14"/>
      <c r="B304" s="244"/>
      <c r="C304" s="245"/>
      <c r="D304" s="235" t="s">
        <v>208</v>
      </c>
      <c r="E304" s="246" t="s">
        <v>19</v>
      </c>
      <c r="F304" s="247" t="s">
        <v>79</v>
      </c>
      <c r="G304" s="245"/>
      <c r="H304" s="248">
        <v>1</v>
      </c>
      <c r="I304" s="249"/>
      <c r="J304" s="245"/>
      <c r="K304" s="245"/>
      <c r="L304" s="250"/>
      <c r="M304" s="251"/>
      <c r="N304" s="252"/>
      <c r="O304" s="252"/>
      <c r="P304" s="252"/>
      <c r="Q304" s="252"/>
      <c r="R304" s="252"/>
      <c r="S304" s="252"/>
      <c r="T304" s="253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4" t="s">
        <v>208</v>
      </c>
      <c r="AU304" s="254" t="s">
        <v>81</v>
      </c>
      <c r="AV304" s="14" t="s">
        <v>81</v>
      </c>
      <c r="AW304" s="14" t="s">
        <v>33</v>
      </c>
      <c r="AX304" s="14" t="s">
        <v>72</v>
      </c>
      <c r="AY304" s="254" t="s">
        <v>196</v>
      </c>
    </row>
    <row r="305" s="13" customFormat="1">
      <c r="A305" s="13"/>
      <c r="B305" s="233"/>
      <c r="C305" s="234"/>
      <c r="D305" s="235" t="s">
        <v>208</v>
      </c>
      <c r="E305" s="236" t="s">
        <v>19</v>
      </c>
      <c r="F305" s="237" t="s">
        <v>2169</v>
      </c>
      <c r="G305" s="234"/>
      <c r="H305" s="236" t="s">
        <v>19</v>
      </c>
      <c r="I305" s="238"/>
      <c r="J305" s="234"/>
      <c r="K305" s="234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208</v>
      </c>
      <c r="AU305" s="243" t="s">
        <v>81</v>
      </c>
      <c r="AV305" s="13" t="s">
        <v>79</v>
      </c>
      <c r="AW305" s="13" t="s">
        <v>33</v>
      </c>
      <c r="AX305" s="13" t="s">
        <v>72</v>
      </c>
      <c r="AY305" s="243" t="s">
        <v>196</v>
      </c>
    </row>
    <row r="306" s="13" customFormat="1">
      <c r="A306" s="13"/>
      <c r="B306" s="233"/>
      <c r="C306" s="234"/>
      <c r="D306" s="235" t="s">
        <v>208</v>
      </c>
      <c r="E306" s="236" t="s">
        <v>19</v>
      </c>
      <c r="F306" s="237" t="s">
        <v>2170</v>
      </c>
      <c r="G306" s="234"/>
      <c r="H306" s="236" t="s">
        <v>19</v>
      </c>
      <c r="I306" s="238"/>
      <c r="J306" s="234"/>
      <c r="K306" s="234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208</v>
      </c>
      <c r="AU306" s="243" t="s">
        <v>81</v>
      </c>
      <c r="AV306" s="13" t="s">
        <v>79</v>
      </c>
      <c r="AW306" s="13" t="s">
        <v>33</v>
      </c>
      <c r="AX306" s="13" t="s">
        <v>72</v>
      </c>
      <c r="AY306" s="243" t="s">
        <v>196</v>
      </c>
    </row>
    <row r="307" s="13" customFormat="1">
      <c r="A307" s="13"/>
      <c r="B307" s="233"/>
      <c r="C307" s="234"/>
      <c r="D307" s="235" t="s">
        <v>208</v>
      </c>
      <c r="E307" s="236" t="s">
        <v>19</v>
      </c>
      <c r="F307" s="237" t="s">
        <v>2167</v>
      </c>
      <c r="G307" s="234"/>
      <c r="H307" s="236" t="s">
        <v>19</v>
      </c>
      <c r="I307" s="238"/>
      <c r="J307" s="234"/>
      <c r="K307" s="234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208</v>
      </c>
      <c r="AU307" s="243" t="s">
        <v>81</v>
      </c>
      <c r="AV307" s="13" t="s">
        <v>79</v>
      </c>
      <c r="AW307" s="13" t="s">
        <v>33</v>
      </c>
      <c r="AX307" s="13" t="s">
        <v>72</v>
      </c>
      <c r="AY307" s="243" t="s">
        <v>196</v>
      </c>
    </row>
    <row r="308" s="13" customFormat="1">
      <c r="A308" s="13"/>
      <c r="B308" s="233"/>
      <c r="C308" s="234"/>
      <c r="D308" s="235" t="s">
        <v>208</v>
      </c>
      <c r="E308" s="236" t="s">
        <v>19</v>
      </c>
      <c r="F308" s="237" t="s">
        <v>2171</v>
      </c>
      <c r="G308" s="234"/>
      <c r="H308" s="236" t="s">
        <v>19</v>
      </c>
      <c r="I308" s="238"/>
      <c r="J308" s="234"/>
      <c r="K308" s="234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208</v>
      </c>
      <c r="AU308" s="243" t="s">
        <v>81</v>
      </c>
      <c r="AV308" s="13" t="s">
        <v>79</v>
      </c>
      <c r="AW308" s="13" t="s">
        <v>33</v>
      </c>
      <c r="AX308" s="13" t="s">
        <v>72</v>
      </c>
      <c r="AY308" s="243" t="s">
        <v>196</v>
      </c>
    </row>
    <row r="309" s="14" customFormat="1">
      <c r="A309" s="14"/>
      <c r="B309" s="244"/>
      <c r="C309" s="245"/>
      <c r="D309" s="235" t="s">
        <v>208</v>
      </c>
      <c r="E309" s="246" t="s">
        <v>19</v>
      </c>
      <c r="F309" s="247" t="s">
        <v>79</v>
      </c>
      <c r="G309" s="245"/>
      <c r="H309" s="248">
        <v>1</v>
      </c>
      <c r="I309" s="249"/>
      <c r="J309" s="245"/>
      <c r="K309" s="245"/>
      <c r="L309" s="250"/>
      <c r="M309" s="251"/>
      <c r="N309" s="252"/>
      <c r="O309" s="252"/>
      <c r="P309" s="252"/>
      <c r="Q309" s="252"/>
      <c r="R309" s="252"/>
      <c r="S309" s="252"/>
      <c r="T309" s="253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4" t="s">
        <v>208</v>
      </c>
      <c r="AU309" s="254" t="s">
        <v>81</v>
      </c>
      <c r="AV309" s="14" t="s">
        <v>81</v>
      </c>
      <c r="AW309" s="14" t="s">
        <v>33</v>
      </c>
      <c r="AX309" s="14" t="s">
        <v>72</v>
      </c>
      <c r="AY309" s="254" t="s">
        <v>196</v>
      </c>
    </row>
    <row r="310" s="13" customFormat="1">
      <c r="A310" s="13"/>
      <c r="B310" s="233"/>
      <c r="C310" s="234"/>
      <c r="D310" s="235" t="s">
        <v>208</v>
      </c>
      <c r="E310" s="236" t="s">
        <v>19</v>
      </c>
      <c r="F310" s="237" t="s">
        <v>2172</v>
      </c>
      <c r="G310" s="234"/>
      <c r="H310" s="236" t="s">
        <v>19</v>
      </c>
      <c r="I310" s="238"/>
      <c r="J310" s="234"/>
      <c r="K310" s="234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208</v>
      </c>
      <c r="AU310" s="243" t="s">
        <v>81</v>
      </c>
      <c r="AV310" s="13" t="s">
        <v>79</v>
      </c>
      <c r="AW310" s="13" t="s">
        <v>33</v>
      </c>
      <c r="AX310" s="13" t="s">
        <v>72</v>
      </c>
      <c r="AY310" s="243" t="s">
        <v>196</v>
      </c>
    </row>
    <row r="311" s="13" customFormat="1">
      <c r="A311" s="13"/>
      <c r="B311" s="233"/>
      <c r="C311" s="234"/>
      <c r="D311" s="235" t="s">
        <v>208</v>
      </c>
      <c r="E311" s="236" t="s">
        <v>19</v>
      </c>
      <c r="F311" s="237" t="s">
        <v>2173</v>
      </c>
      <c r="G311" s="234"/>
      <c r="H311" s="236" t="s">
        <v>19</v>
      </c>
      <c r="I311" s="238"/>
      <c r="J311" s="234"/>
      <c r="K311" s="234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208</v>
      </c>
      <c r="AU311" s="243" t="s">
        <v>81</v>
      </c>
      <c r="AV311" s="13" t="s">
        <v>79</v>
      </c>
      <c r="AW311" s="13" t="s">
        <v>33</v>
      </c>
      <c r="AX311" s="13" t="s">
        <v>72</v>
      </c>
      <c r="AY311" s="243" t="s">
        <v>196</v>
      </c>
    </row>
    <row r="312" s="13" customFormat="1">
      <c r="A312" s="13"/>
      <c r="B312" s="233"/>
      <c r="C312" s="234"/>
      <c r="D312" s="235" t="s">
        <v>208</v>
      </c>
      <c r="E312" s="236" t="s">
        <v>19</v>
      </c>
      <c r="F312" s="237" t="s">
        <v>2167</v>
      </c>
      <c r="G312" s="234"/>
      <c r="H312" s="236" t="s">
        <v>19</v>
      </c>
      <c r="I312" s="238"/>
      <c r="J312" s="234"/>
      <c r="K312" s="234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208</v>
      </c>
      <c r="AU312" s="243" t="s">
        <v>81</v>
      </c>
      <c r="AV312" s="13" t="s">
        <v>79</v>
      </c>
      <c r="AW312" s="13" t="s">
        <v>33</v>
      </c>
      <c r="AX312" s="13" t="s">
        <v>72</v>
      </c>
      <c r="AY312" s="243" t="s">
        <v>196</v>
      </c>
    </row>
    <row r="313" s="13" customFormat="1">
      <c r="A313" s="13"/>
      <c r="B313" s="233"/>
      <c r="C313" s="234"/>
      <c r="D313" s="235" t="s">
        <v>208</v>
      </c>
      <c r="E313" s="236" t="s">
        <v>19</v>
      </c>
      <c r="F313" s="237" t="s">
        <v>2174</v>
      </c>
      <c r="G313" s="234"/>
      <c r="H313" s="236" t="s">
        <v>19</v>
      </c>
      <c r="I313" s="238"/>
      <c r="J313" s="234"/>
      <c r="K313" s="234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208</v>
      </c>
      <c r="AU313" s="243" t="s">
        <v>81</v>
      </c>
      <c r="AV313" s="13" t="s">
        <v>79</v>
      </c>
      <c r="AW313" s="13" t="s">
        <v>33</v>
      </c>
      <c r="AX313" s="13" t="s">
        <v>72</v>
      </c>
      <c r="AY313" s="243" t="s">
        <v>196</v>
      </c>
    </row>
    <row r="314" s="14" customFormat="1">
      <c r="A314" s="14"/>
      <c r="B314" s="244"/>
      <c r="C314" s="245"/>
      <c r="D314" s="235" t="s">
        <v>208</v>
      </c>
      <c r="E314" s="246" t="s">
        <v>19</v>
      </c>
      <c r="F314" s="247" t="s">
        <v>79</v>
      </c>
      <c r="G314" s="245"/>
      <c r="H314" s="248">
        <v>1</v>
      </c>
      <c r="I314" s="249"/>
      <c r="J314" s="245"/>
      <c r="K314" s="245"/>
      <c r="L314" s="250"/>
      <c r="M314" s="251"/>
      <c r="N314" s="252"/>
      <c r="O314" s="252"/>
      <c r="P314" s="252"/>
      <c r="Q314" s="252"/>
      <c r="R314" s="252"/>
      <c r="S314" s="252"/>
      <c r="T314" s="253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4" t="s">
        <v>208</v>
      </c>
      <c r="AU314" s="254" t="s">
        <v>81</v>
      </c>
      <c r="AV314" s="14" t="s">
        <v>81</v>
      </c>
      <c r="AW314" s="14" t="s">
        <v>33</v>
      </c>
      <c r="AX314" s="14" t="s">
        <v>72</v>
      </c>
      <c r="AY314" s="254" t="s">
        <v>196</v>
      </c>
    </row>
    <row r="315" s="13" customFormat="1">
      <c r="A315" s="13"/>
      <c r="B315" s="233"/>
      <c r="C315" s="234"/>
      <c r="D315" s="235" t="s">
        <v>208</v>
      </c>
      <c r="E315" s="236" t="s">
        <v>19</v>
      </c>
      <c r="F315" s="237" t="s">
        <v>2175</v>
      </c>
      <c r="G315" s="234"/>
      <c r="H315" s="236" t="s">
        <v>19</v>
      </c>
      <c r="I315" s="238"/>
      <c r="J315" s="234"/>
      <c r="K315" s="234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208</v>
      </c>
      <c r="AU315" s="243" t="s">
        <v>81</v>
      </c>
      <c r="AV315" s="13" t="s">
        <v>79</v>
      </c>
      <c r="AW315" s="13" t="s">
        <v>33</v>
      </c>
      <c r="AX315" s="13" t="s">
        <v>72</v>
      </c>
      <c r="AY315" s="243" t="s">
        <v>196</v>
      </c>
    </row>
    <row r="316" s="13" customFormat="1">
      <c r="A316" s="13"/>
      <c r="B316" s="233"/>
      <c r="C316" s="234"/>
      <c r="D316" s="235" t="s">
        <v>208</v>
      </c>
      <c r="E316" s="236" t="s">
        <v>19</v>
      </c>
      <c r="F316" s="237" t="s">
        <v>2176</v>
      </c>
      <c r="G316" s="234"/>
      <c r="H316" s="236" t="s">
        <v>19</v>
      </c>
      <c r="I316" s="238"/>
      <c r="J316" s="234"/>
      <c r="K316" s="234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208</v>
      </c>
      <c r="AU316" s="243" t="s">
        <v>81</v>
      </c>
      <c r="AV316" s="13" t="s">
        <v>79</v>
      </c>
      <c r="AW316" s="13" t="s">
        <v>33</v>
      </c>
      <c r="AX316" s="13" t="s">
        <v>72</v>
      </c>
      <c r="AY316" s="243" t="s">
        <v>196</v>
      </c>
    </row>
    <row r="317" s="13" customFormat="1">
      <c r="A317" s="13"/>
      <c r="B317" s="233"/>
      <c r="C317" s="234"/>
      <c r="D317" s="235" t="s">
        <v>208</v>
      </c>
      <c r="E317" s="236" t="s">
        <v>19</v>
      </c>
      <c r="F317" s="237" t="s">
        <v>2167</v>
      </c>
      <c r="G317" s="234"/>
      <c r="H317" s="236" t="s">
        <v>19</v>
      </c>
      <c r="I317" s="238"/>
      <c r="J317" s="234"/>
      <c r="K317" s="234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208</v>
      </c>
      <c r="AU317" s="243" t="s">
        <v>81</v>
      </c>
      <c r="AV317" s="13" t="s">
        <v>79</v>
      </c>
      <c r="AW317" s="13" t="s">
        <v>33</v>
      </c>
      <c r="AX317" s="13" t="s">
        <v>72</v>
      </c>
      <c r="AY317" s="243" t="s">
        <v>196</v>
      </c>
    </row>
    <row r="318" s="13" customFormat="1">
      <c r="A318" s="13"/>
      <c r="B318" s="233"/>
      <c r="C318" s="234"/>
      <c r="D318" s="235" t="s">
        <v>208</v>
      </c>
      <c r="E318" s="236" t="s">
        <v>19</v>
      </c>
      <c r="F318" s="237" t="s">
        <v>2177</v>
      </c>
      <c r="G318" s="234"/>
      <c r="H318" s="236" t="s">
        <v>19</v>
      </c>
      <c r="I318" s="238"/>
      <c r="J318" s="234"/>
      <c r="K318" s="234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208</v>
      </c>
      <c r="AU318" s="243" t="s">
        <v>81</v>
      </c>
      <c r="AV318" s="13" t="s">
        <v>79</v>
      </c>
      <c r="AW318" s="13" t="s">
        <v>33</v>
      </c>
      <c r="AX318" s="13" t="s">
        <v>72</v>
      </c>
      <c r="AY318" s="243" t="s">
        <v>196</v>
      </c>
    </row>
    <row r="319" s="14" customFormat="1">
      <c r="A319" s="14"/>
      <c r="B319" s="244"/>
      <c r="C319" s="245"/>
      <c r="D319" s="235" t="s">
        <v>208</v>
      </c>
      <c r="E319" s="246" t="s">
        <v>19</v>
      </c>
      <c r="F319" s="247" t="s">
        <v>79</v>
      </c>
      <c r="G319" s="245"/>
      <c r="H319" s="248">
        <v>1</v>
      </c>
      <c r="I319" s="249"/>
      <c r="J319" s="245"/>
      <c r="K319" s="245"/>
      <c r="L319" s="250"/>
      <c r="M319" s="251"/>
      <c r="N319" s="252"/>
      <c r="O319" s="252"/>
      <c r="P319" s="252"/>
      <c r="Q319" s="252"/>
      <c r="R319" s="252"/>
      <c r="S319" s="252"/>
      <c r="T319" s="253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4" t="s">
        <v>208</v>
      </c>
      <c r="AU319" s="254" t="s">
        <v>81</v>
      </c>
      <c r="AV319" s="14" t="s">
        <v>81</v>
      </c>
      <c r="AW319" s="14" t="s">
        <v>33</v>
      </c>
      <c r="AX319" s="14" t="s">
        <v>72</v>
      </c>
      <c r="AY319" s="254" t="s">
        <v>196</v>
      </c>
    </row>
    <row r="320" s="13" customFormat="1">
      <c r="A320" s="13"/>
      <c r="B320" s="233"/>
      <c r="C320" s="234"/>
      <c r="D320" s="235" t="s">
        <v>208</v>
      </c>
      <c r="E320" s="236" t="s">
        <v>19</v>
      </c>
      <c r="F320" s="237" t="s">
        <v>2178</v>
      </c>
      <c r="G320" s="234"/>
      <c r="H320" s="236" t="s">
        <v>19</v>
      </c>
      <c r="I320" s="238"/>
      <c r="J320" s="234"/>
      <c r="K320" s="234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208</v>
      </c>
      <c r="AU320" s="243" t="s">
        <v>81</v>
      </c>
      <c r="AV320" s="13" t="s">
        <v>79</v>
      </c>
      <c r="AW320" s="13" t="s">
        <v>33</v>
      </c>
      <c r="AX320" s="13" t="s">
        <v>72</v>
      </c>
      <c r="AY320" s="243" t="s">
        <v>196</v>
      </c>
    </row>
    <row r="321" s="13" customFormat="1">
      <c r="A321" s="13"/>
      <c r="B321" s="233"/>
      <c r="C321" s="234"/>
      <c r="D321" s="235" t="s">
        <v>208</v>
      </c>
      <c r="E321" s="236" t="s">
        <v>19</v>
      </c>
      <c r="F321" s="237" t="s">
        <v>2176</v>
      </c>
      <c r="G321" s="234"/>
      <c r="H321" s="236" t="s">
        <v>19</v>
      </c>
      <c r="I321" s="238"/>
      <c r="J321" s="234"/>
      <c r="K321" s="234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208</v>
      </c>
      <c r="AU321" s="243" t="s">
        <v>81</v>
      </c>
      <c r="AV321" s="13" t="s">
        <v>79</v>
      </c>
      <c r="AW321" s="13" t="s">
        <v>33</v>
      </c>
      <c r="AX321" s="13" t="s">
        <v>72</v>
      </c>
      <c r="AY321" s="243" t="s">
        <v>196</v>
      </c>
    </row>
    <row r="322" s="13" customFormat="1">
      <c r="A322" s="13"/>
      <c r="B322" s="233"/>
      <c r="C322" s="234"/>
      <c r="D322" s="235" t="s">
        <v>208</v>
      </c>
      <c r="E322" s="236" t="s">
        <v>19</v>
      </c>
      <c r="F322" s="237" t="s">
        <v>2167</v>
      </c>
      <c r="G322" s="234"/>
      <c r="H322" s="236" t="s">
        <v>19</v>
      </c>
      <c r="I322" s="238"/>
      <c r="J322" s="234"/>
      <c r="K322" s="234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208</v>
      </c>
      <c r="AU322" s="243" t="s">
        <v>81</v>
      </c>
      <c r="AV322" s="13" t="s">
        <v>79</v>
      </c>
      <c r="AW322" s="13" t="s">
        <v>33</v>
      </c>
      <c r="AX322" s="13" t="s">
        <v>72</v>
      </c>
      <c r="AY322" s="243" t="s">
        <v>196</v>
      </c>
    </row>
    <row r="323" s="13" customFormat="1">
      <c r="A323" s="13"/>
      <c r="B323" s="233"/>
      <c r="C323" s="234"/>
      <c r="D323" s="235" t="s">
        <v>208</v>
      </c>
      <c r="E323" s="236" t="s">
        <v>19</v>
      </c>
      <c r="F323" s="237" t="s">
        <v>2179</v>
      </c>
      <c r="G323" s="234"/>
      <c r="H323" s="236" t="s">
        <v>19</v>
      </c>
      <c r="I323" s="238"/>
      <c r="J323" s="234"/>
      <c r="K323" s="234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208</v>
      </c>
      <c r="AU323" s="243" t="s">
        <v>81</v>
      </c>
      <c r="AV323" s="13" t="s">
        <v>79</v>
      </c>
      <c r="AW323" s="13" t="s">
        <v>33</v>
      </c>
      <c r="AX323" s="13" t="s">
        <v>72</v>
      </c>
      <c r="AY323" s="243" t="s">
        <v>196</v>
      </c>
    </row>
    <row r="324" s="14" customFormat="1">
      <c r="A324" s="14"/>
      <c r="B324" s="244"/>
      <c r="C324" s="245"/>
      <c r="D324" s="235" t="s">
        <v>208</v>
      </c>
      <c r="E324" s="246" t="s">
        <v>19</v>
      </c>
      <c r="F324" s="247" t="s">
        <v>79</v>
      </c>
      <c r="G324" s="245"/>
      <c r="H324" s="248">
        <v>1</v>
      </c>
      <c r="I324" s="249"/>
      <c r="J324" s="245"/>
      <c r="K324" s="245"/>
      <c r="L324" s="250"/>
      <c r="M324" s="251"/>
      <c r="N324" s="252"/>
      <c r="O324" s="252"/>
      <c r="P324" s="252"/>
      <c r="Q324" s="252"/>
      <c r="R324" s="252"/>
      <c r="S324" s="252"/>
      <c r="T324" s="253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4" t="s">
        <v>208</v>
      </c>
      <c r="AU324" s="254" t="s">
        <v>81</v>
      </c>
      <c r="AV324" s="14" t="s">
        <v>81</v>
      </c>
      <c r="AW324" s="14" t="s">
        <v>33</v>
      </c>
      <c r="AX324" s="14" t="s">
        <v>72</v>
      </c>
      <c r="AY324" s="254" t="s">
        <v>196</v>
      </c>
    </row>
    <row r="325" s="13" customFormat="1">
      <c r="A325" s="13"/>
      <c r="B325" s="233"/>
      <c r="C325" s="234"/>
      <c r="D325" s="235" t="s">
        <v>208</v>
      </c>
      <c r="E325" s="236" t="s">
        <v>19</v>
      </c>
      <c r="F325" s="237" t="s">
        <v>2178</v>
      </c>
      <c r="G325" s="234"/>
      <c r="H325" s="236" t="s">
        <v>19</v>
      </c>
      <c r="I325" s="238"/>
      <c r="J325" s="234"/>
      <c r="K325" s="234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208</v>
      </c>
      <c r="AU325" s="243" t="s">
        <v>81</v>
      </c>
      <c r="AV325" s="13" t="s">
        <v>79</v>
      </c>
      <c r="AW325" s="13" t="s">
        <v>33</v>
      </c>
      <c r="AX325" s="13" t="s">
        <v>72</v>
      </c>
      <c r="AY325" s="243" t="s">
        <v>196</v>
      </c>
    </row>
    <row r="326" s="13" customFormat="1">
      <c r="A326" s="13"/>
      <c r="B326" s="233"/>
      <c r="C326" s="234"/>
      <c r="D326" s="235" t="s">
        <v>208</v>
      </c>
      <c r="E326" s="236" t="s">
        <v>19</v>
      </c>
      <c r="F326" s="237" t="s">
        <v>2176</v>
      </c>
      <c r="G326" s="234"/>
      <c r="H326" s="236" t="s">
        <v>19</v>
      </c>
      <c r="I326" s="238"/>
      <c r="J326" s="234"/>
      <c r="K326" s="234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208</v>
      </c>
      <c r="AU326" s="243" t="s">
        <v>81</v>
      </c>
      <c r="AV326" s="13" t="s">
        <v>79</v>
      </c>
      <c r="AW326" s="13" t="s">
        <v>33</v>
      </c>
      <c r="AX326" s="13" t="s">
        <v>72</v>
      </c>
      <c r="AY326" s="243" t="s">
        <v>196</v>
      </c>
    </row>
    <row r="327" s="15" customFormat="1">
      <c r="A327" s="15"/>
      <c r="B327" s="255"/>
      <c r="C327" s="256"/>
      <c r="D327" s="235" t="s">
        <v>208</v>
      </c>
      <c r="E327" s="257" t="s">
        <v>19</v>
      </c>
      <c r="F327" s="258" t="s">
        <v>219</v>
      </c>
      <c r="G327" s="256"/>
      <c r="H327" s="259">
        <v>5</v>
      </c>
      <c r="I327" s="260"/>
      <c r="J327" s="256"/>
      <c r="K327" s="256"/>
      <c r="L327" s="261"/>
      <c r="M327" s="262"/>
      <c r="N327" s="263"/>
      <c r="O327" s="263"/>
      <c r="P327" s="263"/>
      <c r="Q327" s="263"/>
      <c r="R327" s="263"/>
      <c r="S327" s="263"/>
      <c r="T327" s="264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5" t="s">
        <v>208</v>
      </c>
      <c r="AU327" s="265" t="s">
        <v>81</v>
      </c>
      <c r="AV327" s="15" t="s">
        <v>204</v>
      </c>
      <c r="AW327" s="15" t="s">
        <v>33</v>
      </c>
      <c r="AX327" s="15" t="s">
        <v>79</v>
      </c>
      <c r="AY327" s="265" t="s">
        <v>196</v>
      </c>
    </row>
    <row r="328" s="2" customFormat="1" ht="24.15" customHeight="1">
      <c r="A328" s="41"/>
      <c r="B328" s="42"/>
      <c r="C328" s="215" t="s">
        <v>259</v>
      </c>
      <c r="D328" s="215" t="s">
        <v>199</v>
      </c>
      <c r="E328" s="216" t="s">
        <v>2223</v>
      </c>
      <c r="F328" s="217" t="s">
        <v>2224</v>
      </c>
      <c r="G328" s="218" t="s">
        <v>943</v>
      </c>
      <c r="H328" s="219">
        <v>1</v>
      </c>
      <c r="I328" s="220"/>
      <c r="J328" s="221">
        <f>ROUND(I328*H328,2)</f>
        <v>0</v>
      </c>
      <c r="K328" s="217" t="s">
        <v>203</v>
      </c>
      <c r="L328" s="47"/>
      <c r="M328" s="222" t="s">
        <v>19</v>
      </c>
      <c r="N328" s="223" t="s">
        <v>43</v>
      </c>
      <c r="O328" s="87"/>
      <c r="P328" s="224">
        <f>O328*H328</f>
        <v>0</v>
      </c>
      <c r="Q328" s="224">
        <v>0</v>
      </c>
      <c r="R328" s="224">
        <f>Q328*H328</f>
        <v>0</v>
      </c>
      <c r="S328" s="224">
        <v>0</v>
      </c>
      <c r="T328" s="225">
        <f>S328*H328</f>
        <v>0</v>
      </c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R328" s="226" t="s">
        <v>204</v>
      </c>
      <c r="AT328" s="226" t="s">
        <v>199</v>
      </c>
      <c r="AU328" s="226" t="s">
        <v>81</v>
      </c>
      <c r="AY328" s="20" t="s">
        <v>196</v>
      </c>
      <c r="BE328" s="227">
        <f>IF(N328="základní",J328,0)</f>
        <v>0</v>
      </c>
      <c r="BF328" s="227">
        <f>IF(N328="snížená",J328,0)</f>
        <v>0</v>
      </c>
      <c r="BG328" s="227">
        <f>IF(N328="zákl. přenesená",J328,0)</f>
        <v>0</v>
      </c>
      <c r="BH328" s="227">
        <f>IF(N328="sníž. přenesená",J328,0)</f>
        <v>0</v>
      </c>
      <c r="BI328" s="227">
        <f>IF(N328="nulová",J328,0)</f>
        <v>0</v>
      </c>
      <c r="BJ328" s="20" t="s">
        <v>79</v>
      </c>
      <c r="BK328" s="227">
        <f>ROUND(I328*H328,2)</f>
        <v>0</v>
      </c>
      <c r="BL328" s="20" t="s">
        <v>204</v>
      </c>
      <c r="BM328" s="226" t="s">
        <v>2225</v>
      </c>
    </row>
    <row r="329" s="2" customFormat="1">
      <c r="A329" s="41"/>
      <c r="B329" s="42"/>
      <c r="C329" s="43"/>
      <c r="D329" s="228" t="s">
        <v>206</v>
      </c>
      <c r="E329" s="43"/>
      <c r="F329" s="229" t="s">
        <v>2226</v>
      </c>
      <c r="G329" s="43"/>
      <c r="H329" s="43"/>
      <c r="I329" s="230"/>
      <c r="J329" s="43"/>
      <c r="K329" s="43"/>
      <c r="L329" s="47"/>
      <c r="M329" s="231"/>
      <c r="N329" s="232"/>
      <c r="O329" s="87"/>
      <c r="P329" s="87"/>
      <c r="Q329" s="87"/>
      <c r="R329" s="87"/>
      <c r="S329" s="87"/>
      <c r="T329" s="88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T329" s="20" t="s">
        <v>206</v>
      </c>
      <c r="AU329" s="20" t="s">
        <v>81</v>
      </c>
    </row>
    <row r="330" s="13" customFormat="1">
      <c r="A330" s="13"/>
      <c r="B330" s="233"/>
      <c r="C330" s="234"/>
      <c r="D330" s="235" t="s">
        <v>208</v>
      </c>
      <c r="E330" s="236" t="s">
        <v>19</v>
      </c>
      <c r="F330" s="237" t="s">
        <v>2167</v>
      </c>
      <c r="G330" s="234"/>
      <c r="H330" s="236" t="s">
        <v>19</v>
      </c>
      <c r="I330" s="238"/>
      <c r="J330" s="234"/>
      <c r="K330" s="234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208</v>
      </c>
      <c r="AU330" s="243" t="s">
        <v>81</v>
      </c>
      <c r="AV330" s="13" t="s">
        <v>79</v>
      </c>
      <c r="AW330" s="13" t="s">
        <v>33</v>
      </c>
      <c r="AX330" s="13" t="s">
        <v>72</v>
      </c>
      <c r="AY330" s="243" t="s">
        <v>196</v>
      </c>
    </row>
    <row r="331" s="13" customFormat="1">
      <c r="A331" s="13"/>
      <c r="B331" s="233"/>
      <c r="C331" s="234"/>
      <c r="D331" s="235" t="s">
        <v>208</v>
      </c>
      <c r="E331" s="236" t="s">
        <v>19</v>
      </c>
      <c r="F331" s="237" t="s">
        <v>2184</v>
      </c>
      <c r="G331" s="234"/>
      <c r="H331" s="236" t="s">
        <v>19</v>
      </c>
      <c r="I331" s="238"/>
      <c r="J331" s="234"/>
      <c r="K331" s="234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208</v>
      </c>
      <c r="AU331" s="243" t="s">
        <v>81</v>
      </c>
      <c r="AV331" s="13" t="s">
        <v>79</v>
      </c>
      <c r="AW331" s="13" t="s">
        <v>33</v>
      </c>
      <c r="AX331" s="13" t="s">
        <v>72</v>
      </c>
      <c r="AY331" s="243" t="s">
        <v>196</v>
      </c>
    </row>
    <row r="332" s="14" customFormat="1">
      <c r="A332" s="14"/>
      <c r="B332" s="244"/>
      <c r="C332" s="245"/>
      <c r="D332" s="235" t="s">
        <v>208</v>
      </c>
      <c r="E332" s="246" t="s">
        <v>19</v>
      </c>
      <c r="F332" s="247" t="s">
        <v>79</v>
      </c>
      <c r="G332" s="245"/>
      <c r="H332" s="248">
        <v>1</v>
      </c>
      <c r="I332" s="249"/>
      <c r="J332" s="245"/>
      <c r="K332" s="245"/>
      <c r="L332" s="250"/>
      <c r="M332" s="251"/>
      <c r="N332" s="252"/>
      <c r="O332" s="252"/>
      <c r="P332" s="252"/>
      <c r="Q332" s="252"/>
      <c r="R332" s="252"/>
      <c r="S332" s="252"/>
      <c r="T332" s="253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4" t="s">
        <v>208</v>
      </c>
      <c r="AU332" s="254" t="s">
        <v>81</v>
      </c>
      <c r="AV332" s="14" t="s">
        <v>81</v>
      </c>
      <c r="AW332" s="14" t="s">
        <v>33</v>
      </c>
      <c r="AX332" s="14" t="s">
        <v>72</v>
      </c>
      <c r="AY332" s="254" t="s">
        <v>196</v>
      </c>
    </row>
    <row r="333" s="13" customFormat="1">
      <c r="A333" s="13"/>
      <c r="B333" s="233"/>
      <c r="C333" s="234"/>
      <c r="D333" s="235" t="s">
        <v>208</v>
      </c>
      <c r="E333" s="236" t="s">
        <v>19</v>
      </c>
      <c r="F333" s="237" t="s">
        <v>2185</v>
      </c>
      <c r="G333" s="234"/>
      <c r="H333" s="236" t="s">
        <v>19</v>
      </c>
      <c r="I333" s="238"/>
      <c r="J333" s="234"/>
      <c r="K333" s="234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208</v>
      </c>
      <c r="AU333" s="243" t="s">
        <v>81</v>
      </c>
      <c r="AV333" s="13" t="s">
        <v>79</v>
      </c>
      <c r="AW333" s="13" t="s">
        <v>33</v>
      </c>
      <c r="AX333" s="13" t="s">
        <v>72</v>
      </c>
      <c r="AY333" s="243" t="s">
        <v>196</v>
      </c>
    </row>
    <row r="334" s="13" customFormat="1">
      <c r="A334" s="13"/>
      <c r="B334" s="233"/>
      <c r="C334" s="234"/>
      <c r="D334" s="235" t="s">
        <v>208</v>
      </c>
      <c r="E334" s="236" t="s">
        <v>19</v>
      </c>
      <c r="F334" s="237" t="s">
        <v>2186</v>
      </c>
      <c r="G334" s="234"/>
      <c r="H334" s="236" t="s">
        <v>19</v>
      </c>
      <c r="I334" s="238"/>
      <c r="J334" s="234"/>
      <c r="K334" s="234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208</v>
      </c>
      <c r="AU334" s="243" t="s">
        <v>81</v>
      </c>
      <c r="AV334" s="13" t="s">
        <v>79</v>
      </c>
      <c r="AW334" s="13" t="s">
        <v>33</v>
      </c>
      <c r="AX334" s="13" t="s">
        <v>72</v>
      </c>
      <c r="AY334" s="243" t="s">
        <v>196</v>
      </c>
    </row>
    <row r="335" s="15" customFormat="1">
      <c r="A335" s="15"/>
      <c r="B335" s="255"/>
      <c r="C335" s="256"/>
      <c r="D335" s="235" t="s">
        <v>208</v>
      </c>
      <c r="E335" s="257" t="s">
        <v>19</v>
      </c>
      <c r="F335" s="258" t="s">
        <v>219</v>
      </c>
      <c r="G335" s="256"/>
      <c r="H335" s="259">
        <v>1</v>
      </c>
      <c r="I335" s="260"/>
      <c r="J335" s="256"/>
      <c r="K335" s="256"/>
      <c r="L335" s="261"/>
      <c r="M335" s="262"/>
      <c r="N335" s="263"/>
      <c r="O335" s="263"/>
      <c r="P335" s="263"/>
      <c r="Q335" s="263"/>
      <c r="R335" s="263"/>
      <c r="S335" s="263"/>
      <c r="T335" s="264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5" t="s">
        <v>208</v>
      </c>
      <c r="AU335" s="265" t="s">
        <v>81</v>
      </c>
      <c r="AV335" s="15" t="s">
        <v>204</v>
      </c>
      <c r="AW335" s="15" t="s">
        <v>33</v>
      </c>
      <c r="AX335" s="15" t="s">
        <v>79</v>
      </c>
      <c r="AY335" s="265" t="s">
        <v>196</v>
      </c>
    </row>
    <row r="336" s="2" customFormat="1" ht="37.8" customHeight="1">
      <c r="A336" s="41"/>
      <c r="B336" s="42"/>
      <c r="C336" s="215" t="s">
        <v>314</v>
      </c>
      <c r="D336" s="215" t="s">
        <v>199</v>
      </c>
      <c r="E336" s="216" t="s">
        <v>2227</v>
      </c>
      <c r="F336" s="217" t="s">
        <v>2228</v>
      </c>
      <c r="G336" s="218" t="s">
        <v>943</v>
      </c>
      <c r="H336" s="219">
        <v>2320</v>
      </c>
      <c r="I336" s="220"/>
      <c r="J336" s="221">
        <f>ROUND(I336*H336,2)</f>
        <v>0</v>
      </c>
      <c r="K336" s="217" t="s">
        <v>203</v>
      </c>
      <c r="L336" s="47"/>
      <c r="M336" s="222" t="s">
        <v>19</v>
      </c>
      <c r="N336" s="223" t="s">
        <v>43</v>
      </c>
      <c r="O336" s="87"/>
      <c r="P336" s="224">
        <f>O336*H336</f>
        <v>0</v>
      </c>
      <c r="Q336" s="224">
        <v>0</v>
      </c>
      <c r="R336" s="224">
        <f>Q336*H336</f>
        <v>0</v>
      </c>
      <c r="S336" s="224">
        <v>0</v>
      </c>
      <c r="T336" s="225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6" t="s">
        <v>204</v>
      </c>
      <c r="AT336" s="226" t="s">
        <v>199</v>
      </c>
      <c r="AU336" s="226" t="s">
        <v>81</v>
      </c>
      <c r="AY336" s="20" t="s">
        <v>196</v>
      </c>
      <c r="BE336" s="227">
        <f>IF(N336="základní",J336,0)</f>
        <v>0</v>
      </c>
      <c r="BF336" s="227">
        <f>IF(N336="snížená",J336,0)</f>
        <v>0</v>
      </c>
      <c r="BG336" s="227">
        <f>IF(N336="zákl. přenesená",J336,0)</f>
        <v>0</v>
      </c>
      <c r="BH336" s="227">
        <f>IF(N336="sníž. přenesená",J336,0)</f>
        <v>0</v>
      </c>
      <c r="BI336" s="227">
        <f>IF(N336="nulová",J336,0)</f>
        <v>0</v>
      </c>
      <c r="BJ336" s="20" t="s">
        <v>79</v>
      </c>
      <c r="BK336" s="227">
        <f>ROUND(I336*H336,2)</f>
        <v>0</v>
      </c>
      <c r="BL336" s="20" t="s">
        <v>204</v>
      </c>
      <c r="BM336" s="226" t="s">
        <v>2229</v>
      </c>
    </row>
    <row r="337" s="2" customFormat="1">
      <c r="A337" s="41"/>
      <c r="B337" s="42"/>
      <c r="C337" s="43"/>
      <c r="D337" s="228" t="s">
        <v>206</v>
      </c>
      <c r="E337" s="43"/>
      <c r="F337" s="229" t="s">
        <v>2230</v>
      </c>
      <c r="G337" s="43"/>
      <c r="H337" s="43"/>
      <c r="I337" s="230"/>
      <c r="J337" s="43"/>
      <c r="K337" s="43"/>
      <c r="L337" s="47"/>
      <c r="M337" s="231"/>
      <c r="N337" s="232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206</v>
      </c>
      <c r="AU337" s="20" t="s">
        <v>81</v>
      </c>
    </row>
    <row r="338" s="13" customFormat="1">
      <c r="A338" s="13"/>
      <c r="B338" s="233"/>
      <c r="C338" s="234"/>
      <c r="D338" s="235" t="s">
        <v>208</v>
      </c>
      <c r="E338" s="236" t="s">
        <v>19</v>
      </c>
      <c r="F338" s="237" t="s">
        <v>2200</v>
      </c>
      <c r="G338" s="234"/>
      <c r="H338" s="236" t="s">
        <v>19</v>
      </c>
      <c r="I338" s="238"/>
      <c r="J338" s="234"/>
      <c r="K338" s="234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208</v>
      </c>
      <c r="AU338" s="243" t="s">
        <v>81</v>
      </c>
      <c r="AV338" s="13" t="s">
        <v>79</v>
      </c>
      <c r="AW338" s="13" t="s">
        <v>33</v>
      </c>
      <c r="AX338" s="13" t="s">
        <v>72</v>
      </c>
      <c r="AY338" s="243" t="s">
        <v>196</v>
      </c>
    </row>
    <row r="339" s="13" customFormat="1">
      <c r="A339" s="13"/>
      <c r="B339" s="233"/>
      <c r="C339" s="234"/>
      <c r="D339" s="235" t="s">
        <v>208</v>
      </c>
      <c r="E339" s="236" t="s">
        <v>19</v>
      </c>
      <c r="F339" s="237" t="s">
        <v>2167</v>
      </c>
      <c r="G339" s="234"/>
      <c r="H339" s="236" t="s">
        <v>19</v>
      </c>
      <c r="I339" s="238"/>
      <c r="J339" s="234"/>
      <c r="K339" s="234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208</v>
      </c>
      <c r="AU339" s="243" t="s">
        <v>81</v>
      </c>
      <c r="AV339" s="13" t="s">
        <v>79</v>
      </c>
      <c r="AW339" s="13" t="s">
        <v>33</v>
      </c>
      <c r="AX339" s="13" t="s">
        <v>72</v>
      </c>
      <c r="AY339" s="243" t="s">
        <v>196</v>
      </c>
    </row>
    <row r="340" s="13" customFormat="1">
      <c r="A340" s="13"/>
      <c r="B340" s="233"/>
      <c r="C340" s="234"/>
      <c r="D340" s="235" t="s">
        <v>208</v>
      </c>
      <c r="E340" s="236" t="s">
        <v>19</v>
      </c>
      <c r="F340" s="237" t="s">
        <v>2201</v>
      </c>
      <c r="G340" s="234"/>
      <c r="H340" s="236" t="s">
        <v>19</v>
      </c>
      <c r="I340" s="238"/>
      <c r="J340" s="234"/>
      <c r="K340" s="234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208</v>
      </c>
      <c r="AU340" s="243" t="s">
        <v>81</v>
      </c>
      <c r="AV340" s="13" t="s">
        <v>79</v>
      </c>
      <c r="AW340" s="13" t="s">
        <v>33</v>
      </c>
      <c r="AX340" s="13" t="s">
        <v>72</v>
      </c>
      <c r="AY340" s="243" t="s">
        <v>196</v>
      </c>
    </row>
    <row r="341" s="13" customFormat="1">
      <c r="A341" s="13"/>
      <c r="B341" s="233"/>
      <c r="C341" s="234"/>
      <c r="D341" s="235" t="s">
        <v>208</v>
      </c>
      <c r="E341" s="236" t="s">
        <v>19</v>
      </c>
      <c r="F341" s="237" t="s">
        <v>2168</v>
      </c>
      <c r="G341" s="234"/>
      <c r="H341" s="236" t="s">
        <v>19</v>
      </c>
      <c r="I341" s="238"/>
      <c r="J341" s="234"/>
      <c r="K341" s="234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208</v>
      </c>
      <c r="AU341" s="243" t="s">
        <v>81</v>
      </c>
      <c r="AV341" s="13" t="s">
        <v>79</v>
      </c>
      <c r="AW341" s="13" t="s">
        <v>33</v>
      </c>
      <c r="AX341" s="13" t="s">
        <v>72</v>
      </c>
      <c r="AY341" s="243" t="s">
        <v>196</v>
      </c>
    </row>
    <row r="342" s="14" customFormat="1">
      <c r="A342" s="14"/>
      <c r="B342" s="244"/>
      <c r="C342" s="245"/>
      <c r="D342" s="235" t="s">
        <v>208</v>
      </c>
      <c r="E342" s="246" t="s">
        <v>19</v>
      </c>
      <c r="F342" s="247" t="s">
        <v>2202</v>
      </c>
      <c r="G342" s="245"/>
      <c r="H342" s="248">
        <v>56</v>
      </c>
      <c r="I342" s="249"/>
      <c r="J342" s="245"/>
      <c r="K342" s="245"/>
      <c r="L342" s="250"/>
      <c r="M342" s="251"/>
      <c r="N342" s="252"/>
      <c r="O342" s="252"/>
      <c r="P342" s="252"/>
      <c r="Q342" s="252"/>
      <c r="R342" s="252"/>
      <c r="S342" s="252"/>
      <c r="T342" s="253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4" t="s">
        <v>208</v>
      </c>
      <c r="AU342" s="254" t="s">
        <v>81</v>
      </c>
      <c r="AV342" s="14" t="s">
        <v>81</v>
      </c>
      <c r="AW342" s="14" t="s">
        <v>33</v>
      </c>
      <c r="AX342" s="14" t="s">
        <v>72</v>
      </c>
      <c r="AY342" s="254" t="s">
        <v>196</v>
      </c>
    </row>
    <row r="343" s="13" customFormat="1">
      <c r="A343" s="13"/>
      <c r="B343" s="233"/>
      <c r="C343" s="234"/>
      <c r="D343" s="235" t="s">
        <v>208</v>
      </c>
      <c r="E343" s="236" t="s">
        <v>19</v>
      </c>
      <c r="F343" s="237" t="s">
        <v>2169</v>
      </c>
      <c r="G343" s="234"/>
      <c r="H343" s="236" t="s">
        <v>19</v>
      </c>
      <c r="I343" s="238"/>
      <c r="J343" s="234"/>
      <c r="K343" s="234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208</v>
      </c>
      <c r="AU343" s="243" t="s">
        <v>81</v>
      </c>
      <c r="AV343" s="13" t="s">
        <v>79</v>
      </c>
      <c r="AW343" s="13" t="s">
        <v>33</v>
      </c>
      <c r="AX343" s="13" t="s">
        <v>72</v>
      </c>
      <c r="AY343" s="243" t="s">
        <v>196</v>
      </c>
    </row>
    <row r="344" s="13" customFormat="1">
      <c r="A344" s="13"/>
      <c r="B344" s="233"/>
      <c r="C344" s="234"/>
      <c r="D344" s="235" t="s">
        <v>208</v>
      </c>
      <c r="E344" s="236" t="s">
        <v>19</v>
      </c>
      <c r="F344" s="237" t="s">
        <v>2170</v>
      </c>
      <c r="G344" s="234"/>
      <c r="H344" s="236" t="s">
        <v>19</v>
      </c>
      <c r="I344" s="238"/>
      <c r="J344" s="234"/>
      <c r="K344" s="234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208</v>
      </c>
      <c r="AU344" s="243" t="s">
        <v>81</v>
      </c>
      <c r="AV344" s="13" t="s">
        <v>79</v>
      </c>
      <c r="AW344" s="13" t="s">
        <v>33</v>
      </c>
      <c r="AX344" s="13" t="s">
        <v>72</v>
      </c>
      <c r="AY344" s="243" t="s">
        <v>196</v>
      </c>
    </row>
    <row r="345" s="13" customFormat="1">
      <c r="A345" s="13"/>
      <c r="B345" s="233"/>
      <c r="C345" s="234"/>
      <c r="D345" s="235" t="s">
        <v>208</v>
      </c>
      <c r="E345" s="236" t="s">
        <v>19</v>
      </c>
      <c r="F345" s="237" t="s">
        <v>2167</v>
      </c>
      <c r="G345" s="234"/>
      <c r="H345" s="236" t="s">
        <v>19</v>
      </c>
      <c r="I345" s="238"/>
      <c r="J345" s="234"/>
      <c r="K345" s="234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208</v>
      </c>
      <c r="AU345" s="243" t="s">
        <v>81</v>
      </c>
      <c r="AV345" s="13" t="s">
        <v>79</v>
      </c>
      <c r="AW345" s="13" t="s">
        <v>33</v>
      </c>
      <c r="AX345" s="13" t="s">
        <v>72</v>
      </c>
      <c r="AY345" s="243" t="s">
        <v>196</v>
      </c>
    </row>
    <row r="346" s="13" customFormat="1">
      <c r="A346" s="13"/>
      <c r="B346" s="233"/>
      <c r="C346" s="234"/>
      <c r="D346" s="235" t="s">
        <v>208</v>
      </c>
      <c r="E346" s="236" t="s">
        <v>19</v>
      </c>
      <c r="F346" s="237" t="s">
        <v>2171</v>
      </c>
      <c r="G346" s="234"/>
      <c r="H346" s="236" t="s">
        <v>19</v>
      </c>
      <c r="I346" s="238"/>
      <c r="J346" s="234"/>
      <c r="K346" s="234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208</v>
      </c>
      <c r="AU346" s="243" t="s">
        <v>81</v>
      </c>
      <c r="AV346" s="13" t="s">
        <v>79</v>
      </c>
      <c r="AW346" s="13" t="s">
        <v>33</v>
      </c>
      <c r="AX346" s="13" t="s">
        <v>72</v>
      </c>
      <c r="AY346" s="243" t="s">
        <v>196</v>
      </c>
    </row>
    <row r="347" s="14" customFormat="1">
      <c r="A347" s="14"/>
      <c r="B347" s="244"/>
      <c r="C347" s="245"/>
      <c r="D347" s="235" t="s">
        <v>208</v>
      </c>
      <c r="E347" s="246" t="s">
        <v>19</v>
      </c>
      <c r="F347" s="247" t="s">
        <v>2203</v>
      </c>
      <c r="G347" s="245"/>
      <c r="H347" s="248">
        <v>64</v>
      </c>
      <c r="I347" s="249"/>
      <c r="J347" s="245"/>
      <c r="K347" s="245"/>
      <c r="L347" s="250"/>
      <c r="M347" s="251"/>
      <c r="N347" s="252"/>
      <c r="O347" s="252"/>
      <c r="P347" s="252"/>
      <c r="Q347" s="252"/>
      <c r="R347" s="252"/>
      <c r="S347" s="252"/>
      <c r="T347" s="253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4" t="s">
        <v>208</v>
      </c>
      <c r="AU347" s="254" t="s">
        <v>81</v>
      </c>
      <c r="AV347" s="14" t="s">
        <v>81</v>
      </c>
      <c r="AW347" s="14" t="s">
        <v>33</v>
      </c>
      <c r="AX347" s="14" t="s">
        <v>72</v>
      </c>
      <c r="AY347" s="254" t="s">
        <v>196</v>
      </c>
    </row>
    <row r="348" s="13" customFormat="1">
      <c r="A348" s="13"/>
      <c r="B348" s="233"/>
      <c r="C348" s="234"/>
      <c r="D348" s="235" t="s">
        <v>208</v>
      </c>
      <c r="E348" s="236" t="s">
        <v>19</v>
      </c>
      <c r="F348" s="237" t="s">
        <v>2172</v>
      </c>
      <c r="G348" s="234"/>
      <c r="H348" s="236" t="s">
        <v>19</v>
      </c>
      <c r="I348" s="238"/>
      <c r="J348" s="234"/>
      <c r="K348" s="234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208</v>
      </c>
      <c r="AU348" s="243" t="s">
        <v>81</v>
      </c>
      <c r="AV348" s="13" t="s">
        <v>79</v>
      </c>
      <c r="AW348" s="13" t="s">
        <v>33</v>
      </c>
      <c r="AX348" s="13" t="s">
        <v>72</v>
      </c>
      <c r="AY348" s="243" t="s">
        <v>196</v>
      </c>
    </row>
    <row r="349" s="13" customFormat="1">
      <c r="A349" s="13"/>
      <c r="B349" s="233"/>
      <c r="C349" s="234"/>
      <c r="D349" s="235" t="s">
        <v>208</v>
      </c>
      <c r="E349" s="236" t="s">
        <v>19</v>
      </c>
      <c r="F349" s="237" t="s">
        <v>2173</v>
      </c>
      <c r="G349" s="234"/>
      <c r="H349" s="236" t="s">
        <v>19</v>
      </c>
      <c r="I349" s="238"/>
      <c r="J349" s="234"/>
      <c r="K349" s="234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208</v>
      </c>
      <c r="AU349" s="243" t="s">
        <v>81</v>
      </c>
      <c r="AV349" s="13" t="s">
        <v>79</v>
      </c>
      <c r="AW349" s="13" t="s">
        <v>33</v>
      </c>
      <c r="AX349" s="13" t="s">
        <v>72</v>
      </c>
      <c r="AY349" s="243" t="s">
        <v>196</v>
      </c>
    </row>
    <row r="350" s="13" customFormat="1">
      <c r="A350" s="13"/>
      <c r="B350" s="233"/>
      <c r="C350" s="234"/>
      <c r="D350" s="235" t="s">
        <v>208</v>
      </c>
      <c r="E350" s="236" t="s">
        <v>19</v>
      </c>
      <c r="F350" s="237" t="s">
        <v>2167</v>
      </c>
      <c r="G350" s="234"/>
      <c r="H350" s="236" t="s">
        <v>19</v>
      </c>
      <c r="I350" s="238"/>
      <c r="J350" s="234"/>
      <c r="K350" s="234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208</v>
      </c>
      <c r="AU350" s="243" t="s">
        <v>81</v>
      </c>
      <c r="AV350" s="13" t="s">
        <v>79</v>
      </c>
      <c r="AW350" s="13" t="s">
        <v>33</v>
      </c>
      <c r="AX350" s="13" t="s">
        <v>72</v>
      </c>
      <c r="AY350" s="243" t="s">
        <v>196</v>
      </c>
    </row>
    <row r="351" s="13" customFormat="1">
      <c r="A351" s="13"/>
      <c r="B351" s="233"/>
      <c r="C351" s="234"/>
      <c r="D351" s="235" t="s">
        <v>208</v>
      </c>
      <c r="E351" s="236" t="s">
        <v>19</v>
      </c>
      <c r="F351" s="237" t="s">
        <v>2174</v>
      </c>
      <c r="G351" s="234"/>
      <c r="H351" s="236" t="s">
        <v>19</v>
      </c>
      <c r="I351" s="238"/>
      <c r="J351" s="234"/>
      <c r="K351" s="234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208</v>
      </c>
      <c r="AU351" s="243" t="s">
        <v>81</v>
      </c>
      <c r="AV351" s="13" t="s">
        <v>79</v>
      </c>
      <c r="AW351" s="13" t="s">
        <v>33</v>
      </c>
      <c r="AX351" s="13" t="s">
        <v>72</v>
      </c>
      <c r="AY351" s="243" t="s">
        <v>196</v>
      </c>
    </row>
    <row r="352" s="14" customFormat="1">
      <c r="A352" s="14"/>
      <c r="B352" s="244"/>
      <c r="C352" s="245"/>
      <c r="D352" s="235" t="s">
        <v>208</v>
      </c>
      <c r="E352" s="246" t="s">
        <v>19</v>
      </c>
      <c r="F352" s="247" t="s">
        <v>2204</v>
      </c>
      <c r="G352" s="245"/>
      <c r="H352" s="248">
        <v>40</v>
      </c>
      <c r="I352" s="249"/>
      <c r="J352" s="245"/>
      <c r="K352" s="245"/>
      <c r="L352" s="250"/>
      <c r="M352" s="251"/>
      <c r="N352" s="252"/>
      <c r="O352" s="252"/>
      <c r="P352" s="252"/>
      <c r="Q352" s="252"/>
      <c r="R352" s="252"/>
      <c r="S352" s="252"/>
      <c r="T352" s="253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4" t="s">
        <v>208</v>
      </c>
      <c r="AU352" s="254" t="s">
        <v>81</v>
      </c>
      <c r="AV352" s="14" t="s">
        <v>81</v>
      </c>
      <c r="AW352" s="14" t="s">
        <v>33</v>
      </c>
      <c r="AX352" s="14" t="s">
        <v>72</v>
      </c>
      <c r="AY352" s="254" t="s">
        <v>196</v>
      </c>
    </row>
    <row r="353" s="13" customFormat="1">
      <c r="A353" s="13"/>
      <c r="B353" s="233"/>
      <c r="C353" s="234"/>
      <c r="D353" s="235" t="s">
        <v>208</v>
      </c>
      <c r="E353" s="236" t="s">
        <v>19</v>
      </c>
      <c r="F353" s="237" t="s">
        <v>2175</v>
      </c>
      <c r="G353" s="234"/>
      <c r="H353" s="236" t="s">
        <v>19</v>
      </c>
      <c r="I353" s="238"/>
      <c r="J353" s="234"/>
      <c r="K353" s="234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208</v>
      </c>
      <c r="AU353" s="243" t="s">
        <v>81</v>
      </c>
      <c r="AV353" s="13" t="s">
        <v>79</v>
      </c>
      <c r="AW353" s="13" t="s">
        <v>33</v>
      </c>
      <c r="AX353" s="13" t="s">
        <v>72</v>
      </c>
      <c r="AY353" s="243" t="s">
        <v>196</v>
      </c>
    </row>
    <row r="354" s="13" customFormat="1">
      <c r="A354" s="13"/>
      <c r="B354" s="233"/>
      <c r="C354" s="234"/>
      <c r="D354" s="235" t="s">
        <v>208</v>
      </c>
      <c r="E354" s="236" t="s">
        <v>19</v>
      </c>
      <c r="F354" s="237" t="s">
        <v>2176</v>
      </c>
      <c r="G354" s="234"/>
      <c r="H354" s="236" t="s">
        <v>19</v>
      </c>
      <c r="I354" s="238"/>
      <c r="J354" s="234"/>
      <c r="K354" s="234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208</v>
      </c>
      <c r="AU354" s="243" t="s">
        <v>81</v>
      </c>
      <c r="AV354" s="13" t="s">
        <v>79</v>
      </c>
      <c r="AW354" s="13" t="s">
        <v>33</v>
      </c>
      <c r="AX354" s="13" t="s">
        <v>72</v>
      </c>
      <c r="AY354" s="243" t="s">
        <v>196</v>
      </c>
    </row>
    <row r="355" s="13" customFormat="1">
      <c r="A355" s="13"/>
      <c r="B355" s="233"/>
      <c r="C355" s="234"/>
      <c r="D355" s="235" t="s">
        <v>208</v>
      </c>
      <c r="E355" s="236" t="s">
        <v>19</v>
      </c>
      <c r="F355" s="237" t="s">
        <v>2167</v>
      </c>
      <c r="G355" s="234"/>
      <c r="H355" s="236" t="s">
        <v>19</v>
      </c>
      <c r="I355" s="238"/>
      <c r="J355" s="234"/>
      <c r="K355" s="234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208</v>
      </c>
      <c r="AU355" s="243" t="s">
        <v>81</v>
      </c>
      <c r="AV355" s="13" t="s">
        <v>79</v>
      </c>
      <c r="AW355" s="13" t="s">
        <v>33</v>
      </c>
      <c r="AX355" s="13" t="s">
        <v>72</v>
      </c>
      <c r="AY355" s="243" t="s">
        <v>196</v>
      </c>
    </row>
    <row r="356" s="13" customFormat="1">
      <c r="A356" s="13"/>
      <c r="B356" s="233"/>
      <c r="C356" s="234"/>
      <c r="D356" s="235" t="s">
        <v>208</v>
      </c>
      <c r="E356" s="236" t="s">
        <v>19</v>
      </c>
      <c r="F356" s="237" t="s">
        <v>2177</v>
      </c>
      <c r="G356" s="234"/>
      <c r="H356" s="236" t="s">
        <v>19</v>
      </c>
      <c r="I356" s="238"/>
      <c r="J356" s="234"/>
      <c r="K356" s="234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208</v>
      </c>
      <c r="AU356" s="243" t="s">
        <v>81</v>
      </c>
      <c r="AV356" s="13" t="s">
        <v>79</v>
      </c>
      <c r="AW356" s="13" t="s">
        <v>33</v>
      </c>
      <c r="AX356" s="13" t="s">
        <v>72</v>
      </c>
      <c r="AY356" s="243" t="s">
        <v>196</v>
      </c>
    </row>
    <row r="357" s="14" customFormat="1">
      <c r="A357" s="14"/>
      <c r="B357" s="244"/>
      <c r="C357" s="245"/>
      <c r="D357" s="235" t="s">
        <v>208</v>
      </c>
      <c r="E357" s="246" t="s">
        <v>19</v>
      </c>
      <c r="F357" s="247" t="s">
        <v>2205</v>
      </c>
      <c r="G357" s="245"/>
      <c r="H357" s="248">
        <v>36</v>
      </c>
      <c r="I357" s="249"/>
      <c r="J357" s="245"/>
      <c r="K357" s="245"/>
      <c r="L357" s="250"/>
      <c r="M357" s="251"/>
      <c r="N357" s="252"/>
      <c r="O357" s="252"/>
      <c r="P357" s="252"/>
      <c r="Q357" s="252"/>
      <c r="R357" s="252"/>
      <c r="S357" s="252"/>
      <c r="T357" s="253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4" t="s">
        <v>208</v>
      </c>
      <c r="AU357" s="254" t="s">
        <v>81</v>
      </c>
      <c r="AV357" s="14" t="s">
        <v>81</v>
      </c>
      <c r="AW357" s="14" t="s">
        <v>33</v>
      </c>
      <c r="AX357" s="14" t="s">
        <v>72</v>
      </c>
      <c r="AY357" s="254" t="s">
        <v>196</v>
      </c>
    </row>
    <row r="358" s="13" customFormat="1">
      <c r="A358" s="13"/>
      <c r="B358" s="233"/>
      <c r="C358" s="234"/>
      <c r="D358" s="235" t="s">
        <v>208</v>
      </c>
      <c r="E358" s="236" t="s">
        <v>19</v>
      </c>
      <c r="F358" s="237" t="s">
        <v>2178</v>
      </c>
      <c r="G358" s="234"/>
      <c r="H358" s="236" t="s">
        <v>19</v>
      </c>
      <c r="I358" s="238"/>
      <c r="J358" s="234"/>
      <c r="K358" s="234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208</v>
      </c>
      <c r="AU358" s="243" t="s">
        <v>81</v>
      </c>
      <c r="AV358" s="13" t="s">
        <v>79</v>
      </c>
      <c r="AW358" s="13" t="s">
        <v>33</v>
      </c>
      <c r="AX358" s="13" t="s">
        <v>72</v>
      </c>
      <c r="AY358" s="243" t="s">
        <v>196</v>
      </c>
    </row>
    <row r="359" s="13" customFormat="1">
      <c r="A359" s="13"/>
      <c r="B359" s="233"/>
      <c r="C359" s="234"/>
      <c r="D359" s="235" t="s">
        <v>208</v>
      </c>
      <c r="E359" s="236" t="s">
        <v>19</v>
      </c>
      <c r="F359" s="237" t="s">
        <v>2176</v>
      </c>
      <c r="G359" s="234"/>
      <c r="H359" s="236" t="s">
        <v>19</v>
      </c>
      <c r="I359" s="238"/>
      <c r="J359" s="234"/>
      <c r="K359" s="234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208</v>
      </c>
      <c r="AU359" s="243" t="s">
        <v>81</v>
      </c>
      <c r="AV359" s="13" t="s">
        <v>79</v>
      </c>
      <c r="AW359" s="13" t="s">
        <v>33</v>
      </c>
      <c r="AX359" s="13" t="s">
        <v>72</v>
      </c>
      <c r="AY359" s="243" t="s">
        <v>196</v>
      </c>
    </row>
    <row r="360" s="13" customFormat="1">
      <c r="A360" s="13"/>
      <c r="B360" s="233"/>
      <c r="C360" s="234"/>
      <c r="D360" s="235" t="s">
        <v>208</v>
      </c>
      <c r="E360" s="236" t="s">
        <v>19</v>
      </c>
      <c r="F360" s="237" t="s">
        <v>2167</v>
      </c>
      <c r="G360" s="234"/>
      <c r="H360" s="236" t="s">
        <v>19</v>
      </c>
      <c r="I360" s="238"/>
      <c r="J360" s="234"/>
      <c r="K360" s="234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208</v>
      </c>
      <c r="AU360" s="243" t="s">
        <v>81</v>
      </c>
      <c r="AV360" s="13" t="s">
        <v>79</v>
      </c>
      <c r="AW360" s="13" t="s">
        <v>33</v>
      </c>
      <c r="AX360" s="13" t="s">
        <v>72</v>
      </c>
      <c r="AY360" s="243" t="s">
        <v>196</v>
      </c>
    </row>
    <row r="361" s="13" customFormat="1">
      <c r="A361" s="13"/>
      <c r="B361" s="233"/>
      <c r="C361" s="234"/>
      <c r="D361" s="235" t="s">
        <v>208</v>
      </c>
      <c r="E361" s="236" t="s">
        <v>19</v>
      </c>
      <c r="F361" s="237" t="s">
        <v>2179</v>
      </c>
      <c r="G361" s="234"/>
      <c r="H361" s="236" t="s">
        <v>19</v>
      </c>
      <c r="I361" s="238"/>
      <c r="J361" s="234"/>
      <c r="K361" s="234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208</v>
      </c>
      <c r="AU361" s="243" t="s">
        <v>81</v>
      </c>
      <c r="AV361" s="13" t="s">
        <v>79</v>
      </c>
      <c r="AW361" s="13" t="s">
        <v>33</v>
      </c>
      <c r="AX361" s="13" t="s">
        <v>72</v>
      </c>
      <c r="AY361" s="243" t="s">
        <v>196</v>
      </c>
    </row>
    <row r="362" s="14" customFormat="1">
      <c r="A362" s="14"/>
      <c r="B362" s="244"/>
      <c r="C362" s="245"/>
      <c r="D362" s="235" t="s">
        <v>208</v>
      </c>
      <c r="E362" s="246" t="s">
        <v>19</v>
      </c>
      <c r="F362" s="247" t="s">
        <v>2205</v>
      </c>
      <c r="G362" s="245"/>
      <c r="H362" s="248">
        <v>36</v>
      </c>
      <c r="I362" s="249"/>
      <c r="J362" s="245"/>
      <c r="K362" s="245"/>
      <c r="L362" s="250"/>
      <c r="M362" s="251"/>
      <c r="N362" s="252"/>
      <c r="O362" s="252"/>
      <c r="P362" s="252"/>
      <c r="Q362" s="252"/>
      <c r="R362" s="252"/>
      <c r="S362" s="252"/>
      <c r="T362" s="253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4" t="s">
        <v>208</v>
      </c>
      <c r="AU362" s="254" t="s">
        <v>81</v>
      </c>
      <c r="AV362" s="14" t="s">
        <v>81</v>
      </c>
      <c r="AW362" s="14" t="s">
        <v>33</v>
      </c>
      <c r="AX362" s="14" t="s">
        <v>72</v>
      </c>
      <c r="AY362" s="254" t="s">
        <v>196</v>
      </c>
    </row>
    <row r="363" s="13" customFormat="1">
      <c r="A363" s="13"/>
      <c r="B363" s="233"/>
      <c r="C363" s="234"/>
      <c r="D363" s="235" t="s">
        <v>208</v>
      </c>
      <c r="E363" s="236" t="s">
        <v>19</v>
      </c>
      <c r="F363" s="237" t="s">
        <v>2178</v>
      </c>
      <c r="G363" s="234"/>
      <c r="H363" s="236" t="s">
        <v>19</v>
      </c>
      <c r="I363" s="238"/>
      <c r="J363" s="234"/>
      <c r="K363" s="234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208</v>
      </c>
      <c r="AU363" s="243" t="s">
        <v>81</v>
      </c>
      <c r="AV363" s="13" t="s">
        <v>79</v>
      </c>
      <c r="AW363" s="13" t="s">
        <v>33</v>
      </c>
      <c r="AX363" s="13" t="s">
        <v>72</v>
      </c>
      <c r="AY363" s="243" t="s">
        <v>196</v>
      </c>
    </row>
    <row r="364" s="13" customFormat="1">
      <c r="A364" s="13"/>
      <c r="B364" s="233"/>
      <c r="C364" s="234"/>
      <c r="D364" s="235" t="s">
        <v>208</v>
      </c>
      <c r="E364" s="236" t="s">
        <v>19</v>
      </c>
      <c r="F364" s="237" t="s">
        <v>2176</v>
      </c>
      <c r="G364" s="234"/>
      <c r="H364" s="236" t="s">
        <v>19</v>
      </c>
      <c r="I364" s="238"/>
      <c r="J364" s="234"/>
      <c r="K364" s="234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208</v>
      </c>
      <c r="AU364" s="243" t="s">
        <v>81</v>
      </c>
      <c r="AV364" s="13" t="s">
        <v>79</v>
      </c>
      <c r="AW364" s="13" t="s">
        <v>33</v>
      </c>
      <c r="AX364" s="13" t="s">
        <v>72</v>
      </c>
      <c r="AY364" s="243" t="s">
        <v>196</v>
      </c>
    </row>
    <row r="365" s="15" customFormat="1">
      <c r="A365" s="15"/>
      <c r="B365" s="255"/>
      <c r="C365" s="256"/>
      <c r="D365" s="235" t="s">
        <v>208</v>
      </c>
      <c r="E365" s="257" t="s">
        <v>19</v>
      </c>
      <c r="F365" s="258" t="s">
        <v>219</v>
      </c>
      <c r="G365" s="256"/>
      <c r="H365" s="259">
        <v>232</v>
      </c>
      <c r="I365" s="260"/>
      <c r="J365" s="256"/>
      <c r="K365" s="256"/>
      <c r="L365" s="261"/>
      <c r="M365" s="262"/>
      <c r="N365" s="263"/>
      <c r="O365" s="263"/>
      <c r="P365" s="263"/>
      <c r="Q365" s="263"/>
      <c r="R365" s="263"/>
      <c r="S365" s="263"/>
      <c r="T365" s="264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65" t="s">
        <v>208</v>
      </c>
      <c r="AU365" s="265" t="s">
        <v>81</v>
      </c>
      <c r="AV365" s="15" t="s">
        <v>204</v>
      </c>
      <c r="AW365" s="15" t="s">
        <v>33</v>
      </c>
      <c r="AX365" s="15" t="s">
        <v>79</v>
      </c>
      <c r="AY365" s="265" t="s">
        <v>196</v>
      </c>
    </row>
    <row r="366" s="14" customFormat="1">
      <c r="A366" s="14"/>
      <c r="B366" s="244"/>
      <c r="C366" s="245"/>
      <c r="D366" s="235" t="s">
        <v>208</v>
      </c>
      <c r="E366" s="245"/>
      <c r="F366" s="247" t="s">
        <v>2231</v>
      </c>
      <c r="G366" s="245"/>
      <c r="H366" s="248">
        <v>2320</v>
      </c>
      <c r="I366" s="249"/>
      <c r="J366" s="245"/>
      <c r="K366" s="245"/>
      <c r="L366" s="250"/>
      <c r="M366" s="251"/>
      <c r="N366" s="252"/>
      <c r="O366" s="252"/>
      <c r="P366" s="252"/>
      <c r="Q366" s="252"/>
      <c r="R366" s="252"/>
      <c r="S366" s="252"/>
      <c r="T366" s="253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4" t="s">
        <v>208</v>
      </c>
      <c r="AU366" s="254" t="s">
        <v>81</v>
      </c>
      <c r="AV366" s="14" t="s">
        <v>81</v>
      </c>
      <c r="AW366" s="14" t="s">
        <v>4</v>
      </c>
      <c r="AX366" s="14" t="s">
        <v>79</v>
      </c>
      <c r="AY366" s="254" t="s">
        <v>196</v>
      </c>
    </row>
    <row r="367" s="2" customFormat="1" ht="37.8" customHeight="1">
      <c r="A367" s="41"/>
      <c r="B367" s="42"/>
      <c r="C367" s="215" t="s">
        <v>323</v>
      </c>
      <c r="D367" s="215" t="s">
        <v>199</v>
      </c>
      <c r="E367" s="216" t="s">
        <v>2232</v>
      </c>
      <c r="F367" s="217" t="s">
        <v>2233</v>
      </c>
      <c r="G367" s="218" t="s">
        <v>943</v>
      </c>
      <c r="H367" s="219">
        <v>480</v>
      </c>
      <c r="I367" s="220"/>
      <c r="J367" s="221">
        <f>ROUND(I367*H367,2)</f>
        <v>0</v>
      </c>
      <c r="K367" s="217" t="s">
        <v>203</v>
      </c>
      <c r="L367" s="47"/>
      <c r="M367" s="222" t="s">
        <v>19</v>
      </c>
      <c r="N367" s="223" t="s">
        <v>43</v>
      </c>
      <c r="O367" s="87"/>
      <c r="P367" s="224">
        <f>O367*H367</f>
        <v>0</v>
      </c>
      <c r="Q367" s="224">
        <v>0</v>
      </c>
      <c r="R367" s="224">
        <f>Q367*H367</f>
        <v>0</v>
      </c>
      <c r="S367" s="224">
        <v>0</v>
      </c>
      <c r="T367" s="225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6" t="s">
        <v>204</v>
      </c>
      <c r="AT367" s="226" t="s">
        <v>199</v>
      </c>
      <c r="AU367" s="226" t="s">
        <v>81</v>
      </c>
      <c r="AY367" s="20" t="s">
        <v>196</v>
      </c>
      <c r="BE367" s="227">
        <f>IF(N367="základní",J367,0)</f>
        <v>0</v>
      </c>
      <c r="BF367" s="227">
        <f>IF(N367="snížená",J367,0)</f>
        <v>0</v>
      </c>
      <c r="BG367" s="227">
        <f>IF(N367="zákl. přenesená",J367,0)</f>
        <v>0</v>
      </c>
      <c r="BH367" s="227">
        <f>IF(N367="sníž. přenesená",J367,0)</f>
        <v>0</v>
      </c>
      <c r="BI367" s="227">
        <f>IF(N367="nulová",J367,0)</f>
        <v>0</v>
      </c>
      <c r="BJ367" s="20" t="s">
        <v>79</v>
      </c>
      <c r="BK367" s="227">
        <f>ROUND(I367*H367,2)</f>
        <v>0</v>
      </c>
      <c r="BL367" s="20" t="s">
        <v>204</v>
      </c>
      <c r="BM367" s="226" t="s">
        <v>2234</v>
      </c>
    </row>
    <row r="368" s="2" customFormat="1">
      <c r="A368" s="41"/>
      <c r="B368" s="42"/>
      <c r="C368" s="43"/>
      <c r="D368" s="228" t="s">
        <v>206</v>
      </c>
      <c r="E368" s="43"/>
      <c r="F368" s="229" t="s">
        <v>2235</v>
      </c>
      <c r="G368" s="43"/>
      <c r="H368" s="43"/>
      <c r="I368" s="230"/>
      <c r="J368" s="43"/>
      <c r="K368" s="43"/>
      <c r="L368" s="47"/>
      <c r="M368" s="231"/>
      <c r="N368" s="232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206</v>
      </c>
      <c r="AU368" s="20" t="s">
        <v>81</v>
      </c>
    </row>
    <row r="369" s="13" customFormat="1">
      <c r="A369" s="13"/>
      <c r="B369" s="233"/>
      <c r="C369" s="234"/>
      <c r="D369" s="235" t="s">
        <v>208</v>
      </c>
      <c r="E369" s="236" t="s">
        <v>19</v>
      </c>
      <c r="F369" s="237" t="s">
        <v>2167</v>
      </c>
      <c r="G369" s="234"/>
      <c r="H369" s="236" t="s">
        <v>19</v>
      </c>
      <c r="I369" s="238"/>
      <c r="J369" s="234"/>
      <c r="K369" s="234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208</v>
      </c>
      <c r="AU369" s="243" t="s">
        <v>81</v>
      </c>
      <c r="AV369" s="13" t="s">
        <v>79</v>
      </c>
      <c r="AW369" s="13" t="s">
        <v>33</v>
      </c>
      <c r="AX369" s="13" t="s">
        <v>72</v>
      </c>
      <c r="AY369" s="243" t="s">
        <v>196</v>
      </c>
    </row>
    <row r="370" s="13" customFormat="1">
      <c r="A370" s="13"/>
      <c r="B370" s="233"/>
      <c r="C370" s="234"/>
      <c r="D370" s="235" t="s">
        <v>208</v>
      </c>
      <c r="E370" s="236" t="s">
        <v>19</v>
      </c>
      <c r="F370" s="237" t="s">
        <v>2184</v>
      </c>
      <c r="G370" s="234"/>
      <c r="H370" s="236" t="s">
        <v>19</v>
      </c>
      <c r="I370" s="238"/>
      <c r="J370" s="234"/>
      <c r="K370" s="234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208</v>
      </c>
      <c r="AU370" s="243" t="s">
        <v>81</v>
      </c>
      <c r="AV370" s="13" t="s">
        <v>79</v>
      </c>
      <c r="AW370" s="13" t="s">
        <v>33</v>
      </c>
      <c r="AX370" s="13" t="s">
        <v>72</v>
      </c>
      <c r="AY370" s="243" t="s">
        <v>196</v>
      </c>
    </row>
    <row r="371" s="13" customFormat="1">
      <c r="A371" s="13"/>
      <c r="B371" s="233"/>
      <c r="C371" s="234"/>
      <c r="D371" s="235" t="s">
        <v>208</v>
      </c>
      <c r="E371" s="236" t="s">
        <v>19</v>
      </c>
      <c r="F371" s="237" t="s">
        <v>2201</v>
      </c>
      <c r="G371" s="234"/>
      <c r="H371" s="236" t="s">
        <v>19</v>
      </c>
      <c r="I371" s="238"/>
      <c r="J371" s="234"/>
      <c r="K371" s="234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208</v>
      </c>
      <c r="AU371" s="243" t="s">
        <v>81</v>
      </c>
      <c r="AV371" s="13" t="s">
        <v>79</v>
      </c>
      <c r="AW371" s="13" t="s">
        <v>33</v>
      </c>
      <c r="AX371" s="13" t="s">
        <v>72</v>
      </c>
      <c r="AY371" s="243" t="s">
        <v>196</v>
      </c>
    </row>
    <row r="372" s="14" customFormat="1">
      <c r="A372" s="14"/>
      <c r="B372" s="244"/>
      <c r="C372" s="245"/>
      <c r="D372" s="235" t="s">
        <v>208</v>
      </c>
      <c r="E372" s="246" t="s">
        <v>19</v>
      </c>
      <c r="F372" s="247" t="s">
        <v>2210</v>
      </c>
      <c r="G372" s="245"/>
      <c r="H372" s="248">
        <v>48</v>
      </c>
      <c r="I372" s="249"/>
      <c r="J372" s="245"/>
      <c r="K372" s="245"/>
      <c r="L372" s="250"/>
      <c r="M372" s="251"/>
      <c r="N372" s="252"/>
      <c r="O372" s="252"/>
      <c r="P372" s="252"/>
      <c r="Q372" s="252"/>
      <c r="R372" s="252"/>
      <c r="S372" s="252"/>
      <c r="T372" s="253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4" t="s">
        <v>208</v>
      </c>
      <c r="AU372" s="254" t="s">
        <v>81</v>
      </c>
      <c r="AV372" s="14" t="s">
        <v>81</v>
      </c>
      <c r="AW372" s="14" t="s">
        <v>33</v>
      </c>
      <c r="AX372" s="14" t="s">
        <v>72</v>
      </c>
      <c r="AY372" s="254" t="s">
        <v>196</v>
      </c>
    </row>
    <row r="373" s="13" customFormat="1">
      <c r="A373" s="13"/>
      <c r="B373" s="233"/>
      <c r="C373" s="234"/>
      <c r="D373" s="235" t="s">
        <v>208</v>
      </c>
      <c r="E373" s="236" t="s">
        <v>19</v>
      </c>
      <c r="F373" s="237" t="s">
        <v>2185</v>
      </c>
      <c r="G373" s="234"/>
      <c r="H373" s="236" t="s">
        <v>19</v>
      </c>
      <c r="I373" s="238"/>
      <c r="J373" s="234"/>
      <c r="K373" s="234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208</v>
      </c>
      <c r="AU373" s="243" t="s">
        <v>81</v>
      </c>
      <c r="AV373" s="13" t="s">
        <v>79</v>
      </c>
      <c r="AW373" s="13" t="s">
        <v>33</v>
      </c>
      <c r="AX373" s="13" t="s">
        <v>72</v>
      </c>
      <c r="AY373" s="243" t="s">
        <v>196</v>
      </c>
    </row>
    <row r="374" s="13" customFormat="1">
      <c r="A374" s="13"/>
      <c r="B374" s="233"/>
      <c r="C374" s="234"/>
      <c r="D374" s="235" t="s">
        <v>208</v>
      </c>
      <c r="E374" s="236" t="s">
        <v>19</v>
      </c>
      <c r="F374" s="237" t="s">
        <v>2186</v>
      </c>
      <c r="G374" s="234"/>
      <c r="H374" s="236" t="s">
        <v>19</v>
      </c>
      <c r="I374" s="238"/>
      <c r="J374" s="234"/>
      <c r="K374" s="234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208</v>
      </c>
      <c r="AU374" s="243" t="s">
        <v>81</v>
      </c>
      <c r="AV374" s="13" t="s">
        <v>79</v>
      </c>
      <c r="AW374" s="13" t="s">
        <v>33</v>
      </c>
      <c r="AX374" s="13" t="s">
        <v>72</v>
      </c>
      <c r="AY374" s="243" t="s">
        <v>196</v>
      </c>
    </row>
    <row r="375" s="15" customFormat="1">
      <c r="A375" s="15"/>
      <c r="B375" s="255"/>
      <c r="C375" s="256"/>
      <c r="D375" s="235" t="s">
        <v>208</v>
      </c>
      <c r="E375" s="257" t="s">
        <v>19</v>
      </c>
      <c r="F375" s="258" t="s">
        <v>219</v>
      </c>
      <c r="G375" s="256"/>
      <c r="H375" s="259">
        <v>48</v>
      </c>
      <c r="I375" s="260"/>
      <c r="J375" s="256"/>
      <c r="K375" s="256"/>
      <c r="L375" s="261"/>
      <c r="M375" s="262"/>
      <c r="N375" s="263"/>
      <c r="O375" s="263"/>
      <c r="P375" s="263"/>
      <c r="Q375" s="263"/>
      <c r="R375" s="263"/>
      <c r="S375" s="263"/>
      <c r="T375" s="264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65" t="s">
        <v>208</v>
      </c>
      <c r="AU375" s="265" t="s">
        <v>81</v>
      </c>
      <c r="AV375" s="15" t="s">
        <v>204</v>
      </c>
      <c r="AW375" s="15" t="s">
        <v>33</v>
      </c>
      <c r="AX375" s="15" t="s">
        <v>79</v>
      </c>
      <c r="AY375" s="265" t="s">
        <v>196</v>
      </c>
    </row>
    <row r="376" s="14" customFormat="1">
      <c r="A376" s="14"/>
      <c r="B376" s="244"/>
      <c r="C376" s="245"/>
      <c r="D376" s="235" t="s">
        <v>208</v>
      </c>
      <c r="E376" s="245"/>
      <c r="F376" s="247" t="s">
        <v>2236</v>
      </c>
      <c r="G376" s="245"/>
      <c r="H376" s="248">
        <v>480</v>
      </c>
      <c r="I376" s="249"/>
      <c r="J376" s="245"/>
      <c r="K376" s="245"/>
      <c r="L376" s="250"/>
      <c r="M376" s="251"/>
      <c r="N376" s="252"/>
      <c r="O376" s="252"/>
      <c r="P376" s="252"/>
      <c r="Q376" s="252"/>
      <c r="R376" s="252"/>
      <c r="S376" s="252"/>
      <c r="T376" s="253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4" t="s">
        <v>208</v>
      </c>
      <c r="AU376" s="254" t="s">
        <v>81</v>
      </c>
      <c r="AV376" s="14" t="s">
        <v>81</v>
      </c>
      <c r="AW376" s="14" t="s">
        <v>4</v>
      </c>
      <c r="AX376" s="14" t="s">
        <v>79</v>
      </c>
      <c r="AY376" s="254" t="s">
        <v>196</v>
      </c>
    </row>
    <row r="377" s="2" customFormat="1" ht="33" customHeight="1">
      <c r="A377" s="41"/>
      <c r="B377" s="42"/>
      <c r="C377" s="215" t="s">
        <v>8</v>
      </c>
      <c r="D377" s="215" t="s">
        <v>199</v>
      </c>
      <c r="E377" s="216" t="s">
        <v>2237</v>
      </c>
      <c r="F377" s="217" t="s">
        <v>2238</v>
      </c>
      <c r="G377" s="218" t="s">
        <v>943</v>
      </c>
      <c r="H377" s="219">
        <v>50</v>
      </c>
      <c r="I377" s="220"/>
      <c r="J377" s="221">
        <f>ROUND(I377*H377,2)</f>
        <v>0</v>
      </c>
      <c r="K377" s="217" t="s">
        <v>203</v>
      </c>
      <c r="L377" s="47"/>
      <c r="M377" s="222" t="s">
        <v>19</v>
      </c>
      <c r="N377" s="223" t="s">
        <v>43</v>
      </c>
      <c r="O377" s="87"/>
      <c r="P377" s="224">
        <f>O377*H377</f>
        <v>0</v>
      </c>
      <c r="Q377" s="224">
        <v>0</v>
      </c>
      <c r="R377" s="224">
        <f>Q377*H377</f>
        <v>0</v>
      </c>
      <c r="S377" s="224">
        <v>0</v>
      </c>
      <c r="T377" s="225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226" t="s">
        <v>204</v>
      </c>
      <c r="AT377" s="226" t="s">
        <v>199</v>
      </c>
      <c r="AU377" s="226" t="s">
        <v>81</v>
      </c>
      <c r="AY377" s="20" t="s">
        <v>196</v>
      </c>
      <c r="BE377" s="227">
        <f>IF(N377="základní",J377,0)</f>
        <v>0</v>
      </c>
      <c r="BF377" s="227">
        <f>IF(N377="snížená",J377,0)</f>
        <v>0</v>
      </c>
      <c r="BG377" s="227">
        <f>IF(N377="zákl. přenesená",J377,0)</f>
        <v>0</v>
      </c>
      <c r="BH377" s="227">
        <f>IF(N377="sníž. přenesená",J377,0)</f>
        <v>0</v>
      </c>
      <c r="BI377" s="227">
        <f>IF(N377="nulová",J377,0)</f>
        <v>0</v>
      </c>
      <c r="BJ377" s="20" t="s">
        <v>79</v>
      </c>
      <c r="BK377" s="227">
        <f>ROUND(I377*H377,2)</f>
        <v>0</v>
      </c>
      <c r="BL377" s="20" t="s">
        <v>204</v>
      </c>
      <c r="BM377" s="226" t="s">
        <v>2239</v>
      </c>
    </row>
    <row r="378" s="2" customFormat="1">
      <c r="A378" s="41"/>
      <c r="B378" s="42"/>
      <c r="C378" s="43"/>
      <c r="D378" s="228" t="s">
        <v>206</v>
      </c>
      <c r="E378" s="43"/>
      <c r="F378" s="229" t="s">
        <v>2240</v>
      </c>
      <c r="G378" s="43"/>
      <c r="H378" s="43"/>
      <c r="I378" s="230"/>
      <c r="J378" s="43"/>
      <c r="K378" s="43"/>
      <c r="L378" s="47"/>
      <c r="M378" s="231"/>
      <c r="N378" s="232"/>
      <c r="O378" s="87"/>
      <c r="P378" s="87"/>
      <c r="Q378" s="87"/>
      <c r="R378" s="87"/>
      <c r="S378" s="87"/>
      <c r="T378" s="88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T378" s="20" t="s">
        <v>206</v>
      </c>
      <c r="AU378" s="20" t="s">
        <v>81</v>
      </c>
    </row>
    <row r="379" s="13" customFormat="1">
      <c r="A379" s="13"/>
      <c r="B379" s="233"/>
      <c r="C379" s="234"/>
      <c r="D379" s="235" t="s">
        <v>208</v>
      </c>
      <c r="E379" s="236" t="s">
        <v>19</v>
      </c>
      <c r="F379" s="237" t="s">
        <v>2167</v>
      </c>
      <c r="G379" s="234"/>
      <c r="H379" s="236" t="s">
        <v>19</v>
      </c>
      <c r="I379" s="238"/>
      <c r="J379" s="234"/>
      <c r="K379" s="234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208</v>
      </c>
      <c r="AU379" s="243" t="s">
        <v>81</v>
      </c>
      <c r="AV379" s="13" t="s">
        <v>79</v>
      </c>
      <c r="AW379" s="13" t="s">
        <v>33</v>
      </c>
      <c r="AX379" s="13" t="s">
        <v>72</v>
      </c>
      <c r="AY379" s="243" t="s">
        <v>196</v>
      </c>
    </row>
    <row r="380" s="13" customFormat="1">
      <c r="A380" s="13"/>
      <c r="B380" s="233"/>
      <c r="C380" s="234"/>
      <c r="D380" s="235" t="s">
        <v>208</v>
      </c>
      <c r="E380" s="236" t="s">
        <v>19</v>
      </c>
      <c r="F380" s="237" t="s">
        <v>2168</v>
      </c>
      <c r="G380" s="234"/>
      <c r="H380" s="236" t="s">
        <v>19</v>
      </c>
      <c r="I380" s="238"/>
      <c r="J380" s="234"/>
      <c r="K380" s="234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208</v>
      </c>
      <c r="AU380" s="243" t="s">
        <v>81</v>
      </c>
      <c r="AV380" s="13" t="s">
        <v>79</v>
      </c>
      <c r="AW380" s="13" t="s">
        <v>33</v>
      </c>
      <c r="AX380" s="13" t="s">
        <v>72</v>
      </c>
      <c r="AY380" s="243" t="s">
        <v>196</v>
      </c>
    </row>
    <row r="381" s="14" customFormat="1">
      <c r="A381" s="14"/>
      <c r="B381" s="244"/>
      <c r="C381" s="245"/>
      <c r="D381" s="235" t="s">
        <v>208</v>
      </c>
      <c r="E381" s="246" t="s">
        <v>19</v>
      </c>
      <c r="F381" s="247" t="s">
        <v>79</v>
      </c>
      <c r="G381" s="245"/>
      <c r="H381" s="248">
        <v>1</v>
      </c>
      <c r="I381" s="249"/>
      <c r="J381" s="245"/>
      <c r="K381" s="245"/>
      <c r="L381" s="250"/>
      <c r="M381" s="251"/>
      <c r="N381" s="252"/>
      <c r="O381" s="252"/>
      <c r="P381" s="252"/>
      <c r="Q381" s="252"/>
      <c r="R381" s="252"/>
      <c r="S381" s="252"/>
      <c r="T381" s="253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4" t="s">
        <v>208</v>
      </c>
      <c r="AU381" s="254" t="s">
        <v>81</v>
      </c>
      <c r="AV381" s="14" t="s">
        <v>81</v>
      </c>
      <c r="AW381" s="14" t="s">
        <v>33</v>
      </c>
      <c r="AX381" s="14" t="s">
        <v>72</v>
      </c>
      <c r="AY381" s="254" t="s">
        <v>196</v>
      </c>
    </row>
    <row r="382" s="13" customFormat="1">
      <c r="A382" s="13"/>
      <c r="B382" s="233"/>
      <c r="C382" s="234"/>
      <c r="D382" s="235" t="s">
        <v>208</v>
      </c>
      <c r="E382" s="236" t="s">
        <v>19</v>
      </c>
      <c r="F382" s="237" t="s">
        <v>2169</v>
      </c>
      <c r="G382" s="234"/>
      <c r="H382" s="236" t="s">
        <v>19</v>
      </c>
      <c r="I382" s="238"/>
      <c r="J382" s="234"/>
      <c r="K382" s="234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208</v>
      </c>
      <c r="AU382" s="243" t="s">
        <v>81</v>
      </c>
      <c r="AV382" s="13" t="s">
        <v>79</v>
      </c>
      <c r="AW382" s="13" t="s">
        <v>33</v>
      </c>
      <c r="AX382" s="13" t="s">
        <v>72</v>
      </c>
      <c r="AY382" s="243" t="s">
        <v>196</v>
      </c>
    </row>
    <row r="383" s="13" customFormat="1">
      <c r="A383" s="13"/>
      <c r="B383" s="233"/>
      <c r="C383" s="234"/>
      <c r="D383" s="235" t="s">
        <v>208</v>
      </c>
      <c r="E383" s="236" t="s">
        <v>19</v>
      </c>
      <c r="F383" s="237" t="s">
        <v>2170</v>
      </c>
      <c r="G383" s="234"/>
      <c r="H383" s="236" t="s">
        <v>19</v>
      </c>
      <c r="I383" s="238"/>
      <c r="J383" s="234"/>
      <c r="K383" s="234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208</v>
      </c>
      <c r="AU383" s="243" t="s">
        <v>81</v>
      </c>
      <c r="AV383" s="13" t="s">
        <v>79</v>
      </c>
      <c r="AW383" s="13" t="s">
        <v>33</v>
      </c>
      <c r="AX383" s="13" t="s">
        <v>72</v>
      </c>
      <c r="AY383" s="243" t="s">
        <v>196</v>
      </c>
    </row>
    <row r="384" s="13" customFormat="1">
      <c r="A384" s="13"/>
      <c r="B384" s="233"/>
      <c r="C384" s="234"/>
      <c r="D384" s="235" t="s">
        <v>208</v>
      </c>
      <c r="E384" s="236" t="s">
        <v>19</v>
      </c>
      <c r="F384" s="237" t="s">
        <v>2167</v>
      </c>
      <c r="G384" s="234"/>
      <c r="H384" s="236" t="s">
        <v>19</v>
      </c>
      <c r="I384" s="238"/>
      <c r="J384" s="234"/>
      <c r="K384" s="234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208</v>
      </c>
      <c r="AU384" s="243" t="s">
        <v>81</v>
      </c>
      <c r="AV384" s="13" t="s">
        <v>79</v>
      </c>
      <c r="AW384" s="13" t="s">
        <v>33</v>
      </c>
      <c r="AX384" s="13" t="s">
        <v>72</v>
      </c>
      <c r="AY384" s="243" t="s">
        <v>196</v>
      </c>
    </row>
    <row r="385" s="13" customFormat="1">
      <c r="A385" s="13"/>
      <c r="B385" s="233"/>
      <c r="C385" s="234"/>
      <c r="D385" s="235" t="s">
        <v>208</v>
      </c>
      <c r="E385" s="236" t="s">
        <v>19</v>
      </c>
      <c r="F385" s="237" t="s">
        <v>2171</v>
      </c>
      <c r="G385" s="234"/>
      <c r="H385" s="236" t="s">
        <v>19</v>
      </c>
      <c r="I385" s="238"/>
      <c r="J385" s="234"/>
      <c r="K385" s="234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208</v>
      </c>
      <c r="AU385" s="243" t="s">
        <v>81</v>
      </c>
      <c r="AV385" s="13" t="s">
        <v>79</v>
      </c>
      <c r="AW385" s="13" t="s">
        <v>33</v>
      </c>
      <c r="AX385" s="13" t="s">
        <v>72</v>
      </c>
      <c r="AY385" s="243" t="s">
        <v>196</v>
      </c>
    </row>
    <row r="386" s="14" customFormat="1">
      <c r="A386" s="14"/>
      <c r="B386" s="244"/>
      <c r="C386" s="245"/>
      <c r="D386" s="235" t="s">
        <v>208</v>
      </c>
      <c r="E386" s="246" t="s">
        <v>19</v>
      </c>
      <c r="F386" s="247" t="s">
        <v>79</v>
      </c>
      <c r="G386" s="245"/>
      <c r="H386" s="248">
        <v>1</v>
      </c>
      <c r="I386" s="249"/>
      <c r="J386" s="245"/>
      <c r="K386" s="245"/>
      <c r="L386" s="250"/>
      <c r="M386" s="251"/>
      <c r="N386" s="252"/>
      <c r="O386" s="252"/>
      <c r="P386" s="252"/>
      <c r="Q386" s="252"/>
      <c r="R386" s="252"/>
      <c r="S386" s="252"/>
      <c r="T386" s="253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4" t="s">
        <v>208</v>
      </c>
      <c r="AU386" s="254" t="s">
        <v>81</v>
      </c>
      <c r="AV386" s="14" t="s">
        <v>81</v>
      </c>
      <c r="AW386" s="14" t="s">
        <v>33</v>
      </c>
      <c r="AX386" s="14" t="s">
        <v>72</v>
      </c>
      <c r="AY386" s="254" t="s">
        <v>196</v>
      </c>
    </row>
    <row r="387" s="13" customFormat="1">
      <c r="A387" s="13"/>
      <c r="B387" s="233"/>
      <c r="C387" s="234"/>
      <c r="D387" s="235" t="s">
        <v>208</v>
      </c>
      <c r="E387" s="236" t="s">
        <v>19</v>
      </c>
      <c r="F387" s="237" t="s">
        <v>2172</v>
      </c>
      <c r="G387" s="234"/>
      <c r="H387" s="236" t="s">
        <v>19</v>
      </c>
      <c r="I387" s="238"/>
      <c r="J387" s="234"/>
      <c r="K387" s="234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208</v>
      </c>
      <c r="AU387" s="243" t="s">
        <v>81</v>
      </c>
      <c r="AV387" s="13" t="s">
        <v>79</v>
      </c>
      <c r="AW387" s="13" t="s">
        <v>33</v>
      </c>
      <c r="AX387" s="13" t="s">
        <v>72</v>
      </c>
      <c r="AY387" s="243" t="s">
        <v>196</v>
      </c>
    </row>
    <row r="388" s="13" customFormat="1">
      <c r="A388" s="13"/>
      <c r="B388" s="233"/>
      <c r="C388" s="234"/>
      <c r="D388" s="235" t="s">
        <v>208</v>
      </c>
      <c r="E388" s="236" t="s">
        <v>19</v>
      </c>
      <c r="F388" s="237" t="s">
        <v>2173</v>
      </c>
      <c r="G388" s="234"/>
      <c r="H388" s="236" t="s">
        <v>19</v>
      </c>
      <c r="I388" s="238"/>
      <c r="J388" s="234"/>
      <c r="K388" s="234"/>
      <c r="L388" s="239"/>
      <c r="M388" s="240"/>
      <c r="N388" s="241"/>
      <c r="O388" s="241"/>
      <c r="P388" s="241"/>
      <c r="Q388" s="241"/>
      <c r="R388" s="241"/>
      <c r="S388" s="241"/>
      <c r="T388" s="24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3" t="s">
        <v>208</v>
      </c>
      <c r="AU388" s="243" t="s">
        <v>81</v>
      </c>
      <c r="AV388" s="13" t="s">
        <v>79</v>
      </c>
      <c r="AW388" s="13" t="s">
        <v>33</v>
      </c>
      <c r="AX388" s="13" t="s">
        <v>72</v>
      </c>
      <c r="AY388" s="243" t="s">
        <v>196</v>
      </c>
    </row>
    <row r="389" s="13" customFormat="1">
      <c r="A389" s="13"/>
      <c r="B389" s="233"/>
      <c r="C389" s="234"/>
      <c r="D389" s="235" t="s">
        <v>208</v>
      </c>
      <c r="E389" s="236" t="s">
        <v>19</v>
      </c>
      <c r="F389" s="237" t="s">
        <v>2167</v>
      </c>
      <c r="G389" s="234"/>
      <c r="H389" s="236" t="s">
        <v>19</v>
      </c>
      <c r="I389" s="238"/>
      <c r="J389" s="234"/>
      <c r="K389" s="234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208</v>
      </c>
      <c r="AU389" s="243" t="s">
        <v>81</v>
      </c>
      <c r="AV389" s="13" t="s">
        <v>79</v>
      </c>
      <c r="AW389" s="13" t="s">
        <v>33</v>
      </c>
      <c r="AX389" s="13" t="s">
        <v>72</v>
      </c>
      <c r="AY389" s="243" t="s">
        <v>196</v>
      </c>
    </row>
    <row r="390" s="13" customFormat="1">
      <c r="A390" s="13"/>
      <c r="B390" s="233"/>
      <c r="C390" s="234"/>
      <c r="D390" s="235" t="s">
        <v>208</v>
      </c>
      <c r="E390" s="236" t="s">
        <v>19</v>
      </c>
      <c r="F390" s="237" t="s">
        <v>2174</v>
      </c>
      <c r="G390" s="234"/>
      <c r="H390" s="236" t="s">
        <v>19</v>
      </c>
      <c r="I390" s="238"/>
      <c r="J390" s="234"/>
      <c r="K390" s="234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208</v>
      </c>
      <c r="AU390" s="243" t="s">
        <v>81</v>
      </c>
      <c r="AV390" s="13" t="s">
        <v>79</v>
      </c>
      <c r="AW390" s="13" t="s">
        <v>33</v>
      </c>
      <c r="AX390" s="13" t="s">
        <v>72</v>
      </c>
      <c r="AY390" s="243" t="s">
        <v>196</v>
      </c>
    </row>
    <row r="391" s="14" customFormat="1">
      <c r="A391" s="14"/>
      <c r="B391" s="244"/>
      <c r="C391" s="245"/>
      <c r="D391" s="235" t="s">
        <v>208</v>
      </c>
      <c r="E391" s="246" t="s">
        <v>19</v>
      </c>
      <c r="F391" s="247" t="s">
        <v>79</v>
      </c>
      <c r="G391" s="245"/>
      <c r="H391" s="248">
        <v>1</v>
      </c>
      <c r="I391" s="249"/>
      <c r="J391" s="245"/>
      <c r="K391" s="245"/>
      <c r="L391" s="250"/>
      <c r="M391" s="251"/>
      <c r="N391" s="252"/>
      <c r="O391" s="252"/>
      <c r="P391" s="252"/>
      <c r="Q391" s="252"/>
      <c r="R391" s="252"/>
      <c r="S391" s="252"/>
      <c r="T391" s="253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4" t="s">
        <v>208</v>
      </c>
      <c r="AU391" s="254" t="s">
        <v>81</v>
      </c>
      <c r="AV391" s="14" t="s">
        <v>81</v>
      </c>
      <c r="AW391" s="14" t="s">
        <v>33</v>
      </c>
      <c r="AX391" s="14" t="s">
        <v>72</v>
      </c>
      <c r="AY391" s="254" t="s">
        <v>196</v>
      </c>
    </row>
    <row r="392" s="13" customFormat="1">
      <c r="A392" s="13"/>
      <c r="B392" s="233"/>
      <c r="C392" s="234"/>
      <c r="D392" s="235" t="s">
        <v>208</v>
      </c>
      <c r="E392" s="236" t="s">
        <v>19</v>
      </c>
      <c r="F392" s="237" t="s">
        <v>2175</v>
      </c>
      <c r="G392" s="234"/>
      <c r="H392" s="236" t="s">
        <v>19</v>
      </c>
      <c r="I392" s="238"/>
      <c r="J392" s="234"/>
      <c r="K392" s="234"/>
      <c r="L392" s="239"/>
      <c r="M392" s="240"/>
      <c r="N392" s="241"/>
      <c r="O392" s="241"/>
      <c r="P392" s="241"/>
      <c r="Q392" s="241"/>
      <c r="R392" s="241"/>
      <c r="S392" s="241"/>
      <c r="T392" s="24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3" t="s">
        <v>208</v>
      </c>
      <c r="AU392" s="243" t="s">
        <v>81</v>
      </c>
      <c r="AV392" s="13" t="s">
        <v>79</v>
      </c>
      <c r="AW392" s="13" t="s">
        <v>33</v>
      </c>
      <c r="AX392" s="13" t="s">
        <v>72</v>
      </c>
      <c r="AY392" s="243" t="s">
        <v>196</v>
      </c>
    </row>
    <row r="393" s="13" customFormat="1">
      <c r="A393" s="13"/>
      <c r="B393" s="233"/>
      <c r="C393" s="234"/>
      <c r="D393" s="235" t="s">
        <v>208</v>
      </c>
      <c r="E393" s="236" t="s">
        <v>19</v>
      </c>
      <c r="F393" s="237" t="s">
        <v>2176</v>
      </c>
      <c r="G393" s="234"/>
      <c r="H393" s="236" t="s">
        <v>19</v>
      </c>
      <c r="I393" s="238"/>
      <c r="J393" s="234"/>
      <c r="K393" s="234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208</v>
      </c>
      <c r="AU393" s="243" t="s">
        <v>81</v>
      </c>
      <c r="AV393" s="13" t="s">
        <v>79</v>
      </c>
      <c r="AW393" s="13" t="s">
        <v>33</v>
      </c>
      <c r="AX393" s="13" t="s">
        <v>72</v>
      </c>
      <c r="AY393" s="243" t="s">
        <v>196</v>
      </c>
    </row>
    <row r="394" s="13" customFormat="1">
      <c r="A394" s="13"/>
      <c r="B394" s="233"/>
      <c r="C394" s="234"/>
      <c r="D394" s="235" t="s">
        <v>208</v>
      </c>
      <c r="E394" s="236" t="s">
        <v>19</v>
      </c>
      <c r="F394" s="237" t="s">
        <v>2167</v>
      </c>
      <c r="G394" s="234"/>
      <c r="H394" s="236" t="s">
        <v>19</v>
      </c>
      <c r="I394" s="238"/>
      <c r="J394" s="234"/>
      <c r="K394" s="234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208</v>
      </c>
      <c r="AU394" s="243" t="s">
        <v>81</v>
      </c>
      <c r="AV394" s="13" t="s">
        <v>79</v>
      </c>
      <c r="AW394" s="13" t="s">
        <v>33</v>
      </c>
      <c r="AX394" s="13" t="s">
        <v>72</v>
      </c>
      <c r="AY394" s="243" t="s">
        <v>196</v>
      </c>
    </row>
    <row r="395" s="13" customFormat="1">
      <c r="A395" s="13"/>
      <c r="B395" s="233"/>
      <c r="C395" s="234"/>
      <c r="D395" s="235" t="s">
        <v>208</v>
      </c>
      <c r="E395" s="236" t="s">
        <v>19</v>
      </c>
      <c r="F395" s="237" t="s">
        <v>2177</v>
      </c>
      <c r="G395" s="234"/>
      <c r="H395" s="236" t="s">
        <v>19</v>
      </c>
      <c r="I395" s="238"/>
      <c r="J395" s="234"/>
      <c r="K395" s="234"/>
      <c r="L395" s="239"/>
      <c r="M395" s="240"/>
      <c r="N395" s="241"/>
      <c r="O395" s="241"/>
      <c r="P395" s="241"/>
      <c r="Q395" s="241"/>
      <c r="R395" s="241"/>
      <c r="S395" s="241"/>
      <c r="T395" s="24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3" t="s">
        <v>208</v>
      </c>
      <c r="AU395" s="243" t="s">
        <v>81</v>
      </c>
      <c r="AV395" s="13" t="s">
        <v>79</v>
      </c>
      <c r="AW395" s="13" t="s">
        <v>33</v>
      </c>
      <c r="AX395" s="13" t="s">
        <v>72</v>
      </c>
      <c r="AY395" s="243" t="s">
        <v>196</v>
      </c>
    </row>
    <row r="396" s="14" customFormat="1">
      <c r="A396" s="14"/>
      <c r="B396" s="244"/>
      <c r="C396" s="245"/>
      <c r="D396" s="235" t="s">
        <v>208</v>
      </c>
      <c r="E396" s="246" t="s">
        <v>19</v>
      </c>
      <c r="F396" s="247" t="s">
        <v>79</v>
      </c>
      <c r="G396" s="245"/>
      <c r="H396" s="248">
        <v>1</v>
      </c>
      <c r="I396" s="249"/>
      <c r="J396" s="245"/>
      <c r="K396" s="245"/>
      <c r="L396" s="250"/>
      <c r="M396" s="251"/>
      <c r="N396" s="252"/>
      <c r="O396" s="252"/>
      <c r="P396" s="252"/>
      <c r="Q396" s="252"/>
      <c r="R396" s="252"/>
      <c r="S396" s="252"/>
      <c r="T396" s="253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4" t="s">
        <v>208</v>
      </c>
      <c r="AU396" s="254" t="s">
        <v>81</v>
      </c>
      <c r="AV396" s="14" t="s">
        <v>81</v>
      </c>
      <c r="AW396" s="14" t="s">
        <v>33</v>
      </c>
      <c r="AX396" s="14" t="s">
        <v>72</v>
      </c>
      <c r="AY396" s="254" t="s">
        <v>196</v>
      </c>
    </row>
    <row r="397" s="13" customFormat="1">
      <c r="A397" s="13"/>
      <c r="B397" s="233"/>
      <c r="C397" s="234"/>
      <c r="D397" s="235" t="s">
        <v>208</v>
      </c>
      <c r="E397" s="236" t="s">
        <v>19</v>
      </c>
      <c r="F397" s="237" t="s">
        <v>2178</v>
      </c>
      <c r="G397" s="234"/>
      <c r="H397" s="236" t="s">
        <v>19</v>
      </c>
      <c r="I397" s="238"/>
      <c r="J397" s="234"/>
      <c r="K397" s="234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208</v>
      </c>
      <c r="AU397" s="243" t="s">
        <v>81</v>
      </c>
      <c r="AV397" s="13" t="s">
        <v>79</v>
      </c>
      <c r="AW397" s="13" t="s">
        <v>33</v>
      </c>
      <c r="AX397" s="13" t="s">
        <v>72</v>
      </c>
      <c r="AY397" s="243" t="s">
        <v>196</v>
      </c>
    </row>
    <row r="398" s="13" customFormat="1">
      <c r="A398" s="13"/>
      <c r="B398" s="233"/>
      <c r="C398" s="234"/>
      <c r="D398" s="235" t="s">
        <v>208</v>
      </c>
      <c r="E398" s="236" t="s">
        <v>19</v>
      </c>
      <c r="F398" s="237" t="s">
        <v>2176</v>
      </c>
      <c r="G398" s="234"/>
      <c r="H398" s="236" t="s">
        <v>19</v>
      </c>
      <c r="I398" s="238"/>
      <c r="J398" s="234"/>
      <c r="K398" s="234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208</v>
      </c>
      <c r="AU398" s="243" t="s">
        <v>81</v>
      </c>
      <c r="AV398" s="13" t="s">
        <v>79</v>
      </c>
      <c r="AW398" s="13" t="s">
        <v>33</v>
      </c>
      <c r="AX398" s="13" t="s">
        <v>72</v>
      </c>
      <c r="AY398" s="243" t="s">
        <v>196</v>
      </c>
    </row>
    <row r="399" s="13" customFormat="1">
      <c r="A399" s="13"/>
      <c r="B399" s="233"/>
      <c r="C399" s="234"/>
      <c r="D399" s="235" t="s">
        <v>208</v>
      </c>
      <c r="E399" s="236" t="s">
        <v>19</v>
      </c>
      <c r="F399" s="237" t="s">
        <v>2167</v>
      </c>
      <c r="G399" s="234"/>
      <c r="H399" s="236" t="s">
        <v>19</v>
      </c>
      <c r="I399" s="238"/>
      <c r="J399" s="234"/>
      <c r="K399" s="234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208</v>
      </c>
      <c r="AU399" s="243" t="s">
        <v>81</v>
      </c>
      <c r="AV399" s="13" t="s">
        <v>79</v>
      </c>
      <c r="AW399" s="13" t="s">
        <v>33</v>
      </c>
      <c r="AX399" s="13" t="s">
        <v>72</v>
      </c>
      <c r="AY399" s="243" t="s">
        <v>196</v>
      </c>
    </row>
    <row r="400" s="13" customFormat="1">
      <c r="A400" s="13"/>
      <c r="B400" s="233"/>
      <c r="C400" s="234"/>
      <c r="D400" s="235" t="s">
        <v>208</v>
      </c>
      <c r="E400" s="236" t="s">
        <v>19</v>
      </c>
      <c r="F400" s="237" t="s">
        <v>2179</v>
      </c>
      <c r="G400" s="234"/>
      <c r="H400" s="236" t="s">
        <v>19</v>
      </c>
      <c r="I400" s="238"/>
      <c r="J400" s="234"/>
      <c r="K400" s="234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208</v>
      </c>
      <c r="AU400" s="243" t="s">
        <v>81</v>
      </c>
      <c r="AV400" s="13" t="s">
        <v>79</v>
      </c>
      <c r="AW400" s="13" t="s">
        <v>33</v>
      </c>
      <c r="AX400" s="13" t="s">
        <v>72</v>
      </c>
      <c r="AY400" s="243" t="s">
        <v>196</v>
      </c>
    </row>
    <row r="401" s="14" customFormat="1">
      <c r="A401" s="14"/>
      <c r="B401" s="244"/>
      <c r="C401" s="245"/>
      <c r="D401" s="235" t="s">
        <v>208</v>
      </c>
      <c r="E401" s="246" t="s">
        <v>19</v>
      </c>
      <c r="F401" s="247" t="s">
        <v>79</v>
      </c>
      <c r="G401" s="245"/>
      <c r="H401" s="248">
        <v>1</v>
      </c>
      <c r="I401" s="249"/>
      <c r="J401" s="245"/>
      <c r="K401" s="245"/>
      <c r="L401" s="250"/>
      <c r="M401" s="251"/>
      <c r="N401" s="252"/>
      <c r="O401" s="252"/>
      <c r="P401" s="252"/>
      <c r="Q401" s="252"/>
      <c r="R401" s="252"/>
      <c r="S401" s="252"/>
      <c r="T401" s="253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4" t="s">
        <v>208</v>
      </c>
      <c r="AU401" s="254" t="s">
        <v>81</v>
      </c>
      <c r="AV401" s="14" t="s">
        <v>81</v>
      </c>
      <c r="AW401" s="14" t="s">
        <v>33</v>
      </c>
      <c r="AX401" s="14" t="s">
        <v>72</v>
      </c>
      <c r="AY401" s="254" t="s">
        <v>196</v>
      </c>
    </row>
    <row r="402" s="13" customFormat="1">
      <c r="A402" s="13"/>
      <c r="B402" s="233"/>
      <c r="C402" s="234"/>
      <c r="D402" s="235" t="s">
        <v>208</v>
      </c>
      <c r="E402" s="236" t="s">
        <v>19</v>
      </c>
      <c r="F402" s="237" t="s">
        <v>2178</v>
      </c>
      <c r="G402" s="234"/>
      <c r="H402" s="236" t="s">
        <v>19</v>
      </c>
      <c r="I402" s="238"/>
      <c r="J402" s="234"/>
      <c r="K402" s="234"/>
      <c r="L402" s="239"/>
      <c r="M402" s="240"/>
      <c r="N402" s="241"/>
      <c r="O402" s="241"/>
      <c r="P402" s="241"/>
      <c r="Q402" s="241"/>
      <c r="R402" s="241"/>
      <c r="S402" s="241"/>
      <c r="T402" s="242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3" t="s">
        <v>208</v>
      </c>
      <c r="AU402" s="243" t="s">
        <v>81</v>
      </c>
      <c r="AV402" s="13" t="s">
        <v>79</v>
      </c>
      <c r="AW402" s="13" t="s">
        <v>33</v>
      </c>
      <c r="AX402" s="13" t="s">
        <v>72</v>
      </c>
      <c r="AY402" s="243" t="s">
        <v>196</v>
      </c>
    </row>
    <row r="403" s="13" customFormat="1">
      <c r="A403" s="13"/>
      <c r="B403" s="233"/>
      <c r="C403" s="234"/>
      <c r="D403" s="235" t="s">
        <v>208</v>
      </c>
      <c r="E403" s="236" t="s">
        <v>19</v>
      </c>
      <c r="F403" s="237" t="s">
        <v>2176</v>
      </c>
      <c r="G403" s="234"/>
      <c r="H403" s="236" t="s">
        <v>19</v>
      </c>
      <c r="I403" s="238"/>
      <c r="J403" s="234"/>
      <c r="K403" s="234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208</v>
      </c>
      <c r="AU403" s="243" t="s">
        <v>81</v>
      </c>
      <c r="AV403" s="13" t="s">
        <v>79</v>
      </c>
      <c r="AW403" s="13" t="s">
        <v>33</v>
      </c>
      <c r="AX403" s="13" t="s">
        <v>72</v>
      </c>
      <c r="AY403" s="243" t="s">
        <v>196</v>
      </c>
    </row>
    <row r="404" s="15" customFormat="1">
      <c r="A404" s="15"/>
      <c r="B404" s="255"/>
      <c r="C404" s="256"/>
      <c r="D404" s="235" t="s">
        <v>208</v>
      </c>
      <c r="E404" s="257" t="s">
        <v>19</v>
      </c>
      <c r="F404" s="258" t="s">
        <v>219</v>
      </c>
      <c r="G404" s="256"/>
      <c r="H404" s="259">
        <v>5</v>
      </c>
      <c r="I404" s="260"/>
      <c r="J404" s="256"/>
      <c r="K404" s="256"/>
      <c r="L404" s="261"/>
      <c r="M404" s="262"/>
      <c r="N404" s="263"/>
      <c r="O404" s="263"/>
      <c r="P404" s="263"/>
      <c r="Q404" s="263"/>
      <c r="R404" s="263"/>
      <c r="S404" s="263"/>
      <c r="T404" s="264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65" t="s">
        <v>208</v>
      </c>
      <c r="AU404" s="265" t="s">
        <v>81</v>
      </c>
      <c r="AV404" s="15" t="s">
        <v>204</v>
      </c>
      <c r="AW404" s="15" t="s">
        <v>33</v>
      </c>
      <c r="AX404" s="15" t="s">
        <v>79</v>
      </c>
      <c r="AY404" s="265" t="s">
        <v>196</v>
      </c>
    </row>
    <row r="405" s="14" customFormat="1">
      <c r="A405" s="14"/>
      <c r="B405" s="244"/>
      <c r="C405" s="245"/>
      <c r="D405" s="235" t="s">
        <v>208</v>
      </c>
      <c r="E405" s="245"/>
      <c r="F405" s="247" t="s">
        <v>2241</v>
      </c>
      <c r="G405" s="245"/>
      <c r="H405" s="248">
        <v>50</v>
      </c>
      <c r="I405" s="249"/>
      <c r="J405" s="245"/>
      <c r="K405" s="245"/>
      <c r="L405" s="250"/>
      <c r="M405" s="251"/>
      <c r="N405" s="252"/>
      <c r="O405" s="252"/>
      <c r="P405" s="252"/>
      <c r="Q405" s="252"/>
      <c r="R405" s="252"/>
      <c r="S405" s="252"/>
      <c r="T405" s="253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4" t="s">
        <v>208</v>
      </c>
      <c r="AU405" s="254" t="s">
        <v>81</v>
      </c>
      <c r="AV405" s="14" t="s">
        <v>81</v>
      </c>
      <c r="AW405" s="14" t="s">
        <v>4</v>
      </c>
      <c r="AX405" s="14" t="s">
        <v>79</v>
      </c>
      <c r="AY405" s="254" t="s">
        <v>196</v>
      </c>
    </row>
    <row r="406" s="2" customFormat="1" ht="33" customHeight="1">
      <c r="A406" s="41"/>
      <c r="B406" s="42"/>
      <c r="C406" s="215" t="s">
        <v>292</v>
      </c>
      <c r="D406" s="215" t="s">
        <v>199</v>
      </c>
      <c r="E406" s="216" t="s">
        <v>2242</v>
      </c>
      <c r="F406" s="217" t="s">
        <v>2243</v>
      </c>
      <c r="G406" s="218" t="s">
        <v>943</v>
      </c>
      <c r="H406" s="219">
        <v>10</v>
      </c>
      <c r="I406" s="220"/>
      <c r="J406" s="221">
        <f>ROUND(I406*H406,2)</f>
        <v>0</v>
      </c>
      <c r="K406" s="217" t="s">
        <v>203</v>
      </c>
      <c r="L406" s="47"/>
      <c r="M406" s="222" t="s">
        <v>19</v>
      </c>
      <c r="N406" s="223" t="s">
        <v>43</v>
      </c>
      <c r="O406" s="87"/>
      <c r="P406" s="224">
        <f>O406*H406</f>
        <v>0</v>
      </c>
      <c r="Q406" s="224">
        <v>0</v>
      </c>
      <c r="R406" s="224">
        <f>Q406*H406</f>
        <v>0</v>
      </c>
      <c r="S406" s="224">
        <v>0</v>
      </c>
      <c r="T406" s="225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6" t="s">
        <v>204</v>
      </c>
      <c r="AT406" s="226" t="s">
        <v>199</v>
      </c>
      <c r="AU406" s="226" t="s">
        <v>81</v>
      </c>
      <c r="AY406" s="20" t="s">
        <v>196</v>
      </c>
      <c r="BE406" s="227">
        <f>IF(N406="základní",J406,0)</f>
        <v>0</v>
      </c>
      <c r="BF406" s="227">
        <f>IF(N406="snížená",J406,0)</f>
        <v>0</v>
      </c>
      <c r="BG406" s="227">
        <f>IF(N406="zákl. přenesená",J406,0)</f>
        <v>0</v>
      </c>
      <c r="BH406" s="227">
        <f>IF(N406="sníž. přenesená",J406,0)</f>
        <v>0</v>
      </c>
      <c r="BI406" s="227">
        <f>IF(N406="nulová",J406,0)</f>
        <v>0</v>
      </c>
      <c r="BJ406" s="20" t="s">
        <v>79</v>
      </c>
      <c r="BK406" s="227">
        <f>ROUND(I406*H406,2)</f>
        <v>0</v>
      </c>
      <c r="BL406" s="20" t="s">
        <v>204</v>
      </c>
      <c r="BM406" s="226" t="s">
        <v>2244</v>
      </c>
    </row>
    <row r="407" s="2" customFormat="1">
      <c r="A407" s="41"/>
      <c r="B407" s="42"/>
      <c r="C407" s="43"/>
      <c r="D407" s="228" t="s">
        <v>206</v>
      </c>
      <c r="E407" s="43"/>
      <c r="F407" s="229" t="s">
        <v>2245</v>
      </c>
      <c r="G407" s="43"/>
      <c r="H407" s="43"/>
      <c r="I407" s="230"/>
      <c r="J407" s="43"/>
      <c r="K407" s="43"/>
      <c r="L407" s="47"/>
      <c r="M407" s="231"/>
      <c r="N407" s="232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206</v>
      </c>
      <c r="AU407" s="20" t="s">
        <v>81</v>
      </c>
    </row>
    <row r="408" s="13" customFormat="1">
      <c r="A408" s="13"/>
      <c r="B408" s="233"/>
      <c r="C408" s="234"/>
      <c r="D408" s="235" t="s">
        <v>208</v>
      </c>
      <c r="E408" s="236" t="s">
        <v>19</v>
      </c>
      <c r="F408" s="237" t="s">
        <v>2167</v>
      </c>
      <c r="G408" s="234"/>
      <c r="H408" s="236" t="s">
        <v>19</v>
      </c>
      <c r="I408" s="238"/>
      <c r="J408" s="234"/>
      <c r="K408" s="234"/>
      <c r="L408" s="239"/>
      <c r="M408" s="240"/>
      <c r="N408" s="241"/>
      <c r="O408" s="241"/>
      <c r="P408" s="241"/>
      <c r="Q408" s="241"/>
      <c r="R408" s="241"/>
      <c r="S408" s="241"/>
      <c r="T408" s="24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3" t="s">
        <v>208</v>
      </c>
      <c r="AU408" s="243" t="s">
        <v>81</v>
      </c>
      <c r="AV408" s="13" t="s">
        <v>79</v>
      </c>
      <c r="AW408" s="13" t="s">
        <v>33</v>
      </c>
      <c r="AX408" s="13" t="s">
        <v>72</v>
      </c>
      <c r="AY408" s="243" t="s">
        <v>196</v>
      </c>
    </row>
    <row r="409" s="13" customFormat="1">
      <c r="A409" s="13"/>
      <c r="B409" s="233"/>
      <c r="C409" s="234"/>
      <c r="D409" s="235" t="s">
        <v>208</v>
      </c>
      <c r="E409" s="236" t="s">
        <v>19</v>
      </c>
      <c r="F409" s="237" t="s">
        <v>2184</v>
      </c>
      <c r="G409" s="234"/>
      <c r="H409" s="236" t="s">
        <v>19</v>
      </c>
      <c r="I409" s="238"/>
      <c r="J409" s="234"/>
      <c r="K409" s="234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208</v>
      </c>
      <c r="AU409" s="243" t="s">
        <v>81</v>
      </c>
      <c r="AV409" s="13" t="s">
        <v>79</v>
      </c>
      <c r="AW409" s="13" t="s">
        <v>33</v>
      </c>
      <c r="AX409" s="13" t="s">
        <v>72</v>
      </c>
      <c r="AY409" s="243" t="s">
        <v>196</v>
      </c>
    </row>
    <row r="410" s="14" customFormat="1">
      <c r="A410" s="14"/>
      <c r="B410" s="244"/>
      <c r="C410" s="245"/>
      <c r="D410" s="235" t="s">
        <v>208</v>
      </c>
      <c r="E410" s="246" t="s">
        <v>19</v>
      </c>
      <c r="F410" s="247" t="s">
        <v>79</v>
      </c>
      <c r="G410" s="245"/>
      <c r="H410" s="248">
        <v>1</v>
      </c>
      <c r="I410" s="249"/>
      <c r="J410" s="245"/>
      <c r="K410" s="245"/>
      <c r="L410" s="250"/>
      <c r="M410" s="251"/>
      <c r="N410" s="252"/>
      <c r="O410" s="252"/>
      <c r="P410" s="252"/>
      <c r="Q410" s="252"/>
      <c r="R410" s="252"/>
      <c r="S410" s="252"/>
      <c r="T410" s="253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4" t="s">
        <v>208</v>
      </c>
      <c r="AU410" s="254" t="s">
        <v>81</v>
      </c>
      <c r="AV410" s="14" t="s">
        <v>81</v>
      </c>
      <c r="AW410" s="14" t="s">
        <v>33</v>
      </c>
      <c r="AX410" s="14" t="s">
        <v>72</v>
      </c>
      <c r="AY410" s="254" t="s">
        <v>196</v>
      </c>
    </row>
    <row r="411" s="13" customFormat="1">
      <c r="A411" s="13"/>
      <c r="B411" s="233"/>
      <c r="C411" s="234"/>
      <c r="D411" s="235" t="s">
        <v>208</v>
      </c>
      <c r="E411" s="236" t="s">
        <v>19</v>
      </c>
      <c r="F411" s="237" t="s">
        <v>2185</v>
      </c>
      <c r="G411" s="234"/>
      <c r="H411" s="236" t="s">
        <v>19</v>
      </c>
      <c r="I411" s="238"/>
      <c r="J411" s="234"/>
      <c r="K411" s="234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208</v>
      </c>
      <c r="AU411" s="243" t="s">
        <v>81</v>
      </c>
      <c r="AV411" s="13" t="s">
        <v>79</v>
      </c>
      <c r="AW411" s="13" t="s">
        <v>33</v>
      </c>
      <c r="AX411" s="13" t="s">
        <v>72</v>
      </c>
      <c r="AY411" s="243" t="s">
        <v>196</v>
      </c>
    </row>
    <row r="412" s="13" customFormat="1">
      <c r="A412" s="13"/>
      <c r="B412" s="233"/>
      <c r="C412" s="234"/>
      <c r="D412" s="235" t="s">
        <v>208</v>
      </c>
      <c r="E412" s="236" t="s">
        <v>19</v>
      </c>
      <c r="F412" s="237" t="s">
        <v>2186</v>
      </c>
      <c r="G412" s="234"/>
      <c r="H412" s="236" t="s">
        <v>19</v>
      </c>
      <c r="I412" s="238"/>
      <c r="J412" s="234"/>
      <c r="K412" s="234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208</v>
      </c>
      <c r="AU412" s="243" t="s">
        <v>81</v>
      </c>
      <c r="AV412" s="13" t="s">
        <v>79</v>
      </c>
      <c r="AW412" s="13" t="s">
        <v>33</v>
      </c>
      <c r="AX412" s="13" t="s">
        <v>72</v>
      </c>
      <c r="AY412" s="243" t="s">
        <v>196</v>
      </c>
    </row>
    <row r="413" s="15" customFormat="1">
      <c r="A413" s="15"/>
      <c r="B413" s="255"/>
      <c r="C413" s="256"/>
      <c r="D413" s="235" t="s">
        <v>208</v>
      </c>
      <c r="E413" s="257" t="s">
        <v>19</v>
      </c>
      <c r="F413" s="258" t="s">
        <v>219</v>
      </c>
      <c r="G413" s="256"/>
      <c r="H413" s="259">
        <v>1</v>
      </c>
      <c r="I413" s="260"/>
      <c r="J413" s="256"/>
      <c r="K413" s="256"/>
      <c r="L413" s="261"/>
      <c r="M413" s="262"/>
      <c r="N413" s="263"/>
      <c r="O413" s="263"/>
      <c r="P413" s="263"/>
      <c r="Q413" s="263"/>
      <c r="R413" s="263"/>
      <c r="S413" s="263"/>
      <c r="T413" s="264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T413" s="265" t="s">
        <v>208</v>
      </c>
      <c r="AU413" s="265" t="s">
        <v>81</v>
      </c>
      <c r="AV413" s="15" t="s">
        <v>204</v>
      </c>
      <c r="AW413" s="15" t="s">
        <v>33</v>
      </c>
      <c r="AX413" s="15" t="s">
        <v>79</v>
      </c>
      <c r="AY413" s="265" t="s">
        <v>196</v>
      </c>
    </row>
    <row r="414" s="14" customFormat="1">
      <c r="A414" s="14"/>
      <c r="B414" s="244"/>
      <c r="C414" s="245"/>
      <c r="D414" s="235" t="s">
        <v>208</v>
      </c>
      <c r="E414" s="245"/>
      <c r="F414" s="247" t="s">
        <v>2246</v>
      </c>
      <c r="G414" s="245"/>
      <c r="H414" s="248">
        <v>10</v>
      </c>
      <c r="I414" s="249"/>
      <c r="J414" s="245"/>
      <c r="K414" s="245"/>
      <c r="L414" s="250"/>
      <c r="M414" s="251"/>
      <c r="N414" s="252"/>
      <c r="O414" s="252"/>
      <c r="P414" s="252"/>
      <c r="Q414" s="252"/>
      <c r="R414" s="252"/>
      <c r="S414" s="252"/>
      <c r="T414" s="253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4" t="s">
        <v>208</v>
      </c>
      <c r="AU414" s="254" t="s">
        <v>81</v>
      </c>
      <c r="AV414" s="14" t="s">
        <v>81</v>
      </c>
      <c r="AW414" s="14" t="s">
        <v>4</v>
      </c>
      <c r="AX414" s="14" t="s">
        <v>79</v>
      </c>
      <c r="AY414" s="254" t="s">
        <v>196</v>
      </c>
    </row>
    <row r="415" s="2" customFormat="1" ht="33" customHeight="1">
      <c r="A415" s="41"/>
      <c r="B415" s="42"/>
      <c r="C415" s="215" t="s">
        <v>308</v>
      </c>
      <c r="D415" s="215" t="s">
        <v>199</v>
      </c>
      <c r="E415" s="216" t="s">
        <v>2247</v>
      </c>
      <c r="F415" s="217" t="s">
        <v>2248</v>
      </c>
      <c r="G415" s="218" t="s">
        <v>943</v>
      </c>
      <c r="H415" s="219">
        <v>50</v>
      </c>
      <c r="I415" s="220"/>
      <c r="J415" s="221">
        <f>ROUND(I415*H415,2)</f>
        <v>0</v>
      </c>
      <c r="K415" s="217" t="s">
        <v>203</v>
      </c>
      <c r="L415" s="47"/>
      <c r="M415" s="222" t="s">
        <v>19</v>
      </c>
      <c r="N415" s="223" t="s">
        <v>43</v>
      </c>
      <c r="O415" s="87"/>
      <c r="P415" s="224">
        <f>O415*H415</f>
        <v>0</v>
      </c>
      <c r="Q415" s="224">
        <v>0</v>
      </c>
      <c r="R415" s="224">
        <f>Q415*H415</f>
        <v>0</v>
      </c>
      <c r="S415" s="224">
        <v>0</v>
      </c>
      <c r="T415" s="225">
        <f>S415*H415</f>
        <v>0</v>
      </c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R415" s="226" t="s">
        <v>204</v>
      </c>
      <c r="AT415" s="226" t="s">
        <v>199</v>
      </c>
      <c r="AU415" s="226" t="s">
        <v>81</v>
      </c>
      <c r="AY415" s="20" t="s">
        <v>196</v>
      </c>
      <c r="BE415" s="227">
        <f>IF(N415="základní",J415,0)</f>
        <v>0</v>
      </c>
      <c r="BF415" s="227">
        <f>IF(N415="snížená",J415,0)</f>
        <v>0</v>
      </c>
      <c r="BG415" s="227">
        <f>IF(N415="zákl. přenesená",J415,0)</f>
        <v>0</v>
      </c>
      <c r="BH415" s="227">
        <f>IF(N415="sníž. přenesená",J415,0)</f>
        <v>0</v>
      </c>
      <c r="BI415" s="227">
        <f>IF(N415="nulová",J415,0)</f>
        <v>0</v>
      </c>
      <c r="BJ415" s="20" t="s">
        <v>79</v>
      </c>
      <c r="BK415" s="227">
        <f>ROUND(I415*H415,2)</f>
        <v>0</v>
      </c>
      <c r="BL415" s="20" t="s">
        <v>204</v>
      </c>
      <c r="BM415" s="226" t="s">
        <v>2249</v>
      </c>
    </row>
    <row r="416" s="2" customFormat="1">
      <c r="A416" s="41"/>
      <c r="B416" s="42"/>
      <c r="C416" s="43"/>
      <c r="D416" s="228" t="s">
        <v>206</v>
      </c>
      <c r="E416" s="43"/>
      <c r="F416" s="229" t="s">
        <v>2250</v>
      </c>
      <c r="G416" s="43"/>
      <c r="H416" s="43"/>
      <c r="I416" s="230"/>
      <c r="J416" s="43"/>
      <c r="K416" s="43"/>
      <c r="L416" s="47"/>
      <c r="M416" s="231"/>
      <c r="N416" s="232"/>
      <c r="O416" s="87"/>
      <c r="P416" s="87"/>
      <c r="Q416" s="87"/>
      <c r="R416" s="87"/>
      <c r="S416" s="87"/>
      <c r="T416" s="88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T416" s="20" t="s">
        <v>206</v>
      </c>
      <c r="AU416" s="20" t="s">
        <v>81</v>
      </c>
    </row>
    <row r="417" s="13" customFormat="1">
      <c r="A417" s="13"/>
      <c r="B417" s="233"/>
      <c r="C417" s="234"/>
      <c r="D417" s="235" t="s">
        <v>208</v>
      </c>
      <c r="E417" s="236" t="s">
        <v>19</v>
      </c>
      <c r="F417" s="237" t="s">
        <v>2167</v>
      </c>
      <c r="G417" s="234"/>
      <c r="H417" s="236" t="s">
        <v>19</v>
      </c>
      <c r="I417" s="238"/>
      <c r="J417" s="234"/>
      <c r="K417" s="234"/>
      <c r="L417" s="239"/>
      <c r="M417" s="240"/>
      <c r="N417" s="241"/>
      <c r="O417" s="241"/>
      <c r="P417" s="241"/>
      <c r="Q417" s="241"/>
      <c r="R417" s="241"/>
      <c r="S417" s="241"/>
      <c r="T417" s="24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3" t="s">
        <v>208</v>
      </c>
      <c r="AU417" s="243" t="s">
        <v>81</v>
      </c>
      <c r="AV417" s="13" t="s">
        <v>79</v>
      </c>
      <c r="AW417" s="13" t="s">
        <v>33</v>
      </c>
      <c r="AX417" s="13" t="s">
        <v>72</v>
      </c>
      <c r="AY417" s="243" t="s">
        <v>196</v>
      </c>
    </row>
    <row r="418" s="13" customFormat="1">
      <c r="A418" s="13"/>
      <c r="B418" s="233"/>
      <c r="C418" s="234"/>
      <c r="D418" s="235" t="s">
        <v>208</v>
      </c>
      <c r="E418" s="236" t="s">
        <v>19</v>
      </c>
      <c r="F418" s="237" t="s">
        <v>2168</v>
      </c>
      <c r="G418" s="234"/>
      <c r="H418" s="236" t="s">
        <v>19</v>
      </c>
      <c r="I418" s="238"/>
      <c r="J418" s="234"/>
      <c r="K418" s="234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208</v>
      </c>
      <c r="AU418" s="243" t="s">
        <v>81</v>
      </c>
      <c r="AV418" s="13" t="s">
        <v>79</v>
      </c>
      <c r="AW418" s="13" t="s">
        <v>33</v>
      </c>
      <c r="AX418" s="13" t="s">
        <v>72</v>
      </c>
      <c r="AY418" s="243" t="s">
        <v>196</v>
      </c>
    </row>
    <row r="419" s="14" customFormat="1">
      <c r="A419" s="14"/>
      <c r="B419" s="244"/>
      <c r="C419" s="245"/>
      <c r="D419" s="235" t="s">
        <v>208</v>
      </c>
      <c r="E419" s="246" t="s">
        <v>19</v>
      </c>
      <c r="F419" s="247" t="s">
        <v>79</v>
      </c>
      <c r="G419" s="245"/>
      <c r="H419" s="248">
        <v>1</v>
      </c>
      <c r="I419" s="249"/>
      <c r="J419" s="245"/>
      <c r="K419" s="245"/>
      <c r="L419" s="250"/>
      <c r="M419" s="251"/>
      <c r="N419" s="252"/>
      <c r="O419" s="252"/>
      <c r="P419" s="252"/>
      <c r="Q419" s="252"/>
      <c r="R419" s="252"/>
      <c r="S419" s="252"/>
      <c r="T419" s="253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4" t="s">
        <v>208</v>
      </c>
      <c r="AU419" s="254" t="s">
        <v>81</v>
      </c>
      <c r="AV419" s="14" t="s">
        <v>81</v>
      </c>
      <c r="AW419" s="14" t="s">
        <v>33</v>
      </c>
      <c r="AX419" s="14" t="s">
        <v>72</v>
      </c>
      <c r="AY419" s="254" t="s">
        <v>196</v>
      </c>
    </row>
    <row r="420" s="13" customFormat="1">
      <c r="A420" s="13"/>
      <c r="B420" s="233"/>
      <c r="C420" s="234"/>
      <c r="D420" s="235" t="s">
        <v>208</v>
      </c>
      <c r="E420" s="236" t="s">
        <v>19</v>
      </c>
      <c r="F420" s="237" t="s">
        <v>2169</v>
      </c>
      <c r="G420" s="234"/>
      <c r="H420" s="236" t="s">
        <v>19</v>
      </c>
      <c r="I420" s="238"/>
      <c r="J420" s="234"/>
      <c r="K420" s="234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208</v>
      </c>
      <c r="AU420" s="243" t="s">
        <v>81</v>
      </c>
      <c r="AV420" s="13" t="s">
        <v>79</v>
      </c>
      <c r="AW420" s="13" t="s">
        <v>33</v>
      </c>
      <c r="AX420" s="13" t="s">
        <v>72</v>
      </c>
      <c r="AY420" s="243" t="s">
        <v>196</v>
      </c>
    </row>
    <row r="421" s="13" customFormat="1">
      <c r="A421" s="13"/>
      <c r="B421" s="233"/>
      <c r="C421" s="234"/>
      <c r="D421" s="235" t="s">
        <v>208</v>
      </c>
      <c r="E421" s="236" t="s">
        <v>19</v>
      </c>
      <c r="F421" s="237" t="s">
        <v>2170</v>
      </c>
      <c r="G421" s="234"/>
      <c r="H421" s="236" t="s">
        <v>19</v>
      </c>
      <c r="I421" s="238"/>
      <c r="J421" s="234"/>
      <c r="K421" s="234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208</v>
      </c>
      <c r="AU421" s="243" t="s">
        <v>81</v>
      </c>
      <c r="AV421" s="13" t="s">
        <v>79</v>
      </c>
      <c r="AW421" s="13" t="s">
        <v>33</v>
      </c>
      <c r="AX421" s="13" t="s">
        <v>72</v>
      </c>
      <c r="AY421" s="243" t="s">
        <v>196</v>
      </c>
    </row>
    <row r="422" s="13" customFormat="1">
      <c r="A422" s="13"/>
      <c r="B422" s="233"/>
      <c r="C422" s="234"/>
      <c r="D422" s="235" t="s">
        <v>208</v>
      </c>
      <c r="E422" s="236" t="s">
        <v>19</v>
      </c>
      <c r="F422" s="237" t="s">
        <v>2167</v>
      </c>
      <c r="G422" s="234"/>
      <c r="H422" s="236" t="s">
        <v>19</v>
      </c>
      <c r="I422" s="238"/>
      <c r="J422" s="234"/>
      <c r="K422" s="234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208</v>
      </c>
      <c r="AU422" s="243" t="s">
        <v>81</v>
      </c>
      <c r="AV422" s="13" t="s">
        <v>79</v>
      </c>
      <c r="AW422" s="13" t="s">
        <v>33</v>
      </c>
      <c r="AX422" s="13" t="s">
        <v>72</v>
      </c>
      <c r="AY422" s="243" t="s">
        <v>196</v>
      </c>
    </row>
    <row r="423" s="13" customFormat="1">
      <c r="A423" s="13"/>
      <c r="B423" s="233"/>
      <c r="C423" s="234"/>
      <c r="D423" s="235" t="s">
        <v>208</v>
      </c>
      <c r="E423" s="236" t="s">
        <v>19</v>
      </c>
      <c r="F423" s="237" t="s">
        <v>2171</v>
      </c>
      <c r="G423" s="234"/>
      <c r="H423" s="236" t="s">
        <v>19</v>
      </c>
      <c r="I423" s="238"/>
      <c r="J423" s="234"/>
      <c r="K423" s="234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208</v>
      </c>
      <c r="AU423" s="243" t="s">
        <v>81</v>
      </c>
      <c r="AV423" s="13" t="s">
        <v>79</v>
      </c>
      <c r="AW423" s="13" t="s">
        <v>33</v>
      </c>
      <c r="AX423" s="13" t="s">
        <v>72</v>
      </c>
      <c r="AY423" s="243" t="s">
        <v>196</v>
      </c>
    </row>
    <row r="424" s="14" customFormat="1">
      <c r="A424" s="14"/>
      <c r="B424" s="244"/>
      <c r="C424" s="245"/>
      <c r="D424" s="235" t="s">
        <v>208</v>
      </c>
      <c r="E424" s="246" t="s">
        <v>19</v>
      </c>
      <c r="F424" s="247" t="s">
        <v>79</v>
      </c>
      <c r="G424" s="245"/>
      <c r="H424" s="248">
        <v>1</v>
      </c>
      <c r="I424" s="249"/>
      <c r="J424" s="245"/>
      <c r="K424" s="245"/>
      <c r="L424" s="250"/>
      <c r="M424" s="251"/>
      <c r="N424" s="252"/>
      <c r="O424" s="252"/>
      <c r="P424" s="252"/>
      <c r="Q424" s="252"/>
      <c r="R424" s="252"/>
      <c r="S424" s="252"/>
      <c r="T424" s="253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4" t="s">
        <v>208</v>
      </c>
      <c r="AU424" s="254" t="s">
        <v>81</v>
      </c>
      <c r="AV424" s="14" t="s">
        <v>81</v>
      </c>
      <c r="AW424" s="14" t="s">
        <v>33</v>
      </c>
      <c r="AX424" s="14" t="s">
        <v>72</v>
      </c>
      <c r="AY424" s="254" t="s">
        <v>196</v>
      </c>
    </row>
    <row r="425" s="13" customFormat="1">
      <c r="A425" s="13"/>
      <c r="B425" s="233"/>
      <c r="C425" s="234"/>
      <c r="D425" s="235" t="s">
        <v>208</v>
      </c>
      <c r="E425" s="236" t="s">
        <v>19</v>
      </c>
      <c r="F425" s="237" t="s">
        <v>2172</v>
      </c>
      <c r="G425" s="234"/>
      <c r="H425" s="236" t="s">
        <v>19</v>
      </c>
      <c r="I425" s="238"/>
      <c r="J425" s="234"/>
      <c r="K425" s="234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208</v>
      </c>
      <c r="AU425" s="243" t="s">
        <v>81</v>
      </c>
      <c r="AV425" s="13" t="s">
        <v>79</v>
      </c>
      <c r="AW425" s="13" t="s">
        <v>33</v>
      </c>
      <c r="AX425" s="13" t="s">
        <v>72</v>
      </c>
      <c r="AY425" s="243" t="s">
        <v>196</v>
      </c>
    </row>
    <row r="426" s="13" customFormat="1">
      <c r="A426" s="13"/>
      <c r="B426" s="233"/>
      <c r="C426" s="234"/>
      <c r="D426" s="235" t="s">
        <v>208</v>
      </c>
      <c r="E426" s="236" t="s">
        <v>19</v>
      </c>
      <c r="F426" s="237" t="s">
        <v>2173</v>
      </c>
      <c r="G426" s="234"/>
      <c r="H426" s="236" t="s">
        <v>19</v>
      </c>
      <c r="I426" s="238"/>
      <c r="J426" s="234"/>
      <c r="K426" s="234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208</v>
      </c>
      <c r="AU426" s="243" t="s">
        <v>81</v>
      </c>
      <c r="AV426" s="13" t="s">
        <v>79</v>
      </c>
      <c r="AW426" s="13" t="s">
        <v>33</v>
      </c>
      <c r="AX426" s="13" t="s">
        <v>72</v>
      </c>
      <c r="AY426" s="243" t="s">
        <v>196</v>
      </c>
    </row>
    <row r="427" s="13" customFormat="1">
      <c r="A427" s="13"/>
      <c r="B427" s="233"/>
      <c r="C427" s="234"/>
      <c r="D427" s="235" t="s">
        <v>208</v>
      </c>
      <c r="E427" s="236" t="s">
        <v>19</v>
      </c>
      <c r="F427" s="237" t="s">
        <v>2167</v>
      </c>
      <c r="G427" s="234"/>
      <c r="H427" s="236" t="s">
        <v>19</v>
      </c>
      <c r="I427" s="238"/>
      <c r="J427" s="234"/>
      <c r="K427" s="234"/>
      <c r="L427" s="239"/>
      <c r="M427" s="240"/>
      <c r="N427" s="241"/>
      <c r="O427" s="241"/>
      <c r="P427" s="241"/>
      <c r="Q427" s="241"/>
      <c r="R427" s="241"/>
      <c r="S427" s="241"/>
      <c r="T427" s="242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3" t="s">
        <v>208</v>
      </c>
      <c r="AU427" s="243" t="s">
        <v>81</v>
      </c>
      <c r="AV427" s="13" t="s">
        <v>79</v>
      </c>
      <c r="AW427" s="13" t="s">
        <v>33</v>
      </c>
      <c r="AX427" s="13" t="s">
        <v>72</v>
      </c>
      <c r="AY427" s="243" t="s">
        <v>196</v>
      </c>
    </row>
    <row r="428" s="13" customFormat="1">
      <c r="A428" s="13"/>
      <c r="B428" s="233"/>
      <c r="C428" s="234"/>
      <c r="D428" s="235" t="s">
        <v>208</v>
      </c>
      <c r="E428" s="236" t="s">
        <v>19</v>
      </c>
      <c r="F428" s="237" t="s">
        <v>2174</v>
      </c>
      <c r="G428" s="234"/>
      <c r="H428" s="236" t="s">
        <v>19</v>
      </c>
      <c r="I428" s="238"/>
      <c r="J428" s="234"/>
      <c r="K428" s="234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208</v>
      </c>
      <c r="AU428" s="243" t="s">
        <v>81</v>
      </c>
      <c r="AV428" s="13" t="s">
        <v>79</v>
      </c>
      <c r="AW428" s="13" t="s">
        <v>33</v>
      </c>
      <c r="AX428" s="13" t="s">
        <v>72</v>
      </c>
      <c r="AY428" s="243" t="s">
        <v>196</v>
      </c>
    </row>
    <row r="429" s="14" customFormat="1">
      <c r="A429" s="14"/>
      <c r="B429" s="244"/>
      <c r="C429" s="245"/>
      <c r="D429" s="235" t="s">
        <v>208</v>
      </c>
      <c r="E429" s="246" t="s">
        <v>19</v>
      </c>
      <c r="F429" s="247" t="s">
        <v>79</v>
      </c>
      <c r="G429" s="245"/>
      <c r="H429" s="248">
        <v>1</v>
      </c>
      <c r="I429" s="249"/>
      <c r="J429" s="245"/>
      <c r="K429" s="245"/>
      <c r="L429" s="250"/>
      <c r="M429" s="251"/>
      <c r="N429" s="252"/>
      <c r="O429" s="252"/>
      <c r="P429" s="252"/>
      <c r="Q429" s="252"/>
      <c r="R429" s="252"/>
      <c r="S429" s="252"/>
      <c r="T429" s="253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4" t="s">
        <v>208</v>
      </c>
      <c r="AU429" s="254" t="s">
        <v>81</v>
      </c>
      <c r="AV429" s="14" t="s">
        <v>81</v>
      </c>
      <c r="AW429" s="14" t="s">
        <v>33</v>
      </c>
      <c r="AX429" s="14" t="s">
        <v>72</v>
      </c>
      <c r="AY429" s="254" t="s">
        <v>196</v>
      </c>
    </row>
    <row r="430" s="13" customFormat="1">
      <c r="A430" s="13"/>
      <c r="B430" s="233"/>
      <c r="C430" s="234"/>
      <c r="D430" s="235" t="s">
        <v>208</v>
      </c>
      <c r="E430" s="236" t="s">
        <v>19</v>
      </c>
      <c r="F430" s="237" t="s">
        <v>2175</v>
      </c>
      <c r="G430" s="234"/>
      <c r="H430" s="236" t="s">
        <v>19</v>
      </c>
      <c r="I430" s="238"/>
      <c r="J430" s="234"/>
      <c r="K430" s="234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208</v>
      </c>
      <c r="AU430" s="243" t="s">
        <v>81</v>
      </c>
      <c r="AV430" s="13" t="s">
        <v>79</v>
      </c>
      <c r="AW430" s="13" t="s">
        <v>33</v>
      </c>
      <c r="AX430" s="13" t="s">
        <v>72</v>
      </c>
      <c r="AY430" s="243" t="s">
        <v>196</v>
      </c>
    </row>
    <row r="431" s="13" customFormat="1">
      <c r="A431" s="13"/>
      <c r="B431" s="233"/>
      <c r="C431" s="234"/>
      <c r="D431" s="235" t="s">
        <v>208</v>
      </c>
      <c r="E431" s="236" t="s">
        <v>19</v>
      </c>
      <c r="F431" s="237" t="s">
        <v>2176</v>
      </c>
      <c r="G431" s="234"/>
      <c r="H431" s="236" t="s">
        <v>19</v>
      </c>
      <c r="I431" s="238"/>
      <c r="J431" s="234"/>
      <c r="K431" s="234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208</v>
      </c>
      <c r="AU431" s="243" t="s">
        <v>81</v>
      </c>
      <c r="AV431" s="13" t="s">
        <v>79</v>
      </c>
      <c r="AW431" s="13" t="s">
        <v>33</v>
      </c>
      <c r="AX431" s="13" t="s">
        <v>72</v>
      </c>
      <c r="AY431" s="243" t="s">
        <v>196</v>
      </c>
    </row>
    <row r="432" s="13" customFormat="1">
      <c r="A432" s="13"/>
      <c r="B432" s="233"/>
      <c r="C432" s="234"/>
      <c r="D432" s="235" t="s">
        <v>208</v>
      </c>
      <c r="E432" s="236" t="s">
        <v>19</v>
      </c>
      <c r="F432" s="237" t="s">
        <v>2167</v>
      </c>
      <c r="G432" s="234"/>
      <c r="H432" s="236" t="s">
        <v>19</v>
      </c>
      <c r="I432" s="238"/>
      <c r="J432" s="234"/>
      <c r="K432" s="234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208</v>
      </c>
      <c r="AU432" s="243" t="s">
        <v>81</v>
      </c>
      <c r="AV432" s="13" t="s">
        <v>79</v>
      </c>
      <c r="AW432" s="13" t="s">
        <v>33</v>
      </c>
      <c r="AX432" s="13" t="s">
        <v>72</v>
      </c>
      <c r="AY432" s="243" t="s">
        <v>196</v>
      </c>
    </row>
    <row r="433" s="13" customFormat="1">
      <c r="A433" s="13"/>
      <c r="B433" s="233"/>
      <c r="C433" s="234"/>
      <c r="D433" s="235" t="s">
        <v>208</v>
      </c>
      <c r="E433" s="236" t="s">
        <v>19</v>
      </c>
      <c r="F433" s="237" t="s">
        <v>2177</v>
      </c>
      <c r="G433" s="234"/>
      <c r="H433" s="236" t="s">
        <v>19</v>
      </c>
      <c r="I433" s="238"/>
      <c r="J433" s="234"/>
      <c r="K433" s="234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208</v>
      </c>
      <c r="AU433" s="243" t="s">
        <v>81</v>
      </c>
      <c r="AV433" s="13" t="s">
        <v>79</v>
      </c>
      <c r="AW433" s="13" t="s">
        <v>33</v>
      </c>
      <c r="AX433" s="13" t="s">
        <v>72</v>
      </c>
      <c r="AY433" s="243" t="s">
        <v>196</v>
      </c>
    </row>
    <row r="434" s="14" customFormat="1">
      <c r="A434" s="14"/>
      <c r="B434" s="244"/>
      <c r="C434" s="245"/>
      <c r="D434" s="235" t="s">
        <v>208</v>
      </c>
      <c r="E434" s="246" t="s">
        <v>19</v>
      </c>
      <c r="F434" s="247" t="s">
        <v>79</v>
      </c>
      <c r="G434" s="245"/>
      <c r="H434" s="248">
        <v>1</v>
      </c>
      <c r="I434" s="249"/>
      <c r="J434" s="245"/>
      <c r="K434" s="245"/>
      <c r="L434" s="250"/>
      <c r="M434" s="251"/>
      <c r="N434" s="252"/>
      <c r="O434" s="252"/>
      <c r="P434" s="252"/>
      <c r="Q434" s="252"/>
      <c r="R434" s="252"/>
      <c r="S434" s="252"/>
      <c r="T434" s="253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4" t="s">
        <v>208</v>
      </c>
      <c r="AU434" s="254" t="s">
        <v>81</v>
      </c>
      <c r="AV434" s="14" t="s">
        <v>81</v>
      </c>
      <c r="AW434" s="14" t="s">
        <v>33</v>
      </c>
      <c r="AX434" s="14" t="s">
        <v>72</v>
      </c>
      <c r="AY434" s="254" t="s">
        <v>196</v>
      </c>
    </row>
    <row r="435" s="13" customFormat="1">
      <c r="A435" s="13"/>
      <c r="B435" s="233"/>
      <c r="C435" s="234"/>
      <c r="D435" s="235" t="s">
        <v>208</v>
      </c>
      <c r="E435" s="236" t="s">
        <v>19</v>
      </c>
      <c r="F435" s="237" t="s">
        <v>2178</v>
      </c>
      <c r="G435" s="234"/>
      <c r="H435" s="236" t="s">
        <v>19</v>
      </c>
      <c r="I435" s="238"/>
      <c r="J435" s="234"/>
      <c r="K435" s="234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208</v>
      </c>
      <c r="AU435" s="243" t="s">
        <v>81</v>
      </c>
      <c r="AV435" s="13" t="s">
        <v>79</v>
      </c>
      <c r="AW435" s="13" t="s">
        <v>33</v>
      </c>
      <c r="AX435" s="13" t="s">
        <v>72</v>
      </c>
      <c r="AY435" s="243" t="s">
        <v>196</v>
      </c>
    </row>
    <row r="436" s="13" customFormat="1">
      <c r="A436" s="13"/>
      <c r="B436" s="233"/>
      <c r="C436" s="234"/>
      <c r="D436" s="235" t="s">
        <v>208</v>
      </c>
      <c r="E436" s="236" t="s">
        <v>19</v>
      </c>
      <c r="F436" s="237" t="s">
        <v>2176</v>
      </c>
      <c r="G436" s="234"/>
      <c r="H436" s="236" t="s">
        <v>19</v>
      </c>
      <c r="I436" s="238"/>
      <c r="J436" s="234"/>
      <c r="K436" s="234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208</v>
      </c>
      <c r="AU436" s="243" t="s">
        <v>81</v>
      </c>
      <c r="AV436" s="13" t="s">
        <v>79</v>
      </c>
      <c r="AW436" s="13" t="s">
        <v>33</v>
      </c>
      <c r="AX436" s="13" t="s">
        <v>72</v>
      </c>
      <c r="AY436" s="243" t="s">
        <v>196</v>
      </c>
    </row>
    <row r="437" s="13" customFormat="1">
      <c r="A437" s="13"/>
      <c r="B437" s="233"/>
      <c r="C437" s="234"/>
      <c r="D437" s="235" t="s">
        <v>208</v>
      </c>
      <c r="E437" s="236" t="s">
        <v>19</v>
      </c>
      <c r="F437" s="237" t="s">
        <v>2167</v>
      </c>
      <c r="G437" s="234"/>
      <c r="H437" s="236" t="s">
        <v>19</v>
      </c>
      <c r="I437" s="238"/>
      <c r="J437" s="234"/>
      <c r="K437" s="234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208</v>
      </c>
      <c r="AU437" s="243" t="s">
        <v>81</v>
      </c>
      <c r="AV437" s="13" t="s">
        <v>79</v>
      </c>
      <c r="AW437" s="13" t="s">
        <v>33</v>
      </c>
      <c r="AX437" s="13" t="s">
        <v>72</v>
      </c>
      <c r="AY437" s="243" t="s">
        <v>196</v>
      </c>
    </row>
    <row r="438" s="13" customFormat="1">
      <c r="A438" s="13"/>
      <c r="B438" s="233"/>
      <c r="C438" s="234"/>
      <c r="D438" s="235" t="s">
        <v>208</v>
      </c>
      <c r="E438" s="236" t="s">
        <v>19</v>
      </c>
      <c r="F438" s="237" t="s">
        <v>2179</v>
      </c>
      <c r="G438" s="234"/>
      <c r="H438" s="236" t="s">
        <v>19</v>
      </c>
      <c r="I438" s="238"/>
      <c r="J438" s="234"/>
      <c r="K438" s="234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208</v>
      </c>
      <c r="AU438" s="243" t="s">
        <v>81</v>
      </c>
      <c r="AV438" s="13" t="s">
        <v>79</v>
      </c>
      <c r="AW438" s="13" t="s">
        <v>33</v>
      </c>
      <c r="AX438" s="13" t="s">
        <v>72</v>
      </c>
      <c r="AY438" s="243" t="s">
        <v>196</v>
      </c>
    </row>
    <row r="439" s="14" customFormat="1">
      <c r="A439" s="14"/>
      <c r="B439" s="244"/>
      <c r="C439" s="245"/>
      <c r="D439" s="235" t="s">
        <v>208</v>
      </c>
      <c r="E439" s="246" t="s">
        <v>19</v>
      </c>
      <c r="F439" s="247" t="s">
        <v>79</v>
      </c>
      <c r="G439" s="245"/>
      <c r="H439" s="248">
        <v>1</v>
      </c>
      <c r="I439" s="249"/>
      <c r="J439" s="245"/>
      <c r="K439" s="245"/>
      <c r="L439" s="250"/>
      <c r="M439" s="251"/>
      <c r="N439" s="252"/>
      <c r="O439" s="252"/>
      <c r="P439" s="252"/>
      <c r="Q439" s="252"/>
      <c r="R439" s="252"/>
      <c r="S439" s="252"/>
      <c r="T439" s="253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4" t="s">
        <v>208</v>
      </c>
      <c r="AU439" s="254" t="s">
        <v>81</v>
      </c>
      <c r="AV439" s="14" t="s">
        <v>81</v>
      </c>
      <c r="AW439" s="14" t="s">
        <v>33</v>
      </c>
      <c r="AX439" s="14" t="s">
        <v>72</v>
      </c>
      <c r="AY439" s="254" t="s">
        <v>196</v>
      </c>
    </row>
    <row r="440" s="13" customFormat="1">
      <c r="A440" s="13"/>
      <c r="B440" s="233"/>
      <c r="C440" s="234"/>
      <c r="D440" s="235" t="s">
        <v>208</v>
      </c>
      <c r="E440" s="236" t="s">
        <v>19</v>
      </c>
      <c r="F440" s="237" t="s">
        <v>2178</v>
      </c>
      <c r="G440" s="234"/>
      <c r="H440" s="236" t="s">
        <v>19</v>
      </c>
      <c r="I440" s="238"/>
      <c r="J440" s="234"/>
      <c r="K440" s="234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208</v>
      </c>
      <c r="AU440" s="243" t="s">
        <v>81</v>
      </c>
      <c r="AV440" s="13" t="s">
        <v>79</v>
      </c>
      <c r="AW440" s="13" t="s">
        <v>33</v>
      </c>
      <c r="AX440" s="13" t="s">
        <v>72</v>
      </c>
      <c r="AY440" s="243" t="s">
        <v>196</v>
      </c>
    </row>
    <row r="441" s="13" customFormat="1">
      <c r="A441" s="13"/>
      <c r="B441" s="233"/>
      <c r="C441" s="234"/>
      <c r="D441" s="235" t="s">
        <v>208</v>
      </c>
      <c r="E441" s="236" t="s">
        <v>19</v>
      </c>
      <c r="F441" s="237" t="s">
        <v>2176</v>
      </c>
      <c r="G441" s="234"/>
      <c r="H441" s="236" t="s">
        <v>19</v>
      </c>
      <c r="I441" s="238"/>
      <c r="J441" s="234"/>
      <c r="K441" s="234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208</v>
      </c>
      <c r="AU441" s="243" t="s">
        <v>81</v>
      </c>
      <c r="AV441" s="13" t="s">
        <v>79</v>
      </c>
      <c r="AW441" s="13" t="s">
        <v>33</v>
      </c>
      <c r="AX441" s="13" t="s">
        <v>72</v>
      </c>
      <c r="AY441" s="243" t="s">
        <v>196</v>
      </c>
    </row>
    <row r="442" s="15" customFormat="1">
      <c r="A442" s="15"/>
      <c r="B442" s="255"/>
      <c r="C442" s="256"/>
      <c r="D442" s="235" t="s">
        <v>208</v>
      </c>
      <c r="E442" s="257" t="s">
        <v>19</v>
      </c>
      <c r="F442" s="258" t="s">
        <v>219</v>
      </c>
      <c r="G442" s="256"/>
      <c r="H442" s="259">
        <v>5</v>
      </c>
      <c r="I442" s="260"/>
      <c r="J442" s="256"/>
      <c r="K442" s="256"/>
      <c r="L442" s="261"/>
      <c r="M442" s="262"/>
      <c r="N442" s="263"/>
      <c r="O442" s="263"/>
      <c r="P442" s="263"/>
      <c r="Q442" s="263"/>
      <c r="R442" s="263"/>
      <c r="S442" s="263"/>
      <c r="T442" s="264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T442" s="265" t="s">
        <v>208</v>
      </c>
      <c r="AU442" s="265" t="s">
        <v>81</v>
      </c>
      <c r="AV442" s="15" t="s">
        <v>204</v>
      </c>
      <c r="AW442" s="15" t="s">
        <v>33</v>
      </c>
      <c r="AX442" s="15" t="s">
        <v>79</v>
      </c>
      <c r="AY442" s="265" t="s">
        <v>196</v>
      </c>
    </row>
    <row r="443" s="14" customFormat="1">
      <c r="A443" s="14"/>
      <c r="B443" s="244"/>
      <c r="C443" s="245"/>
      <c r="D443" s="235" t="s">
        <v>208</v>
      </c>
      <c r="E443" s="245"/>
      <c r="F443" s="247" t="s">
        <v>2241</v>
      </c>
      <c r="G443" s="245"/>
      <c r="H443" s="248">
        <v>50</v>
      </c>
      <c r="I443" s="249"/>
      <c r="J443" s="245"/>
      <c r="K443" s="245"/>
      <c r="L443" s="250"/>
      <c r="M443" s="251"/>
      <c r="N443" s="252"/>
      <c r="O443" s="252"/>
      <c r="P443" s="252"/>
      <c r="Q443" s="252"/>
      <c r="R443" s="252"/>
      <c r="S443" s="252"/>
      <c r="T443" s="253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4" t="s">
        <v>208</v>
      </c>
      <c r="AU443" s="254" t="s">
        <v>81</v>
      </c>
      <c r="AV443" s="14" t="s">
        <v>81</v>
      </c>
      <c r="AW443" s="14" t="s">
        <v>4</v>
      </c>
      <c r="AX443" s="14" t="s">
        <v>79</v>
      </c>
      <c r="AY443" s="254" t="s">
        <v>196</v>
      </c>
    </row>
    <row r="444" s="2" customFormat="1" ht="33" customHeight="1">
      <c r="A444" s="41"/>
      <c r="B444" s="42"/>
      <c r="C444" s="215" t="s">
        <v>345</v>
      </c>
      <c r="D444" s="215" t="s">
        <v>199</v>
      </c>
      <c r="E444" s="216" t="s">
        <v>2251</v>
      </c>
      <c r="F444" s="217" t="s">
        <v>2252</v>
      </c>
      <c r="G444" s="218" t="s">
        <v>943</v>
      </c>
      <c r="H444" s="219">
        <v>10</v>
      </c>
      <c r="I444" s="220"/>
      <c r="J444" s="221">
        <f>ROUND(I444*H444,2)</f>
        <v>0</v>
      </c>
      <c r="K444" s="217" t="s">
        <v>203</v>
      </c>
      <c r="L444" s="47"/>
      <c r="M444" s="222" t="s">
        <v>19</v>
      </c>
      <c r="N444" s="223" t="s">
        <v>43</v>
      </c>
      <c r="O444" s="87"/>
      <c r="P444" s="224">
        <f>O444*H444</f>
        <v>0</v>
      </c>
      <c r="Q444" s="224">
        <v>0</v>
      </c>
      <c r="R444" s="224">
        <f>Q444*H444</f>
        <v>0</v>
      </c>
      <c r="S444" s="224">
        <v>0</v>
      </c>
      <c r="T444" s="225">
        <f>S444*H444</f>
        <v>0</v>
      </c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R444" s="226" t="s">
        <v>204</v>
      </c>
      <c r="AT444" s="226" t="s">
        <v>199</v>
      </c>
      <c r="AU444" s="226" t="s">
        <v>81</v>
      </c>
      <c r="AY444" s="20" t="s">
        <v>196</v>
      </c>
      <c r="BE444" s="227">
        <f>IF(N444="základní",J444,0)</f>
        <v>0</v>
      </c>
      <c r="BF444" s="227">
        <f>IF(N444="snížená",J444,0)</f>
        <v>0</v>
      </c>
      <c r="BG444" s="227">
        <f>IF(N444="zákl. přenesená",J444,0)</f>
        <v>0</v>
      </c>
      <c r="BH444" s="227">
        <f>IF(N444="sníž. přenesená",J444,0)</f>
        <v>0</v>
      </c>
      <c r="BI444" s="227">
        <f>IF(N444="nulová",J444,0)</f>
        <v>0</v>
      </c>
      <c r="BJ444" s="20" t="s">
        <v>79</v>
      </c>
      <c r="BK444" s="227">
        <f>ROUND(I444*H444,2)</f>
        <v>0</v>
      </c>
      <c r="BL444" s="20" t="s">
        <v>204</v>
      </c>
      <c r="BM444" s="226" t="s">
        <v>2253</v>
      </c>
    </row>
    <row r="445" s="2" customFormat="1">
      <c r="A445" s="41"/>
      <c r="B445" s="42"/>
      <c r="C445" s="43"/>
      <c r="D445" s="228" t="s">
        <v>206</v>
      </c>
      <c r="E445" s="43"/>
      <c r="F445" s="229" t="s">
        <v>2254</v>
      </c>
      <c r="G445" s="43"/>
      <c r="H445" s="43"/>
      <c r="I445" s="230"/>
      <c r="J445" s="43"/>
      <c r="K445" s="43"/>
      <c r="L445" s="47"/>
      <c r="M445" s="231"/>
      <c r="N445" s="232"/>
      <c r="O445" s="87"/>
      <c r="P445" s="87"/>
      <c r="Q445" s="87"/>
      <c r="R445" s="87"/>
      <c r="S445" s="87"/>
      <c r="T445" s="88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T445" s="20" t="s">
        <v>206</v>
      </c>
      <c r="AU445" s="20" t="s">
        <v>81</v>
      </c>
    </row>
    <row r="446" s="13" customFormat="1">
      <c r="A446" s="13"/>
      <c r="B446" s="233"/>
      <c r="C446" s="234"/>
      <c r="D446" s="235" t="s">
        <v>208</v>
      </c>
      <c r="E446" s="236" t="s">
        <v>19</v>
      </c>
      <c r="F446" s="237" t="s">
        <v>2167</v>
      </c>
      <c r="G446" s="234"/>
      <c r="H446" s="236" t="s">
        <v>19</v>
      </c>
      <c r="I446" s="238"/>
      <c r="J446" s="234"/>
      <c r="K446" s="234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208</v>
      </c>
      <c r="AU446" s="243" t="s">
        <v>81</v>
      </c>
      <c r="AV446" s="13" t="s">
        <v>79</v>
      </c>
      <c r="AW446" s="13" t="s">
        <v>33</v>
      </c>
      <c r="AX446" s="13" t="s">
        <v>72</v>
      </c>
      <c r="AY446" s="243" t="s">
        <v>196</v>
      </c>
    </row>
    <row r="447" s="13" customFormat="1">
      <c r="A447" s="13"/>
      <c r="B447" s="233"/>
      <c r="C447" s="234"/>
      <c r="D447" s="235" t="s">
        <v>208</v>
      </c>
      <c r="E447" s="236" t="s">
        <v>19</v>
      </c>
      <c r="F447" s="237" t="s">
        <v>2184</v>
      </c>
      <c r="G447" s="234"/>
      <c r="H447" s="236" t="s">
        <v>19</v>
      </c>
      <c r="I447" s="238"/>
      <c r="J447" s="234"/>
      <c r="K447" s="234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208</v>
      </c>
      <c r="AU447" s="243" t="s">
        <v>81</v>
      </c>
      <c r="AV447" s="13" t="s">
        <v>79</v>
      </c>
      <c r="AW447" s="13" t="s">
        <v>33</v>
      </c>
      <c r="AX447" s="13" t="s">
        <v>72</v>
      </c>
      <c r="AY447" s="243" t="s">
        <v>196</v>
      </c>
    </row>
    <row r="448" s="14" customFormat="1">
      <c r="A448" s="14"/>
      <c r="B448" s="244"/>
      <c r="C448" s="245"/>
      <c r="D448" s="235" t="s">
        <v>208</v>
      </c>
      <c r="E448" s="246" t="s">
        <v>19</v>
      </c>
      <c r="F448" s="247" t="s">
        <v>79</v>
      </c>
      <c r="G448" s="245"/>
      <c r="H448" s="248">
        <v>1</v>
      </c>
      <c r="I448" s="249"/>
      <c r="J448" s="245"/>
      <c r="K448" s="245"/>
      <c r="L448" s="250"/>
      <c r="M448" s="251"/>
      <c r="N448" s="252"/>
      <c r="O448" s="252"/>
      <c r="P448" s="252"/>
      <c r="Q448" s="252"/>
      <c r="R448" s="252"/>
      <c r="S448" s="252"/>
      <c r="T448" s="253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4" t="s">
        <v>208</v>
      </c>
      <c r="AU448" s="254" t="s">
        <v>81</v>
      </c>
      <c r="AV448" s="14" t="s">
        <v>81</v>
      </c>
      <c r="AW448" s="14" t="s">
        <v>33</v>
      </c>
      <c r="AX448" s="14" t="s">
        <v>72</v>
      </c>
      <c r="AY448" s="254" t="s">
        <v>196</v>
      </c>
    </row>
    <row r="449" s="13" customFormat="1">
      <c r="A449" s="13"/>
      <c r="B449" s="233"/>
      <c r="C449" s="234"/>
      <c r="D449" s="235" t="s">
        <v>208</v>
      </c>
      <c r="E449" s="236" t="s">
        <v>19</v>
      </c>
      <c r="F449" s="237" t="s">
        <v>2185</v>
      </c>
      <c r="G449" s="234"/>
      <c r="H449" s="236" t="s">
        <v>19</v>
      </c>
      <c r="I449" s="238"/>
      <c r="J449" s="234"/>
      <c r="K449" s="234"/>
      <c r="L449" s="239"/>
      <c r="M449" s="240"/>
      <c r="N449" s="241"/>
      <c r="O449" s="241"/>
      <c r="P449" s="241"/>
      <c r="Q449" s="241"/>
      <c r="R449" s="241"/>
      <c r="S449" s="241"/>
      <c r="T449" s="24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3" t="s">
        <v>208</v>
      </c>
      <c r="AU449" s="243" t="s">
        <v>81</v>
      </c>
      <c r="AV449" s="13" t="s">
        <v>79</v>
      </c>
      <c r="AW449" s="13" t="s">
        <v>33</v>
      </c>
      <c r="AX449" s="13" t="s">
        <v>72</v>
      </c>
      <c r="AY449" s="243" t="s">
        <v>196</v>
      </c>
    </row>
    <row r="450" s="13" customFormat="1">
      <c r="A450" s="13"/>
      <c r="B450" s="233"/>
      <c r="C450" s="234"/>
      <c r="D450" s="235" t="s">
        <v>208</v>
      </c>
      <c r="E450" s="236" t="s">
        <v>19</v>
      </c>
      <c r="F450" s="237" t="s">
        <v>2186</v>
      </c>
      <c r="G450" s="234"/>
      <c r="H450" s="236" t="s">
        <v>19</v>
      </c>
      <c r="I450" s="238"/>
      <c r="J450" s="234"/>
      <c r="K450" s="234"/>
      <c r="L450" s="239"/>
      <c r="M450" s="240"/>
      <c r="N450" s="241"/>
      <c r="O450" s="241"/>
      <c r="P450" s="241"/>
      <c r="Q450" s="241"/>
      <c r="R450" s="241"/>
      <c r="S450" s="241"/>
      <c r="T450" s="242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3" t="s">
        <v>208</v>
      </c>
      <c r="AU450" s="243" t="s">
        <v>81</v>
      </c>
      <c r="AV450" s="13" t="s">
        <v>79</v>
      </c>
      <c r="AW450" s="13" t="s">
        <v>33</v>
      </c>
      <c r="AX450" s="13" t="s">
        <v>72</v>
      </c>
      <c r="AY450" s="243" t="s">
        <v>196</v>
      </c>
    </row>
    <row r="451" s="15" customFormat="1">
      <c r="A451" s="15"/>
      <c r="B451" s="255"/>
      <c r="C451" s="256"/>
      <c r="D451" s="235" t="s">
        <v>208</v>
      </c>
      <c r="E451" s="257" t="s">
        <v>19</v>
      </c>
      <c r="F451" s="258" t="s">
        <v>219</v>
      </c>
      <c r="G451" s="256"/>
      <c r="H451" s="259">
        <v>1</v>
      </c>
      <c r="I451" s="260"/>
      <c r="J451" s="256"/>
      <c r="K451" s="256"/>
      <c r="L451" s="261"/>
      <c r="M451" s="262"/>
      <c r="N451" s="263"/>
      <c r="O451" s="263"/>
      <c r="P451" s="263"/>
      <c r="Q451" s="263"/>
      <c r="R451" s="263"/>
      <c r="S451" s="263"/>
      <c r="T451" s="264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T451" s="265" t="s">
        <v>208</v>
      </c>
      <c r="AU451" s="265" t="s">
        <v>81</v>
      </c>
      <c r="AV451" s="15" t="s">
        <v>204</v>
      </c>
      <c r="AW451" s="15" t="s">
        <v>33</v>
      </c>
      <c r="AX451" s="15" t="s">
        <v>79</v>
      </c>
      <c r="AY451" s="265" t="s">
        <v>196</v>
      </c>
    </row>
    <row r="452" s="14" customFormat="1">
      <c r="A452" s="14"/>
      <c r="B452" s="244"/>
      <c r="C452" s="245"/>
      <c r="D452" s="235" t="s">
        <v>208</v>
      </c>
      <c r="E452" s="245"/>
      <c r="F452" s="247" t="s">
        <v>2246</v>
      </c>
      <c r="G452" s="245"/>
      <c r="H452" s="248">
        <v>10</v>
      </c>
      <c r="I452" s="249"/>
      <c r="J452" s="245"/>
      <c r="K452" s="245"/>
      <c r="L452" s="250"/>
      <c r="M452" s="251"/>
      <c r="N452" s="252"/>
      <c r="O452" s="252"/>
      <c r="P452" s="252"/>
      <c r="Q452" s="252"/>
      <c r="R452" s="252"/>
      <c r="S452" s="252"/>
      <c r="T452" s="253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4" t="s">
        <v>208</v>
      </c>
      <c r="AU452" s="254" t="s">
        <v>81</v>
      </c>
      <c r="AV452" s="14" t="s">
        <v>81</v>
      </c>
      <c r="AW452" s="14" t="s">
        <v>4</v>
      </c>
      <c r="AX452" s="14" t="s">
        <v>79</v>
      </c>
      <c r="AY452" s="254" t="s">
        <v>196</v>
      </c>
    </row>
    <row r="453" s="2" customFormat="1" ht="21.75" customHeight="1">
      <c r="A453" s="41"/>
      <c r="B453" s="42"/>
      <c r="C453" s="215" t="s">
        <v>353</v>
      </c>
      <c r="D453" s="215" t="s">
        <v>199</v>
      </c>
      <c r="E453" s="216" t="s">
        <v>2255</v>
      </c>
      <c r="F453" s="217" t="s">
        <v>2256</v>
      </c>
      <c r="G453" s="218" t="s">
        <v>202</v>
      </c>
      <c r="H453" s="219">
        <v>93</v>
      </c>
      <c r="I453" s="220"/>
      <c r="J453" s="221">
        <f>ROUND(I453*H453,2)</f>
        <v>0</v>
      </c>
      <c r="K453" s="217" t="s">
        <v>203</v>
      </c>
      <c r="L453" s="47"/>
      <c r="M453" s="222" t="s">
        <v>19</v>
      </c>
      <c r="N453" s="223" t="s">
        <v>43</v>
      </c>
      <c r="O453" s="87"/>
      <c r="P453" s="224">
        <f>O453*H453</f>
        <v>0</v>
      </c>
      <c r="Q453" s="224">
        <v>0</v>
      </c>
      <c r="R453" s="224">
        <f>Q453*H453</f>
        <v>0</v>
      </c>
      <c r="S453" s="224">
        <v>0</v>
      </c>
      <c r="T453" s="225">
        <f>S453*H453</f>
        <v>0</v>
      </c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R453" s="226" t="s">
        <v>204</v>
      </c>
      <c r="AT453" s="226" t="s">
        <v>199</v>
      </c>
      <c r="AU453" s="226" t="s">
        <v>81</v>
      </c>
      <c r="AY453" s="20" t="s">
        <v>196</v>
      </c>
      <c r="BE453" s="227">
        <f>IF(N453="základní",J453,0)</f>
        <v>0</v>
      </c>
      <c r="BF453" s="227">
        <f>IF(N453="snížená",J453,0)</f>
        <v>0</v>
      </c>
      <c r="BG453" s="227">
        <f>IF(N453="zákl. přenesená",J453,0)</f>
        <v>0</v>
      </c>
      <c r="BH453" s="227">
        <f>IF(N453="sníž. přenesená",J453,0)</f>
        <v>0</v>
      </c>
      <c r="BI453" s="227">
        <f>IF(N453="nulová",J453,0)</f>
        <v>0</v>
      </c>
      <c r="BJ453" s="20" t="s">
        <v>79</v>
      </c>
      <c r="BK453" s="227">
        <f>ROUND(I453*H453,2)</f>
        <v>0</v>
      </c>
      <c r="BL453" s="20" t="s">
        <v>204</v>
      </c>
      <c r="BM453" s="226" t="s">
        <v>2257</v>
      </c>
    </row>
    <row r="454" s="2" customFormat="1">
      <c r="A454" s="41"/>
      <c r="B454" s="42"/>
      <c r="C454" s="43"/>
      <c r="D454" s="228" t="s">
        <v>206</v>
      </c>
      <c r="E454" s="43"/>
      <c r="F454" s="229" t="s">
        <v>2258</v>
      </c>
      <c r="G454" s="43"/>
      <c r="H454" s="43"/>
      <c r="I454" s="230"/>
      <c r="J454" s="43"/>
      <c r="K454" s="43"/>
      <c r="L454" s="47"/>
      <c r="M454" s="231"/>
      <c r="N454" s="232"/>
      <c r="O454" s="87"/>
      <c r="P454" s="87"/>
      <c r="Q454" s="87"/>
      <c r="R454" s="87"/>
      <c r="S454" s="87"/>
      <c r="T454" s="88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T454" s="20" t="s">
        <v>206</v>
      </c>
      <c r="AU454" s="20" t="s">
        <v>81</v>
      </c>
    </row>
    <row r="455" s="13" customFormat="1">
      <c r="A455" s="13"/>
      <c r="B455" s="233"/>
      <c r="C455" s="234"/>
      <c r="D455" s="235" t="s">
        <v>208</v>
      </c>
      <c r="E455" s="236" t="s">
        <v>19</v>
      </c>
      <c r="F455" s="237" t="s">
        <v>2129</v>
      </c>
      <c r="G455" s="234"/>
      <c r="H455" s="236" t="s">
        <v>19</v>
      </c>
      <c r="I455" s="238"/>
      <c r="J455" s="234"/>
      <c r="K455" s="234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208</v>
      </c>
      <c r="AU455" s="243" t="s">
        <v>81</v>
      </c>
      <c r="AV455" s="13" t="s">
        <v>79</v>
      </c>
      <c r="AW455" s="13" t="s">
        <v>33</v>
      </c>
      <c r="AX455" s="13" t="s">
        <v>72</v>
      </c>
      <c r="AY455" s="243" t="s">
        <v>196</v>
      </c>
    </row>
    <row r="456" s="13" customFormat="1">
      <c r="A456" s="13"/>
      <c r="B456" s="233"/>
      <c r="C456" s="234"/>
      <c r="D456" s="235" t="s">
        <v>208</v>
      </c>
      <c r="E456" s="236" t="s">
        <v>19</v>
      </c>
      <c r="F456" s="237" t="s">
        <v>2152</v>
      </c>
      <c r="G456" s="234"/>
      <c r="H456" s="236" t="s">
        <v>19</v>
      </c>
      <c r="I456" s="238"/>
      <c r="J456" s="234"/>
      <c r="K456" s="234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208</v>
      </c>
      <c r="AU456" s="243" t="s">
        <v>81</v>
      </c>
      <c r="AV456" s="13" t="s">
        <v>79</v>
      </c>
      <c r="AW456" s="13" t="s">
        <v>33</v>
      </c>
      <c r="AX456" s="13" t="s">
        <v>72</v>
      </c>
      <c r="AY456" s="243" t="s">
        <v>196</v>
      </c>
    </row>
    <row r="457" s="13" customFormat="1">
      <c r="A457" s="13"/>
      <c r="B457" s="233"/>
      <c r="C457" s="234"/>
      <c r="D457" s="235" t="s">
        <v>208</v>
      </c>
      <c r="E457" s="236" t="s">
        <v>19</v>
      </c>
      <c r="F457" s="237" t="s">
        <v>2153</v>
      </c>
      <c r="G457" s="234"/>
      <c r="H457" s="236" t="s">
        <v>19</v>
      </c>
      <c r="I457" s="238"/>
      <c r="J457" s="234"/>
      <c r="K457" s="234"/>
      <c r="L457" s="239"/>
      <c r="M457" s="240"/>
      <c r="N457" s="241"/>
      <c r="O457" s="241"/>
      <c r="P457" s="241"/>
      <c r="Q457" s="241"/>
      <c r="R457" s="241"/>
      <c r="S457" s="241"/>
      <c r="T457" s="24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3" t="s">
        <v>208</v>
      </c>
      <c r="AU457" s="243" t="s">
        <v>81</v>
      </c>
      <c r="AV457" s="13" t="s">
        <v>79</v>
      </c>
      <c r="AW457" s="13" t="s">
        <v>33</v>
      </c>
      <c r="AX457" s="13" t="s">
        <v>72</v>
      </c>
      <c r="AY457" s="243" t="s">
        <v>196</v>
      </c>
    </row>
    <row r="458" s="13" customFormat="1">
      <c r="A458" s="13"/>
      <c r="B458" s="233"/>
      <c r="C458" s="234"/>
      <c r="D458" s="235" t="s">
        <v>208</v>
      </c>
      <c r="E458" s="236" t="s">
        <v>19</v>
      </c>
      <c r="F458" s="237" t="s">
        <v>2154</v>
      </c>
      <c r="G458" s="234"/>
      <c r="H458" s="236" t="s">
        <v>19</v>
      </c>
      <c r="I458" s="238"/>
      <c r="J458" s="234"/>
      <c r="K458" s="234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208</v>
      </c>
      <c r="AU458" s="243" t="s">
        <v>81</v>
      </c>
      <c r="AV458" s="13" t="s">
        <v>79</v>
      </c>
      <c r="AW458" s="13" t="s">
        <v>33</v>
      </c>
      <c r="AX458" s="13" t="s">
        <v>72</v>
      </c>
      <c r="AY458" s="243" t="s">
        <v>196</v>
      </c>
    </row>
    <row r="459" s="14" customFormat="1">
      <c r="A459" s="14"/>
      <c r="B459" s="244"/>
      <c r="C459" s="245"/>
      <c r="D459" s="235" t="s">
        <v>208</v>
      </c>
      <c r="E459" s="246" t="s">
        <v>19</v>
      </c>
      <c r="F459" s="247" t="s">
        <v>81</v>
      </c>
      <c r="G459" s="245"/>
      <c r="H459" s="248">
        <v>2</v>
      </c>
      <c r="I459" s="249"/>
      <c r="J459" s="245"/>
      <c r="K459" s="245"/>
      <c r="L459" s="250"/>
      <c r="M459" s="251"/>
      <c r="N459" s="252"/>
      <c r="O459" s="252"/>
      <c r="P459" s="252"/>
      <c r="Q459" s="252"/>
      <c r="R459" s="252"/>
      <c r="S459" s="252"/>
      <c r="T459" s="253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4" t="s">
        <v>208</v>
      </c>
      <c r="AU459" s="254" t="s">
        <v>81</v>
      </c>
      <c r="AV459" s="14" t="s">
        <v>81</v>
      </c>
      <c r="AW459" s="14" t="s">
        <v>33</v>
      </c>
      <c r="AX459" s="14" t="s">
        <v>72</v>
      </c>
      <c r="AY459" s="254" t="s">
        <v>196</v>
      </c>
    </row>
    <row r="460" s="13" customFormat="1">
      <c r="A460" s="13"/>
      <c r="B460" s="233"/>
      <c r="C460" s="234"/>
      <c r="D460" s="235" t="s">
        <v>208</v>
      </c>
      <c r="E460" s="236" t="s">
        <v>19</v>
      </c>
      <c r="F460" s="237" t="s">
        <v>2155</v>
      </c>
      <c r="G460" s="234"/>
      <c r="H460" s="236" t="s">
        <v>19</v>
      </c>
      <c r="I460" s="238"/>
      <c r="J460" s="234"/>
      <c r="K460" s="234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208</v>
      </c>
      <c r="AU460" s="243" t="s">
        <v>81</v>
      </c>
      <c r="AV460" s="13" t="s">
        <v>79</v>
      </c>
      <c r="AW460" s="13" t="s">
        <v>33</v>
      </c>
      <c r="AX460" s="13" t="s">
        <v>72</v>
      </c>
      <c r="AY460" s="243" t="s">
        <v>196</v>
      </c>
    </row>
    <row r="461" s="13" customFormat="1">
      <c r="A461" s="13"/>
      <c r="B461" s="233"/>
      <c r="C461" s="234"/>
      <c r="D461" s="235" t="s">
        <v>208</v>
      </c>
      <c r="E461" s="236" t="s">
        <v>19</v>
      </c>
      <c r="F461" s="237" t="s">
        <v>2156</v>
      </c>
      <c r="G461" s="234"/>
      <c r="H461" s="236" t="s">
        <v>19</v>
      </c>
      <c r="I461" s="238"/>
      <c r="J461" s="234"/>
      <c r="K461" s="234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208</v>
      </c>
      <c r="AU461" s="243" t="s">
        <v>81</v>
      </c>
      <c r="AV461" s="13" t="s">
        <v>79</v>
      </c>
      <c r="AW461" s="13" t="s">
        <v>33</v>
      </c>
      <c r="AX461" s="13" t="s">
        <v>72</v>
      </c>
      <c r="AY461" s="243" t="s">
        <v>196</v>
      </c>
    </row>
    <row r="462" s="13" customFormat="1">
      <c r="A462" s="13"/>
      <c r="B462" s="233"/>
      <c r="C462" s="234"/>
      <c r="D462" s="235" t="s">
        <v>208</v>
      </c>
      <c r="E462" s="236" t="s">
        <v>19</v>
      </c>
      <c r="F462" s="237" t="s">
        <v>2157</v>
      </c>
      <c r="G462" s="234"/>
      <c r="H462" s="236" t="s">
        <v>19</v>
      </c>
      <c r="I462" s="238"/>
      <c r="J462" s="234"/>
      <c r="K462" s="234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208</v>
      </c>
      <c r="AU462" s="243" t="s">
        <v>81</v>
      </c>
      <c r="AV462" s="13" t="s">
        <v>79</v>
      </c>
      <c r="AW462" s="13" t="s">
        <v>33</v>
      </c>
      <c r="AX462" s="13" t="s">
        <v>72</v>
      </c>
      <c r="AY462" s="243" t="s">
        <v>196</v>
      </c>
    </row>
    <row r="463" s="13" customFormat="1">
      <c r="A463" s="13"/>
      <c r="B463" s="233"/>
      <c r="C463" s="234"/>
      <c r="D463" s="235" t="s">
        <v>208</v>
      </c>
      <c r="E463" s="236" t="s">
        <v>19</v>
      </c>
      <c r="F463" s="237" t="s">
        <v>2154</v>
      </c>
      <c r="G463" s="234"/>
      <c r="H463" s="236" t="s">
        <v>19</v>
      </c>
      <c r="I463" s="238"/>
      <c r="J463" s="234"/>
      <c r="K463" s="234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208</v>
      </c>
      <c r="AU463" s="243" t="s">
        <v>81</v>
      </c>
      <c r="AV463" s="13" t="s">
        <v>79</v>
      </c>
      <c r="AW463" s="13" t="s">
        <v>33</v>
      </c>
      <c r="AX463" s="13" t="s">
        <v>72</v>
      </c>
      <c r="AY463" s="243" t="s">
        <v>196</v>
      </c>
    </row>
    <row r="464" s="14" customFormat="1">
      <c r="A464" s="14"/>
      <c r="B464" s="244"/>
      <c r="C464" s="245"/>
      <c r="D464" s="235" t="s">
        <v>208</v>
      </c>
      <c r="E464" s="246" t="s">
        <v>19</v>
      </c>
      <c r="F464" s="247" t="s">
        <v>226</v>
      </c>
      <c r="G464" s="245"/>
      <c r="H464" s="248">
        <v>3</v>
      </c>
      <c r="I464" s="249"/>
      <c r="J464" s="245"/>
      <c r="K464" s="245"/>
      <c r="L464" s="250"/>
      <c r="M464" s="251"/>
      <c r="N464" s="252"/>
      <c r="O464" s="252"/>
      <c r="P464" s="252"/>
      <c r="Q464" s="252"/>
      <c r="R464" s="252"/>
      <c r="S464" s="252"/>
      <c r="T464" s="253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4" t="s">
        <v>208</v>
      </c>
      <c r="AU464" s="254" t="s">
        <v>81</v>
      </c>
      <c r="AV464" s="14" t="s">
        <v>81</v>
      </c>
      <c r="AW464" s="14" t="s">
        <v>33</v>
      </c>
      <c r="AX464" s="14" t="s">
        <v>72</v>
      </c>
      <c r="AY464" s="254" t="s">
        <v>196</v>
      </c>
    </row>
    <row r="465" s="13" customFormat="1">
      <c r="A465" s="13"/>
      <c r="B465" s="233"/>
      <c r="C465" s="234"/>
      <c r="D465" s="235" t="s">
        <v>208</v>
      </c>
      <c r="E465" s="236" t="s">
        <v>19</v>
      </c>
      <c r="F465" s="237" t="s">
        <v>2259</v>
      </c>
      <c r="G465" s="234"/>
      <c r="H465" s="236" t="s">
        <v>19</v>
      </c>
      <c r="I465" s="238"/>
      <c r="J465" s="234"/>
      <c r="K465" s="234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208</v>
      </c>
      <c r="AU465" s="243" t="s">
        <v>81</v>
      </c>
      <c r="AV465" s="13" t="s">
        <v>79</v>
      </c>
      <c r="AW465" s="13" t="s">
        <v>33</v>
      </c>
      <c r="AX465" s="13" t="s">
        <v>72</v>
      </c>
      <c r="AY465" s="243" t="s">
        <v>196</v>
      </c>
    </row>
    <row r="466" s="13" customFormat="1">
      <c r="A466" s="13"/>
      <c r="B466" s="233"/>
      <c r="C466" s="234"/>
      <c r="D466" s="235" t="s">
        <v>208</v>
      </c>
      <c r="E466" s="236" t="s">
        <v>19</v>
      </c>
      <c r="F466" s="237" t="s">
        <v>2159</v>
      </c>
      <c r="G466" s="234"/>
      <c r="H466" s="236" t="s">
        <v>19</v>
      </c>
      <c r="I466" s="238"/>
      <c r="J466" s="234"/>
      <c r="K466" s="234"/>
      <c r="L466" s="239"/>
      <c r="M466" s="240"/>
      <c r="N466" s="241"/>
      <c r="O466" s="241"/>
      <c r="P466" s="241"/>
      <c r="Q466" s="241"/>
      <c r="R466" s="241"/>
      <c r="S466" s="241"/>
      <c r="T466" s="24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3" t="s">
        <v>208</v>
      </c>
      <c r="AU466" s="243" t="s">
        <v>81</v>
      </c>
      <c r="AV466" s="13" t="s">
        <v>79</v>
      </c>
      <c r="AW466" s="13" t="s">
        <v>33</v>
      </c>
      <c r="AX466" s="13" t="s">
        <v>72</v>
      </c>
      <c r="AY466" s="243" t="s">
        <v>196</v>
      </c>
    </row>
    <row r="467" s="13" customFormat="1">
      <c r="A467" s="13"/>
      <c r="B467" s="233"/>
      <c r="C467" s="234"/>
      <c r="D467" s="235" t="s">
        <v>208</v>
      </c>
      <c r="E467" s="236" t="s">
        <v>19</v>
      </c>
      <c r="F467" s="237" t="s">
        <v>2160</v>
      </c>
      <c r="G467" s="234"/>
      <c r="H467" s="236" t="s">
        <v>19</v>
      </c>
      <c r="I467" s="238"/>
      <c r="J467" s="234"/>
      <c r="K467" s="234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208</v>
      </c>
      <c r="AU467" s="243" t="s">
        <v>81</v>
      </c>
      <c r="AV467" s="13" t="s">
        <v>79</v>
      </c>
      <c r="AW467" s="13" t="s">
        <v>33</v>
      </c>
      <c r="AX467" s="13" t="s">
        <v>72</v>
      </c>
      <c r="AY467" s="243" t="s">
        <v>196</v>
      </c>
    </row>
    <row r="468" s="13" customFormat="1">
      <c r="A468" s="13"/>
      <c r="B468" s="233"/>
      <c r="C468" s="234"/>
      <c r="D468" s="235" t="s">
        <v>208</v>
      </c>
      <c r="E468" s="236" t="s">
        <v>19</v>
      </c>
      <c r="F468" s="237" t="s">
        <v>2154</v>
      </c>
      <c r="G468" s="234"/>
      <c r="H468" s="236" t="s">
        <v>19</v>
      </c>
      <c r="I468" s="238"/>
      <c r="J468" s="234"/>
      <c r="K468" s="234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208</v>
      </c>
      <c r="AU468" s="243" t="s">
        <v>81</v>
      </c>
      <c r="AV468" s="13" t="s">
        <v>79</v>
      </c>
      <c r="AW468" s="13" t="s">
        <v>33</v>
      </c>
      <c r="AX468" s="13" t="s">
        <v>72</v>
      </c>
      <c r="AY468" s="243" t="s">
        <v>196</v>
      </c>
    </row>
    <row r="469" s="14" customFormat="1">
      <c r="A469" s="14"/>
      <c r="B469" s="244"/>
      <c r="C469" s="245"/>
      <c r="D469" s="235" t="s">
        <v>208</v>
      </c>
      <c r="E469" s="246" t="s">
        <v>19</v>
      </c>
      <c r="F469" s="247" t="s">
        <v>226</v>
      </c>
      <c r="G469" s="245"/>
      <c r="H469" s="248">
        <v>3</v>
      </c>
      <c r="I469" s="249"/>
      <c r="J469" s="245"/>
      <c r="K469" s="245"/>
      <c r="L469" s="250"/>
      <c r="M469" s="251"/>
      <c r="N469" s="252"/>
      <c r="O469" s="252"/>
      <c r="P469" s="252"/>
      <c r="Q469" s="252"/>
      <c r="R469" s="252"/>
      <c r="S469" s="252"/>
      <c r="T469" s="253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4" t="s">
        <v>208</v>
      </c>
      <c r="AU469" s="254" t="s">
        <v>81</v>
      </c>
      <c r="AV469" s="14" t="s">
        <v>81</v>
      </c>
      <c r="AW469" s="14" t="s">
        <v>33</v>
      </c>
      <c r="AX469" s="14" t="s">
        <v>72</v>
      </c>
      <c r="AY469" s="254" t="s">
        <v>196</v>
      </c>
    </row>
    <row r="470" s="13" customFormat="1">
      <c r="A470" s="13"/>
      <c r="B470" s="233"/>
      <c r="C470" s="234"/>
      <c r="D470" s="235" t="s">
        <v>208</v>
      </c>
      <c r="E470" s="236" t="s">
        <v>19</v>
      </c>
      <c r="F470" s="237" t="s">
        <v>2155</v>
      </c>
      <c r="G470" s="234"/>
      <c r="H470" s="236" t="s">
        <v>19</v>
      </c>
      <c r="I470" s="238"/>
      <c r="J470" s="234"/>
      <c r="K470" s="234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208</v>
      </c>
      <c r="AU470" s="243" t="s">
        <v>81</v>
      </c>
      <c r="AV470" s="13" t="s">
        <v>79</v>
      </c>
      <c r="AW470" s="13" t="s">
        <v>33</v>
      </c>
      <c r="AX470" s="13" t="s">
        <v>72</v>
      </c>
      <c r="AY470" s="243" t="s">
        <v>196</v>
      </c>
    </row>
    <row r="471" s="13" customFormat="1">
      <c r="A471" s="13"/>
      <c r="B471" s="233"/>
      <c r="C471" s="234"/>
      <c r="D471" s="235" t="s">
        <v>208</v>
      </c>
      <c r="E471" s="236" t="s">
        <v>19</v>
      </c>
      <c r="F471" s="237" t="s">
        <v>2159</v>
      </c>
      <c r="G471" s="234"/>
      <c r="H471" s="236" t="s">
        <v>19</v>
      </c>
      <c r="I471" s="238"/>
      <c r="J471" s="234"/>
      <c r="K471" s="234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208</v>
      </c>
      <c r="AU471" s="243" t="s">
        <v>81</v>
      </c>
      <c r="AV471" s="13" t="s">
        <v>79</v>
      </c>
      <c r="AW471" s="13" t="s">
        <v>33</v>
      </c>
      <c r="AX471" s="13" t="s">
        <v>72</v>
      </c>
      <c r="AY471" s="243" t="s">
        <v>196</v>
      </c>
    </row>
    <row r="472" s="13" customFormat="1">
      <c r="A472" s="13"/>
      <c r="B472" s="233"/>
      <c r="C472" s="234"/>
      <c r="D472" s="235" t="s">
        <v>208</v>
      </c>
      <c r="E472" s="236" t="s">
        <v>19</v>
      </c>
      <c r="F472" s="237" t="s">
        <v>2161</v>
      </c>
      <c r="G472" s="234"/>
      <c r="H472" s="236" t="s">
        <v>19</v>
      </c>
      <c r="I472" s="238"/>
      <c r="J472" s="234"/>
      <c r="K472" s="234"/>
      <c r="L472" s="239"/>
      <c r="M472" s="240"/>
      <c r="N472" s="241"/>
      <c r="O472" s="241"/>
      <c r="P472" s="241"/>
      <c r="Q472" s="241"/>
      <c r="R472" s="241"/>
      <c r="S472" s="241"/>
      <c r="T472" s="242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3" t="s">
        <v>208</v>
      </c>
      <c r="AU472" s="243" t="s">
        <v>81</v>
      </c>
      <c r="AV472" s="13" t="s">
        <v>79</v>
      </c>
      <c r="AW472" s="13" t="s">
        <v>33</v>
      </c>
      <c r="AX472" s="13" t="s">
        <v>72</v>
      </c>
      <c r="AY472" s="243" t="s">
        <v>196</v>
      </c>
    </row>
    <row r="473" s="13" customFormat="1">
      <c r="A473" s="13"/>
      <c r="B473" s="233"/>
      <c r="C473" s="234"/>
      <c r="D473" s="235" t="s">
        <v>208</v>
      </c>
      <c r="E473" s="236" t="s">
        <v>19</v>
      </c>
      <c r="F473" s="237" t="s">
        <v>2154</v>
      </c>
      <c r="G473" s="234"/>
      <c r="H473" s="236" t="s">
        <v>19</v>
      </c>
      <c r="I473" s="238"/>
      <c r="J473" s="234"/>
      <c r="K473" s="234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208</v>
      </c>
      <c r="AU473" s="243" t="s">
        <v>81</v>
      </c>
      <c r="AV473" s="13" t="s">
        <v>79</v>
      </c>
      <c r="AW473" s="13" t="s">
        <v>33</v>
      </c>
      <c r="AX473" s="13" t="s">
        <v>72</v>
      </c>
      <c r="AY473" s="243" t="s">
        <v>196</v>
      </c>
    </row>
    <row r="474" s="14" customFormat="1">
      <c r="A474" s="14"/>
      <c r="B474" s="244"/>
      <c r="C474" s="245"/>
      <c r="D474" s="235" t="s">
        <v>208</v>
      </c>
      <c r="E474" s="246" t="s">
        <v>19</v>
      </c>
      <c r="F474" s="247" t="s">
        <v>226</v>
      </c>
      <c r="G474" s="245"/>
      <c r="H474" s="248">
        <v>3</v>
      </c>
      <c r="I474" s="249"/>
      <c r="J474" s="245"/>
      <c r="K474" s="245"/>
      <c r="L474" s="250"/>
      <c r="M474" s="251"/>
      <c r="N474" s="252"/>
      <c r="O474" s="252"/>
      <c r="P474" s="252"/>
      <c r="Q474" s="252"/>
      <c r="R474" s="252"/>
      <c r="S474" s="252"/>
      <c r="T474" s="253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4" t="s">
        <v>208</v>
      </c>
      <c r="AU474" s="254" t="s">
        <v>81</v>
      </c>
      <c r="AV474" s="14" t="s">
        <v>81</v>
      </c>
      <c r="AW474" s="14" t="s">
        <v>33</v>
      </c>
      <c r="AX474" s="14" t="s">
        <v>72</v>
      </c>
      <c r="AY474" s="254" t="s">
        <v>196</v>
      </c>
    </row>
    <row r="475" s="13" customFormat="1">
      <c r="A475" s="13"/>
      <c r="B475" s="233"/>
      <c r="C475" s="234"/>
      <c r="D475" s="235" t="s">
        <v>208</v>
      </c>
      <c r="E475" s="236" t="s">
        <v>19</v>
      </c>
      <c r="F475" s="237" t="s">
        <v>2155</v>
      </c>
      <c r="G475" s="234"/>
      <c r="H475" s="236" t="s">
        <v>19</v>
      </c>
      <c r="I475" s="238"/>
      <c r="J475" s="234"/>
      <c r="K475" s="234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208</v>
      </c>
      <c r="AU475" s="243" t="s">
        <v>81</v>
      </c>
      <c r="AV475" s="13" t="s">
        <v>79</v>
      </c>
      <c r="AW475" s="13" t="s">
        <v>33</v>
      </c>
      <c r="AX475" s="13" t="s">
        <v>72</v>
      </c>
      <c r="AY475" s="243" t="s">
        <v>196</v>
      </c>
    </row>
    <row r="476" s="13" customFormat="1">
      <c r="A476" s="13"/>
      <c r="B476" s="233"/>
      <c r="C476" s="234"/>
      <c r="D476" s="235" t="s">
        <v>208</v>
      </c>
      <c r="E476" s="236" t="s">
        <v>19</v>
      </c>
      <c r="F476" s="237" t="s">
        <v>2159</v>
      </c>
      <c r="G476" s="234"/>
      <c r="H476" s="236" t="s">
        <v>19</v>
      </c>
      <c r="I476" s="238"/>
      <c r="J476" s="234"/>
      <c r="K476" s="234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208</v>
      </c>
      <c r="AU476" s="243" t="s">
        <v>81</v>
      </c>
      <c r="AV476" s="13" t="s">
        <v>79</v>
      </c>
      <c r="AW476" s="13" t="s">
        <v>33</v>
      </c>
      <c r="AX476" s="13" t="s">
        <v>72</v>
      </c>
      <c r="AY476" s="243" t="s">
        <v>196</v>
      </c>
    </row>
    <row r="477" s="13" customFormat="1">
      <c r="A477" s="13"/>
      <c r="B477" s="233"/>
      <c r="C477" s="234"/>
      <c r="D477" s="235" t="s">
        <v>208</v>
      </c>
      <c r="E477" s="236" t="s">
        <v>19</v>
      </c>
      <c r="F477" s="237" t="s">
        <v>2162</v>
      </c>
      <c r="G477" s="234"/>
      <c r="H477" s="236" t="s">
        <v>19</v>
      </c>
      <c r="I477" s="238"/>
      <c r="J477" s="234"/>
      <c r="K477" s="234"/>
      <c r="L477" s="239"/>
      <c r="M477" s="240"/>
      <c r="N477" s="241"/>
      <c r="O477" s="241"/>
      <c r="P477" s="241"/>
      <c r="Q477" s="241"/>
      <c r="R477" s="241"/>
      <c r="S477" s="241"/>
      <c r="T477" s="24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3" t="s">
        <v>208</v>
      </c>
      <c r="AU477" s="243" t="s">
        <v>81</v>
      </c>
      <c r="AV477" s="13" t="s">
        <v>79</v>
      </c>
      <c r="AW477" s="13" t="s">
        <v>33</v>
      </c>
      <c r="AX477" s="13" t="s">
        <v>72</v>
      </c>
      <c r="AY477" s="243" t="s">
        <v>196</v>
      </c>
    </row>
    <row r="478" s="13" customFormat="1">
      <c r="A478" s="13"/>
      <c r="B478" s="233"/>
      <c r="C478" s="234"/>
      <c r="D478" s="235" t="s">
        <v>208</v>
      </c>
      <c r="E478" s="236" t="s">
        <v>19</v>
      </c>
      <c r="F478" s="237" t="s">
        <v>2154</v>
      </c>
      <c r="G478" s="234"/>
      <c r="H478" s="236" t="s">
        <v>19</v>
      </c>
      <c r="I478" s="238"/>
      <c r="J478" s="234"/>
      <c r="K478" s="234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208</v>
      </c>
      <c r="AU478" s="243" t="s">
        <v>81</v>
      </c>
      <c r="AV478" s="13" t="s">
        <v>79</v>
      </c>
      <c r="AW478" s="13" t="s">
        <v>33</v>
      </c>
      <c r="AX478" s="13" t="s">
        <v>72</v>
      </c>
      <c r="AY478" s="243" t="s">
        <v>196</v>
      </c>
    </row>
    <row r="479" s="14" customFormat="1">
      <c r="A479" s="14"/>
      <c r="B479" s="244"/>
      <c r="C479" s="245"/>
      <c r="D479" s="235" t="s">
        <v>208</v>
      </c>
      <c r="E479" s="246" t="s">
        <v>19</v>
      </c>
      <c r="F479" s="247" t="s">
        <v>226</v>
      </c>
      <c r="G479" s="245"/>
      <c r="H479" s="248">
        <v>3</v>
      </c>
      <c r="I479" s="249"/>
      <c r="J479" s="245"/>
      <c r="K479" s="245"/>
      <c r="L479" s="250"/>
      <c r="M479" s="251"/>
      <c r="N479" s="252"/>
      <c r="O479" s="252"/>
      <c r="P479" s="252"/>
      <c r="Q479" s="252"/>
      <c r="R479" s="252"/>
      <c r="S479" s="252"/>
      <c r="T479" s="253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54" t="s">
        <v>208</v>
      </c>
      <c r="AU479" s="254" t="s">
        <v>81</v>
      </c>
      <c r="AV479" s="14" t="s">
        <v>81</v>
      </c>
      <c r="AW479" s="14" t="s">
        <v>33</v>
      </c>
      <c r="AX479" s="14" t="s">
        <v>72</v>
      </c>
      <c r="AY479" s="254" t="s">
        <v>196</v>
      </c>
    </row>
    <row r="480" s="13" customFormat="1">
      <c r="A480" s="13"/>
      <c r="B480" s="233"/>
      <c r="C480" s="234"/>
      <c r="D480" s="235" t="s">
        <v>208</v>
      </c>
      <c r="E480" s="236" t="s">
        <v>19</v>
      </c>
      <c r="F480" s="237" t="s">
        <v>2155</v>
      </c>
      <c r="G480" s="234"/>
      <c r="H480" s="236" t="s">
        <v>19</v>
      </c>
      <c r="I480" s="238"/>
      <c r="J480" s="234"/>
      <c r="K480" s="234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208</v>
      </c>
      <c r="AU480" s="243" t="s">
        <v>81</v>
      </c>
      <c r="AV480" s="13" t="s">
        <v>79</v>
      </c>
      <c r="AW480" s="13" t="s">
        <v>33</v>
      </c>
      <c r="AX480" s="13" t="s">
        <v>72</v>
      </c>
      <c r="AY480" s="243" t="s">
        <v>196</v>
      </c>
    </row>
    <row r="481" s="13" customFormat="1">
      <c r="A481" s="13"/>
      <c r="B481" s="233"/>
      <c r="C481" s="234"/>
      <c r="D481" s="235" t="s">
        <v>208</v>
      </c>
      <c r="E481" s="236" t="s">
        <v>19</v>
      </c>
      <c r="F481" s="237" t="s">
        <v>2159</v>
      </c>
      <c r="G481" s="234"/>
      <c r="H481" s="236" t="s">
        <v>19</v>
      </c>
      <c r="I481" s="238"/>
      <c r="J481" s="234"/>
      <c r="K481" s="234"/>
      <c r="L481" s="239"/>
      <c r="M481" s="240"/>
      <c r="N481" s="241"/>
      <c r="O481" s="241"/>
      <c r="P481" s="241"/>
      <c r="Q481" s="241"/>
      <c r="R481" s="241"/>
      <c r="S481" s="241"/>
      <c r="T481" s="24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3" t="s">
        <v>208</v>
      </c>
      <c r="AU481" s="243" t="s">
        <v>81</v>
      </c>
      <c r="AV481" s="13" t="s">
        <v>79</v>
      </c>
      <c r="AW481" s="13" t="s">
        <v>33</v>
      </c>
      <c r="AX481" s="13" t="s">
        <v>72</v>
      </c>
      <c r="AY481" s="243" t="s">
        <v>196</v>
      </c>
    </row>
    <row r="482" s="16" customFormat="1">
      <c r="A482" s="16"/>
      <c r="B482" s="266"/>
      <c r="C482" s="267"/>
      <c r="D482" s="235" t="s">
        <v>208</v>
      </c>
      <c r="E482" s="268" t="s">
        <v>19</v>
      </c>
      <c r="F482" s="269" t="s">
        <v>269</v>
      </c>
      <c r="G482" s="267"/>
      <c r="H482" s="270">
        <v>14</v>
      </c>
      <c r="I482" s="271"/>
      <c r="J482" s="267"/>
      <c r="K482" s="267"/>
      <c r="L482" s="272"/>
      <c r="M482" s="273"/>
      <c r="N482" s="274"/>
      <c r="O482" s="274"/>
      <c r="P482" s="274"/>
      <c r="Q482" s="274"/>
      <c r="R482" s="274"/>
      <c r="S482" s="274"/>
      <c r="T482" s="275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T482" s="276" t="s">
        <v>208</v>
      </c>
      <c r="AU482" s="276" t="s">
        <v>81</v>
      </c>
      <c r="AV482" s="16" t="s">
        <v>226</v>
      </c>
      <c r="AW482" s="16" t="s">
        <v>33</v>
      </c>
      <c r="AX482" s="16" t="s">
        <v>72</v>
      </c>
      <c r="AY482" s="276" t="s">
        <v>196</v>
      </c>
    </row>
    <row r="483" s="13" customFormat="1">
      <c r="A483" s="13"/>
      <c r="B483" s="233"/>
      <c r="C483" s="234"/>
      <c r="D483" s="235" t="s">
        <v>208</v>
      </c>
      <c r="E483" s="236" t="s">
        <v>19</v>
      </c>
      <c r="F483" s="237" t="s">
        <v>2129</v>
      </c>
      <c r="G483" s="234"/>
      <c r="H483" s="236" t="s">
        <v>19</v>
      </c>
      <c r="I483" s="238"/>
      <c r="J483" s="234"/>
      <c r="K483" s="234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208</v>
      </c>
      <c r="AU483" s="243" t="s">
        <v>81</v>
      </c>
      <c r="AV483" s="13" t="s">
        <v>79</v>
      </c>
      <c r="AW483" s="13" t="s">
        <v>33</v>
      </c>
      <c r="AX483" s="13" t="s">
        <v>72</v>
      </c>
      <c r="AY483" s="243" t="s">
        <v>196</v>
      </c>
    </row>
    <row r="484" s="13" customFormat="1">
      <c r="A484" s="13"/>
      <c r="B484" s="233"/>
      <c r="C484" s="234"/>
      <c r="D484" s="235" t="s">
        <v>208</v>
      </c>
      <c r="E484" s="236" t="s">
        <v>19</v>
      </c>
      <c r="F484" s="237" t="s">
        <v>2130</v>
      </c>
      <c r="G484" s="234"/>
      <c r="H484" s="236" t="s">
        <v>19</v>
      </c>
      <c r="I484" s="238"/>
      <c r="J484" s="234"/>
      <c r="K484" s="234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208</v>
      </c>
      <c r="AU484" s="243" t="s">
        <v>81</v>
      </c>
      <c r="AV484" s="13" t="s">
        <v>79</v>
      </c>
      <c r="AW484" s="13" t="s">
        <v>33</v>
      </c>
      <c r="AX484" s="13" t="s">
        <v>72</v>
      </c>
      <c r="AY484" s="243" t="s">
        <v>196</v>
      </c>
    </row>
    <row r="485" s="13" customFormat="1">
      <c r="A485" s="13"/>
      <c r="B485" s="233"/>
      <c r="C485" s="234"/>
      <c r="D485" s="235" t="s">
        <v>208</v>
      </c>
      <c r="E485" s="236" t="s">
        <v>19</v>
      </c>
      <c r="F485" s="237" t="s">
        <v>2131</v>
      </c>
      <c r="G485" s="234"/>
      <c r="H485" s="236" t="s">
        <v>19</v>
      </c>
      <c r="I485" s="238"/>
      <c r="J485" s="234"/>
      <c r="K485" s="234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208</v>
      </c>
      <c r="AU485" s="243" t="s">
        <v>81</v>
      </c>
      <c r="AV485" s="13" t="s">
        <v>79</v>
      </c>
      <c r="AW485" s="13" t="s">
        <v>33</v>
      </c>
      <c r="AX485" s="13" t="s">
        <v>72</v>
      </c>
      <c r="AY485" s="243" t="s">
        <v>196</v>
      </c>
    </row>
    <row r="486" s="13" customFormat="1">
      <c r="A486" s="13"/>
      <c r="B486" s="233"/>
      <c r="C486" s="234"/>
      <c r="D486" s="235" t="s">
        <v>208</v>
      </c>
      <c r="E486" s="236" t="s">
        <v>19</v>
      </c>
      <c r="F486" s="237" t="s">
        <v>2132</v>
      </c>
      <c r="G486" s="234"/>
      <c r="H486" s="236" t="s">
        <v>19</v>
      </c>
      <c r="I486" s="238"/>
      <c r="J486" s="234"/>
      <c r="K486" s="234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208</v>
      </c>
      <c r="AU486" s="243" t="s">
        <v>81</v>
      </c>
      <c r="AV486" s="13" t="s">
        <v>79</v>
      </c>
      <c r="AW486" s="13" t="s">
        <v>33</v>
      </c>
      <c r="AX486" s="13" t="s">
        <v>72</v>
      </c>
      <c r="AY486" s="243" t="s">
        <v>196</v>
      </c>
    </row>
    <row r="487" s="14" customFormat="1">
      <c r="A487" s="14"/>
      <c r="B487" s="244"/>
      <c r="C487" s="245"/>
      <c r="D487" s="235" t="s">
        <v>208</v>
      </c>
      <c r="E487" s="246" t="s">
        <v>19</v>
      </c>
      <c r="F487" s="247" t="s">
        <v>345</v>
      </c>
      <c r="G487" s="245"/>
      <c r="H487" s="248">
        <v>18</v>
      </c>
      <c r="I487" s="249"/>
      <c r="J487" s="245"/>
      <c r="K487" s="245"/>
      <c r="L487" s="250"/>
      <c r="M487" s="251"/>
      <c r="N487" s="252"/>
      <c r="O487" s="252"/>
      <c r="P487" s="252"/>
      <c r="Q487" s="252"/>
      <c r="R487" s="252"/>
      <c r="S487" s="252"/>
      <c r="T487" s="253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4" t="s">
        <v>208</v>
      </c>
      <c r="AU487" s="254" t="s">
        <v>81</v>
      </c>
      <c r="AV487" s="14" t="s">
        <v>81</v>
      </c>
      <c r="AW487" s="14" t="s">
        <v>33</v>
      </c>
      <c r="AX487" s="14" t="s">
        <v>72</v>
      </c>
      <c r="AY487" s="254" t="s">
        <v>196</v>
      </c>
    </row>
    <row r="488" s="13" customFormat="1">
      <c r="A488" s="13"/>
      <c r="B488" s="233"/>
      <c r="C488" s="234"/>
      <c r="D488" s="235" t="s">
        <v>208</v>
      </c>
      <c r="E488" s="236" t="s">
        <v>19</v>
      </c>
      <c r="F488" s="237" t="s">
        <v>2133</v>
      </c>
      <c r="G488" s="234"/>
      <c r="H488" s="236" t="s">
        <v>19</v>
      </c>
      <c r="I488" s="238"/>
      <c r="J488" s="234"/>
      <c r="K488" s="234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208</v>
      </c>
      <c r="AU488" s="243" t="s">
        <v>81</v>
      </c>
      <c r="AV488" s="13" t="s">
        <v>79</v>
      </c>
      <c r="AW488" s="13" t="s">
        <v>33</v>
      </c>
      <c r="AX488" s="13" t="s">
        <v>72</v>
      </c>
      <c r="AY488" s="243" t="s">
        <v>196</v>
      </c>
    </row>
    <row r="489" s="13" customFormat="1">
      <c r="A489" s="13"/>
      <c r="B489" s="233"/>
      <c r="C489" s="234"/>
      <c r="D489" s="235" t="s">
        <v>208</v>
      </c>
      <c r="E489" s="236" t="s">
        <v>19</v>
      </c>
      <c r="F489" s="237" t="s">
        <v>2134</v>
      </c>
      <c r="G489" s="234"/>
      <c r="H489" s="236" t="s">
        <v>19</v>
      </c>
      <c r="I489" s="238"/>
      <c r="J489" s="234"/>
      <c r="K489" s="234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208</v>
      </c>
      <c r="AU489" s="243" t="s">
        <v>81</v>
      </c>
      <c r="AV489" s="13" t="s">
        <v>79</v>
      </c>
      <c r="AW489" s="13" t="s">
        <v>33</v>
      </c>
      <c r="AX489" s="13" t="s">
        <v>72</v>
      </c>
      <c r="AY489" s="243" t="s">
        <v>196</v>
      </c>
    </row>
    <row r="490" s="13" customFormat="1">
      <c r="A490" s="13"/>
      <c r="B490" s="233"/>
      <c r="C490" s="234"/>
      <c r="D490" s="235" t="s">
        <v>208</v>
      </c>
      <c r="E490" s="236" t="s">
        <v>19</v>
      </c>
      <c r="F490" s="237" t="s">
        <v>2135</v>
      </c>
      <c r="G490" s="234"/>
      <c r="H490" s="236" t="s">
        <v>19</v>
      </c>
      <c r="I490" s="238"/>
      <c r="J490" s="234"/>
      <c r="K490" s="234"/>
      <c r="L490" s="239"/>
      <c r="M490" s="240"/>
      <c r="N490" s="241"/>
      <c r="O490" s="241"/>
      <c r="P490" s="241"/>
      <c r="Q490" s="241"/>
      <c r="R490" s="241"/>
      <c r="S490" s="241"/>
      <c r="T490" s="24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3" t="s">
        <v>208</v>
      </c>
      <c r="AU490" s="243" t="s">
        <v>81</v>
      </c>
      <c r="AV490" s="13" t="s">
        <v>79</v>
      </c>
      <c r="AW490" s="13" t="s">
        <v>33</v>
      </c>
      <c r="AX490" s="13" t="s">
        <v>72</v>
      </c>
      <c r="AY490" s="243" t="s">
        <v>196</v>
      </c>
    </row>
    <row r="491" s="14" customFormat="1">
      <c r="A491" s="14"/>
      <c r="B491" s="244"/>
      <c r="C491" s="245"/>
      <c r="D491" s="235" t="s">
        <v>208</v>
      </c>
      <c r="E491" s="246" t="s">
        <v>19</v>
      </c>
      <c r="F491" s="247" t="s">
        <v>308</v>
      </c>
      <c r="G491" s="245"/>
      <c r="H491" s="248">
        <v>17</v>
      </c>
      <c r="I491" s="249"/>
      <c r="J491" s="245"/>
      <c r="K491" s="245"/>
      <c r="L491" s="250"/>
      <c r="M491" s="251"/>
      <c r="N491" s="252"/>
      <c r="O491" s="252"/>
      <c r="P491" s="252"/>
      <c r="Q491" s="252"/>
      <c r="R491" s="252"/>
      <c r="S491" s="252"/>
      <c r="T491" s="253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T491" s="254" t="s">
        <v>208</v>
      </c>
      <c r="AU491" s="254" t="s">
        <v>81</v>
      </c>
      <c r="AV491" s="14" t="s">
        <v>81</v>
      </c>
      <c r="AW491" s="14" t="s">
        <v>33</v>
      </c>
      <c r="AX491" s="14" t="s">
        <v>72</v>
      </c>
      <c r="AY491" s="254" t="s">
        <v>196</v>
      </c>
    </row>
    <row r="492" s="13" customFormat="1">
      <c r="A492" s="13"/>
      <c r="B492" s="233"/>
      <c r="C492" s="234"/>
      <c r="D492" s="235" t="s">
        <v>208</v>
      </c>
      <c r="E492" s="236" t="s">
        <v>19</v>
      </c>
      <c r="F492" s="237" t="s">
        <v>2136</v>
      </c>
      <c r="G492" s="234"/>
      <c r="H492" s="236" t="s">
        <v>19</v>
      </c>
      <c r="I492" s="238"/>
      <c r="J492" s="234"/>
      <c r="K492" s="234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208</v>
      </c>
      <c r="AU492" s="243" t="s">
        <v>81</v>
      </c>
      <c r="AV492" s="13" t="s">
        <v>79</v>
      </c>
      <c r="AW492" s="13" t="s">
        <v>33</v>
      </c>
      <c r="AX492" s="13" t="s">
        <v>72</v>
      </c>
      <c r="AY492" s="243" t="s">
        <v>196</v>
      </c>
    </row>
    <row r="493" s="13" customFormat="1">
      <c r="A493" s="13"/>
      <c r="B493" s="233"/>
      <c r="C493" s="234"/>
      <c r="D493" s="235" t="s">
        <v>208</v>
      </c>
      <c r="E493" s="236" t="s">
        <v>19</v>
      </c>
      <c r="F493" s="237" t="s">
        <v>2137</v>
      </c>
      <c r="G493" s="234"/>
      <c r="H493" s="236" t="s">
        <v>19</v>
      </c>
      <c r="I493" s="238"/>
      <c r="J493" s="234"/>
      <c r="K493" s="234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208</v>
      </c>
      <c r="AU493" s="243" t="s">
        <v>81</v>
      </c>
      <c r="AV493" s="13" t="s">
        <v>79</v>
      </c>
      <c r="AW493" s="13" t="s">
        <v>33</v>
      </c>
      <c r="AX493" s="13" t="s">
        <v>72</v>
      </c>
      <c r="AY493" s="243" t="s">
        <v>196</v>
      </c>
    </row>
    <row r="494" s="13" customFormat="1">
      <c r="A494" s="13"/>
      <c r="B494" s="233"/>
      <c r="C494" s="234"/>
      <c r="D494" s="235" t="s">
        <v>208</v>
      </c>
      <c r="E494" s="236" t="s">
        <v>19</v>
      </c>
      <c r="F494" s="237" t="s">
        <v>2138</v>
      </c>
      <c r="G494" s="234"/>
      <c r="H494" s="236" t="s">
        <v>19</v>
      </c>
      <c r="I494" s="238"/>
      <c r="J494" s="234"/>
      <c r="K494" s="234"/>
      <c r="L494" s="239"/>
      <c r="M494" s="240"/>
      <c r="N494" s="241"/>
      <c r="O494" s="241"/>
      <c r="P494" s="241"/>
      <c r="Q494" s="241"/>
      <c r="R494" s="241"/>
      <c r="S494" s="241"/>
      <c r="T494" s="24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3" t="s">
        <v>208</v>
      </c>
      <c r="AU494" s="243" t="s">
        <v>81</v>
      </c>
      <c r="AV494" s="13" t="s">
        <v>79</v>
      </c>
      <c r="AW494" s="13" t="s">
        <v>33</v>
      </c>
      <c r="AX494" s="13" t="s">
        <v>72</v>
      </c>
      <c r="AY494" s="243" t="s">
        <v>196</v>
      </c>
    </row>
    <row r="495" s="14" customFormat="1">
      <c r="A495" s="14"/>
      <c r="B495" s="244"/>
      <c r="C495" s="245"/>
      <c r="D495" s="235" t="s">
        <v>208</v>
      </c>
      <c r="E495" s="246" t="s">
        <v>19</v>
      </c>
      <c r="F495" s="247" t="s">
        <v>299</v>
      </c>
      <c r="G495" s="245"/>
      <c r="H495" s="248">
        <v>10</v>
      </c>
      <c r="I495" s="249"/>
      <c r="J495" s="245"/>
      <c r="K495" s="245"/>
      <c r="L495" s="250"/>
      <c r="M495" s="251"/>
      <c r="N495" s="252"/>
      <c r="O495" s="252"/>
      <c r="P495" s="252"/>
      <c r="Q495" s="252"/>
      <c r="R495" s="252"/>
      <c r="S495" s="252"/>
      <c r="T495" s="253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4" t="s">
        <v>208</v>
      </c>
      <c r="AU495" s="254" t="s">
        <v>81</v>
      </c>
      <c r="AV495" s="14" t="s">
        <v>81</v>
      </c>
      <c r="AW495" s="14" t="s">
        <v>33</v>
      </c>
      <c r="AX495" s="14" t="s">
        <v>72</v>
      </c>
      <c r="AY495" s="254" t="s">
        <v>196</v>
      </c>
    </row>
    <row r="496" s="13" customFormat="1">
      <c r="A496" s="13"/>
      <c r="B496" s="233"/>
      <c r="C496" s="234"/>
      <c r="D496" s="235" t="s">
        <v>208</v>
      </c>
      <c r="E496" s="236" t="s">
        <v>19</v>
      </c>
      <c r="F496" s="237" t="s">
        <v>2139</v>
      </c>
      <c r="G496" s="234"/>
      <c r="H496" s="236" t="s">
        <v>19</v>
      </c>
      <c r="I496" s="238"/>
      <c r="J496" s="234"/>
      <c r="K496" s="234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208</v>
      </c>
      <c r="AU496" s="243" t="s">
        <v>81</v>
      </c>
      <c r="AV496" s="13" t="s">
        <v>79</v>
      </c>
      <c r="AW496" s="13" t="s">
        <v>33</v>
      </c>
      <c r="AX496" s="13" t="s">
        <v>72</v>
      </c>
      <c r="AY496" s="243" t="s">
        <v>196</v>
      </c>
    </row>
    <row r="497" s="13" customFormat="1">
      <c r="A497" s="13"/>
      <c r="B497" s="233"/>
      <c r="C497" s="234"/>
      <c r="D497" s="235" t="s">
        <v>208</v>
      </c>
      <c r="E497" s="236" t="s">
        <v>19</v>
      </c>
      <c r="F497" s="237" t="s">
        <v>2140</v>
      </c>
      <c r="G497" s="234"/>
      <c r="H497" s="236" t="s">
        <v>19</v>
      </c>
      <c r="I497" s="238"/>
      <c r="J497" s="234"/>
      <c r="K497" s="234"/>
      <c r="L497" s="239"/>
      <c r="M497" s="240"/>
      <c r="N497" s="241"/>
      <c r="O497" s="241"/>
      <c r="P497" s="241"/>
      <c r="Q497" s="241"/>
      <c r="R497" s="241"/>
      <c r="S497" s="241"/>
      <c r="T497" s="24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3" t="s">
        <v>208</v>
      </c>
      <c r="AU497" s="243" t="s">
        <v>81</v>
      </c>
      <c r="AV497" s="13" t="s">
        <v>79</v>
      </c>
      <c r="AW497" s="13" t="s">
        <v>33</v>
      </c>
      <c r="AX497" s="13" t="s">
        <v>72</v>
      </c>
      <c r="AY497" s="243" t="s">
        <v>196</v>
      </c>
    </row>
    <row r="498" s="13" customFormat="1">
      <c r="A498" s="13"/>
      <c r="B498" s="233"/>
      <c r="C498" s="234"/>
      <c r="D498" s="235" t="s">
        <v>208</v>
      </c>
      <c r="E498" s="236" t="s">
        <v>19</v>
      </c>
      <c r="F498" s="237" t="s">
        <v>2138</v>
      </c>
      <c r="G498" s="234"/>
      <c r="H498" s="236" t="s">
        <v>19</v>
      </c>
      <c r="I498" s="238"/>
      <c r="J498" s="234"/>
      <c r="K498" s="234"/>
      <c r="L498" s="239"/>
      <c r="M498" s="240"/>
      <c r="N498" s="241"/>
      <c r="O498" s="241"/>
      <c r="P498" s="241"/>
      <c r="Q498" s="241"/>
      <c r="R498" s="241"/>
      <c r="S498" s="241"/>
      <c r="T498" s="24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3" t="s">
        <v>208</v>
      </c>
      <c r="AU498" s="243" t="s">
        <v>81</v>
      </c>
      <c r="AV498" s="13" t="s">
        <v>79</v>
      </c>
      <c r="AW498" s="13" t="s">
        <v>33</v>
      </c>
      <c r="AX498" s="13" t="s">
        <v>72</v>
      </c>
      <c r="AY498" s="243" t="s">
        <v>196</v>
      </c>
    </row>
    <row r="499" s="14" customFormat="1">
      <c r="A499" s="14"/>
      <c r="B499" s="244"/>
      <c r="C499" s="245"/>
      <c r="D499" s="235" t="s">
        <v>208</v>
      </c>
      <c r="E499" s="246" t="s">
        <v>19</v>
      </c>
      <c r="F499" s="247" t="s">
        <v>241</v>
      </c>
      <c r="G499" s="245"/>
      <c r="H499" s="248">
        <v>5</v>
      </c>
      <c r="I499" s="249"/>
      <c r="J499" s="245"/>
      <c r="K499" s="245"/>
      <c r="L499" s="250"/>
      <c r="M499" s="251"/>
      <c r="N499" s="252"/>
      <c r="O499" s="252"/>
      <c r="P499" s="252"/>
      <c r="Q499" s="252"/>
      <c r="R499" s="252"/>
      <c r="S499" s="252"/>
      <c r="T499" s="253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T499" s="254" t="s">
        <v>208</v>
      </c>
      <c r="AU499" s="254" t="s">
        <v>81</v>
      </c>
      <c r="AV499" s="14" t="s">
        <v>81</v>
      </c>
      <c r="AW499" s="14" t="s">
        <v>33</v>
      </c>
      <c r="AX499" s="14" t="s">
        <v>72</v>
      </c>
      <c r="AY499" s="254" t="s">
        <v>196</v>
      </c>
    </row>
    <row r="500" s="13" customFormat="1">
      <c r="A500" s="13"/>
      <c r="B500" s="233"/>
      <c r="C500" s="234"/>
      <c r="D500" s="235" t="s">
        <v>208</v>
      </c>
      <c r="E500" s="236" t="s">
        <v>19</v>
      </c>
      <c r="F500" s="237" t="s">
        <v>2141</v>
      </c>
      <c r="G500" s="234"/>
      <c r="H500" s="236" t="s">
        <v>19</v>
      </c>
      <c r="I500" s="238"/>
      <c r="J500" s="234"/>
      <c r="K500" s="234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208</v>
      </c>
      <c r="AU500" s="243" t="s">
        <v>81</v>
      </c>
      <c r="AV500" s="13" t="s">
        <v>79</v>
      </c>
      <c r="AW500" s="13" t="s">
        <v>33</v>
      </c>
      <c r="AX500" s="13" t="s">
        <v>72</v>
      </c>
      <c r="AY500" s="243" t="s">
        <v>196</v>
      </c>
    </row>
    <row r="501" s="13" customFormat="1">
      <c r="A501" s="13"/>
      <c r="B501" s="233"/>
      <c r="C501" s="234"/>
      <c r="D501" s="235" t="s">
        <v>208</v>
      </c>
      <c r="E501" s="236" t="s">
        <v>19</v>
      </c>
      <c r="F501" s="237" t="s">
        <v>2142</v>
      </c>
      <c r="G501" s="234"/>
      <c r="H501" s="236" t="s">
        <v>19</v>
      </c>
      <c r="I501" s="238"/>
      <c r="J501" s="234"/>
      <c r="K501" s="234"/>
      <c r="L501" s="239"/>
      <c r="M501" s="240"/>
      <c r="N501" s="241"/>
      <c r="O501" s="241"/>
      <c r="P501" s="241"/>
      <c r="Q501" s="241"/>
      <c r="R501" s="241"/>
      <c r="S501" s="241"/>
      <c r="T501" s="242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3" t="s">
        <v>208</v>
      </c>
      <c r="AU501" s="243" t="s">
        <v>81</v>
      </c>
      <c r="AV501" s="13" t="s">
        <v>79</v>
      </c>
      <c r="AW501" s="13" t="s">
        <v>33</v>
      </c>
      <c r="AX501" s="13" t="s">
        <v>72</v>
      </c>
      <c r="AY501" s="243" t="s">
        <v>196</v>
      </c>
    </row>
    <row r="502" s="13" customFormat="1">
      <c r="A502" s="13"/>
      <c r="B502" s="233"/>
      <c r="C502" s="234"/>
      <c r="D502" s="235" t="s">
        <v>208</v>
      </c>
      <c r="E502" s="236" t="s">
        <v>19</v>
      </c>
      <c r="F502" s="237" t="s">
        <v>2143</v>
      </c>
      <c r="G502" s="234"/>
      <c r="H502" s="236" t="s">
        <v>19</v>
      </c>
      <c r="I502" s="238"/>
      <c r="J502" s="234"/>
      <c r="K502" s="234"/>
      <c r="L502" s="239"/>
      <c r="M502" s="240"/>
      <c r="N502" s="241"/>
      <c r="O502" s="241"/>
      <c r="P502" s="241"/>
      <c r="Q502" s="241"/>
      <c r="R502" s="241"/>
      <c r="S502" s="241"/>
      <c r="T502" s="24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3" t="s">
        <v>208</v>
      </c>
      <c r="AU502" s="243" t="s">
        <v>81</v>
      </c>
      <c r="AV502" s="13" t="s">
        <v>79</v>
      </c>
      <c r="AW502" s="13" t="s">
        <v>33</v>
      </c>
      <c r="AX502" s="13" t="s">
        <v>72</v>
      </c>
      <c r="AY502" s="243" t="s">
        <v>196</v>
      </c>
    </row>
    <row r="503" s="14" customFormat="1">
      <c r="A503" s="14"/>
      <c r="B503" s="244"/>
      <c r="C503" s="245"/>
      <c r="D503" s="235" t="s">
        <v>208</v>
      </c>
      <c r="E503" s="246" t="s">
        <v>19</v>
      </c>
      <c r="F503" s="247" t="s">
        <v>261</v>
      </c>
      <c r="G503" s="245"/>
      <c r="H503" s="248">
        <v>6</v>
      </c>
      <c r="I503" s="249"/>
      <c r="J503" s="245"/>
      <c r="K503" s="245"/>
      <c r="L503" s="250"/>
      <c r="M503" s="251"/>
      <c r="N503" s="252"/>
      <c r="O503" s="252"/>
      <c r="P503" s="252"/>
      <c r="Q503" s="252"/>
      <c r="R503" s="252"/>
      <c r="S503" s="252"/>
      <c r="T503" s="253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T503" s="254" t="s">
        <v>208</v>
      </c>
      <c r="AU503" s="254" t="s">
        <v>81</v>
      </c>
      <c r="AV503" s="14" t="s">
        <v>81</v>
      </c>
      <c r="AW503" s="14" t="s">
        <v>33</v>
      </c>
      <c r="AX503" s="14" t="s">
        <v>72</v>
      </c>
      <c r="AY503" s="254" t="s">
        <v>196</v>
      </c>
    </row>
    <row r="504" s="13" customFormat="1">
      <c r="A504" s="13"/>
      <c r="B504" s="233"/>
      <c r="C504" s="234"/>
      <c r="D504" s="235" t="s">
        <v>208</v>
      </c>
      <c r="E504" s="236" t="s">
        <v>19</v>
      </c>
      <c r="F504" s="237" t="s">
        <v>2144</v>
      </c>
      <c r="G504" s="234"/>
      <c r="H504" s="236" t="s">
        <v>19</v>
      </c>
      <c r="I504" s="238"/>
      <c r="J504" s="234"/>
      <c r="K504" s="234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208</v>
      </c>
      <c r="AU504" s="243" t="s">
        <v>81</v>
      </c>
      <c r="AV504" s="13" t="s">
        <v>79</v>
      </c>
      <c r="AW504" s="13" t="s">
        <v>33</v>
      </c>
      <c r="AX504" s="13" t="s">
        <v>72</v>
      </c>
      <c r="AY504" s="243" t="s">
        <v>196</v>
      </c>
    </row>
    <row r="505" s="13" customFormat="1">
      <c r="A505" s="13"/>
      <c r="B505" s="233"/>
      <c r="C505" s="234"/>
      <c r="D505" s="235" t="s">
        <v>208</v>
      </c>
      <c r="E505" s="236" t="s">
        <v>19</v>
      </c>
      <c r="F505" s="237" t="s">
        <v>2145</v>
      </c>
      <c r="G505" s="234"/>
      <c r="H505" s="236" t="s">
        <v>19</v>
      </c>
      <c r="I505" s="238"/>
      <c r="J505" s="234"/>
      <c r="K505" s="234"/>
      <c r="L505" s="239"/>
      <c r="M505" s="240"/>
      <c r="N505" s="241"/>
      <c r="O505" s="241"/>
      <c r="P505" s="241"/>
      <c r="Q505" s="241"/>
      <c r="R505" s="241"/>
      <c r="S505" s="241"/>
      <c r="T505" s="242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3" t="s">
        <v>208</v>
      </c>
      <c r="AU505" s="243" t="s">
        <v>81</v>
      </c>
      <c r="AV505" s="13" t="s">
        <v>79</v>
      </c>
      <c r="AW505" s="13" t="s">
        <v>33</v>
      </c>
      <c r="AX505" s="13" t="s">
        <v>72</v>
      </c>
      <c r="AY505" s="243" t="s">
        <v>196</v>
      </c>
    </row>
    <row r="506" s="13" customFormat="1">
      <c r="A506" s="13"/>
      <c r="B506" s="233"/>
      <c r="C506" s="234"/>
      <c r="D506" s="235" t="s">
        <v>208</v>
      </c>
      <c r="E506" s="236" t="s">
        <v>19</v>
      </c>
      <c r="F506" s="237" t="s">
        <v>2146</v>
      </c>
      <c r="G506" s="234"/>
      <c r="H506" s="236" t="s">
        <v>19</v>
      </c>
      <c r="I506" s="238"/>
      <c r="J506" s="234"/>
      <c r="K506" s="234"/>
      <c r="L506" s="239"/>
      <c r="M506" s="240"/>
      <c r="N506" s="241"/>
      <c r="O506" s="241"/>
      <c r="P506" s="241"/>
      <c r="Q506" s="241"/>
      <c r="R506" s="241"/>
      <c r="S506" s="241"/>
      <c r="T506" s="24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3" t="s">
        <v>208</v>
      </c>
      <c r="AU506" s="243" t="s">
        <v>81</v>
      </c>
      <c r="AV506" s="13" t="s">
        <v>79</v>
      </c>
      <c r="AW506" s="13" t="s">
        <v>33</v>
      </c>
      <c r="AX506" s="13" t="s">
        <v>72</v>
      </c>
      <c r="AY506" s="243" t="s">
        <v>196</v>
      </c>
    </row>
    <row r="507" s="14" customFormat="1">
      <c r="A507" s="14"/>
      <c r="B507" s="244"/>
      <c r="C507" s="245"/>
      <c r="D507" s="235" t="s">
        <v>208</v>
      </c>
      <c r="E507" s="246" t="s">
        <v>19</v>
      </c>
      <c r="F507" s="247" t="s">
        <v>259</v>
      </c>
      <c r="G507" s="245"/>
      <c r="H507" s="248">
        <v>12</v>
      </c>
      <c r="I507" s="249"/>
      <c r="J507" s="245"/>
      <c r="K507" s="245"/>
      <c r="L507" s="250"/>
      <c r="M507" s="251"/>
      <c r="N507" s="252"/>
      <c r="O507" s="252"/>
      <c r="P507" s="252"/>
      <c r="Q507" s="252"/>
      <c r="R507" s="252"/>
      <c r="S507" s="252"/>
      <c r="T507" s="253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4" t="s">
        <v>208</v>
      </c>
      <c r="AU507" s="254" t="s">
        <v>81</v>
      </c>
      <c r="AV507" s="14" t="s">
        <v>81</v>
      </c>
      <c r="AW507" s="14" t="s">
        <v>33</v>
      </c>
      <c r="AX507" s="14" t="s">
        <v>72</v>
      </c>
      <c r="AY507" s="254" t="s">
        <v>196</v>
      </c>
    </row>
    <row r="508" s="13" customFormat="1">
      <c r="A508" s="13"/>
      <c r="B508" s="233"/>
      <c r="C508" s="234"/>
      <c r="D508" s="235" t="s">
        <v>208</v>
      </c>
      <c r="E508" s="236" t="s">
        <v>19</v>
      </c>
      <c r="F508" s="237" t="s">
        <v>2147</v>
      </c>
      <c r="G508" s="234"/>
      <c r="H508" s="236" t="s">
        <v>19</v>
      </c>
      <c r="I508" s="238"/>
      <c r="J508" s="234"/>
      <c r="K508" s="234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208</v>
      </c>
      <c r="AU508" s="243" t="s">
        <v>81</v>
      </c>
      <c r="AV508" s="13" t="s">
        <v>79</v>
      </c>
      <c r="AW508" s="13" t="s">
        <v>33</v>
      </c>
      <c r="AX508" s="13" t="s">
        <v>72</v>
      </c>
      <c r="AY508" s="243" t="s">
        <v>196</v>
      </c>
    </row>
    <row r="509" s="16" customFormat="1">
      <c r="A509" s="16"/>
      <c r="B509" s="266"/>
      <c r="C509" s="267"/>
      <c r="D509" s="235" t="s">
        <v>208</v>
      </c>
      <c r="E509" s="268" t="s">
        <v>19</v>
      </c>
      <c r="F509" s="269" t="s">
        <v>269</v>
      </c>
      <c r="G509" s="267"/>
      <c r="H509" s="270">
        <v>68</v>
      </c>
      <c r="I509" s="271"/>
      <c r="J509" s="267"/>
      <c r="K509" s="267"/>
      <c r="L509" s="272"/>
      <c r="M509" s="273"/>
      <c r="N509" s="274"/>
      <c r="O509" s="274"/>
      <c r="P509" s="274"/>
      <c r="Q509" s="274"/>
      <c r="R509" s="274"/>
      <c r="S509" s="274"/>
      <c r="T509" s="275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T509" s="276" t="s">
        <v>208</v>
      </c>
      <c r="AU509" s="276" t="s">
        <v>81</v>
      </c>
      <c r="AV509" s="16" t="s">
        <v>226</v>
      </c>
      <c r="AW509" s="16" t="s">
        <v>33</v>
      </c>
      <c r="AX509" s="16" t="s">
        <v>72</v>
      </c>
      <c r="AY509" s="276" t="s">
        <v>196</v>
      </c>
    </row>
    <row r="510" s="13" customFormat="1">
      <c r="A510" s="13"/>
      <c r="B510" s="233"/>
      <c r="C510" s="234"/>
      <c r="D510" s="235" t="s">
        <v>208</v>
      </c>
      <c r="E510" s="236" t="s">
        <v>19</v>
      </c>
      <c r="F510" s="237" t="s">
        <v>2260</v>
      </c>
      <c r="G510" s="234"/>
      <c r="H510" s="236" t="s">
        <v>19</v>
      </c>
      <c r="I510" s="238"/>
      <c r="J510" s="234"/>
      <c r="K510" s="234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208</v>
      </c>
      <c r="AU510" s="243" t="s">
        <v>81</v>
      </c>
      <c r="AV510" s="13" t="s">
        <v>79</v>
      </c>
      <c r="AW510" s="13" t="s">
        <v>33</v>
      </c>
      <c r="AX510" s="13" t="s">
        <v>72</v>
      </c>
      <c r="AY510" s="243" t="s">
        <v>196</v>
      </c>
    </row>
    <row r="511" s="13" customFormat="1">
      <c r="A511" s="13"/>
      <c r="B511" s="233"/>
      <c r="C511" s="234"/>
      <c r="D511" s="235" t="s">
        <v>208</v>
      </c>
      <c r="E511" s="236" t="s">
        <v>19</v>
      </c>
      <c r="F511" s="237" t="s">
        <v>2260</v>
      </c>
      <c r="G511" s="234"/>
      <c r="H511" s="236" t="s">
        <v>19</v>
      </c>
      <c r="I511" s="238"/>
      <c r="J511" s="234"/>
      <c r="K511" s="234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208</v>
      </c>
      <c r="AU511" s="243" t="s">
        <v>81</v>
      </c>
      <c r="AV511" s="13" t="s">
        <v>79</v>
      </c>
      <c r="AW511" s="13" t="s">
        <v>33</v>
      </c>
      <c r="AX511" s="13" t="s">
        <v>72</v>
      </c>
      <c r="AY511" s="243" t="s">
        <v>196</v>
      </c>
    </row>
    <row r="512" s="13" customFormat="1">
      <c r="A512" s="13"/>
      <c r="B512" s="233"/>
      <c r="C512" s="234"/>
      <c r="D512" s="235" t="s">
        <v>208</v>
      </c>
      <c r="E512" s="236" t="s">
        <v>19</v>
      </c>
      <c r="F512" s="237" t="s">
        <v>2261</v>
      </c>
      <c r="G512" s="234"/>
      <c r="H512" s="236" t="s">
        <v>19</v>
      </c>
      <c r="I512" s="238"/>
      <c r="J512" s="234"/>
      <c r="K512" s="234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208</v>
      </c>
      <c r="AU512" s="243" t="s">
        <v>81</v>
      </c>
      <c r="AV512" s="13" t="s">
        <v>79</v>
      </c>
      <c r="AW512" s="13" t="s">
        <v>33</v>
      </c>
      <c r="AX512" s="13" t="s">
        <v>72</v>
      </c>
      <c r="AY512" s="243" t="s">
        <v>196</v>
      </c>
    </row>
    <row r="513" s="14" customFormat="1">
      <c r="A513" s="14"/>
      <c r="B513" s="244"/>
      <c r="C513" s="245"/>
      <c r="D513" s="235" t="s">
        <v>208</v>
      </c>
      <c r="E513" s="246" t="s">
        <v>19</v>
      </c>
      <c r="F513" s="247" t="s">
        <v>197</v>
      </c>
      <c r="G513" s="245"/>
      <c r="H513" s="248">
        <v>11</v>
      </c>
      <c r="I513" s="249"/>
      <c r="J513" s="245"/>
      <c r="K513" s="245"/>
      <c r="L513" s="250"/>
      <c r="M513" s="251"/>
      <c r="N513" s="252"/>
      <c r="O513" s="252"/>
      <c r="P513" s="252"/>
      <c r="Q513" s="252"/>
      <c r="R513" s="252"/>
      <c r="S513" s="252"/>
      <c r="T513" s="253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4" t="s">
        <v>208</v>
      </c>
      <c r="AU513" s="254" t="s">
        <v>81</v>
      </c>
      <c r="AV513" s="14" t="s">
        <v>81</v>
      </c>
      <c r="AW513" s="14" t="s">
        <v>33</v>
      </c>
      <c r="AX513" s="14" t="s">
        <v>72</v>
      </c>
      <c r="AY513" s="254" t="s">
        <v>196</v>
      </c>
    </row>
    <row r="514" s="13" customFormat="1">
      <c r="A514" s="13"/>
      <c r="B514" s="233"/>
      <c r="C514" s="234"/>
      <c r="D514" s="235" t="s">
        <v>208</v>
      </c>
      <c r="E514" s="236" t="s">
        <v>19</v>
      </c>
      <c r="F514" s="237" t="s">
        <v>2262</v>
      </c>
      <c r="G514" s="234"/>
      <c r="H514" s="236" t="s">
        <v>19</v>
      </c>
      <c r="I514" s="238"/>
      <c r="J514" s="234"/>
      <c r="K514" s="234"/>
      <c r="L514" s="239"/>
      <c r="M514" s="240"/>
      <c r="N514" s="241"/>
      <c r="O514" s="241"/>
      <c r="P514" s="241"/>
      <c r="Q514" s="241"/>
      <c r="R514" s="241"/>
      <c r="S514" s="241"/>
      <c r="T514" s="24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3" t="s">
        <v>208</v>
      </c>
      <c r="AU514" s="243" t="s">
        <v>81</v>
      </c>
      <c r="AV514" s="13" t="s">
        <v>79</v>
      </c>
      <c r="AW514" s="13" t="s">
        <v>33</v>
      </c>
      <c r="AX514" s="13" t="s">
        <v>72</v>
      </c>
      <c r="AY514" s="243" t="s">
        <v>196</v>
      </c>
    </row>
    <row r="515" s="16" customFormat="1">
      <c r="A515" s="16"/>
      <c r="B515" s="266"/>
      <c r="C515" s="267"/>
      <c r="D515" s="235" t="s">
        <v>208</v>
      </c>
      <c r="E515" s="268" t="s">
        <v>19</v>
      </c>
      <c r="F515" s="269" t="s">
        <v>269</v>
      </c>
      <c r="G515" s="267"/>
      <c r="H515" s="270">
        <v>11</v>
      </c>
      <c r="I515" s="271"/>
      <c r="J515" s="267"/>
      <c r="K515" s="267"/>
      <c r="L515" s="272"/>
      <c r="M515" s="273"/>
      <c r="N515" s="274"/>
      <c r="O515" s="274"/>
      <c r="P515" s="274"/>
      <c r="Q515" s="274"/>
      <c r="R515" s="274"/>
      <c r="S515" s="274"/>
      <c r="T515" s="275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T515" s="276" t="s">
        <v>208</v>
      </c>
      <c r="AU515" s="276" t="s">
        <v>81</v>
      </c>
      <c r="AV515" s="16" t="s">
        <v>226</v>
      </c>
      <c r="AW515" s="16" t="s">
        <v>33</v>
      </c>
      <c r="AX515" s="16" t="s">
        <v>72</v>
      </c>
      <c r="AY515" s="276" t="s">
        <v>196</v>
      </c>
    </row>
    <row r="516" s="15" customFormat="1">
      <c r="A516" s="15"/>
      <c r="B516" s="255"/>
      <c r="C516" s="256"/>
      <c r="D516" s="235" t="s">
        <v>208</v>
      </c>
      <c r="E516" s="257" t="s">
        <v>19</v>
      </c>
      <c r="F516" s="258" t="s">
        <v>219</v>
      </c>
      <c r="G516" s="256"/>
      <c r="H516" s="259">
        <v>93</v>
      </c>
      <c r="I516" s="260"/>
      <c r="J516" s="256"/>
      <c r="K516" s="256"/>
      <c r="L516" s="261"/>
      <c r="M516" s="262"/>
      <c r="N516" s="263"/>
      <c r="O516" s="263"/>
      <c r="P516" s="263"/>
      <c r="Q516" s="263"/>
      <c r="R516" s="263"/>
      <c r="S516" s="263"/>
      <c r="T516" s="264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65" t="s">
        <v>208</v>
      </c>
      <c r="AU516" s="265" t="s">
        <v>81</v>
      </c>
      <c r="AV516" s="15" t="s">
        <v>204</v>
      </c>
      <c r="AW516" s="15" t="s">
        <v>33</v>
      </c>
      <c r="AX516" s="15" t="s">
        <v>79</v>
      </c>
      <c r="AY516" s="265" t="s">
        <v>196</v>
      </c>
    </row>
    <row r="517" s="2" customFormat="1" ht="21.75" customHeight="1">
      <c r="A517" s="41"/>
      <c r="B517" s="42"/>
      <c r="C517" s="215" t="s">
        <v>361</v>
      </c>
      <c r="D517" s="215" t="s">
        <v>199</v>
      </c>
      <c r="E517" s="216" t="s">
        <v>2263</v>
      </c>
      <c r="F517" s="217" t="s">
        <v>2264</v>
      </c>
      <c r="G517" s="218" t="s">
        <v>202</v>
      </c>
      <c r="H517" s="219">
        <v>558</v>
      </c>
      <c r="I517" s="220"/>
      <c r="J517" s="221">
        <f>ROUND(I517*H517,2)</f>
        <v>0</v>
      </c>
      <c r="K517" s="217" t="s">
        <v>203</v>
      </c>
      <c r="L517" s="47"/>
      <c r="M517" s="222" t="s">
        <v>19</v>
      </c>
      <c r="N517" s="223" t="s">
        <v>43</v>
      </c>
      <c r="O517" s="87"/>
      <c r="P517" s="224">
        <f>O517*H517</f>
        <v>0</v>
      </c>
      <c r="Q517" s="224">
        <v>0</v>
      </c>
      <c r="R517" s="224">
        <f>Q517*H517</f>
        <v>0</v>
      </c>
      <c r="S517" s="224">
        <v>0</v>
      </c>
      <c r="T517" s="225">
        <f>S517*H517</f>
        <v>0</v>
      </c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R517" s="226" t="s">
        <v>204</v>
      </c>
      <c r="AT517" s="226" t="s">
        <v>199</v>
      </c>
      <c r="AU517" s="226" t="s">
        <v>81</v>
      </c>
      <c r="AY517" s="20" t="s">
        <v>196</v>
      </c>
      <c r="BE517" s="227">
        <f>IF(N517="základní",J517,0)</f>
        <v>0</v>
      </c>
      <c r="BF517" s="227">
        <f>IF(N517="snížená",J517,0)</f>
        <v>0</v>
      </c>
      <c r="BG517" s="227">
        <f>IF(N517="zákl. přenesená",J517,0)</f>
        <v>0</v>
      </c>
      <c r="BH517" s="227">
        <f>IF(N517="sníž. přenesená",J517,0)</f>
        <v>0</v>
      </c>
      <c r="BI517" s="227">
        <f>IF(N517="nulová",J517,0)</f>
        <v>0</v>
      </c>
      <c r="BJ517" s="20" t="s">
        <v>79</v>
      </c>
      <c r="BK517" s="227">
        <f>ROUND(I517*H517,2)</f>
        <v>0</v>
      </c>
      <c r="BL517" s="20" t="s">
        <v>204</v>
      </c>
      <c r="BM517" s="226" t="s">
        <v>2265</v>
      </c>
    </row>
    <row r="518" s="2" customFormat="1">
      <c r="A518" s="41"/>
      <c r="B518" s="42"/>
      <c r="C518" s="43"/>
      <c r="D518" s="228" t="s">
        <v>206</v>
      </c>
      <c r="E518" s="43"/>
      <c r="F518" s="229" t="s">
        <v>2266</v>
      </c>
      <c r="G518" s="43"/>
      <c r="H518" s="43"/>
      <c r="I518" s="230"/>
      <c r="J518" s="43"/>
      <c r="K518" s="43"/>
      <c r="L518" s="47"/>
      <c r="M518" s="231"/>
      <c r="N518" s="232"/>
      <c r="O518" s="87"/>
      <c r="P518" s="87"/>
      <c r="Q518" s="87"/>
      <c r="R518" s="87"/>
      <c r="S518" s="87"/>
      <c r="T518" s="88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T518" s="20" t="s">
        <v>206</v>
      </c>
      <c r="AU518" s="20" t="s">
        <v>81</v>
      </c>
    </row>
    <row r="519" s="13" customFormat="1">
      <c r="A519" s="13"/>
      <c r="B519" s="233"/>
      <c r="C519" s="234"/>
      <c r="D519" s="235" t="s">
        <v>208</v>
      </c>
      <c r="E519" s="236" t="s">
        <v>19</v>
      </c>
      <c r="F519" s="237" t="s">
        <v>2129</v>
      </c>
      <c r="G519" s="234"/>
      <c r="H519" s="236" t="s">
        <v>19</v>
      </c>
      <c r="I519" s="238"/>
      <c r="J519" s="234"/>
      <c r="K519" s="234"/>
      <c r="L519" s="239"/>
      <c r="M519" s="240"/>
      <c r="N519" s="241"/>
      <c r="O519" s="241"/>
      <c r="P519" s="241"/>
      <c r="Q519" s="241"/>
      <c r="R519" s="241"/>
      <c r="S519" s="241"/>
      <c r="T519" s="242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3" t="s">
        <v>208</v>
      </c>
      <c r="AU519" s="243" t="s">
        <v>81</v>
      </c>
      <c r="AV519" s="13" t="s">
        <v>79</v>
      </c>
      <c r="AW519" s="13" t="s">
        <v>33</v>
      </c>
      <c r="AX519" s="13" t="s">
        <v>72</v>
      </c>
      <c r="AY519" s="243" t="s">
        <v>196</v>
      </c>
    </row>
    <row r="520" s="13" customFormat="1">
      <c r="A520" s="13"/>
      <c r="B520" s="233"/>
      <c r="C520" s="234"/>
      <c r="D520" s="235" t="s">
        <v>208</v>
      </c>
      <c r="E520" s="236" t="s">
        <v>19</v>
      </c>
      <c r="F520" s="237" t="s">
        <v>2152</v>
      </c>
      <c r="G520" s="234"/>
      <c r="H520" s="236" t="s">
        <v>19</v>
      </c>
      <c r="I520" s="238"/>
      <c r="J520" s="234"/>
      <c r="K520" s="234"/>
      <c r="L520" s="239"/>
      <c r="M520" s="240"/>
      <c r="N520" s="241"/>
      <c r="O520" s="241"/>
      <c r="P520" s="241"/>
      <c r="Q520" s="241"/>
      <c r="R520" s="241"/>
      <c r="S520" s="241"/>
      <c r="T520" s="24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3" t="s">
        <v>208</v>
      </c>
      <c r="AU520" s="243" t="s">
        <v>81</v>
      </c>
      <c r="AV520" s="13" t="s">
        <v>79</v>
      </c>
      <c r="AW520" s="13" t="s">
        <v>33</v>
      </c>
      <c r="AX520" s="13" t="s">
        <v>72</v>
      </c>
      <c r="AY520" s="243" t="s">
        <v>196</v>
      </c>
    </row>
    <row r="521" s="13" customFormat="1">
      <c r="A521" s="13"/>
      <c r="B521" s="233"/>
      <c r="C521" s="234"/>
      <c r="D521" s="235" t="s">
        <v>208</v>
      </c>
      <c r="E521" s="236" t="s">
        <v>19</v>
      </c>
      <c r="F521" s="237" t="s">
        <v>2153</v>
      </c>
      <c r="G521" s="234"/>
      <c r="H521" s="236" t="s">
        <v>19</v>
      </c>
      <c r="I521" s="238"/>
      <c r="J521" s="234"/>
      <c r="K521" s="234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208</v>
      </c>
      <c r="AU521" s="243" t="s">
        <v>81</v>
      </c>
      <c r="AV521" s="13" t="s">
        <v>79</v>
      </c>
      <c r="AW521" s="13" t="s">
        <v>33</v>
      </c>
      <c r="AX521" s="13" t="s">
        <v>72</v>
      </c>
      <c r="AY521" s="243" t="s">
        <v>196</v>
      </c>
    </row>
    <row r="522" s="13" customFormat="1">
      <c r="A522" s="13"/>
      <c r="B522" s="233"/>
      <c r="C522" s="234"/>
      <c r="D522" s="235" t="s">
        <v>208</v>
      </c>
      <c r="E522" s="236" t="s">
        <v>19</v>
      </c>
      <c r="F522" s="237" t="s">
        <v>2154</v>
      </c>
      <c r="G522" s="234"/>
      <c r="H522" s="236" t="s">
        <v>19</v>
      </c>
      <c r="I522" s="238"/>
      <c r="J522" s="234"/>
      <c r="K522" s="234"/>
      <c r="L522" s="239"/>
      <c r="M522" s="240"/>
      <c r="N522" s="241"/>
      <c r="O522" s="241"/>
      <c r="P522" s="241"/>
      <c r="Q522" s="241"/>
      <c r="R522" s="241"/>
      <c r="S522" s="241"/>
      <c r="T522" s="24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3" t="s">
        <v>208</v>
      </c>
      <c r="AU522" s="243" t="s">
        <v>81</v>
      </c>
      <c r="AV522" s="13" t="s">
        <v>79</v>
      </c>
      <c r="AW522" s="13" t="s">
        <v>33</v>
      </c>
      <c r="AX522" s="13" t="s">
        <v>72</v>
      </c>
      <c r="AY522" s="243" t="s">
        <v>196</v>
      </c>
    </row>
    <row r="523" s="14" customFormat="1">
      <c r="A523" s="14"/>
      <c r="B523" s="244"/>
      <c r="C523" s="245"/>
      <c r="D523" s="235" t="s">
        <v>208</v>
      </c>
      <c r="E523" s="246" t="s">
        <v>19</v>
      </c>
      <c r="F523" s="247" t="s">
        <v>81</v>
      </c>
      <c r="G523" s="245"/>
      <c r="H523" s="248">
        <v>2</v>
      </c>
      <c r="I523" s="249"/>
      <c r="J523" s="245"/>
      <c r="K523" s="245"/>
      <c r="L523" s="250"/>
      <c r="M523" s="251"/>
      <c r="N523" s="252"/>
      <c r="O523" s="252"/>
      <c r="P523" s="252"/>
      <c r="Q523" s="252"/>
      <c r="R523" s="252"/>
      <c r="S523" s="252"/>
      <c r="T523" s="253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4" t="s">
        <v>208</v>
      </c>
      <c r="AU523" s="254" t="s">
        <v>81</v>
      </c>
      <c r="AV523" s="14" t="s">
        <v>81</v>
      </c>
      <c r="AW523" s="14" t="s">
        <v>33</v>
      </c>
      <c r="AX523" s="14" t="s">
        <v>72</v>
      </c>
      <c r="AY523" s="254" t="s">
        <v>196</v>
      </c>
    </row>
    <row r="524" s="13" customFormat="1">
      <c r="A524" s="13"/>
      <c r="B524" s="233"/>
      <c r="C524" s="234"/>
      <c r="D524" s="235" t="s">
        <v>208</v>
      </c>
      <c r="E524" s="236" t="s">
        <v>19</v>
      </c>
      <c r="F524" s="237" t="s">
        <v>2155</v>
      </c>
      <c r="G524" s="234"/>
      <c r="H524" s="236" t="s">
        <v>19</v>
      </c>
      <c r="I524" s="238"/>
      <c r="J524" s="234"/>
      <c r="K524" s="234"/>
      <c r="L524" s="239"/>
      <c r="M524" s="240"/>
      <c r="N524" s="241"/>
      <c r="O524" s="241"/>
      <c r="P524" s="241"/>
      <c r="Q524" s="241"/>
      <c r="R524" s="241"/>
      <c r="S524" s="241"/>
      <c r="T524" s="242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3" t="s">
        <v>208</v>
      </c>
      <c r="AU524" s="243" t="s">
        <v>81</v>
      </c>
      <c r="AV524" s="13" t="s">
        <v>79</v>
      </c>
      <c r="AW524" s="13" t="s">
        <v>33</v>
      </c>
      <c r="AX524" s="13" t="s">
        <v>72</v>
      </c>
      <c r="AY524" s="243" t="s">
        <v>196</v>
      </c>
    </row>
    <row r="525" s="13" customFormat="1">
      <c r="A525" s="13"/>
      <c r="B525" s="233"/>
      <c r="C525" s="234"/>
      <c r="D525" s="235" t="s">
        <v>208</v>
      </c>
      <c r="E525" s="236" t="s">
        <v>19</v>
      </c>
      <c r="F525" s="237" t="s">
        <v>2156</v>
      </c>
      <c r="G525" s="234"/>
      <c r="H525" s="236" t="s">
        <v>19</v>
      </c>
      <c r="I525" s="238"/>
      <c r="J525" s="234"/>
      <c r="K525" s="234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208</v>
      </c>
      <c r="AU525" s="243" t="s">
        <v>81</v>
      </c>
      <c r="AV525" s="13" t="s">
        <v>79</v>
      </c>
      <c r="AW525" s="13" t="s">
        <v>33</v>
      </c>
      <c r="AX525" s="13" t="s">
        <v>72</v>
      </c>
      <c r="AY525" s="243" t="s">
        <v>196</v>
      </c>
    </row>
    <row r="526" s="13" customFormat="1">
      <c r="A526" s="13"/>
      <c r="B526" s="233"/>
      <c r="C526" s="234"/>
      <c r="D526" s="235" t="s">
        <v>208</v>
      </c>
      <c r="E526" s="236" t="s">
        <v>19</v>
      </c>
      <c r="F526" s="237" t="s">
        <v>2157</v>
      </c>
      <c r="G526" s="234"/>
      <c r="H526" s="236" t="s">
        <v>19</v>
      </c>
      <c r="I526" s="238"/>
      <c r="J526" s="234"/>
      <c r="K526" s="234"/>
      <c r="L526" s="239"/>
      <c r="M526" s="240"/>
      <c r="N526" s="241"/>
      <c r="O526" s="241"/>
      <c r="P526" s="241"/>
      <c r="Q526" s="241"/>
      <c r="R526" s="241"/>
      <c r="S526" s="241"/>
      <c r="T526" s="24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3" t="s">
        <v>208</v>
      </c>
      <c r="AU526" s="243" t="s">
        <v>81</v>
      </c>
      <c r="AV526" s="13" t="s">
        <v>79</v>
      </c>
      <c r="AW526" s="13" t="s">
        <v>33</v>
      </c>
      <c r="AX526" s="13" t="s">
        <v>72</v>
      </c>
      <c r="AY526" s="243" t="s">
        <v>196</v>
      </c>
    </row>
    <row r="527" s="13" customFormat="1">
      <c r="A527" s="13"/>
      <c r="B527" s="233"/>
      <c r="C527" s="234"/>
      <c r="D527" s="235" t="s">
        <v>208</v>
      </c>
      <c r="E527" s="236" t="s">
        <v>19</v>
      </c>
      <c r="F527" s="237" t="s">
        <v>2154</v>
      </c>
      <c r="G527" s="234"/>
      <c r="H527" s="236" t="s">
        <v>19</v>
      </c>
      <c r="I527" s="238"/>
      <c r="J527" s="234"/>
      <c r="K527" s="234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208</v>
      </c>
      <c r="AU527" s="243" t="s">
        <v>81</v>
      </c>
      <c r="AV527" s="13" t="s">
        <v>79</v>
      </c>
      <c r="AW527" s="13" t="s">
        <v>33</v>
      </c>
      <c r="AX527" s="13" t="s">
        <v>72</v>
      </c>
      <c r="AY527" s="243" t="s">
        <v>196</v>
      </c>
    </row>
    <row r="528" s="14" customFormat="1">
      <c r="A528" s="14"/>
      <c r="B528" s="244"/>
      <c r="C528" s="245"/>
      <c r="D528" s="235" t="s">
        <v>208</v>
      </c>
      <c r="E528" s="246" t="s">
        <v>19</v>
      </c>
      <c r="F528" s="247" t="s">
        <v>226</v>
      </c>
      <c r="G528" s="245"/>
      <c r="H528" s="248">
        <v>3</v>
      </c>
      <c r="I528" s="249"/>
      <c r="J528" s="245"/>
      <c r="K528" s="245"/>
      <c r="L528" s="250"/>
      <c r="M528" s="251"/>
      <c r="N528" s="252"/>
      <c r="O528" s="252"/>
      <c r="P528" s="252"/>
      <c r="Q528" s="252"/>
      <c r="R528" s="252"/>
      <c r="S528" s="252"/>
      <c r="T528" s="253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54" t="s">
        <v>208</v>
      </c>
      <c r="AU528" s="254" t="s">
        <v>81</v>
      </c>
      <c r="AV528" s="14" t="s">
        <v>81</v>
      </c>
      <c r="AW528" s="14" t="s">
        <v>33</v>
      </c>
      <c r="AX528" s="14" t="s">
        <v>72</v>
      </c>
      <c r="AY528" s="254" t="s">
        <v>196</v>
      </c>
    </row>
    <row r="529" s="13" customFormat="1">
      <c r="A529" s="13"/>
      <c r="B529" s="233"/>
      <c r="C529" s="234"/>
      <c r="D529" s="235" t="s">
        <v>208</v>
      </c>
      <c r="E529" s="236" t="s">
        <v>19</v>
      </c>
      <c r="F529" s="237" t="s">
        <v>2259</v>
      </c>
      <c r="G529" s="234"/>
      <c r="H529" s="236" t="s">
        <v>19</v>
      </c>
      <c r="I529" s="238"/>
      <c r="J529" s="234"/>
      <c r="K529" s="234"/>
      <c r="L529" s="239"/>
      <c r="M529" s="240"/>
      <c r="N529" s="241"/>
      <c r="O529" s="241"/>
      <c r="P529" s="241"/>
      <c r="Q529" s="241"/>
      <c r="R529" s="241"/>
      <c r="S529" s="241"/>
      <c r="T529" s="242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3" t="s">
        <v>208</v>
      </c>
      <c r="AU529" s="243" t="s">
        <v>81</v>
      </c>
      <c r="AV529" s="13" t="s">
        <v>79</v>
      </c>
      <c r="AW529" s="13" t="s">
        <v>33</v>
      </c>
      <c r="AX529" s="13" t="s">
        <v>72</v>
      </c>
      <c r="AY529" s="243" t="s">
        <v>196</v>
      </c>
    </row>
    <row r="530" s="13" customFormat="1">
      <c r="A530" s="13"/>
      <c r="B530" s="233"/>
      <c r="C530" s="234"/>
      <c r="D530" s="235" t="s">
        <v>208</v>
      </c>
      <c r="E530" s="236" t="s">
        <v>19</v>
      </c>
      <c r="F530" s="237" t="s">
        <v>2159</v>
      </c>
      <c r="G530" s="234"/>
      <c r="H530" s="236" t="s">
        <v>19</v>
      </c>
      <c r="I530" s="238"/>
      <c r="J530" s="234"/>
      <c r="K530" s="234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208</v>
      </c>
      <c r="AU530" s="243" t="s">
        <v>81</v>
      </c>
      <c r="AV530" s="13" t="s">
        <v>79</v>
      </c>
      <c r="AW530" s="13" t="s">
        <v>33</v>
      </c>
      <c r="AX530" s="13" t="s">
        <v>72</v>
      </c>
      <c r="AY530" s="243" t="s">
        <v>196</v>
      </c>
    </row>
    <row r="531" s="13" customFormat="1">
      <c r="A531" s="13"/>
      <c r="B531" s="233"/>
      <c r="C531" s="234"/>
      <c r="D531" s="235" t="s">
        <v>208</v>
      </c>
      <c r="E531" s="236" t="s">
        <v>19</v>
      </c>
      <c r="F531" s="237" t="s">
        <v>2160</v>
      </c>
      <c r="G531" s="234"/>
      <c r="H531" s="236" t="s">
        <v>19</v>
      </c>
      <c r="I531" s="238"/>
      <c r="J531" s="234"/>
      <c r="K531" s="234"/>
      <c r="L531" s="239"/>
      <c r="M531" s="240"/>
      <c r="N531" s="241"/>
      <c r="O531" s="241"/>
      <c r="P531" s="241"/>
      <c r="Q531" s="241"/>
      <c r="R531" s="241"/>
      <c r="S531" s="241"/>
      <c r="T531" s="24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3" t="s">
        <v>208</v>
      </c>
      <c r="AU531" s="243" t="s">
        <v>81</v>
      </c>
      <c r="AV531" s="13" t="s">
        <v>79</v>
      </c>
      <c r="AW531" s="13" t="s">
        <v>33</v>
      </c>
      <c r="AX531" s="13" t="s">
        <v>72</v>
      </c>
      <c r="AY531" s="243" t="s">
        <v>196</v>
      </c>
    </row>
    <row r="532" s="13" customFormat="1">
      <c r="A532" s="13"/>
      <c r="B532" s="233"/>
      <c r="C532" s="234"/>
      <c r="D532" s="235" t="s">
        <v>208</v>
      </c>
      <c r="E532" s="236" t="s">
        <v>19</v>
      </c>
      <c r="F532" s="237" t="s">
        <v>2154</v>
      </c>
      <c r="G532" s="234"/>
      <c r="H532" s="236" t="s">
        <v>19</v>
      </c>
      <c r="I532" s="238"/>
      <c r="J532" s="234"/>
      <c r="K532" s="234"/>
      <c r="L532" s="239"/>
      <c r="M532" s="240"/>
      <c r="N532" s="241"/>
      <c r="O532" s="241"/>
      <c r="P532" s="241"/>
      <c r="Q532" s="241"/>
      <c r="R532" s="241"/>
      <c r="S532" s="241"/>
      <c r="T532" s="242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3" t="s">
        <v>208</v>
      </c>
      <c r="AU532" s="243" t="s">
        <v>81</v>
      </c>
      <c r="AV532" s="13" t="s">
        <v>79</v>
      </c>
      <c r="AW532" s="13" t="s">
        <v>33</v>
      </c>
      <c r="AX532" s="13" t="s">
        <v>72</v>
      </c>
      <c r="AY532" s="243" t="s">
        <v>196</v>
      </c>
    </row>
    <row r="533" s="14" customFormat="1">
      <c r="A533" s="14"/>
      <c r="B533" s="244"/>
      <c r="C533" s="245"/>
      <c r="D533" s="235" t="s">
        <v>208</v>
      </c>
      <c r="E533" s="246" t="s">
        <v>19</v>
      </c>
      <c r="F533" s="247" t="s">
        <v>226</v>
      </c>
      <c r="G533" s="245"/>
      <c r="H533" s="248">
        <v>3</v>
      </c>
      <c r="I533" s="249"/>
      <c r="J533" s="245"/>
      <c r="K533" s="245"/>
      <c r="L533" s="250"/>
      <c r="M533" s="251"/>
      <c r="N533" s="252"/>
      <c r="O533" s="252"/>
      <c r="P533" s="252"/>
      <c r="Q533" s="252"/>
      <c r="R533" s="252"/>
      <c r="S533" s="252"/>
      <c r="T533" s="253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54" t="s">
        <v>208</v>
      </c>
      <c r="AU533" s="254" t="s">
        <v>81</v>
      </c>
      <c r="AV533" s="14" t="s">
        <v>81</v>
      </c>
      <c r="AW533" s="14" t="s">
        <v>33</v>
      </c>
      <c r="AX533" s="14" t="s">
        <v>72</v>
      </c>
      <c r="AY533" s="254" t="s">
        <v>196</v>
      </c>
    </row>
    <row r="534" s="13" customFormat="1">
      <c r="A534" s="13"/>
      <c r="B534" s="233"/>
      <c r="C534" s="234"/>
      <c r="D534" s="235" t="s">
        <v>208</v>
      </c>
      <c r="E534" s="236" t="s">
        <v>19</v>
      </c>
      <c r="F534" s="237" t="s">
        <v>2155</v>
      </c>
      <c r="G534" s="234"/>
      <c r="H534" s="236" t="s">
        <v>19</v>
      </c>
      <c r="I534" s="238"/>
      <c r="J534" s="234"/>
      <c r="K534" s="234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208</v>
      </c>
      <c r="AU534" s="243" t="s">
        <v>81</v>
      </c>
      <c r="AV534" s="13" t="s">
        <v>79</v>
      </c>
      <c r="AW534" s="13" t="s">
        <v>33</v>
      </c>
      <c r="AX534" s="13" t="s">
        <v>72</v>
      </c>
      <c r="AY534" s="243" t="s">
        <v>196</v>
      </c>
    </row>
    <row r="535" s="13" customFormat="1">
      <c r="A535" s="13"/>
      <c r="B535" s="233"/>
      <c r="C535" s="234"/>
      <c r="D535" s="235" t="s">
        <v>208</v>
      </c>
      <c r="E535" s="236" t="s">
        <v>19</v>
      </c>
      <c r="F535" s="237" t="s">
        <v>2159</v>
      </c>
      <c r="G535" s="234"/>
      <c r="H535" s="236" t="s">
        <v>19</v>
      </c>
      <c r="I535" s="238"/>
      <c r="J535" s="234"/>
      <c r="K535" s="234"/>
      <c r="L535" s="239"/>
      <c r="M535" s="240"/>
      <c r="N535" s="241"/>
      <c r="O535" s="241"/>
      <c r="P535" s="241"/>
      <c r="Q535" s="241"/>
      <c r="R535" s="241"/>
      <c r="S535" s="241"/>
      <c r="T535" s="242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3" t="s">
        <v>208</v>
      </c>
      <c r="AU535" s="243" t="s">
        <v>81</v>
      </c>
      <c r="AV535" s="13" t="s">
        <v>79</v>
      </c>
      <c r="AW535" s="13" t="s">
        <v>33</v>
      </c>
      <c r="AX535" s="13" t="s">
        <v>72</v>
      </c>
      <c r="AY535" s="243" t="s">
        <v>196</v>
      </c>
    </row>
    <row r="536" s="13" customFormat="1">
      <c r="A536" s="13"/>
      <c r="B536" s="233"/>
      <c r="C536" s="234"/>
      <c r="D536" s="235" t="s">
        <v>208</v>
      </c>
      <c r="E536" s="236" t="s">
        <v>19</v>
      </c>
      <c r="F536" s="237" t="s">
        <v>2161</v>
      </c>
      <c r="G536" s="234"/>
      <c r="H536" s="236" t="s">
        <v>19</v>
      </c>
      <c r="I536" s="238"/>
      <c r="J536" s="234"/>
      <c r="K536" s="234"/>
      <c r="L536" s="239"/>
      <c r="M536" s="240"/>
      <c r="N536" s="241"/>
      <c r="O536" s="241"/>
      <c r="P536" s="241"/>
      <c r="Q536" s="241"/>
      <c r="R536" s="241"/>
      <c r="S536" s="241"/>
      <c r="T536" s="242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3" t="s">
        <v>208</v>
      </c>
      <c r="AU536" s="243" t="s">
        <v>81</v>
      </c>
      <c r="AV536" s="13" t="s">
        <v>79</v>
      </c>
      <c r="AW536" s="13" t="s">
        <v>33</v>
      </c>
      <c r="AX536" s="13" t="s">
        <v>72</v>
      </c>
      <c r="AY536" s="243" t="s">
        <v>196</v>
      </c>
    </row>
    <row r="537" s="13" customFormat="1">
      <c r="A537" s="13"/>
      <c r="B537" s="233"/>
      <c r="C537" s="234"/>
      <c r="D537" s="235" t="s">
        <v>208</v>
      </c>
      <c r="E537" s="236" t="s">
        <v>19</v>
      </c>
      <c r="F537" s="237" t="s">
        <v>2154</v>
      </c>
      <c r="G537" s="234"/>
      <c r="H537" s="236" t="s">
        <v>19</v>
      </c>
      <c r="I537" s="238"/>
      <c r="J537" s="234"/>
      <c r="K537" s="234"/>
      <c r="L537" s="239"/>
      <c r="M537" s="240"/>
      <c r="N537" s="241"/>
      <c r="O537" s="241"/>
      <c r="P537" s="241"/>
      <c r="Q537" s="241"/>
      <c r="R537" s="241"/>
      <c r="S537" s="241"/>
      <c r="T537" s="242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3" t="s">
        <v>208</v>
      </c>
      <c r="AU537" s="243" t="s">
        <v>81</v>
      </c>
      <c r="AV537" s="13" t="s">
        <v>79</v>
      </c>
      <c r="AW537" s="13" t="s">
        <v>33</v>
      </c>
      <c r="AX537" s="13" t="s">
        <v>72</v>
      </c>
      <c r="AY537" s="243" t="s">
        <v>196</v>
      </c>
    </row>
    <row r="538" s="14" customFormat="1">
      <c r="A538" s="14"/>
      <c r="B538" s="244"/>
      <c r="C538" s="245"/>
      <c r="D538" s="235" t="s">
        <v>208</v>
      </c>
      <c r="E538" s="246" t="s">
        <v>19</v>
      </c>
      <c r="F538" s="247" t="s">
        <v>226</v>
      </c>
      <c r="G538" s="245"/>
      <c r="H538" s="248">
        <v>3</v>
      </c>
      <c r="I538" s="249"/>
      <c r="J538" s="245"/>
      <c r="K538" s="245"/>
      <c r="L538" s="250"/>
      <c r="M538" s="251"/>
      <c r="N538" s="252"/>
      <c r="O538" s="252"/>
      <c r="P538" s="252"/>
      <c r="Q538" s="252"/>
      <c r="R538" s="252"/>
      <c r="S538" s="252"/>
      <c r="T538" s="253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4" t="s">
        <v>208</v>
      </c>
      <c r="AU538" s="254" t="s">
        <v>81</v>
      </c>
      <c r="AV538" s="14" t="s">
        <v>81</v>
      </c>
      <c r="AW538" s="14" t="s">
        <v>33</v>
      </c>
      <c r="AX538" s="14" t="s">
        <v>72</v>
      </c>
      <c r="AY538" s="254" t="s">
        <v>196</v>
      </c>
    </row>
    <row r="539" s="13" customFormat="1">
      <c r="A539" s="13"/>
      <c r="B539" s="233"/>
      <c r="C539" s="234"/>
      <c r="D539" s="235" t="s">
        <v>208</v>
      </c>
      <c r="E539" s="236" t="s">
        <v>19</v>
      </c>
      <c r="F539" s="237" t="s">
        <v>2155</v>
      </c>
      <c r="G539" s="234"/>
      <c r="H539" s="236" t="s">
        <v>19</v>
      </c>
      <c r="I539" s="238"/>
      <c r="J539" s="234"/>
      <c r="K539" s="234"/>
      <c r="L539" s="239"/>
      <c r="M539" s="240"/>
      <c r="N539" s="241"/>
      <c r="O539" s="241"/>
      <c r="P539" s="241"/>
      <c r="Q539" s="241"/>
      <c r="R539" s="241"/>
      <c r="S539" s="241"/>
      <c r="T539" s="242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3" t="s">
        <v>208</v>
      </c>
      <c r="AU539" s="243" t="s">
        <v>81</v>
      </c>
      <c r="AV539" s="13" t="s">
        <v>79</v>
      </c>
      <c r="AW539" s="13" t="s">
        <v>33</v>
      </c>
      <c r="AX539" s="13" t="s">
        <v>72</v>
      </c>
      <c r="AY539" s="243" t="s">
        <v>196</v>
      </c>
    </row>
    <row r="540" s="13" customFormat="1">
      <c r="A540" s="13"/>
      <c r="B540" s="233"/>
      <c r="C540" s="234"/>
      <c r="D540" s="235" t="s">
        <v>208</v>
      </c>
      <c r="E540" s="236" t="s">
        <v>19</v>
      </c>
      <c r="F540" s="237" t="s">
        <v>2159</v>
      </c>
      <c r="G540" s="234"/>
      <c r="H540" s="236" t="s">
        <v>19</v>
      </c>
      <c r="I540" s="238"/>
      <c r="J540" s="234"/>
      <c r="K540" s="234"/>
      <c r="L540" s="239"/>
      <c r="M540" s="240"/>
      <c r="N540" s="241"/>
      <c r="O540" s="241"/>
      <c r="P540" s="241"/>
      <c r="Q540" s="241"/>
      <c r="R540" s="241"/>
      <c r="S540" s="241"/>
      <c r="T540" s="24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3" t="s">
        <v>208</v>
      </c>
      <c r="AU540" s="243" t="s">
        <v>81</v>
      </c>
      <c r="AV540" s="13" t="s">
        <v>79</v>
      </c>
      <c r="AW540" s="13" t="s">
        <v>33</v>
      </c>
      <c r="AX540" s="13" t="s">
        <v>72</v>
      </c>
      <c r="AY540" s="243" t="s">
        <v>196</v>
      </c>
    </row>
    <row r="541" s="13" customFormat="1">
      <c r="A541" s="13"/>
      <c r="B541" s="233"/>
      <c r="C541" s="234"/>
      <c r="D541" s="235" t="s">
        <v>208</v>
      </c>
      <c r="E541" s="236" t="s">
        <v>19</v>
      </c>
      <c r="F541" s="237" t="s">
        <v>2162</v>
      </c>
      <c r="G541" s="234"/>
      <c r="H541" s="236" t="s">
        <v>19</v>
      </c>
      <c r="I541" s="238"/>
      <c r="J541" s="234"/>
      <c r="K541" s="234"/>
      <c r="L541" s="239"/>
      <c r="M541" s="240"/>
      <c r="N541" s="241"/>
      <c r="O541" s="241"/>
      <c r="P541" s="241"/>
      <c r="Q541" s="241"/>
      <c r="R541" s="241"/>
      <c r="S541" s="241"/>
      <c r="T541" s="242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3" t="s">
        <v>208</v>
      </c>
      <c r="AU541" s="243" t="s">
        <v>81</v>
      </c>
      <c r="AV541" s="13" t="s">
        <v>79</v>
      </c>
      <c r="AW541" s="13" t="s">
        <v>33</v>
      </c>
      <c r="AX541" s="13" t="s">
        <v>72</v>
      </c>
      <c r="AY541" s="243" t="s">
        <v>196</v>
      </c>
    </row>
    <row r="542" s="13" customFormat="1">
      <c r="A542" s="13"/>
      <c r="B542" s="233"/>
      <c r="C542" s="234"/>
      <c r="D542" s="235" t="s">
        <v>208</v>
      </c>
      <c r="E542" s="236" t="s">
        <v>19</v>
      </c>
      <c r="F542" s="237" t="s">
        <v>2154</v>
      </c>
      <c r="G542" s="234"/>
      <c r="H542" s="236" t="s">
        <v>19</v>
      </c>
      <c r="I542" s="238"/>
      <c r="J542" s="234"/>
      <c r="K542" s="234"/>
      <c r="L542" s="239"/>
      <c r="M542" s="240"/>
      <c r="N542" s="241"/>
      <c r="O542" s="241"/>
      <c r="P542" s="241"/>
      <c r="Q542" s="241"/>
      <c r="R542" s="241"/>
      <c r="S542" s="241"/>
      <c r="T542" s="242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3" t="s">
        <v>208</v>
      </c>
      <c r="AU542" s="243" t="s">
        <v>81</v>
      </c>
      <c r="AV542" s="13" t="s">
        <v>79</v>
      </c>
      <c r="AW542" s="13" t="s">
        <v>33</v>
      </c>
      <c r="AX542" s="13" t="s">
        <v>72</v>
      </c>
      <c r="AY542" s="243" t="s">
        <v>196</v>
      </c>
    </row>
    <row r="543" s="14" customFormat="1">
      <c r="A543" s="14"/>
      <c r="B543" s="244"/>
      <c r="C543" s="245"/>
      <c r="D543" s="235" t="s">
        <v>208</v>
      </c>
      <c r="E543" s="246" t="s">
        <v>19</v>
      </c>
      <c r="F543" s="247" t="s">
        <v>226</v>
      </c>
      <c r="G543" s="245"/>
      <c r="H543" s="248">
        <v>3</v>
      </c>
      <c r="I543" s="249"/>
      <c r="J543" s="245"/>
      <c r="K543" s="245"/>
      <c r="L543" s="250"/>
      <c r="M543" s="251"/>
      <c r="N543" s="252"/>
      <c r="O543" s="252"/>
      <c r="P543" s="252"/>
      <c r="Q543" s="252"/>
      <c r="R543" s="252"/>
      <c r="S543" s="252"/>
      <c r="T543" s="253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54" t="s">
        <v>208</v>
      </c>
      <c r="AU543" s="254" t="s">
        <v>81</v>
      </c>
      <c r="AV543" s="14" t="s">
        <v>81</v>
      </c>
      <c r="AW543" s="14" t="s">
        <v>33</v>
      </c>
      <c r="AX543" s="14" t="s">
        <v>72</v>
      </c>
      <c r="AY543" s="254" t="s">
        <v>196</v>
      </c>
    </row>
    <row r="544" s="13" customFormat="1">
      <c r="A544" s="13"/>
      <c r="B544" s="233"/>
      <c r="C544" s="234"/>
      <c r="D544" s="235" t="s">
        <v>208</v>
      </c>
      <c r="E544" s="236" t="s">
        <v>19</v>
      </c>
      <c r="F544" s="237" t="s">
        <v>2155</v>
      </c>
      <c r="G544" s="234"/>
      <c r="H544" s="236" t="s">
        <v>19</v>
      </c>
      <c r="I544" s="238"/>
      <c r="J544" s="234"/>
      <c r="K544" s="234"/>
      <c r="L544" s="239"/>
      <c r="M544" s="240"/>
      <c r="N544" s="241"/>
      <c r="O544" s="241"/>
      <c r="P544" s="241"/>
      <c r="Q544" s="241"/>
      <c r="R544" s="241"/>
      <c r="S544" s="241"/>
      <c r="T544" s="242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3" t="s">
        <v>208</v>
      </c>
      <c r="AU544" s="243" t="s">
        <v>81</v>
      </c>
      <c r="AV544" s="13" t="s">
        <v>79</v>
      </c>
      <c r="AW544" s="13" t="s">
        <v>33</v>
      </c>
      <c r="AX544" s="13" t="s">
        <v>72</v>
      </c>
      <c r="AY544" s="243" t="s">
        <v>196</v>
      </c>
    </row>
    <row r="545" s="13" customFormat="1">
      <c r="A545" s="13"/>
      <c r="B545" s="233"/>
      <c r="C545" s="234"/>
      <c r="D545" s="235" t="s">
        <v>208</v>
      </c>
      <c r="E545" s="236" t="s">
        <v>19</v>
      </c>
      <c r="F545" s="237" t="s">
        <v>2159</v>
      </c>
      <c r="G545" s="234"/>
      <c r="H545" s="236" t="s">
        <v>19</v>
      </c>
      <c r="I545" s="238"/>
      <c r="J545" s="234"/>
      <c r="K545" s="234"/>
      <c r="L545" s="239"/>
      <c r="M545" s="240"/>
      <c r="N545" s="241"/>
      <c r="O545" s="241"/>
      <c r="P545" s="241"/>
      <c r="Q545" s="241"/>
      <c r="R545" s="241"/>
      <c r="S545" s="241"/>
      <c r="T545" s="242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3" t="s">
        <v>208</v>
      </c>
      <c r="AU545" s="243" t="s">
        <v>81</v>
      </c>
      <c r="AV545" s="13" t="s">
        <v>79</v>
      </c>
      <c r="AW545" s="13" t="s">
        <v>33</v>
      </c>
      <c r="AX545" s="13" t="s">
        <v>72</v>
      </c>
      <c r="AY545" s="243" t="s">
        <v>196</v>
      </c>
    </row>
    <row r="546" s="16" customFormat="1">
      <c r="A546" s="16"/>
      <c r="B546" s="266"/>
      <c r="C546" s="267"/>
      <c r="D546" s="235" t="s">
        <v>208</v>
      </c>
      <c r="E546" s="268" t="s">
        <v>19</v>
      </c>
      <c r="F546" s="269" t="s">
        <v>269</v>
      </c>
      <c r="G546" s="267"/>
      <c r="H546" s="270">
        <v>14</v>
      </c>
      <c r="I546" s="271"/>
      <c r="J546" s="267"/>
      <c r="K546" s="267"/>
      <c r="L546" s="272"/>
      <c r="M546" s="273"/>
      <c r="N546" s="274"/>
      <c r="O546" s="274"/>
      <c r="P546" s="274"/>
      <c r="Q546" s="274"/>
      <c r="R546" s="274"/>
      <c r="S546" s="274"/>
      <c r="T546" s="275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T546" s="276" t="s">
        <v>208</v>
      </c>
      <c r="AU546" s="276" t="s">
        <v>81</v>
      </c>
      <c r="AV546" s="16" t="s">
        <v>226</v>
      </c>
      <c r="AW546" s="16" t="s">
        <v>33</v>
      </c>
      <c r="AX546" s="16" t="s">
        <v>72</v>
      </c>
      <c r="AY546" s="276" t="s">
        <v>196</v>
      </c>
    </row>
    <row r="547" s="13" customFormat="1">
      <c r="A547" s="13"/>
      <c r="B547" s="233"/>
      <c r="C547" s="234"/>
      <c r="D547" s="235" t="s">
        <v>208</v>
      </c>
      <c r="E547" s="236" t="s">
        <v>19</v>
      </c>
      <c r="F547" s="237" t="s">
        <v>2129</v>
      </c>
      <c r="G547" s="234"/>
      <c r="H547" s="236" t="s">
        <v>19</v>
      </c>
      <c r="I547" s="238"/>
      <c r="J547" s="234"/>
      <c r="K547" s="234"/>
      <c r="L547" s="239"/>
      <c r="M547" s="240"/>
      <c r="N547" s="241"/>
      <c r="O547" s="241"/>
      <c r="P547" s="241"/>
      <c r="Q547" s="241"/>
      <c r="R547" s="241"/>
      <c r="S547" s="241"/>
      <c r="T547" s="242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3" t="s">
        <v>208</v>
      </c>
      <c r="AU547" s="243" t="s">
        <v>81</v>
      </c>
      <c r="AV547" s="13" t="s">
        <v>79</v>
      </c>
      <c r="AW547" s="13" t="s">
        <v>33</v>
      </c>
      <c r="AX547" s="13" t="s">
        <v>72</v>
      </c>
      <c r="AY547" s="243" t="s">
        <v>196</v>
      </c>
    </row>
    <row r="548" s="13" customFormat="1">
      <c r="A548" s="13"/>
      <c r="B548" s="233"/>
      <c r="C548" s="234"/>
      <c r="D548" s="235" t="s">
        <v>208</v>
      </c>
      <c r="E548" s="236" t="s">
        <v>19</v>
      </c>
      <c r="F548" s="237" t="s">
        <v>2130</v>
      </c>
      <c r="G548" s="234"/>
      <c r="H548" s="236" t="s">
        <v>19</v>
      </c>
      <c r="I548" s="238"/>
      <c r="J548" s="234"/>
      <c r="K548" s="234"/>
      <c r="L548" s="239"/>
      <c r="M548" s="240"/>
      <c r="N548" s="241"/>
      <c r="O548" s="241"/>
      <c r="P548" s="241"/>
      <c r="Q548" s="241"/>
      <c r="R548" s="241"/>
      <c r="S548" s="241"/>
      <c r="T548" s="242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3" t="s">
        <v>208</v>
      </c>
      <c r="AU548" s="243" t="s">
        <v>81</v>
      </c>
      <c r="AV548" s="13" t="s">
        <v>79</v>
      </c>
      <c r="AW548" s="13" t="s">
        <v>33</v>
      </c>
      <c r="AX548" s="13" t="s">
        <v>72</v>
      </c>
      <c r="AY548" s="243" t="s">
        <v>196</v>
      </c>
    </row>
    <row r="549" s="13" customFormat="1">
      <c r="A549" s="13"/>
      <c r="B549" s="233"/>
      <c r="C549" s="234"/>
      <c r="D549" s="235" t="s">
        <v>208</v>
      </c>
      <c r="E549" s="236" t="s">
        <v>19</v>
      </c>
      <c r="F549" s="237" t="s">
        <v>2131</v>
      </c>
      <c r="G549" s="234"/>
      <c r="H549" s="236" t="s">
        <v>19</v>
      </c>
      <c r="I549" s="238"/>
      <c r="J549" s="234"/>
      <c r="K549" s="234"/>
      <c r="L549" s="239"/>
      <c r="M549" s="240"/>
      <c r="N549" s="241"/>
      <c r="O549" s="241"/>
      <c r="P549" s="241"/>
      <c r="Q549" s="241"/>
      <c r="R549" s="241"/>
      <c r="S549" s="241"/>
      <c r="T549" s="242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3" t="s">
        <v>208</v>
      </c>
      <c r="AU549" s="243" t="s">
        <v>81</v>
      </c>
      <c r="AV549" s="13" t="s">
        <v>79</v>
      </c>
      <c r="AW549" s="13" t="s">
        <v>33</v>
      </c>
      <c r="AX549" s="13" t="s">
        <v>72</v>
      </c>
      <c r="AY549" s="243" t="s">
        <v>196</v>
      </c>
    </row>
    <row r="550" s="13" customFormat="1">
      <c r="A550" s="13"/>
      <c r="B550" s="233"/>
      <c r="C550" s="234"/>
      <c r="D550" s="235" t="s">
        <v>208</v>
      </c>
      <c r="E550" s="236" t="s">
        <v>19</v>
      </c>
      <c r="F550" s="237" t="s">
        <v>2132</v>
      </c>
      <c r="G550" s="234"/>
      <c r="H550" s="236" t="s">
        <v>19</v>
      </c>
      <c r="I550" s="238"/>
      <c r="J550" s="234"/>
      <c r="K550" s="234"/>
      <c r="L550" s="239"/>
      <c r="M550" s="240"/>
      <c r="N550" s="241"/>
      <c r="O550" s="241"/>
      <c r="P550" s="241"/>
      <c r="Q550" s="241"/>
      <c r="R550" s="241"/>
      <c r="S550" s="241"/>
      <c r="T550" s="242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3" t="s">
        <v>208</v>
      </c>
      <c r="AU550" s="243" t="s">
        <v>81</v>
      </c>
      <c r="AV550" s="13" t="s">
        <v>79</v>
      </c>
      <c r="AW550" s="13" t="s">
        <v>33</v>
      </c>
      <c r="AX550" s="13" t="s">
        <v>72</v>
      </c>
      <c r="AY550" s="243" t="s">
        <v>196</v>
      </c>
    </row>
    <row r="551" s="14" customFormat="1">
      <c r="A551" s="14"/>
      <c r="B551" s="244"/>
      <c r="C551" s="245"/>
      <c r="D551" s="235" t="s">
        <v>208</v>
      </c>
      <c r="E551" s="246" t="s">
        <v>19</v>
      </c>
      <c r="F551" s="247" t="s">
        <v>345</v>
      </c>
      <c r="G551" s="245"/>
      <c r="H551" s="248">
        <v>18</v>
      </c>
      <c r="I551" s="249"/>
      <c r="J551" s="245"/>
      <c r="K551" s="245"/>
      <c r="L551" s="250"/>
      <c r="M551" s="251"/>
      <c r="N551" s="252"/>
      <c r="O551" s="252"/>
      <c r="P551" s="252"/>
      <c r="Q551" s="252"/>
      <c r="R551" s="252"/>
      <c r="S551" s="252"/>
      <c r="T551" s="253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4" t="s">
        <v>208</v>
      </c>
      <c r="AU551" s="254" t="s">
        <v>81</v>
      </c>
      <c r="AV551" s="14" t="s">
        <v>81</v>
      </c>
      <c r="AW551" s="14" t="s">
        <v>33</v>
      </c>
      <c r="AX551" s="14" t="s">
        <v>72</v>
      </c>
      <c r="AY551" s="254" t="s">
        <v>196</v>
      </c>
    </row>
    <row r="552" s="13" customFormat="1">
      <c r="A552" s="13"/>
      <c r="B552" s="233"/>
      <c r="C552" s="234"/>
      <c r="D552" s="235" t="s">
        <v>208</v>
      </c>
      <c r="E552" s="236" t="s">
        <v>19</v>
      </c>
      <c r="F552" s="237" t="s">
        <v>2133</v>
      </c>
      <c r="G552" s="234"/>
      <c r="H552" s="236" t="s">
        <v>19</v>
      </c>
      <c r="I552" s="238"/>
      <c r="J552" s="234"/>
      <c r="K552" s="234"/>
      <c r="L552" s="239"/>
      <c r="M552" s="240"/>
      <c r="N552" s="241"/>
      <c r="O552" s="241"/>
      <c r="P552" s="241"/>
      <c r="Q552" s="241"/>
      <c r="R552" s="241"/>
      <c r="S552" s="241"/>
      <c r="T552" s="242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3" t="s">
        <v>208</v>
      </c>
      <c r="AU552" s="243" t="s">
        <v>81</v>
      </c>
      <c r="AV552" s="13" t="s">
        <v>79</v>
      </c>
      <c r="AW552" s="13" t="s">
        <v>33</v>
      </c>
      <c r="AX552" s="13" t="s">
        <v>72</v>
      </c>
      <c r="AY552" s="243" t="s">
        <v>196</v>
      </c>
    </row>
    <row r="553" s="13" customFormat="1">
      <c r="A553" s="13"/>
      <c r="B553" s="233"/>
      <c r="C553" s="234"/>
      <c r="D553" s="235" t="s">
        <v>208</v>
      </c>
      <c r="E553" s="236" t="s">
        <v>19</v>
      </c>
      <c r="F553" s="237" t="s">
        <v>2134</v>
      </c>
      <c r="G553" s="234"/>
      <c r="H553" s="236" t="s">
        <v>19</v>
      </c>
      <c r="I553" s="238"/>
      <c r="J553" s="234"/>
      <c r="K553" s="234"/>
      <c r="L553" s="239"/>
      <c r="M553" s="240"/>
      <c r="N553" s="241"/>
      <c r="O553" s="241"/>
      <c r="P553" s="241"/>
      <c r="Q553" s="241"/>
      <c r="R553" s="241"/>
      <c r="S553" s="241"/>
      <c r="T553" s="242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3" t="s">
        <v>208</v>
      </c>
      <c r="AU553" s="243" t="s">
        <v>81</v>
      </c>
      <c r="AV553" s="13" t="s">
        <v>79</v>
      </c>
      <c r="AW553" s="13" t="s">
        <v>33</v>
      </c>
      <c r="AX553" s="13" t="s">
        <v>72</v>
      </c>
      <c r="AY553" s="243" t="s">
        <v>196</v>
      </c>
    </row>
    <row r="554" s="13" customFormat="1">
      <c r="A554" s="13"/>
      <c r="B554" s="233"/>
      <c r="C554" s="234"/>
      <c r="D554" s="235" t="s">
        <v>208</v>
      </c>
      <c r="E554" s="236" t="s">
        <v>19</v>
      </c>
      <c r="F554" s="237" t="s">
        <v>2135</v>
      </c>
      <c r="G554" s="234"/>
      <c r="H554" s="236" t="s">
        <v>19</v>
      </c>
      <c r="I554" s="238"/>
      <c r="J554" s="234"/>
      <c r="K554" s="234"/>
      <c r="L554" s="239"/>
      <c r="M554" s="240"/>
      <c r="N554" s="241"/>
      <c r="O554" s="241"/>
      <c r="P554" s="241"/>
      <c r="Q554" s="241"/>
      <c r="R554" s="241"/>
      <c r="S554" s="241"/>
      <c r="T554" s="24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3" t="s">
        <v>208</v>
      </c>
      <c r="AU554" s="243" t="s">
        <v>81</v>
      </c>
      <c r="AV554" s="13" t="s">
        <v>79</v>
      </c>
      <c r="AW554" s="13" t="s">
        <v>33</v>
      </c>
      <c r="AX554" s="13" t="s">
        <v>72</v>
      </c>
      <c r="AY554" s="243" t="s">
        <v>196</v>
      </c>
    </row>
    <row r="555" s="14" customFormat="1">
      <c r="A555" s="14"/>
      <c r="B555" s="244"/>
      <c r="C555" s="245"/>
      <c r="D555" s="235" t="s">
        <v>208</v>
      </c>
      <c r="E555" s="246" t="s">
        <v>19</v>
      </c>
      <c r="F555" s="247" t="s">
        <v>308</v>
      </c>
      <c r="G555" s="245"/>
      <c r="H555" s="248">
        <v>17</v>
      </c>
      <c r="I555" s="249"/>
      <c r="J555" s="245"/>
      <c r="K555" s="245"/>
      <c r="L555" s="250"/>
      <c r="M555" s="251"/>
      <c r="N555" s="252"/>
      <c r="O555" s="252"/>
      <c r="P555" s="252"/>
      <c r="Q555" s="252"/>
      <c r="R555" s="252"/>
      <c r="S555" s="252"/>
      <c r="T555" s="253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4" t="s">
        <v>208</v>
      </c>
      <c r="AU555" s="254" t="s">
        <v>81</v>
      </c>
      <c r="AV555" s="14" t="s">
        <v>81</v>
      </c>
      <c r="AW555" s="14" t="s">
        <v>33</v>
      </c>
      <c r="AX555" s="14" t="s">
        <v>72</v>
      </c>
      <c r="AY555" s="254" t="s">
        <v>196</v>
      </c>
    </row>
    <row r="556" s="13" customFormat="1">
      <c r="A556" s="13"/>
      <c r="B556" s="233"/>
      <c r="C556" s="234"/>
      <c r="D556" s="235" t="s">
        <v>208</v>
      </c>
      <c r="E556" s="236" t="s">
        <v>19</v>
      </c>
      <c r="F556" s="237" t="s">
        <v>2136</v>
      </c>
      <c r="G556" s="234"/>
      <c r="H556" s="236" t="s">
        <v>19</v>
      </c>
      <c r="I556" s="238"/>
      <c r="J556" s="234"/>
      <c r="K556" s="234"/>
      <c r="L556" s="239"/>
      <c r="M556" s="240"/>
      <c r="N556" s="241"/>
      <c r="O556" s="241"/>
      <c r="P556" s="241"/>
      <c r="Q556" s="241"/>
      <c r="R556" s="241"/>
      <c r="S556" s="241"/>
      <c r="T556" s="24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3" t="s">
        <v>208</v>
      </c>
      <c r="AU556" s="243" t="s">
        <v>81</v>
      </c>
      <c r="AV556" s="13" t="s">
        <v>79</v>
      </c>
      <c r="AW556" s="13" t="s">
        <v>33</v>
      </c>
      <c r="AX556" s="13" t="s">
        <v>72</v>
      </c>
      <c r="AY556" s="243" t="s">
        <v>196</v>
      </c>
    </row>
    <row r="557" s="13" customFormat="1">
      <c r="A557" s="13"/>
      <c r="B557" s="233"/>
      <c r="C557" s="234"/>
      <c r="D557" s="235" t="s">
        <v>208</v>
      </c>
      <c r="E557" s="236" t="s">
        <v>19</v>
      </c>
      <c r="F557" s="237" t="s">
        <v>2137</v>
      </c>
      <c r="G557" s="234"/>
      <c r="H557" s="236" t="s">
        <v>19</v>
      </c>
      <c r="I557" s="238"/>
      <c r="J557" s="234"/>
      <c r="K557" s="234"/>
      <c r="L557" s="239"/>
      <c r="M557" s="240"/>
      <c r="N557" s="241"/>
      <c r="O557" s="241"/>
      <c r="P557" s="241"/>
      <c r="Q557" s="241"/>
      <c r="R557" s="241"/>
      <c r="S557" s="241"/>
      <c r="T557" s="242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3" t="s">
        <v>208</v>
      </c>
      <c r="AU557" s="243" t="s">
        <v>81</v>
      </c>
      <c r="AV557" s="13" t="s">
        <v>79</v>
      </c>
      <c r="AW557" s="13" t="s">
        <v>33</v>
      </c>
      <c r="AX557" s="13" t="s">
        <v>72</v>
      </c>
      <c r="AY557" s="243" t="s">
        <v>196</v>
      </c>
    </row>
    <row r="558" s="13" customFormat="1">
      <c r="A558" s="13"/>
      <c r="B558" s="233"/>
      <c r="C558" s="234"/>
      <c r="D558" s="235" t="s">
        <v>208</v>
      </c>
      <c r="E558" s="236" t="s">
        <v>19</v>
      </c>
      <c r="F558" s="237" t="s">
        <v>2138</v>
      </c>
      <c r="G558" s="234"/>
      <c r="H558" s="236" t="s">
        <v>19</v>
      </c>
      <c r="I558" s="238"/>
      <c r="J558" s="234"/>
      <c r="K558" s="234"/>
      <c r="L558" s="239"/>
      <c r="M558" s="240"/>
      <c r="N558" s="241"/>
      <c r="O558" s="241"/>
      <c r="P558" s="241"/>
      <c r="Q558" s="241"/>
      <c r="R558" s="241"/>
      <c r="S558" s="241"/>
      <c r="T558" s="242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3" t="s">
        <v>208</v>
      </c>
      <c r="AU558" s="243" t="s">
        <v>81</v>
      </c>
      <c r="AV558" s="13" t="s">
        <v>79</v>
      </c>
      <c r="AW558" s="13" t="s">
        <v>33</v>
      </c>
      <c r="AX558" s="13" t="s">
        <v>72</v>
      </c>
      <c r="AY558" s="243" t="s">
        <v>196</v>
      </c>
    </row>
    <row r="559" s="14" customFormat="1">
      <c r="A559" s="14"/>
      <c r="B559" s="244"/>
      <c r="C559" s="245"/>
      <c r="D559" s="235" t="s">
        <v>208</v>
      </c>
      <c r="E559" s="246" t="s">
        <v>19</v>
      </c>
      <c r="F559" s="247" t="s">
        <v>299</v>
      </c>
      <c r="G559" s="245"/>
      <c r="H559" s="248">
        <v>10</v>
      </c>
      <c r="I559" s="249"/>
      <c r="J559" s="245"/>
      <c r="K559" s="245"/>
      <c r="L559" s="250"/>
      <c r="M559" s="251"/>
      <c r="N559" s="252"/>
      <c r="O559" s="252"/>
      <c r="P559" s="252"/>
      <c r="Q559" s="252"/>
      <c r="R559" s="252"/>
      <c r="S559" s="252"/>
      <c r="T559" s="253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54" t="s">
        <v>208</v>
      </c>
      <c r="AU559" s="254" t="s">
        <v>81</v>
      </c>
      <c r="AV559" s="14" t="s">
        <v>81</v>
      </c>
      <c r="AW559" s="14" t="s">
        <v>33</v>
      </c>
      <c r="AX559" s="14" t="s">
        <v>72</v>
      </c>
      <c r="AY559" s="254" t="s">
        <v>196</v>
      </c>
    </row>
    <row r="560" s="13" customFormat="1">
      <c r="A560" s="13"/>
      <c r="B560" s="233"/>
      <c r="C560" s="234"/>
      <c r="D560" s="235" t="s">
        <v>208</v>
      </c>
      <c r="E560" s="236" t="s">
        <v>19</v>
      </c>
      <c r="F560" s="237" t="s">
        <v>2139</v>
      </c>
      <c r="G560" s="234"/>
      <c r="H560" s="236" t="s">
        <v>19</v>
      </c>
      <c r="I560" s="238"/>
      <c r="J560" s="234"/>
      <c r="K560" s="234"/>
      <c r="L560" s="239"/>
      <c r="M560" s="240"/>
      <c r="N560" s="241"/>
      <c r="O560" s="241"/>
      <c r="P560" s="241"/>
      <c r="Q560" s="241"/>
      <c r="R560" s="241"/>
      <c r="S560" s="241"/>
      <c r="T560" s="242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3" t="s">
        <v>208</v>
      </c>
      <c r="AU560" s="243" t="s">
        <v>81</v>
      </c>
      <c r="AV560" s="13" t="s">
        <v>79</v>
      </c>
      <c r="AW560" s="13" t="s">
        <v>33</v>
      </c>
      <c r="AX560" s="13" t="s">
        <v>72</v>
      </c>
      <c r="AY560" s="243" t="s">
        <v>196</v>
      </c>
    </row>
    <row r="561" s="13" customFormat="1">
      <c r="A561" s="13"/>
      <c r="B561" s="233"/>
      <c r="C561" s="234"/>
      <c r="D561" s="235" t="s">
        <v>208</v>
      </c>
      <c r="E561" s="236" t="s">
        <v>19</v>
      </c>
      <c r="F561" s="237" t="s">
        <v>2140</v>
      </c>
      <c r="G561" s="234"/>
      <c r="H561" s="236" t="s">
        <v>19</v>
      </c>
      <c r="I561" s="238"/>
      <c r="J561" s="234"/>
      <c r="K561" s="234"/>
      <c r="L561" s="239"/>
      <c r="M561" s="240"/>
      <c r="N561" s="241"/>
      <c r="O561" s="241"/>
      <c r="P561" s="241"/>
      <c r="Q561" s="241"/>
      <c r="R561" s="241"/>
      <c r="S561" s="241"/>
      <c r="T561" s="24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3" t="s">
        <v>208</v>
      </c>
      <c r="AU561" s="243" t="s">
        <v>81</v>
      </c>
      <c r="AV561" s="13" t="s">
        <v>79</v>
      </c>
      <c r="AW561" s="13" t="s">
        <v>33</v>
      </c>
      <c r="AX561" s="13" t="s">
        <v>72</v>
      </c>
      <c r="AY561" s="243" t="s">
        <v>196</v>
      </c>
    </row>
    <row r="562" s="13" customFormat="1">
      <c r="A562" s="13"/>
      <c r="B562" s="233"/>
      <c r="C562" s="234"/>
      <c r="D562" s="235" t="s">
        <v>208</v>
      </c>
      <c r="E562" s="236" t="s">
        <v>19</v>
      </c>
      <c r="F562" s="237" t="s">
        <v>2138</v>
      </c>
      <c r="G562" s="234"/>
      <c r="H562" s="236" t="s">
        <v>19</v>
      </c>
      <c r="I562" s="238"/>
      <c r="J562" s="234"/>
      <c r="K562" s="234"/>
      <c r="L562" s="239"/>
      <c r="M562" s="240"/>
      <c r="N562" s="241"/>
      <c r="O562" s="241"/>
      <c r="P562" s="241"/>
      <c r="Q562" s="241"/>
      <c r="R562" s="241"/>
      <c r="S562" s="241"/>
      <c r="T562" s="24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3" t="s">
        <v>208</v>
      </c>
      <c r="AU562" s="243" t="s">
        <v>81</v>
      </c>
      <c r="AV562" s="13" t="s">
        <v>79</v>
      </c>
      <c r="AW562" s="13" t="s">
        <v>33</v>
      </c>
      <c r="AX562" s="13" t="s">
        <v>72</v>
      </c>
      <c r="AY562" s="243" t="s">
        <v>196</v>
      </c>
    </row>
    <row r="563" s="14" customFormat="1">
      <c r="A563" s="14"/>
      <c r="B563" s="244"/>
      <c r="C563" s="245"/>
      <c r="D563" s="235" t="s">
        <v>208</v>
      </c>
      <c r="E563" s="246" t="s">
        <v>19</v>
      </c>
      <c r="F563" s="247" t="s">
        <v>241</v>
      </c>
      <c r="G563" s="245"/>
      <c r="H563" s="248">
        <v>5</v>
      </c>
      <c r="I563" s="249"/>
      <c r="J563" s="245"/>
      <c r="K563" s="245"/>
      <c r="L563" s="250"/>
      <c r="M563" s="251"/>
      <c r="N563" s="252"/>
      <c r="O563" s="252"/>
      <c r="P563" s="252"/>
      <c r="Q563" s="252"/>
      <c r="R563" s="252"/>
      <c r="S563" s="252"/>
      <c r="T563" s="253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4" t="s">
        <v>208</v>
      </c>
      <c r="AU563" s="254" t="s">
        <v>81</v>
      </c>
      <c r="AV563" s="14" t="s">
        <v>81</v>
      </c>
      <c r="AW563" s="14" t="s">
        <v>33</v>
      </c>
      <c r="AX563" s="14" t="s">
        <v>72</v>
      </c>
      <c r="AY563" s="254" t="s">
        <v>196</v>
      </c>
    </row>
    <row r="564" s="13" customFormat="1">
      <c r="A564" s="13"/>
      <c r="B564" s="233"/>
      <c r="C564" s="234"/>
      <c r="D564" s="235" t="s">
        <v>208</v>
      </c>
      <c r="E564" s="236" t="s">
        <v>19</v>
      </c>
      <c r="F564" s="237" t="s">
        <v>2141</v>
      </c>
      <c r="G564" s="234"/>
      <c r="H564" s="236" t="s">
        <v>19</v>
      </c>
      <c r="I564" s="238"/>
      <c r="J564" s="234"/>
      <c r="K564" s="234"/>
      <c r="L564" s="239"/>
      <c r="M564" s="240"/>
      <c r="N564" s="241"/>
      <c r="O564" s="241"/>
      <c r="P564" s="241"/>
      <c r="Q564" s="241"/>
      <c r="R564" s="241"/>
      <c r="S564" s="241"/>
      <c r="T564" s="242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3" t="s">
        <v>208</v>
      </c>
      <c r="AU564" s="243" t="s">
        <v>81</v>
      </c>
      <c r="AV564" s="13" t="s">
        <v>79</v>
      </c>
      <c r="AW564" s="13" t="s">
        <v>33</v>
      </c>
      <c r="AX564" s="13" t="s">
        <v>72</v>
      </c>
      <c r="AY564" s="243" t="s">
        <v>196</v>
      </c>
    </row>
    <row r="565" s="13" customFormat="1">
      <c r="A565" s="13"/>
      <c r="B565" s="233"/>
      <c r="C565" s="234"/>
      <c r="D565" s="235" t="s">
        <v>208</v>
      </c>
      <c r="E565" s="236" t="s">
        <v>19</v>
      </c>
      <c r="F565" s="237" t="s">
        <v>2142</v>
      </c>
      <c r="G565" s="234"/>
      <c r="H565" s="236" t="s">
        <v>19</v>
      </c>
      <c r="I565" s="238"/>
      <c r="J565" s="234"/>
      <c r="K565" s="234"/>
      <c r="L565" s="239"/>
      <c r="M565" s="240"/>
      <c r="N565" s="241"/>
      <c r="O565" s="241"/>
      <c r="P565" s="241"/>
      <c r="Q565" s="241"/>
      <c r="R565" s="241"/>
      <c r="S565" s="241"/>
      <c r="T565" s="242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3" t="s">
        <v>208</v>
      </c>
      <c r="AU565" s="243" t="s">
        <v>81</v>
      </c>
      <c r="AV565" s="13" t="s">
        <v>79</v>
      </c>
      <c r="AW565" s="13" t="s">
        <v>33</v>
      </c>
      <c r="AX565" s="13" t="s">
        <v>72</v>
      </c>
      <c r="AY565" s="243" t="s">
        <v>196</v>
      </c>
    </row>
    <row r="566" s="13" customFormat="1">
      <c r="A566" s="13"/>
      <c r="B566" s="233"/>
      <c r="C566" s="234"/>
      <c r="D566" s="235" t="s">
        <v>208</v>
      </c>
      <c r="E566" s="236" t="s">
        <v>19</v>
      </c>
      <c r="F566" s="237" t="s">
        <v>2143</v>
      </c>
      <c r="G566" s="234"/>
      <c r="H566" s="236" t="s">
        <v>19</v>
      </c>
      <c r="I566" s="238"/>
      <c r="J566" s="234"/>
      <c r="K566" s="234"/>
      <c r="L566" s="239"/>
      <c r="M566" s="240"/>
      <c r="N566" s="241"/>
      <c r="O566" s="241"/>
      <c r="P566" s="241"/>
      <c r="Q566" s="241"/>
      <c r="R566" s="241"/>
      <c r="S566" s="241"/>
      <c r="T566" s="24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3" t="s">
        <v>208</v>
      </c>
      <c r="AU566" s="243" t="s">
        <v>81</v>
      </c>
      <c r="AV566" s="13" t="s">
        <v>79</v>
      </c>
      <c r="AW566" s="13" t="s">
        <v>33</v>
      </c>
      <c r="AX566" s="13" t="s">
        <v>72</v>
      </c>
      <c r="AY566" s="243" t="s">
        <v>196</v>
      </c>
    </row>
    <row r="567" s="14" customFormat="1">
      <c r="A567" s="14"/>
      <c r="B567" s="244"/>
      <c r="C567" s="245"/>
      <c r="D567" s="235" t="s">
        <v>208</v>
      </c>
      <c r="E567" s="246" t="s">
        <v>19</v>
      </c>
      <c r="F567" s="247" t="s">
        <v>261</v>
      </c>
      <c r="G567" s="245"/>
      <c r="H567" s="248">
        <v>6</v>
      </c>
      <c r="I567" s="249"/>
      <c r="J567" s="245"/>
      <c r="K567" s="245"/>
      <c r="L567" s="250"/>
      <c r="M567" s="251"/>
      <c r="N567" s="252"/>
      <c r="O567" s="252"/>
      <c r="P567" s="252"/>
      <c r="Q567" s="252"/>
      <c r="R567" s="252"/>
      <c r="S567" s="252"/>
      <c r="T567" s="253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4" t="s">
        <v>208</v>
      </c>
      <c r="AU567" s="254" t="s">
        <v>81</v>
      </c>
      <c r="AV567" s="14" t="s">
        <v>81</v>
      </c>
      <c r="AW567" s="14" t="s">
        <v>33</v>
      </c>
      <c r="AX567" s="14" t="s">
        <v>72</v>
      </c>
      <c r="AY567" s="254" t="s">
        <v>196</v>
      </c>
    </row>
    <row r="568" s="13" customFormat="1">
      <c r="A568" s="13"/>
      <c r="B568" s="233"/>
      <c r="C568" s="234"/>
      <c r="D568" s="235" t="s">
        <v>208</v>
      </c>
      <c r="E568" s="236" t="s">
        <v>19</v>
      </c>
      <c r="F568" s="237" t="s">
        <v>2144</v>
      </c>
      <c r="G568" s="234"/>
      <c r="H568" s="236" t="s">
        <v>19</v>
      </c>
      <c r="I568" s="238"/>
      <c r="J568" s="234"/>
      <c r="K568" s="234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208</v>
      </c>
      <c r="AU568" s="243" t="s">
        <v>81</v>
      </c>
      <c r="AV568" s="13" t="s">
        <v>79</v>
      </c>
      <c r="AW568" s="13" t="s">
        <v>33</v>
      </c>
      <c r="AX568" s="13" t="s">
        <v>72</v>
      </c>
      <c r="AY568" s="243" t="s">
        <v>196</v>
      </c>
    </row>
    <row r="569" s="13" customFormat="1">
      <c r="A569" s="13"/>
      <c r="B569" s="233"/>
      <c r="C569" s="234"/>
      <c r="D569" s="235" t="s">
        <v>208</v>
      </c>
      <c r="E569" s="236" t="s">
        <v>19</v>
      </c>
      <c r="F569" s="237" t="s">
        <v>2145</v>
      </c>
      <c r="G569" s="234"/>
      <c r="H569" s="236" t="s">
        <v>19</v>
      </c>
      <c r="I569" s="238"/>
      <c r="J569" s="234"/>
      <c r="K569" s="234"/>
      <c r="L569" s="239"/>
      <c r="M569" s="240"/>
      <c r="N569" s="241"/>
      <c r="O569" s="241"/>
      <c r="P569" s="241"/>
      <c r="Q569" s="241"/>
      <c r="R569" s="241"/>
      <c r="S569" s="241"/>
      <c r="T569" s="242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3" t="s">
        <v>208</v>
      </c>
      <c r="AU569" s="243" t="s">
        <v>81</v>
      </c>
      <c r="AV569" s="13" t="s">
        <v>79</v>
      </c>
      <c r="AW569" s="13" t="s">
        <v>33</v>
      </c>
      <c r="AX569" s="13" t="s">
        <v>72</v>
      </c>
      <c r="AY569" s="243" t="s">
        <v>196</v>
      </c>
    </row>
    <row r="570" s="13" customFormat="1">
      <c r="A570" s="13"/>
      <c r="B570" s="233"/>
      <c r="C570" s="234"/>
      <c r="D570" s="235" t="s">
        <v>208</v>
      </c>
      <c r="E570" s="236" t="s">
        <v>19</v>
      </c>
      <c r="F570" s="237" t="s">
        <v>2146</v>
      </c>
      <c r="G570" s="234"/>
      <c r="H570" s="236" t="s">
        <v>19</v>
      </c>
      <c r="I570" s="238"/>
      <c r="J570" s="234"/>
      <c r="K570" s="234"/>
      <c r="L570" s="239"/>
      <c r="M570" s="240"/>
      <c r="N570" s="241"/>
      <c r="O570" s="241"/>
      <c r="P570" s="241"/>
      <c r="Q570" s="241"/>
      <c r="R570" s="241"/>
      <c r="S570" s="241"/>
      <c r="T570" s="242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3" t="s">
        <v>208</v>
      </c>
      <c r="AU570" s="243" t="s">
        <v>81</v>
      </c>
      <c r="AV570" s="13" t="s">
        <v>79</v>
      </c>
      <c r="AW570" s="13" t="s">
        <v>33</v>
      </c>
      <c r="AX570" s="13" t="s">
        <v>72</v>
      </c>
      <c r="AY570" s="243" t="s">
        <v>196</v>
      </c>
    </row>
    <row r="571" s="14" customFormat="1">
      <c r="A571" s="14"/>
      <c r="B571" s="244"/>
      <c r="C571" s="245"/>
      <c r="D571" s="235" t="s">
        <v>208</v>
      </c>
      <c r="E571" s="246" t="s">
        <v>19</v>
      </c>
      <c r="F571" s="247" t="s">
        <v>259</v>
      </c>
      <c r="G571" s="245"/>
      <c r="H571" s="248">
        <v>12</v>
      </c>
      <c r="I571" s="249"/>
      <c r="J571" s="245"/>
      <c r="K571" s="245"/>
      <c r="L571" s="250"/>
      <c r="M571" s="251"/>
      <c r="N571" s="252"/>
      <c r="O571" s="252"/>
      <c r="P571" s="252"/>
      <c r="Q571" s="252"/>
      <c r="R571" s="252"/>
      <c r="S571" s="252"/>
      <c r="T571" s="253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54" t="s">
        <v>208</v>
      </c>
      <c r="AU571" s="254" t="s">
        <v>81</v>
      </c>
      <c r="AV571" s="14" t="s">
        <v>81</v>
      </c>
      <c r="AW571" s="14" t="s">
        <v>33</v>
      </c>
      <c r="AX571" s="14" t="s">
        <v>72</v>
      </c>
      <c r="AY571" s="254" t="s">
        <v>196</v>
      </c>
    </row>
    <row r="572" s="13" customFormat="1">
      <c r="A572" s="13"/>
      <c r="B572" s="233"/>
      <c r="C572" s="234"/>
      <c r="D572" s="235" t="s">
        <v>208</v>
      </c>
      <c r="E572" s="236" t="s">
        <v>19</v>
      </c>
      <c r="F572" s="237" t="s">
        <v>2147</v>
      </c>
      <c r="G572" s="234"/>
      <c r="H572" s="236" t="s">
        <v>19</v>
      </c>
      <c r="I572" s="238"/>
      <c r="J572" s="234"/>
      <c r="K572" s="234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208</v>
      </c>
      <c r="AU572" s="243" t="s">
        <v>81</v>
      </c>
      <c r="AV572" s="13" t="s">
        <v>79</v>
      </c>
      <c r="AW572" s="13" t="s">
        <v>33</v>
      </c>
      <c r="AX572" s="13" t="s">
        <v>72</v>
      </c>
      <c r="AY572" s="243" t="s">
        <v>196</v>
      </c>
    </row>
    <row r="573" s="16" customFormat="1">
      <c r="A573" s="16"/>
      <c r="B573" s="266"/>
      <c r="C573" s="267"/>
      <c r="D573" s="235" t="s">
        <v>208</v>
      </c>
      <c r="E573" s="268" t="s">
        <v>19</v>
      </c>
      <c r="F573" s="269" t="s">
        <v>269</v>
      </c>
      <c r="G573" s="267"/>
      <c r="H573" s="270">
        <v>68</v>
      </c>
      <c r="I573" s="271"/>
      <c r="J573" s="267"/>
      <c r="K573" s="267"/>
      <c r="L573" s="272"/>
      <c r="M573" s="273"/>
      <c r="N573" s="274"/>
      <c r="O573" s="274"/>
      <c r="P573" s="274"/>
      <c r="Q573" s="274"/>
      <c r="R573" s="274"/>
      <c r="S573" s="274"/>
      <c r="T573" s="275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T573" s="276" t="s">
        <v>208</v>
      </c>
      <c r="AU573" s="276" t="s">
        <v>81</v>
      </c>
      <c r="AV573" s="16" t="s">
        <v>226</v>
      </c>
      <c r="AW573" s="16" t="s">
        <v>33</v>
      </c>
      <c r="AX573" s="16" t="s">
        <v>72</v>
      </c>
      <c r="AY573" s="276" t="s">
        <v>196</v>
      </c>
    </row>
    <row r="574" s="13" customFormat="1">
      <c r="A574" s="13"/>
      <c r="B574" s="233"/>
      <c r="C574" s="234"/>
      <c r="D574" s="235" t="s">
        <v>208</v>
      </c>
      <c r="E574" s="236" t="s">
        <v>19</v>
      </c>
      <c r="F574" s="237" t="s">
        <v>2260</v>
      </c>
      <c r="G574" s="234"/>
      <c r="H574" s="236" t="s">
        <v>19</v>
      </c>
      <c r="I574" s="238"/>
      <c r="J574" s="234"/>
      <c r="K574" s="234"/>
      <c r="L574" s="239"/>
      <c r="M574" s="240"/>
      <c r="N574" s="241"/>
      <c r="O574" s="241"/>
      <c r="P574" s="241"/>
      <c r="Q574" s="241"/>
      <c r="R574" s="241"/>
      <c r="S574" s="241"/>
      <c r="T574" s="242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3" t="s">
        <v>208</v>
      </c>
      <c r="AU574" s="243" t="s">
        <v>81</v>
      </c>
      <c r="AV574" s="13" t="s">
        <v>79</v>
      </c>
      <c r="AW574" s="13" t="s">
        <v>33</v>
      </c>
      <c r="AX574" s="13" t="s">
        <v>72</v>
      </c>
      <c r="AY574" s="243" t="s">
        <v>196</v>
      </c>
    </row>
    <row r="575" s="13" customFormat="1">
      <c r="A575" s="13"/>
      <c r="B575" s="233"/>
      <c r="C575" s="234"/>
      <c r="D575" s="235" t="s">
        <v>208</v>
      </c>
      <c r="E575" s="236" t="s">
        <v>19</v>
      </c>
      <c r="F575" s="237" t="s">
        <v>2260</v>
      </c>
      <c r="G575" s="234"/>
      <c r="H575" s="236" t="s">
        <v>19</v>
      </c>
      <c r="I575" s="238"/>
      <c r="J575" s="234"/>
      <c r="K575" s="234"/>
      <c r="L575" s="239"/>
      <c r="M575" s="240"/>
      <c r="N575" s="241"/>
      <c r="O575" s="241"/>
      <c r="P575" s="241"/>
      <c r="Q575" s="241"/>
      <c r="R575" s="241"/>
      <c r="S575" s="241"/>
      <c r="T575" s="242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3" t="s">
        <v>208</v>
      </c>
      <c r="AU575" s="243" t="s">
        <v>81</v>
      </c>
      <c r="AV575" s="13" t="s">
        <v>79</v>
      </c>
      <c r="AW575" s="13" t="s">
        <v>33</v>
      </c>
      <c r="AX575" s="13" t="s">
        <v>72</v>
      </c>
      <c r="AY575" s="243" t="s">
        <v>196</v>
      </c>
    </row>
    <row r="576" s="13" customFormat="1">
      <c r="A576" s="13"/>
      <c r="B576" s="233"/>
      <c r="C576" s="234"/>
      <c r="D576" s="235" t="s">
        <v>208</v>
      </c>
      <c r="E576" s="236" t="s">
        <v>19</v>
      </c>
      <c r="F576" s="237" t="s">
        <v>2261</v>
      </c>
      <c r="G576" s="234"/>
      <c r="H576" s="236" t="s">
        <v>19</v>
      </c>
      <c r="I576" s="238"/>
      <c r="J576" s="234"/>
      <c r="K576" s="234"/>
      <c r="L576" s="239"/>
      <c r="M576" s="240"/>
      <c r="N576" s="241"/>
      <c r="O576" s="241"/>
      <c r="P576" s="241"/>
      <c r="Q576" s="241"/>
      <c r="R576" s="241"/>
      <c r="S576" s="241"/>
      <c r="T576" s="24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3" t="s">
        <v>208</v>
      </c>
      <c r="AU576" s="243" t="s">
        <v>81</v>
      </c>
      <c r="AV576" s="13" t="s">
        <v>79</v>
      </c>
      <c r="AW576" s="13" t="s">
        <v>33</v>
      </c>
      <c r="AX576" s="13" t="s">
        <v>72</v>
      </c>
      <c r="AY576" s="243" t="s">
        <v>196</v>
      </c>
    </row>
    <row r="577" s="14" customFormat="1">
      <c r="A577" s="14"/>
      <c r="B577" s="244"/>
      <c r="C577" s="245"/>
      <c r="D577" s="235" t="s">
        <v>208</v>
      </c>
      <c r="E577" s="246" t="s">
        <v>19</v>
      </c>
      <c r="F577" s="247" t="s">
        <v>197</v>
      </c>
      <c r="G577" s="245"/>
      <c r="H577" s="248">
        <v>11</v>
      </c>
      <c r="I577" s="249"/>
      <c r="J577" s="245"/>
      <c r="K577" s="245"/>
      <c r="L577" s="250"/>
      <c r="M577" s="251"/>
      <c r="N577" s="252"/>
      <c r="O577" s="252"/>
      <c r="P577" s="252"/>
      <c r="Q577" s="252"/>
      <c r="R577" s="252"/>
      <c r="S577" s="252"/>
      <c r="T577" s="253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4" t="s">
        <v>208</v>
      </c>
      <c r="AU577" s="254" t="s">
        <v>81</v>
      </c>
      <c r="AV577" s="14" t="s">
        <v>81</v>
      </c>
      <c r="AW577" s="14" t="s">
        <v>33</v>
      </c>
      <c r="AX577" s="14" t="s">
        <v>72</v>
      </c>
      <c r="AY577" s="254" t="s">
        <v>196</v>
      </c>
    </row>
    <row r="578" s="13" customFormat="1">
      <c r="A578" s="13"/>
      <c r="B578" s="233"/>
      <c r="C578" s="234"/>
      <c r="D578" s="235" t="s">
        <v>208</v>
      </c>
      <c r="E578" s="236" t="s">
        <v>19</v>
      </c>
      <c r="F578" s="237" t="s">
        <v>2262</v>
      </c>
      <c r="G578" s="234"/>
      <c r="H578" s="236" t="s">
        <v>19</v>
      </c>
      <c r="I578" s="238"/>
      <c r="J578" s="234"/>
      <c r="K578" s="234"/>
      <c r="L578" s="239"/>
      <c r="M578" s="240"/>
      <c r="N578" s="241"/>
      <c r="O578" s="241"/>
      <c r="P578" s="241"/>
      <c r="Q578" s="241"/>
      <c r="R578" s="241"/>
      <c r="S578" s="241"/>
      <c r="T578" s="242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3" t="s">
        <v>208</v>
      </c>
      <c r="AU578" s="243" t="s">
        <v>81</v>
      </c>
      <c r="AV578" s="13" t="s">
        <v>79</v>
      </c>
      <c r="AW578" s="13" t="s">
        <v>33</v>
      </c>
      <c r="AX578" s="13" t="s">
        <v>72</v>
      </c>
      <c r="AY578" s="243" t="s">
        <v>196</v>
      </c>
    </row>
    <row r="579" s="16" customFormat="1">
      <c r="A579" s="16"/>
      <c r="B579" s="266"/>
      <c r="C579" s="267"/>
      <c r="D579" s="235" t="s">
        <v>208</v>
      </c>
      <c r="E579" s="268" t="s">
        <v>19</v>
      </c>
      <c r="F579" s="269" t="s">
        <v>269</v>
      </c>
      <c r="G579" s="267"/>
      <c r="H579" s="270">
        <v>11</v>
      </c>
      <c r="I579" s="271"/>
      <c r="J579" s="267"/>
      <c r="K579" s="267"/>
      <c r="L579" s="272"/>
      <c r="M579" s="273"/>
      <c r="N579" s="274"/>
      <c r="O579" s="274"/>
      <c r="P579" s="274"/>
      <c r="Q579" s="274"/>
      <c r="R579" s="274"/>
      <c r="S579" s="274"/>
      <c r="T579" s="275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T579" s="276" t="s">
        <v>208</v>
      </c>
      <c r="AU579" s="276" t="s">
        <v>81</v>
      </c>
      <c r="AV579" s="16" t="s">
        <v>226</v>
      </c>
      <c r="AW579" s="16" t="s">
        <v>33</v>
      </c>
      <c r="AX579" s="16" t="s">
        <v>72</v>
      </c>
      <c r="AY579" s="276" t="s">
        <v>196</v>
      </c>
    </row>
    <row r="580" s="15" customFormat="1">
      <c r="A580" s="15"/>
      <c r="B580" s="255"/>
      <c r="C580" s="256"/>
      <c r="D580" s="235" t="s">
        <v>208</v>
      </c>
      <c r="E580" s="257" t="s">
        <v>19</v>
      </c>
      <c r="F580" s="258" t="s">
        <v>219</v>
      </c>
      <c r="G580" s="256"/>
      <c r="H580" s="259">
        <v>93</v>
      </c>
      <c r="I580" s="260"/>
      <c r="J580" s="256"/>
      <c r="K580" s="256"/>
      <c r="L580" s="261"/>
      <c r="M580" s="262"/>
      <c r="N580" s="263"/>
      <c r="O580" s="263"/>
      <c r="P580" s="263"/>
      <c r="Q580" s="263"/>
      <c r="R580" s="263"/>
      <c r="S580" s="263"/>
      <c r="T580" s="264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65" t="s">
        <v>208</v>
      </c>
      <c r="AU580" s="265" t="s">
        <v>81</v>
      </c>
      <c r="AV580" s="15" t="s">
        <v>204</v>
      </c>
      <c r="AW580" s="15" t="s">
        <v>33</v>
      </c>
      <c r="AX580" s="15" t="s">
        <v>79</v>
      </c>
      <c r="AY580" s="265" t="s">
        <v>196</v>
      </c>
    </row>
    <row r="581" s="14" customFormat="1">
      <c r="A581" s="14"/>
      <c r="B581" s="244"/>
      <c r="C581" s="245"/>
      <c r="D581" s="235" t="s">
        <v>208</v>
      </c>
      <c r="E581" s="245"/>
      <c r="F581" s="247" t="s">
        <v>2267</v>
      </c>
      <c r="G581" s="245"/>
      <c r="H581" s="248">
        <v>558</v>
      </c>
      <c r="I581" s="249"/>
      <c r="J581" s="245"/>
      <c r="K581" s="245"/>
      <c r="L581" s="250"/>
      <c r="M581" s="251"/>
      <c r="N581" s="252"/>
      <c r="O581" s="252"/>
      <c r="P581" s="252"/>
      <c r="Q581" s="252"/>
      <c r="R581" s="252"/>
      <c r="S581" s="252"/>
      <c r="T581" s="253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T581" s="254" t="s">
        <v>208</v>
      </c>
      <c r="AU581" s="254" t="s">
        <v>81</v>
      </c>
      <c r="AV581" s="14" t="s">
        <v>81</v>
      </c>
      <c r="AW581" s="14" t="s">
        <v>4</v>
      </c>
      <c r="AX581" s="14" t="s">
        <v>79</v>
      </c>
      <c r="AY581" s="254" t="s">
        <v>196</v>
      </c>
    </row>
    <row r="582" s="12" customFormat="1" ht="22.8" customHeight="1">
      <c r="A582" s="12"/>
      <c r="B582" s="199"/>
      <c r="C582" s="200"/>
      <c r="D582" s="201" t="s">
        <v>71</v>
      </c>
      <c r="E582" s="213" t="s">
        <v>308</v>
      </c>
      <c r="F582" s="213" t="s">
        <v>309</v>
      </c>
      <c r="G582" s="200"/>
      <c r="H582" s="200"/>
      <c r="I582" s="203"/>
      <c r="J582" s="214">
        <f>BK582</f>
        <v>0</v>
      </c>
      <c r="K582" s="200"/>
      <c r="L582" s="205"/>
      <c r="M582" s="206"/>
      <c r="N582" s="207"/>
      <c r="O582" s="207"/>
      <c r="P582" s="208">
        <f>SUM(P583:P631)</f>
        <v>0</v>
      </c>
      <c r="Q582" s="207"/>
      <c r="R582" s="208">
        <f>SUM(R583:R631)</f>
        <v>0</v>
      </c>
      <c r="S582" s="207"/>
      <c r="T582" s="209">
        <f>SUM(T583:T631)</f>
        <v>0</v>
      </c>
      <c r="U582" s="12"/>
      <c r="V582" s="12"/>
      <c r="W582" s="12"/>
      <c r="X582" s="12"/>
      <c r="Y582" s="12"/>
      <c r="Z582" s="12"/>
      <c r="AA582" s="12"/>
      <c r="AB582" s="12"/>
      <c r="AC582" s="12"/>
      <c r="AD582" s="12"/>
      <c r="AE582" s="12"/>
      <c r="AR582" s="210" t="s">
        <v>79</v>
      </c>
      <c r="AT582" s="211" t="s">
        <v>71</v>
      </c>
      <c r="AU582" s="211" t="s">
        <v>79</v>
      </c>
      <c r="AY582" s="210" t="s">
        <v>196</v>
      </c>
      <c r="BK582" s="212">
        <f>SUM(BK583:BK631)</f>
        <v>0</v>
      </c>
    </row>
    <row r="583" s="2" customFormat="1" ht="24.15" customHeight="1">
      <c r="A583" s="41"/>
      <c r="B583" s="42"/>
      <c r="C583" s="215" t="s">
        <v>7</v>
      </c>
      <c r="D583" s="215" t="s">
        <v>199</v>
      </c>
      <c r="E583" s="216" t="s">
        <v>2268</v>
      </c>
      <c r="F583" s="217" t="s">
        <v>2269</v>
      </c>
      <c r="G583" s="218" t="s">
        <v>943</v>
      </c>
      <c r="H583" s="219">
        <v>10</v>
      </c>
      <c r="I583" s="220"/>
      <c r="J583" s="221">
        <f>ROUND(I583*H583,2)</f>
        <v>0</v>
      </c>
      <c r="K583" s="217" t="s">
        <v>203</v>
      </c>
      <c r="L583" s="47"/>
      <c r="M583" s="222" t="s">
        <v>19</v>
      </c>
      <c r="N583" s="223" t="s">
        <v>43</v>
      </c>
      <c r="O583" s="87"/>
      <c r="P583" s="224">
        <f>O583*H583</f>
        <v>0</v>
      </c>
      <c r="Q583" s="224">
        <v>0</v>
      </c>
      <c r="R583" s="224">
        <f>Q583*H583</f>
        <v>0</v>
      </c>
      <c r="S583" s="224">
        <v>0</v>
      </c>
      <c r="T583" s="225">
        <f>S583*H583</f>
        <v>0</v>
      </c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R583" s="226" t="s">
        <v>204</v>
      </c>
      <c r="AT583" s="226" t="s">
        <v>199</v>
      </c>
      <c r="AU583" s="226" t="s">
        <v>81</v>
      </c>
      <c r="AY583" s="20" t="s">
        <v>196</v>
      </c>
      <c r="BE583" s="227">
        <f>IF(N583="základní",J583,0)</f>
        <v>0</v>
      </c>
      <c r="BF583" s="227">
        <f>IF(N583="snížená",J583,0)</f>
        <v>0</v>
      </c>
      <c r="BG583" s="227">
        <f>IF(N583="zákl. přenesená",J583,0)</f>
        <v>0</v>
      </c>
      <c r="BH583" s="227">
        <f>IF(N583="sníž. přenesená",J583,0)</f>
        <v>0</v>
      </c>
      <c r="BI583" s="227">
        <f>IF(N583="nulová",J583,0)</f>
        <v>0</v>
      </c>
      <c r="BJ583" s="20" t="s">
        <v>79</v>
      </c>
      <c r="BK583" s="227">
        <f>ROUND(I583*H583,2)</f>
        <v>0</v>
      </c>
      <c r="BL583" s="20" t="s">
        <v>204</v>
      </c>
      <c r="BM583" s="226" t="s">
        <v>2270</v>
      </c>
    </row>
    <row r="584" s="2" customFormat="1">
      <c r="A584" s="41"/>
      <c r="B584" s="42"/>
      <c r="C584" s="43"/>
      <c r="D584" s="228" t="s">
        <v>206</v>
      </c>
      <c r="E584" s="43"/>
      <c r="F584" s="229" t="s">
        <v>2271</v>
      </c>
      <c r="G584" s="43"/>
      <c r="H584" s="43"/>
      <c r="I584" s="230"/>
      <c r="J584" s="43"/>
      <c r="K584" s="43"/>
      <c r="L584" s="47"/>
      <c r="M584" s="231"/>
      <c r="N584" s="232"/>
      <c r="O584" s="87"/>
      <c r="P584" s="87"/>
      <c r="Q584" s="87"/>
      <c r="R584" s="87"/>
      <c r="S584" s="87"/>
      <c r="T584" s="88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T584" s="20" t="s">
        <v>206</v>
      </c>
      <c r="AU584" s="20" t="s">
        <v>81</v>
      </c>
    </row>
    <row r="585" s="13" customFormat="1">
      <c r="A585" s="13"/>
      <c r="B585" s="233"/>
      <c r="C585" s="234"/>
      <c r="D585" s="235" t="s">
        <v>208</v>
      </c>
      <c r="E585" s="236" t="s">
        <v>19</v>
      </c>
      <c r="F585" s="237" t="s">
        <v>2167</v>
      </c>
      <c r="G585" s="234"/>
      <c r="H585" s="236" t="s">
        <v>19</v>
      </c>
      <c r="I585" s="238"/>
      <c r="J585" s="234"/>
      <c r="K585" s="234"/>
      <c r="L585" s="239"/>
      <c r="M585" s="240"/>
      <c r="N585" s="241"/>
      <c r="O585" s="241"/>
      <c r="P585" s="241"/>
      <c r="Q585" s="241"/>
      <c r="R585" s="241"/>
      <c r="S585" s="241"/>
      <c r="T585" s="242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3" t="s">
        <v>208</v>
      </c>
      <c r="AU585" s="243" t="s">
        <v>81</v>
      </c>
      <c r="AV585" s="13" t="s">
        <v>79</v>
      </c>
      <c r="AW585" s="13" t="s">
        <v>33</v>
      </c>
      <c r="AX585" s="13" t="s">
        <v>72</v>
      </c>
      <c r="AY585" s="243" t="s">
        <v>196</v>
      </c>
    </row>
    <row r="586" s="13" customFormat="1">
      <c r="A586" s="13"/>
      <c r="B586" s="233"/>
      <c r="C586" s="234"/>
      <c r="D586" s="235" t="s">
        <v>208</v>
      </c>
      <c r="E586" s="236" t="s">
        <v>19</v>
      </c>
      <c r="F586" s="237" t="s">
        <v>2168</v>
      </c>
      <c r="G586" s="234"/>
      <c r="H586" s="236" t="s">
        <v>19</v>
      </c>
      <c r="I586" s="238"/>
      <c r="J586" s="234"/>
      <c r="K586" s="234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208</v>
      </c>
      <c r="AU586" s="243" t="s">
        <v>81</v>
      </c>
      <c r="AV586" s="13" t="s">
        <v>79</v>
      </c>
      <c r="AW586" s="13" t="s">
        <v>33</v>
      </c>
      <c r="AX586" s="13" t="s">
        <v>72</v>
      </c>
      <c r="AY586" s="243" t="s">
        <v>196</v>
      </c>
    </row>
    <row r="587" s="14" customFormat="1">
      <c r="A587" s="14"/>
      <c r="B587" s="244"/>
      <c r="C587" s="245"/>
      <c r="D587" s="235" t="s">
        <v>208</v>
      </c>
      <c r="E587" s="246" t="s">
        <v>19</v>
      </c>
      <c r="F587" s="247" t="s">
        <v>79</v>
      </c>
      <c r="G587" s="245"/>
      <c r="H587" s="248">
        <v>1</v>
      </c>
      <c r="I587" s="249"/>
      <c r="J587" s="245"/>
      <c r="K587" s="245"/>
      <c r="L587" s="250"/>
      <c r="M587" s="251"/>
      <c r="N587" s="252"/>
      <c r="O587" s="252"/>
      <c r="P587" s="252"/>
      <c r="Q587" s="252"/>
      <c r="R587" s="252"/>
      <c r="S587" s="252"/>
      <c r="T587" s="253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4" t="s">
        <v>208</v>
      </c>
      <c r="AU587" s="254" t="s">
        <v>81</v>
      </c>
      <c r="AV587" s="14" t="s">
        <v>81</v>
      </c>
      <c r="AW587" s="14" t="s">
        <v>33</v>
      </c>
      <c r="AX587" s="14" t="s">
        <v>72</v>
      </c>
      <c r="AY587" s="254" t="s">
        <v>196</v>
      </c>
    </row>
    <row r="588" s="13" customFormat="1">
      <c r="A588" s="13"/>
      <c r="B588" s="233"/>
      <c r="C588" s="234"/>
      <c r="D588" s="235" t="s">
        <v>208</v>
      </c>
      <c r="E588" s="236" t="s">
        <v>19</v>
      </c>
      <c r="F588" s="237" t="s">
        <v>2170</v>
      </c>
      <c r="G588" s="234"/>
      <c r="H588" s="236" t="s">
        <v>19</v>
      </c>
      <c r="I588" s="238"/>
      <c r="J588" s="234"/>
      <c r="K588" s="234"/>
      <c r="L588" s="239"/>
      <c r="M588" s="240"/>
      <c r="N588" s="241"/>
      <c r="O588" s="241"/>
      <c r="P588" s="241"/>
      <c r="Q588" s="241"/>
      <c r="R588" s="241"/>
      <c r="S588" s="241"/>
      <c r="T588" s="242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43" t="s">
        <v>208</v>
      </c>
      <c r="AU588" s="243" t="s">
        <v>81</v>
      </c>
      <c r="AV588" s="13" t="s">
        <v>79</v>
      </c>
      <c r="AW588" s="13" t="s">
        <v>33</v>
      </c>
      <c r="AX588" s="13" t="s">
        <v>72</v>
      </c>
      <c r="AY588" s="243" t="s">
        <v>196</v>
      </c>
    </row>
    <row r="589" s="13" customFormat="1">
      <c r="A589" s="13"/>
      <c r="B589" s="233"/>
      <c r="C589" s="234"/>
      <c r="D589" s="235" t="s">
        <v>208</v>
      </c>
      <c r="E589" s="236" t="s">
        <v>19</v>
      </c>
      <c r="F589" s="237" t="s">
        <v>2167</v>
      </c>
      <c r="G589" s="234"/>
      <c r="H589" s="236" t="s">
        <v>19</v>
      </c>
      <c r="I589" s="238"/>
      <c r="J589" s="234"/>
      <c r="K589" s="234"/>
      <c r="L589" s="239"/>
      <c r="M589" s="240"/>
      <c r="N589" s="241"/>
      <c r="O589" s="241"/>
      <c r="P589" s="241"/>
      <c r="Q589" s="241"/>
      <c r="R589" s="241"/>
      <c r="S589" s="241"/>
      <c r="T589" s="242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3" t="s">
        <v>208</v>
      </c>
      <c r="AU589" s="243" t="s">
        <v>81</v>
      </c>
      <c r="AV589" s="13" t="s">
        <v>79</v>
      </c>
      <c r="AW589" s="13" t="s">
        <v>33</v>
      </c>
      <c r="AX589" s="13" t="s">
        <v>72</v>
      </c>
      <c r="AY589" s="243" t="s">
        <v>196</v>
      </c>
    </row>
    <row r="590" s="13" customFormat="1">
      <c r="A590" s="13"/>
      <c r="B590" s="233"/>
      <c r="C590" s="234"/>
      <c r="D590" s="235" t="s">
        <v>208</v>
      </c>
      <c r="E590" s="236" t="s">
        <v>19</v>
      </c>
      <c r="F590" s="237" t="s">
        <v>2171</v>
      </c>
      <c r="G590" s="234"/>
      <c r="H590" s="236" t="s">
        <v>19</v>
      </c>
      <c r="I590" s="238"/>
      <c r="J590" s="234"/>
      <c r="K590" s="234"/>
      <c r="L590" s="239"/>
      <c r="M590" s="240"/>
      <c r="N590" s="241"/>
      <c r="O590" s="241"/>
      <c r="P590" s="241"/>
      <c r="Q590" s="241"/>
      <c r="R590" s="241"/>
      <c r="S590" s="241"/>
      <c r="T590" s="242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3" t="s">
        <v>208</v>
      </c>
      <c r="AU590" s="243" t="s">
        <v>81</v>
      </c>
      <c r="AV590" s="13" t="s">
        <v>79</v>
      </c>
      <c r="AW590" s="13" t="s">
        <v>33</v>
      </c>
      <c r="AX590" s="13" t="s">
        <v>72</v>
      </c>
      <c r="AY590" s="243" t="s">
        <v>196</v>
      </c>
    </row>
    <row r="591" s="14" customFormat="1">
      <c r="A591" s="14"/>
      <c r="B591" s="244"/>
      <c r="C591" s="245"/>
      <c r="D591" s="235" t="s">
        <v>208</v>
      </c>
      <c r="E591" s="246" t="s">
        <v>19</v>
      </c>
      <c r="F591" s="247" t="s">
        <v>79</v>
      </c>
      <c r="G591" s="245"/>
      <c r="H591" s="248">
        <v>1</v>
      </c>
      <c r="I591" s="249"/>
      <c r="J591" s="245"/>
      <c r="K591" s="245"/>
      <c r="L591" s="250"/>
      <c r="M591" s="251"/>
      <c r="N591" s="252"/>
      <c r="O591" s="252"/>
      <c r="P591" s="252"/>
      <c r="Q591" s="252"/>
      <c r="R591" s="252"/>
      <c r="S591" s="252"/>
      <c r="T591" s="253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4" t="s">
        <v>208</v>
      </c>
      <c r="AU591" s="254" t="s">
        <v>81</v>
      </c>
      <c r="AV591" s="14" t="s">
        <v>81</v>
      </c>
      <c r="AW591" s="14" t="s">
        <v>33</v>
      </c>
      <c r="AX591" s="14" t="s">
        <v>72</v>
      </c>
      <c r="AY591" s="254" t="s">
        <v>196</v>
      </c>
    </row>
    <row r="592" s="13" customFormat="1">
      <c r="A592" s="13"/>
      <c r="B592" s="233"/>
      <c r="C592" s="234"/>
      <c r="D592" s="235" t="s">
        <v>208</v>
      </c>
      <c r="E592" s="236" t="s">
        <v>19</v>
      </c>
      <c r="F592" s="237" t="s">
        <v>2173</v>
      </c>
      <c r="G592" s="234"/>
      <c r="H592" s="236" t="s">
        <v>19</v>
      </c>
      <c r="I592" s="238"/>
      <c r="J592" s="234"/>
      <c r="K592" s="234"/>
      <c r="L592" s="239"/>
      <c r="M592" s="240"/>
      <c r="N592" s="241"/>
      <c r="O592" s="241"/>
      <c r="P592" s="241"/>
      <c r="Q592" s="241"/>
      <c r="R592" s="241"/>
      <c r="S592" s="241"/>
      <c r="T592" s="242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3" t="s">
        <v>208</v>
      </c>
      <c r="AU592" s="243" t="s">
        <v>81</v>
      </c>
      <c r="AV592" s="13" t="s">
        <v>79</v>
      </c>
      <c r="AW592" s="13" t="s">
        <v>33</v>
      </c>
      <c r="AX592" s="13" t="s">
        <v>72</v>
      </c>
      <c r="AY592" s="243" t="s">
        <v>196</v>
      </c>
    </row>
    <row r="593" s="13" customFormat="1">
      <c r="A593" s="13"/>
      <c r="B593" s="233"/>
      <c r="C593" s="234"/>
      <c r="D593" s="235" t="s">
        <v>208</v>
      </c>
      <c r="E593" s="236" t="s">
        <v>19</v>
      </c>
      <c r="F593" s="237" t="s">
        <v>2167</v>
      </c>
      <c r="G593" s="234"/>
      <c r="H593" s="236" t="s">
        <v>19</v>
      </c>
      <c r="I593" s="238"/>
      <c r="J593" s="234"/>
      <c r="K593" s="234"/>
      <c r="L593" s="239"/>
      <c r="M593" s="240"/>
      <c r="N593" s="241"/>
      <c r="O593" s="241"/>
      <c r="P593" s="241"/>
      <c r="Q593" s="241"/>
      <c r="R593" s="241"/>
      <c r="S593" s="241"/>
      <c r="T593" s="242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3" t="s">
        <v>208</v>
      </c>
      <c r="AU593" s="243" t="s">
        <v>81</v>
      </c>
      <c r="AV593" s="13" t="s">
        <v>79</v>
      </c>
      <c r="AW593" s="13" t="s">
        <v>33</v>
      </c>
      <c r="AX593" s="13" t="s">
        <v>72</v>
      </c>
      <c r="AY593" s="243" t="s">
        <v>196</v>
      </c>
    </row>
    <row r="594" s="13" customFormat="1">
      <c r="A594" s="13"/>
      <c r="B594" s="233"/>
      <c r="C594" s="234"/>
      <c r="D594" s="235" t="s">
        <v>208</v>
      </c>
      <c r="E594" s="236" t="s">
        <v>19</v>
      </c>
      <c r="F594" s="237" t="s">
        <v>2174</v>
      </c>
      <c r="G594" s="234"/>
      <c r="H594" s="236" t="s">
        <v>19</v>
      </c>
      <c r="I594" s="238"/>
      <c r="J594" s="234"/>
      <c r="K594" s="234"/>
      <c r="L594" s="239"/>
      <c r="M594" s="240"/>
      <c r="N594" s="241"/>
      <c r="O594" s="241"/>
      <c r="P594" s="241"/>
      <c r="Q594" s="241"/>
      <c r="R594" s="241"/>
      <c r="S594" s="241"/>
      <c r="T594" s="242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3" t="s">
        <v>208</v>
      </c>
      <c r="AU594" s="243" t="s">
        <v>81</v>
      </c>
      <c r="AV594" s="13" t="s">
        <v>79</v>
      </c>
      <c r="AW594" s="13" t="s">
        <v>33</v>
      </c>
      <c r="AX594" s="13" t="s">
        <v>72</v>
      </c>
      <c r="AY594" s="243" t="s">
        <v>196</v>
      </c>
    </row>
    <row r="595" s="14" customFormat="1">
      <c r="A595" s="14"/>
      <c r="B595" s="244"/>
      <c r="C595" s="245"/>
      <c r="D595" s="235" t="s">
        <v>208</v>
      </c>
      <c r="E595" s="246" t="s">
        <v>19</v>
      </c>
      <c r="F595" s="247" t="s">
        <v>79</v>
      </c>
      <c r="G595" s="245"/>
      <c r="H595" s="248">
        <v>1</v>
      </c>
      <c r="I595" s="249"/>
      <c r="J595" s="245"/>
      <c r="K595" s="245"/>
      <c r="L595" s="250"/>
      <c r="M595" s="251"/>
      <c r="N595" s="252"/>
      <c r="O595" s="252"/>
      <c r="P595" s="252"/>
      <c r="Q595" s="252"/>
      <c r="R595" s="252"/>
      <c r="S595" s="252"/>
      <c r="T595" s="253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4" t="s">
        <v>208</v>
      </c>
      <c r="AU595" s="254" t="s">
        <v>81</v>
      </c>
      <c r="AV595" s="14" t="s">
        <v>81</v>
      </c>
      <c r="AW595" s="14" t="s">
        <v>33</v>
      </c>
      <c r="AX595" s="14" t="s">
        <v>72</v>
      </c>
      <c r="AY595" s="254" t="s">
        <v>196</v>
      </c>
    </row>
    <row r="596" s="13" customFormat="1">
      <c r="A596" s="13"/>
      <c r="B596" s="233"/>
      <c r="C596" s="234"/>
      <c r="D596" s="235" t="s">
        <v>208</v>
      </c>
      <c r="E596" s="236" t="s">
        <v>19</v>
      </c>
      <c r="F596" s="237" t="s">
        <v>2176</v>
      </c>
      <c r="G596" s="234"/>
      <c r="H596" s="236" t="s">
        <v>19</v>
      </c>
      <c r="I596" s="238"/>
      <c r="J596" s="234"/>
      <c r="K596" s="234"/>
      <c r="L596" s="239"/>
      <c r="M596" s="240"/>
      <c r="N596" s="241"/>
      <c r="O596" s="241"/>
      <c r="P596" s="241"/>
      <c r="Q596" s="241"/>
      <c r="R596" s="241"/>
      <c r="S596" s="241"/>
      <c r="T596" s="24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3" t="s">
        <v>208</v>
      </c>
      <c r="AU596" s="243" t="s">
        <v>81</v>
      </c>
      <c r="AV596" s="13" t="s">
        <v>79</v>
      </c>
      <c r="AW596" s="13" t="s">
        <v>33</v>
      </c>
      <c r="AX596" s="13" t="s">
        <v>72</v>
      </c>
      <c r="AY596" s="243" t="s">
        <v>196</v>
      </c>
    </row>
    <row r="597" s="13" customFormat="1">
      <c r="A597" s="13"/>
      <c r="B597" s="233"/>
      <c r="C597" s="234"/>
      <c r="D597" s="235" t="s">
        <v>208</v>
      </c>
      <c r="E597" s="236" t="s">
        <v>19</v>
      </c>
      <c r="F597" s="237" t="s">
        <v>2167</v>
      </c>
      <c r="G597" s="234"/>
      <c r="H597" s="236" t="s">
        <v>19</v>
      </c>
      <c r="I597" s="238"/>
      <c r="J597" s="234"/>
      <c r="K597" s="234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208</v>
      </c>
      <c r="AU597" s="243" t="s">
        <v>81</v>
      </c>
      <c r="AV597" s="13" t="s">
        <v>79</v>
      </c>
      <c r="AW597" s="13" t="s">
        <v>33</v>
      </c>
      <c r="AX597" s="13" t="s">
        <v>72</v>
      </c>
      <c r="AY597" s="243" t="s">
        <v>196</v>
      </c>
    </row>
    <row r="598" s="13" customFormat="1">
      <c r="A598" s="13"/>
      <c r="B598" s="233"/>
      <c r="C598" s="234"/>
      <c r="D598" s="235" t="s">
        <v>208</v>
      </c>
      <c r="E598" s="236" t="s">
        <v>19</v>
      </c>
      <c r="F598" s="237" t="s">
        <v>2177</v>
      </c>
      <c r="G598" s="234"/>
      <c r="H598" s="236" t="s">
        <v>19</v>
      </c>
      <c r="I598" s="238"/>
      <c r="J598" s="234"/>
      <c r="K598" s="234"/>
      <c r="L598" s="239"/>
      <c r="M598" s="240"/>
      <c r="N598" s="241"/>
      <c r="O598" s="241"/>
      <c r="P598" s="241"/>
      <c r="Q598" s="241"/>
      <c r="R598" s="241"/>
      <c r="S598" s="241"/>
      <c r="T598" s="24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3" t="s">
        <v>208</v>
      </c>
      <c r="AU598" s="243" t="s">
        <v>81</v>
      </c>
      <c r="AV598" s="13" t="s">
        <v>79</v>
      </c>
      <c r="AW598" s="13" t="s">
        <v>33</v>
      </c>
      <c r="AX598" s="13" t="s">
        <v>72</v>
      </c>
      <c r="AY598" s="243" t="s">
        <v>196</v>
      </c>
    </row>
    <row r="599" s="14" customFormat="1">
      <c r="A599" s="14"/>
      <c r="B599" s="244"/>
      <c r="C599" s="245"/>
      <c r="D599" s="235" t="s">
        <v>208</v>
      </c>
      <c r="E599" s="246" t="s">
        <v>19</v>
      </c>
      <c r="F599" s="247" t="s">
        <v>79</v>
      </c>
      <c r="G599" s="245"/>
      <c r="H599" s="248">
        <v>1</v>
      </c>
      <c r="I599" s="249"/>
      <c r="J599" s="245"/>
      <c r="K599" s="245"/>
      <c r="L599" s="250"/>
      <c r="M599" s="251"/>
      <c r="N599" s="252"/>
      <c r="O599" s="252"/>
      <c r="P599" s="252"/>
      <c r="Q599" s="252"/>
      <c r="R599" s="252"/>
      <c r="S599" s="252"/>
      <c r="T599" s="253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T599" s="254" t="s">
        <v>208</v>
      </c>
      <c r="AU599" s="254" t="s">
        <v>81</v>
      </c>
      <c r="AV599" s="14" t="s">
        <v>81</v>
      </c>
      <c r="AW599" s="14" t="s">
        <v>33</v>
      </c>
      <c r="AX599" s="14" t="s">
        <v>72</v>
      </c>
      <c r="AY599" s="254" t="s">
        <v>196</v>
      </c>
    </row>
    <row r="600" s="13" customFormat="1">
      <c r="A600" s="13"/>
      <c r="B600" s="233"/>
      <c r="C600" s="234"/>
      <c r="D600" s="235" t="s">
        <v>208</v>
      </c>
      <c r="E600" s="236" t="s">
        <v>19</v>
      </c>
      <c r="F600" s="237" t="s">
        <v>2176</v>
      </c>
      <c r="G600" s="234"/>
      <c r="H600" s="236" t="s">
        <v>19</v>
      </c>
      <c r="I600" s="238"/>
      <c r="J600" s="234"/>
      <c r="K600" s="234"/>
      <c r="L600" s="239"/>
      <c r="M600" s="240"/>
      <c r="N600" s="241"/>
      <c r="O600" s="241"/>
      <c r="P600" s="241"/>
      <c r="Q600" s="241"/>
      <c r="R600" s="241"/>
      <c r="S600" s="241"/>
      <c r="T600" s="242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43" t="s">
        <v>208</v>
      </c>
      <c r="AU600" s="243" t="s">
        <v>81</v>
      </c>
      <c r="AV600" s="13" t="s">
        <v>79</v>
      </c>
      <c r="AW600" s="13" t="s">
        <v>33</v>
      </c>
      <c r="AX600" s="13" t="s">
        <v>72</v>
      </c>
      <c r="AY600" s="243" t="s">
        <v>196</v>
      </c>
    </row>
    <row r="601" s="13" customFormat="1">
      <c r="A601" s="13"/>
      <c r="B601" s="233"/>
      <c r="C601" s="234"/>
      <c r="D601" s="235" t="s">
        <v>208</v>
      </c>
      <c r="E601" s="236" t="s">
        <v>19</v>
      </c>
      <c r="F601" s="237" t="s">
        <v>2167</v>
      </c>
      <c r="G601" s="234"/>
      <c r="H601" s="236" t="s">
        <v>19</v>
      </c>
      <c r="I601" s="238"/>
      <c r="J601" s="234"/>
      <c r="K601" s="234"/>
      <c r="L601" s="239"/>
      <c r="M601" s="240"/>
      <c r="N601" s="241"/>
      <c r="O601" s="241"/>
      <c r="P601" s="241"/>
      <c r="Q601" s="241"/>
      <c r="R601" s="241"/>
      <c r="S601" s="241"/>
      <c r="T601" s="242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3" t="s">
        <v>208</v>
      </c>
      <c r="AU601" s="243" t="s">
        <v>81</v>
      </c>
      <c r="AV601" s="13" t="s">
        <v>79</v>
      </c>
      <c r="AW601" s="13" t="s">
        <v>33</v>
      </c>
      <c r="AX601" s="13" t="s">
        <v>72</v>
      </c>
      <c r="AY601" s="243" t="s">
        <v>196</v>
      </c>
    </row>
    <row r="602" s="13" customFormat="1">
      <c r="A602" s="13"/>
      <c r="B602" s="233"/>
      <c r="C602" s="234"/>
      <c r="D602" s="235" t="s">
        <v>208</v>
      </c>
      <c r="E602" s="236" t="s">
        <v>19</v>
      </c>
      <c r="F602" s="237" t="s">
        <v>2179</v>
      </c>
      <c r="G602" s="234"/>
      <c r="H602" s="236" t="s">
        <v>19</v>
      </c>
      <c r="I602" s="238"/>
      <c r="J602" s="234"/>
      <c r="K602" s="234"/>
      <c r="L602" s="239"/>
      <c r="M602" s="240"/>
      <c r="N602" s="241"/>
      <c r="O602" s="241"/>
      <c r="P602" s="241"/>
      <c r="Q602" s="241"/>
      <c r="R602" s="241"/>
      <c r="S602" s="241"/>
      <c r="T602" s="242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3" t="s">
        <v>208</v>
      </c>
      <c r="AU602" s="243" t="s">
        <v>81</v>
      </c>
      <c r="AV602" s="13" t="s">
        <v>79</v>
      </c>
      <c r="AW602" s="13" t="s">
        <v>33</v>
      </c>
      <c r="AX602" s="13" t="s">
        <v>72</v>
      </c>
      <c r="AY602" s="243" t="s">
        <v>196</v>
      </c>
    </row>
    <row r="603" s="14" customFormat="1">
      <c r="A603" s="14"/>
      <c r="B603" s="244"/>
      <c r="C603" s="245"/>
      <c r="D603" s="235" t="s">
        <v>208</v>
      </c>
      <c r="E603" s="246" t="s">
        <v>19</v>
      </c>
      <c r="F603" s="247" t="s">
        <v>79</v>
      </c>
      <c r="G603" s="245"/>
      <c r="H603" s="248">
        <v>1</v>
      </c>
      <c r="I603" s="249"/>
      <c r="J603" s="245"/>
      <c r="K603" s="245"/>
      <c r="L603" s="250"/>
      <c r="M603" s="251"/>
      <c r="N603" s="252"/>
      <c r="O603" s="252"/>
      <c r="P603" s="252"/>
      <c r="Q603" s="252"/>
      <c r="R603" s="252"/>
      <c r="S603" s="252"/>
      <c r="T603" s="253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4" t="s">
        <v>208</v>
      </c>
      <c r="AU603" s="254" t="s">
        <v>81</v>
      </c>
      <c r="AV603" s="14" t="s">
        <v>81</v>
      </c>
      <c r="AW603" s="14" t="s">
        <v>33</v>
      </c>
      <c r="AX603" s="14" t="s">
        <v>72</v>
      </c>
      <c r="AY603" s="254" t="s">
        <v>196</v>
      </c>
    </row>
    <row r="604" s="13" customFormat="1">
      <c r="A604" s="13"/>
      <c r="B604" s="233"/>
      <c r="C604" s="234"/>
      <c r="D604" s="235" t="s">
        <v>208</v>
      </c>
      <c r="E604" s="236" t="s">
        <v>19</v>
      </c>
      <c r="F604" s="237" t="s">
        <v>2176</v>
      </c>
      <c r="G604" s="234"/>
      <c r="H604" s="236" t="s">
        <v>19</v>
      </c>
      <c r="I604" s="238"/>
      <c r="J604" s="234"/>
      <c r="K604" s="234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208</v>
      </c>
      <c r="AU604" s="243" t="s">
        <v>81</v>
      </c>
      <c r="AV604" s="13" t="s">
        <v>79</v>
      </c>
      <c r="AW604" s="13" t="s">
        <v>33</v>
      </c>
      <c r="AX604" s="13" t="s">
        <v>72</v>
      </c>
      <c r="AY604" s="243" t="s">
        <v>196</v>
      </c>
    </row>
    <row r="605" s="16" customFormat="1">
      <c r="A605" s="16"/>
      <c r="B605" s="266"/>
      <c r="C605" s="267"/>
      <c r="D605" s="235" t="s">
        <v>208</v>
      </c>
      <c r="E605" s="268" t="s">
        <v>19</v>
      </c>
      <c r="F605" s="269" t="s">
        <v>269</v>
      </c>
      <c r="G605" s="267"/>
      <c r="H605" s="270">
        <v>5</v>
      </c>
      <c r="I605" s="271"/>
      <c r="J605" s="267"/>
      <c r="K605" s="267"/>
      <c r="L605" s="272"/>
      <c r="M605" s="273"/>
      <c r="N605" s="274"/>
      <c r="O605" s="274"/>
      <c r="P605" s="274"/>
      <c r="Q605" s="274"/>
      <c r="R605" s="274"/>
      <c r="S605" s="274"/>
      <c r="T605" s="275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T605" s="276" t="s">
        <v>208</v>
      </c>
      <c r="AU605" s="276" t="s">
        <v>81</v>
      </c>
      <c r="AV605" s="16" t="s">
        <v>226</v>
      </c>
      <c r="AW605" s="16" t="s">
        <v>33</v>
      </c>
      <c r="AX605" s="16" t="s">
        <v>72</v>
      </c>
      <c r="AY605" s="276" t="s">
        <v>196</v>
      </c>
    </row>
    <row r="606" s="13" customFormat="1">
      <c r="A606" s="13"/>
      <c r="B606" s="233"/>
      <c r="C606" s="234"/>
      <c r="D606" s="235" t="s">
        <v>208</v>
      </c>
      <c r="E606" s="236" t="s">
        <v>19</v>
      </c>
      <c r="F606" s="237" t="s">
        <v>2129</v>
      </c>
      <c r="G606" s="234"/>
      <c r="H606" s="236" t="s">
        <v>19</v>
      </c>
      <c r="I606" s="238"/>
      <c r="J606" s="234"/>
      <c r="K606" s="234"/>
      <c r="L606" s="239"/>
      <c r="M606" s="240"/>
      <c r="N606" s="241"/>
      <c r="O606" s="241"/>
      <c r="P606" s="241"/>
      <c r="Q606" s="241"/>
      <c r="R606" s="241"/>
      <c r="S606" s="241"/>
      <c r="T606" s="242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3" t="s">
        <v>208</v>
      </c>
      <c r="AU606" s="243" t="s">
        <v>81</v>
      </c>
      <c r="AV606" s="13" t="s">
        <v>79</v>
      </c>
      <c r="AW606" s="13" t="s">
        <v>33</v>
      </c>
      <c r="AX606" s="13" t="s">
        <v>72</v>
      </c>
      <c r="AY606" s="243" t="s">
        <v>196</v>
      </c>
    </row>
    <row r="607" s="13" customFormat="1">
      <c r="A607" s="13"/>
      <c r="B607" s="233"/>
      <c r="C607" s="234"/>
      <c r="D607" s="235" t="s">
        <v>208</v>
      </c>
      <c r="E607" s="236" t="s">
        <v>19</v>
      </c>
      <c r="F607" s="237" t="s">
        <v>2152</v>
      </c>
      <c r="G607" s="234"/>
      <c r="H607" s="236" t="s">
        <v>19</v>
      </c>
      <c r="I607" s="238"/>
      <c r="J607" s="234"/>
      <c r="K607" s="234"/>
      <c r="L607" s="239"/>
      <c r="M607" s="240"/>
      <c r="N607" s="241"/>
      <c r="O607" s="241"/>
      <c r="P607" s="241"/>
      <c r="Q607" s="241"/>
      <c r="R607" s="241"/>
      <c r="S607" s="241"/>
      <c r="T607" s="242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3" t="s">
        <v>208</v>
      </c>
      <c r="AU607" s="243" t="s">
        <v>81</v>
      </c>
      <c r="AV607" s="13" t="s">
        <v>79</v>
      </c>
      <c r="AW607" s="13" t="s">
        <v>33</v>
      </c>
      <c r="AX607" s="13" t="s">
        <v>72</v>
      </c>
      <c r="AY607" s="243" t="s">
        <v>196</v>
      </c>
    </row>
    <row r="608" s="13" customFormat="1">
      <c r="A608" s="13"/>
      <c r="B608" s="233"/>
      <c r="C608" s="234"/>
      <c r="D608" s="235" t="s">
        <v>208</v>
      </c>
      <c r="E608" s="236" t="s">
        <v>19</v>
      </c>
      <c r="F608" s="237" t="s">
        <v>2153</v>
      </c>
      <c r="G608" s="234"/>
      <c r="H608" s="236" t="s">
        <v>19</v>
      </c>
      <c r="I608" s="238"/>
      <c r="J608" s="234"/>
      <c r="K608" s="234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208</v>
      </c>
      <c r="AU608" s="243" t="s">
        <v>81</v>
      </c>
      <c r="AV608" s="13" t="s">
        <v>79</v>
      </c>
      <c r="AW608" s="13" t="s">
        <v>33</v>
      </c>
      <c r="AX608" s="13" t="s">
        <v>72</v>
      </c>
      <c r="AY608" s="243" t="s">
        <v>196</v>
      </c>
    </row>
    <row r="609" s="13" customFormat="1">
      <c r="A609" s="13"/>
      <c r="B609" s="233"/>
      <c r="C609" s="234"/>
      <c r="D609" s="235" t="s">
        <v>208</v>
      </c>
      <c r="E609" s="236" t="s">
        <v>19</v>
      </c>
      <c r="F609" s="237" t="s">
        <v>2154</v>
      </c>
      <c r="G609" s="234"/>
      <c r="H609" s="236" t="s">
        <v>19</v>
      </c>
      <c r="I609" s="238"/>
      <c r="J609" s="234"/>
      <c r="K609" s="234"/>
      <c r="L609" s="239"/>
      <c r="M609" s="240"/>
      <c r="N609" s="241"/>
      <c r="O609" s="241"/>
      <c r="P609" s="241"/>
      <c r="Q609" s="241"/>
      <c r="R609" s="241"/>
      <c r="S609" s="241"/>
      <c r="T609" s="24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3" t="s">
        <v>208</v>
      </c>
      <c r="AU609" s="243" t="s">
        <v>81</v>
      </c>
      <c r="AV609" s="13" t="s">
        <v>79</v>
      </c>
      <c r="AW609" s="13" t="s">
        <v>33</v>
      </c>
      <c r="AX609" s="13" t="s">
        <v>72</v>
      </c>
      <c r="AY609" s="243" t="s">
        <v>196</v>
      </c>
    </row>
    <row r="610" s="14" customFormat="1">
      <c r="A610" s="14"/>
      <c r="B610" s="244"/>
      <c r="C610" s="245"/>
      <c r="D610" s="235" t="s">
        <v>208</v>
      </c>
      <c r="E610" s="246" t="s">
        <v>19</v>
      </c>
      <c r="F610" s="247" t="s">
        <v>79</v>
      </c>
      <c r="G610" s="245"/>
      <c r="H610" s="248">
        <v>1</v>
      </c>
      <c r="I610" s="249"/>
      <c r="J610" s="245"/>
      <c r="K610" s="245"/>
      <c r="L610" s="250"/>
      <c r="M610" s="251"/>
      <c r="N610" s="252"/>
      <c r="O610" s="252"/>
      <c r="P610" s="252"/>
      <c r="Q610" s="252"/>
      <c r="R610" s="252"/>
      <c r="S610" s="252"/>
      <c r="T610" s="253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54" t="s">
        <v>208</v>
      </c>
      <c r="AU610" s="254" t="s">
        <v>81</v>
      </c>
      <c r="AV610" s="14" t="s">
        <v>81</v>
      </c>
      <c r="AW610" s="14" t="s">
        <v>33</v>
      </c>
      <c r="AX610" s="14" t="s">
        <v>72</v>
      </c>
      <c r="AY610" s="254" t="s">
        <v>196</v>
      </c>
    </row>
    <row r="611" s="13" customFormat="1">
      <c r="A611" s="13"/>
      <c r="B611" s="233"/>
      <c r="C611" s="234"/>
      <c r="D611" s="235" t="s">
        <v>208</v>
      </c>
      <c r="E611" s="236" t="s">
        <v>19</v>
      </c>
      <c r="F611" s="237" t="s">
        <v>2157</v>
      </c>
      <c r="G611" s="234"/>
      <c r="H611" s="236" t="s">
        <v>19</v>
      </c>
      <c r="I611" s="238"/>
      <c r="J611" s="234"/>
      <c r="K611" s="234"/>
      <c r="L611" s="239"/>
      <c r="M611" s="240"/>
      <c r="N611" s="241"/>
      <c r="O611" s="241"/>
      <c r="P611" s="241"/>
      <c r="Q611" s="241"/>
      <c r="R611" s="241"/>
      <c r="S611" s="241"/>
      <c r="T611" s="242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43" t="s">
        <v>208</v>
      </c>
      <c r="AU611" s="243" t="s">
        <v>81</v>
      </c>
      <c r="AV611" s="13" t="s">
        <v>79</v>
      </c>
      <c r="AW611" s="13" t="s">
        <v>33</v>
      </c>
      <c r="AX611" s="13" t="s">
        <v>72</v>
      </c>
      <c r="AY611" s="243" t="s">
        <v>196</v>
      </c>
    </row>
    <row r="612" s="13" customFormat="1">
      <c r="A612" s="13"/>
      <c r="B612" s="233"/>
      <c r="C612" s="234"/>
      <c r="D612" s="235" t="s">
        <v>208</v>
      </c>
      <c r="E612" s="236" t="s">
        <v>19</v>
      </c>
      <c r="F612" s="237" t="s">
        <v>2154</v>
      </c>
      <c r="G612" s="234"/>
      <c r="H612" s="236" t="s">
        <v>19</v>
      </c>
      <c r="I612" s="238"/>
      <c r="J612" s="234"/>
      <c r="K612" s="234"/>
      <c r="L612" s="239"/>
      <c r="M612" s="240"/>
      <c r="N612" s="241"/>
      <c r="O612" s="241"/>
      <c r="P612" s="241"/>
      <c r="Q612" s="241"/>
      <c r="R612" s="241"/>
      <c r="S612" s="241"/>
      <c r="T612" s="242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43" t="s">
        <v>208</v>
      </c>
      <c r="AU612" s="243" t="s">
        <v>81</v>
      </c>
      <c r="AV612" s="13" t="s">
        <v>79</v>
      </c>
      <c r="AW612" s="13" t="s">
        <v>33</v>
      </c>
      <c r="AX612" s="13" t="s">
        <v>72</v>
      </c>
      <c r="AY612" s="243" t="s">
        <v>196</v>
      </c>
    </row>
    <row r="613" s="14" customFormat="1">
      <c r="A613" s="14"/>
      <c r="B613" s="244"/>
      <c r="C613" s="245"/>
      <c r="D613" s="235" t="s">
        <v>208</v>
      </c>
      <c r="E613" s="246" t="s">
        <v>19</v>
      </c>
      <c r="F613" s="247" t="s">
        <v>79</v>
      </c>
      <c r="G613" s="245"/>
      <c r="H613" s="248">
        <v>1</v>
      </c>
      <c r="I613" s="249"/>
      <c r="J613" s="245"/>
      <c r="K613" s="245"/>
      <c r="L613" s="250"/>
      <c r="M613" s="251"/>
      <c r="N613" s="252"/>
      <c r="O613" s="252"/>
      <c r="P613" s="252"/>
      <c r="Q613" s="252"/>
      <c r="R613" s="252"/>
      <c r="S613" s="252"/>
      <c r="T613" s="253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4" t="s">
        <v>208</v>
      </c>
      <c r="AU613" s="254" t="s">
        <v>81</v>
      </c>
      <c r="AV613" s="14" t="s">
        <v>81</v>
      </c>
      <c r="AW613" s="14" t="s">
        <v>33</v>
      </c>
      <c r="AX613" s="14" t="s">
        <v>72</v>
      </c>
      <c r="AY613" s="254" t="s">
        <v>196</v>
      </c>
    </row>
    <row r="614" s="13" customFormat="1">
      <c r="A614" s="13"/>
      <c r="B614" s="233"/>
      <c r="C614" s="234"/>
      <c r="D614" s="235" t="s">
        <v>208</v>
      </c>
      <c r="E614" s="236" t="s">
        <v>19</v>
      </c>
      <c r="F614" s="237" t="s">
        <v>2160</v>
      </c>
      <c r="G614" s="234"/>
      <c r="H614" s="236" t="s">
        <v>19</v>
      </c>
      <c r="I614" s="238"/>
      <c r="J614" s="234"/>
      <c r="K614" s="234"/>
      <c r="L614" s="239"/>
      <c r="M614" s="240"/>
      <c r="N614" s="241"/>
      <c r="O614" s="241"/>
      <c r="P614" s="241"/>
      <c r="Q614" s="241"/>
      <c r="R614" s="241"/>
      <c r="S614" s="241"/>
      <c r="T614" s="242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3" t="s">
        <v>208</v>
      </c>
      <c r="AU614" s="243" t="s">
        <v>81</v>
      </c>
      <c r="AV614" s="13" t="s">
        <v>79</v>
      </c>
      <c r="AW614" s="13" t="s">
        <v>33</v>
      </c>
      <c r="AX614" s="13" t="s">
        <v>72</v>
      </c>
      <c r="AY614" s="243" t="s">
        <v>196</v>
      </c>
    </row>
    <row r="615" s="13" customFormat="1">
      <c r="A615" s="13"/>
      <c r="B615" s="233"/>
      <c r="C615" s="234"/>
      <c r="D615" s="235" t="s">
        <v>208</v>
      </c>
      <c r="E615" s="236" t="s">
        <v>19</v>
      </c>
      <c r="F615" s="237" t="s">
        <v>2154</v>
      </c>
      <c r="G615" s="234"/>
      <c r="H615" s="236" t="s">
        <v>19</v>
      </c>
      <c r="I615" s="238"/>
      <c r="J615" s="234"/>
      <c r="K615" s="234"/>
      <c r="L615" s="239"/>
      <c r="M615" s="240"/>
      <c r="N615" s="241"/>
      <c r="O615" s="241"/>
      <c r="P615" s="241"/>
      <c r="Q615" s="241"/>
      <c r="R615" s="241"/>
      <c r="S615" s="241"/>
      <c r="T615" s="242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3" t="s">
        <v>208</v>
      </c>
      <c r="AU615" s="243" t="s">
        <v>81</v>
      </c>
      <c r="AV615" s="13" t="s">
        <v>79</v>
      </c>
      <c r="AW615" s="13" t="s">
        <v>33</v>
      </c>
      <c r="AX615" s="13" t="s">
        <v>72</v>
      </c>
      <c r="AY615" s="243" t="s">
        <v>196</v>
      </c>
    </row>
    <row r="616" s="14" customFormat="1">
      <c r="A616" s="14"/>
      <c r="B616" s="244"/>
      <c r="C616" s="245"/>
      <c r="D616" s="235" t="s">
        <v>208</v>
      </c>
      <c r="E616" s="246" t="s">
        <v>19</v>
      </c>
      <c r="F616" s="247" t="s">
        <v>79</v>
      </c>
      <c r="G616" s="245"/>
      <c r="H616" s="248">
        <v>1</v>
      </c>
      <c r="I616" s="249"/>
      <c r="J616" s="245"/>
      <c r="K616" s="245"/>
      <c r="L616" s="250"/>
      <c r="M616" s="251"/>
      <c r="N616" s="252"/>
      <c r="O616" s="252"/>
      <c r="P616" s="252"/>
      <c r="Q616" s="252"/>
      <c r="R616" s="252"/>
      <c r="S616" s="252"/>
      <c r="T616" s="253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54" t="s">
        <v>208</v>
      </c>
      <c r="AU616" s="254" t="s">
        <v>81</v>
      </c>
      <c r="AV616" s="14" t="s">
        <v>81</v>
      </c>
      <c r="AW616" s="14" t="s">
        <v>33</v>
      </c>
      <c r="AX616" s="14" t="s">
        <v>72</v>
      </c>
      <c r="AY616" s="254" t="s">
        <v>196</v>
      </c>
    </row>
    <row r="617" s="13" customFormat="1">
      <c r="A617" s="13"/>
      <c r="B617" s="233"/>
      <c r="C617" s="234"/>
      <c r="D617" s="235" t="s">
        <v>208</v>
      </c>
      <c r="E617" s="236" t="s">
        <v>19</v>
      </c>
      <c r="F617" s="237" t="s">
        <v>2161</v>
      </c>
      <c r="G617" s="234"/>
      <c r="H617" s="236" t="s">
        <v>19</v>
      </c>
      <c r="I617" s="238"/>
      <c r="J617" s="234"/>
      <c r="K617" s="234"/>
      <c r="L617" s="239"/>
      <c r="M617" s="240"/>
      <c r="N617" s="241"/>
      <c r="O617" s="241"/>
      <c r="P617" s="241"/>
      <c r="Q617" s="241"/>
      <c r="R617" s="241"/>
      <c r="S617" s="241"/>
      <c r="T617" s="24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3" t="s">
        <v>208</v>
      </c>
      <c r="AU617" s="243" t="s">
        <v>81</v>
      </c>
      <c r="AV617" s="13" t="s">
        <v>79</v>
      </c>
      <c r="AW617" s="13" t="s">
        <v>33</v>
      </c>
      <c r="AX617" s="13" t="s">
        <v>72</v>
      </c>
      <c r="AY617" s="243" t="s">
        <v>196</v>
      </c>
    </row>
    <row r="618" s="13" customFormat="1">
      <c r="A618" s="13"/>
      <c r="B618" s="233"/>
      <c r="C618" s="234"/>
      <c r="D618" s="235" t="s">
        <v>208</v>
      </c>
      <c r="E618" s="236" t="s">
        <v>19</v>
      </c>
      <c r="F618" s="237" t="s">
        <v>2154</v>
      </c>
      <c r="G618" s="234"/>
      <c r="H618" s="236" t="s">
        <v>19</v>
      </c>
      <c r="I618" s="238"/>
      <c r="J618" s="234"/>
      <c r="K618" s="234"/>
      <c r="L618" s="239"/>
      <c r="M618" s="240"/>
      <c r="N618" s="241"/>
      <c r="O618" s="241"/>
      <c r="P618" s="241"/>
      <c r="Q618" s="241"/>
      <c r="R618" s="241"/>
      <c r="S618" s="241"/>
      <c r="T618" s="24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3" t="s">
        <v>208</v>
      </c>
      <c r="AU618" s="243" t="s">
        <v>81</v>
      </c>
      <c r="AV618" s="13" t="s">
        <v>79</v>
      </c>
      <c r="AW618" s="13" t="s">
        <v>33</v>
      </c>
      <c r="AX618" s="13" t="s">
        <v>72</v>
      </c>
      <c r="AY618" s="243" t="s">
        <v>196</v>
      </c>
    </row>
    <row r="619" s="14" customFormat="1">
      <c r="A619" s="14"/>
      <c r="B619" s="244"/>
      <c r="C619" s="245"/>
      <c r="D619" s="235" t="s">
        <v>208</v>
      </c>
      <c r="E619" s="246" t="s">
        <v>19</v>
      </c>
      <c r="F619" s="247" t="s">
        <v>79</v>
      </c>
      <c r="G619" s="245"/>
      <c r="H619" s="248">
        <v>1</v>
      </c>
      <c r="I619" s="249"/>
      <c r="J619" s="245"/>
      <c r="K619" s="245"/>
      <c r="L619" s="250"/>
      <c r="M619" s="251"/>
      <c r="N619" s="252"/>
      <c r="O619" s="252"/>
      <c r="P619" s="252"/>
      <c r="Q619" s="252"/>
      <c r="R619" s="252"/>
      <c r="S619" s="252"/>
      <c r="T619" s="253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54" t="s">
        <v>208</v>
      </c>
      <c r="AU619" s="254" t="s">
        <v>81</v>
      </c>
      <c r="AV619" s="14" t="s">
        <v>81</v>
      </c>
      <c r="AW619" s="14" t="s">
        <v>33</v>
      </c>
      <c r="AX619" s="14" t="s">
        <v>72</v>
      </c>
      <c r="AY619" s="254" t="s">
        <v>196</v>
      </c>
    </row>
    <row r="620" s="13" customFormat="1">
      <c r="A620" s="13"/>
      <c r="B620" s="233"/>
      <c r="C620" s="234"/>
      <c r="D620" s="235" t="s">
        <v>208</v>
      </c>
      <c r="E620" s="236" t="s">
        <v>19</v>
      </c>
      <c r="F620" s="237" t="s">
        <v>2162</v>
      </c>
      <c r="G620" s="234"/>
      <c r="H620" s="236" t="s">
        <v>19</v>
      </c>
      <c r="I620" s="238"/>
      <c r="J620" s="234"/>
      <c r="K620" s="234"/>
      <c r="L620" s="239"/>
      <c r="M620" s="240"/>
      <c r="N620" s="241"/>
      <c r="O620" s="241"/>
      <c r="P620" s="241"/>
      <c r="Q620" s="241"/>
      <c r="R620" s="241"/>
      <c r="S620" s="241"/>
      <c r="T620" s="24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43" t="s">
        <v>208</v>
      </c>
      <c r="AU620" s="243" t="s">
        <v>81</v>
      </c>
      <c r="AV620" s="13" t="s">
        <v>79</v>
      </c>
      <c r="AW620" s="13" t="s">
        <v>33</v>
      </c>
      <c r="AX620" s="13" t="s">
        <v>72</v>
      </c>
      <c r="AY620" s="243" t="s">
        <v>196</v>
      </c>
    </row>
    <row r="621" s="13" customFormat="1">
      <c r="A621" s="13"/>
      <c r="B621" s="233"/>
      <c r="C621" s="234"/>
      <c r="D621" s="235" t="s">
        <v>208</v>
      </c>
      <c r="E621" s="236" t="s">
        <v>19</v>
      </c>
      <c r="F621" s="237" t="s">
        <v>2154</v>
      </c>
      <c r="G621" s="234"/>
      <c r="H621" s="236" t="s">
        <v>19</v>
      </c>
      <c r="I621" s="238"/>
      <c r="J621" s="234"/>
      <c r="K621" s="234"/>
      <c r="L621" s="239"/>
      <c r="M621" s="240"/>
      <c r="N621" s="241"/>
      <c r="O621" s="241"/>
      <c r="P621" s="241"/>
      <c r="Q621" s="241"/>
      <c r="R621" s="241"/>
      <c r="S621" s="241"/>
      <c r="T621" s="242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3" t="s">
        <v>208</v>
      </c>
      <c r="AU621" s="243" t="s">
        <v>81</v>
      </c>
      <c r="AV621" s="13" t="s">
        <v>79</v>
      </c>
      <c r="AW621" s="13" t="s">
        <v>33</v>
      </c>
      <c r="AX621" s="13" t="s">
        <v>72</v>
      </c>
      <c r="AY621" s="243" t="s">
        <v>196</v>
      </c>
    </row>
    <row r="622" s="14" customFormat="1">
      <c r="A622" s="14"/>
      <c r="B622" s="244"/>
      <c r="C622" s="245"/>
      <c r="D622" s="235" t="s">
        <v>208</v>
      </c>
      <c r="E622" s="246" t="s">
        <v>19</v>
      </c>
      <c r="F622" s="247" t="s">
        <v>79</v>
      </c>
      <c r="G622" s="245"/>
      <c r="H622" s="248">
        <v>1</v>
      </c>
      <c r="I622" s="249"/>
      <c r="J622" s="245"/>
      <c r="K622" s="245"/>
      <c r="L622" s="250"/>
      <c r="M622" s="251"/>
      <c r="N622" s="252"/>
      <c r="O622" s="252"/>
      <c r="P622" s="252"/>
      <c r="Q622" s="252"/>
      <c r="R622" s="252"/>
      <c r="S622" s="252"/>
      <c r="T622" s="253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4" t="s">
        <v>208</v>
      </c>
      <c r="AU622" s="254" t="s">
        <v>81</v>
      </c>
      <c r="AV622" s="14" t="s">
        <v>81</v>
      </c>
      <c r="AW622" s="14" t="s">
        <v>33</v>
      </c>
      <c r="AX622" s="14" t="s">
        <v>72</v>
      </c>
      <c r="AY622" s="254" t="s">
        <v>196</v>
      </c>
    </row>
    <row r="623" s="16" customFormat="1">
      <c r="A623" s="16"/>
      <c r="B623" s="266"/>
      <c r="C623" s="267"/>
      <c r="D623" s="235" t="s">
        <v>208</v>
      </c>
      <c r="E623" s="268" t="s">
        <v>19</v>
      </c>
      <c r="F623" s="269" t="s">
        <v>269</v>
      </c>
      <c r="G623" s="267"/>
      <c r="H623" s="270">
        <v>5</v>
      </c>
      <c r="I623" s="271"/>
      <c r="J623" s="267"/>
      <c r="K623" s="267"/>
      <c r="L623" s="272"/>
      <c r="M623" s="273"/>
      <c r="N623" s="274"/>
      <c r="O623" s="274"/>
      <c r="P623" s="274"/>
      <c r="Q623" s="274"/>
      <c r="R623" s="274"/>
      <c r="S623" s="274"/>
      <c r="T623" s="275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T623" s="276" t="s">
        <v>208</v>
      </c>
      <c r="AU623" s="276" t="s">
        <v>81</v>
      </c>
      <c r="AV623" s="16" t="s">
        <v>226</v>
      </c>
      <c r="AW623" s="16" t="s">
        <v>33</v>
      </c>
      <c r="AX623" s="16" t="s">
        <v>72</v>
      </c>
      <c r="AY623" s="276" t="s">
        <v>196</v>
      </c>
    </row>
    <row r="624" s="15" customFormat="1">
      <c r="A624" s="15"/>
      <c r="B624" s="255"/>
      <c r="C624" s="256"/>
      <c r="D624" s="235" t="s">
        <v>208</v>
      </c>
      <c r="E624" s="257" t="s">
        <v>19</v>
      </c>
      <c r="F624" s="258" t="s">
        <v>219</v>
      </c>
      <c r="G624" s="256"/>
      <c r="H624" s="259">
        <v>10</v>
      </c>
      <c r="I624" s="260"/>
      <c r="J624" s="256"/>
      <c r="K624" s="256"/>
      <c r="L624" s="261"/>
      <c r="M624" s="262"/>
      <c r="N624" s="263"/>
      <c r="O624" s="263"/>
      <c r="P624" s="263"/>
      <c r="Q624" s="263"/>
      <c r="R624" s="263"/>
      <c r="S624" s="263"/>
      <c r="T624" s="264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T624" s="265" t="s">
        <v>208</v>
      </c>
      <c r="AU624" s="265" t="s">
        <v>81</v>
      </c>
      <c r="AV624" s="15" t="s">
        <v>204</v>
      </c>
      <c r="AW624" s="15" t="s">
        <v>33</v>
      </c>
      <c r="AX624" s="15" t="s">
        <v>79</v>
      </c>
      <c r="AY624" s="265" t="s">
        <v>196</v>
      </c>
    </row>
    <row r="625" s="2" customFormat="1" ht="24.15" customHeight="1">
      <c r="A625" s="41"/>
      <c r="B625" s="42"/>
      <c r="C625" s="215" t="s">
        <v>478</v>
      </c>
      <c r="D625" s="215" t="s">
        <v>199</v>
      </c>
      <c r="E625" s="216" t="s">
        <v>2272</v>
      </c>
      <c r="F625" s="217" t="s">
        <v>2273</v>
      </c>
      <c r="G625" s="218" t="s">
        <v>943</v>
      </c>
      <c r="H625" s="219">
        <v>1</v>
      </c>
      <c r="I625" s="220"/>
      <c r="J625" s="221">
        <f>ROUND(I625*H625,2)</f>
        <v>0</v>
      </c>
      <c r="K625" s="217" t="s">
        <v>203</v>
      </c>
      <c r="L625" s="47"/>
      <c r="M625" s="222" t="s">
        <v>19</v>
      </c>
      <c r="N625" s="223" t="s">
        <v>43</v>
      </c>
      <c r="O625" s="87"/>
      <c r="P625" s="224">
        <f>O625*H625</f>
        <v>0</v>
      </c>
      <c r="Q625" s="224">
        <v>0</v>
      </c>
      <c r="R625" s="224">
        <f>Q625*H625</f>
        <v>0</v>
      </c>
      <c r="S625" s="224">
        <v>0</v>
      </c>
      <c r="T625" s="225">
        <f>S625*H625</f>
        <v>0</v>
      </c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R625" s="226" t="s">
        <v>204</v>
      </c>
      <c r="AT625" s="226" t="s">
        <v>199</v>
      </c>
      <c r="AU625" s="226" t="s">
        <v>81</v>
      </c>
      <c r="AY625" s="20" t="s">
        <v>196</v>
      </c>
      <c r="BE625" s="227">
        <f>IF(N625="základní",J625,0)</f>
        <v>0</v>
      </c>
      <c r="BF625" s="227">
        <f>IF(N625="snížená",J625,0)</f>
        <v>0</v>
      </c>
      <c r="BG625" s="227">
        <f>IF(N625="zákl. přenesená",J625,0)</f>
        <v>0</v>
      </c>
      <c r="BH625" s="227">
        <f>IF(N625="sníž. přenesená",J625,0)</f>
        <v>0</v>
      </c>
      <c r="BI625" s="227">
        <f>IF(N625="nulová",J625,0)</f>
        <v>0</v>
      </c>
      <c r="BJ625" s="20" t="s">
        <v>79</v>
      </c>
      <c r="BK625" s="227">
        <f>ROUND(I625*H625,2)</f>
        <v>0</v>
      </c>
      <c r="BL625" s="20" t="s">
        <v>204</v>
      </c>
      <c r="BM625" s="226" t="s">
        <v>2274</v>
      </c>
    </row>
    <row r="626" s="2" customFormat="1">
      <c r="A626" s="41"/>
      <c r="B626" s="42"/>
      <c r="C626" s="43"/>
      <c r="D626" s="228" t="s">
        <v>206</v>
      </c>
      <c r="E626" s="43"/>
      <c r="F626" s="229" t="s">
        <v>2275</v>
      </c>
      <c r="G626" s="43"/>
      <c r="H626" s="43"/>
      <c r="I626" s="230"/>
      <c r="J626" s="43"/>
      <c r="K626" s="43"/>
      <c r="L626" s="47"/>
      <c r="M626" s="231"/>
      <c r="N626" s="232"/>
      <c r="O626" s="87"/>
      <c r="P626" s="87"/>
      <c r="Q626" s="87"/>
      <c r="R626" s="87"/>
      <c r="S626" s="87"/>
      <c r="T626" s="88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T626" s="20" t="s">
        <v>206</v>
      </c>
      <c r="AU626" s="20" t="s">
        <v>81</v>
      </c>
    </row>
    <row r="627" s="13" customFormat="1">
      <c r="A627" s="13"/>
      <c r="B627" s="233"/>
      <c r="C627" s="234"/>
      <c r="D627" s="235" t="s">
        <v>208</v>
      </c>
      <c r="E627" s="236" t="s">
        <v>19</v>
      </c>
      <c r="F627" s="237" t="s">
        <v>2167</v>
      </c>
      <c r="G627" s="234"/>
      <c r="H627" s="236" t="s">
        <v>19</v>
      </c>
      <c r="I627" s="238"/>
      <c r="J627" s="234"/>
      <c r="K627" s="234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208</v>
      </c>
      <c r="AU627" s="243" t="s">
        <v>81</v>
      </c>
      <c r="AV627" s="13" t="s">
        <v>79</v>
      </c>
      <c r="AW627" s="13" t="s">
        <v>33</v>
      </c>
      <c r="AX627" s="13" t="s">
        <v>72</v>
      </c>
      <c r="AY627" s="243" t="s">
        <v>196</v>
      </c>
    </row>
    <row r="628" s="13" customFormat="1">
      <c r="A628" s="13"/>
      <c r="B628" s="233"/>
      <c r="C628" s="234"/>
      <c r="D628" s="235" t="s">
        <v>208</v>
      </c>
      <c r="E628" s="236" t="s">
        <v>19</v>
      </c>
      <c r="F628" s="237" t="s">
        <v>2184</v>
      </c>
      <c r="G628" s="234"/>
      <c r="H628" s="236" t="s">
        <v>19</v>
      </c>
      <c r="I628" s="238"/>
      <c r="J628" s="234"/>
      <c r="K628" s="234"/>
      <c r="L628" s="239"/>
      <c r="M628" s="240"/>
      <c r="N628" s="241"/>
      <c r="O628" s="241"/>
      <c r="P628" s="241"/>
      <c r="Q628" s="241"/>
      <c r="R628" s="241"/>
      <c r="S628" s="241"/>
      <c r="T628" s="242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3" t="s">
        <v>208</v>
      </c>
      <c r="AU628" s="243" t="s">
        <v>81</v>
      </c>
      <c r="AV628" s="13" t="s">
        <v>79</v>
      </c>
      <c r="AW628" s="13" t="s">
        <v>33</v>
      </c>
      <c r="AX628" s="13" t="s">
        <v>72</v>
      </c>
      <c r="AY628" s="243" t="s">
        <v>196</v>
      </c>
    </row>
    <row r="629" s="14" customFormat="1">
      <c r="A629" s="14"/>
      <c r="B629" s="244"/>
      <c r="C629" s="245"/>
      <c r="D629" s="235" t="s">
        <v>208</v>
      </c>
      <c r="E629" s="246" t="s">
        <v>19</v>
      </c>
      <c r="F629" s="247" t="s">
        <v>79</v>
      </c>
      <c r="G629" s="245"/>
      <c r="H629" s="248">
        <v>1</v>
      </c>
      <c r="I629" s="249"/>
      <c r="J629" s="245"/>
      <c r="K629" s="245"/>
      <c r="L629" s="250"/>
      <c r="M629" s="251"/>
      <c r="N629" s="252"/>
      <c r="O629" s="252"/>
      <c r="P629" s="252"/>
      <c r="Q629" s="252"/>
      <c r="R629" s="252"/>
      <c r="S629" s="252"/>
      <c r="T629" s="253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4" t="s">
        <v>208</v>
      </c>
      <c r="AU629" s="254" t="s">
        <v>81</v>
      </c>
      <c r="AV629" s="14" t="s">
        <v>81</v>
      </c>
      <c r="AW629" s="14" t="s">
        <v>33</v>
      </c>
      <c r="AX629" s="14" t="s">
        <v>72</v>
      </c>
      <c r="AY629" s="254" t="s">
        <v>196</v>
      </c>
    </row>
    <row r="630" s="13" customFormat="1">
      <c r="A630" s="13"/>
      <c r="B630" s="233"/>
      <c r="C630" s="234"/>
      <c r="D630" s="235" t="s">
        <v>208</v>
      </c>
      <c r="E630" s="236" t="s">
        <v>19</v>
      </c>
      <c r="F630" s="237" t="s">
        <v>2186</v>
      </c>
      <c r="G630" s="234"/>
      <c r="H630" s="236" t="s">
        <v>19</v>
      </c>
      <c r="I630" s="238"/>
      <c r="J630" s="234"/>
      <c r="K630" s="234"/>
      <c r="L630" s="239"/>
      <c r="M630" s="240"/>
      <c r="N630" s="241"/>
      <c r="O630" s="241"/>
      <c r="P630" s="241"/>
      <c r="Q630" s="241"/>
      <c r="R630" s="241"/>
      <c r="S630" s="241"/>
      <c r="T630" s="242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3" t="s">
        <v>208</v>
      </c>
      <c r="AU630" s="243" t="s">
        <v>81</v>
      </c>
      <c r="AV630" s="13" t="s">
        <v>79</v>
      </c>
      <c r="AW630" s="13" t="s">
        <v>33</v>
      </c>
      <c r="AX630" s="13" t="s">
        <v>72</v>
      </c>
      <c r="AY630" s="243" t="s">
        <v>196</v>
      </c>
    </row>
    <row r="631" s="15" customFormat="1">
      <c r="A631" s="15"/>
      <c r="B631" s="255"/>
      <c r="C631" s="256"/>
      <c r="D631" s="235" t="s">
        <v>208</v>
      </c>
      <c r="E631" s="257" t="s">
        <v>19</v>
      </c>
      <c r="F631" s="258" t="s">
        <v>219</v>
      </c>
      <c r="G631" s="256"/>
      <c r="H631" s="259">
        <v>1</v>
      </c>
      <c r="I631" s="260"/>
      <c r="J631" s="256"/>
      <c r="K631" s="256"/>
      <c r="L631" s="261"/>
      <c r="M631" s="262"/>
      <c r="N631" s="263"/>
      <c r="O631" s="263"/>
      <c r="P631" s="263"/>
      <c r="Q631" s="263"/>
      <c r="R631" s="263"/>
      <c r="S631" s="263"/>
      <c r="T631" s="264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T631" s="265" t="s">
        <v>208</v>
      </c>
      <c r="AU631" s="265" t="s">
        <v>81</v>
      </c>
      <c r="AV631" s="15" t="s">
        <v>204</v>
      </c>
      <c r="AW631" s="15" t="s">
        <v>33</v>
      </c>
      <c r="AX631" s="15" t="s">
        <v>79</v>
      </c>
      <c r="AY631" s="265" t="s">
        <v>196</v>
      </c>
    </row>
    <row r="632" s="12" customFormat="1" ht="22.8" customHeight="1">
      <c r="A632" s="12"/>
      <c r="B632" s="199"/>
      <c r="C632" s="200"/>
      <c r="D632" s="201" t="s">
        <v>71</v>
      </c>
      <c r="E632" s="213" t="s">
        <v>345</v>
      </c>
      <c r="F632" s="213" t="s">
        <v>2276</v>
      </c>
      <c r="G632" s="200"/>
      <c r="H632" s="200"/>
      <c r="I632" s="203"/>
      <c r="J632" s="214">
        <f>BK632</f>
        <v>0</v>
      </c>
      <c r="K632" s="200"/>
      <c r="L632" s="205"/>
      <c r="M632" s="206"/>
      <c r="N632" s="207"/>
      <c r="O632" s="207"/>
      <c r="P632" s="208">
        <f>SUM(P633:P640)</f>
        <v>0</v>
      </c>
      <c r="Q632" s="207"/>
      <c r="R632" s="208">
        <f>SUM(R633:R640)</f>
        <v>0</v>
      </c>
      <c r="S632" s="207"/>
      <c r="T632" s="209">
        <f>SUM(T633:T640)</f>
        <v>0</v>
      </c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R632" s="210" t="s">
        <v>79</v>
      </c>
      <c r="AT632" s="211" t="s">
        <v>71</v>
      </c>
      <c r="AU632" s="211" t="s">
        <v>79</v>
      </c>
      <c r="AY632" s="210" t="s">
        <v>196</v>
      </c>
      <c r="BK632" s="212">
        <f>SUM(BK633:BK640)</f>
        <v>0</v>
      </c>
    </row>
    <row r="633" s="2" customFormat="1" ht="16.5" customHeight="1">
      <c r="A633" s="41"/>
      <c r="B633" s="42"/>
      <c r="C633" s="215" t="s">
        <v>483</v>
      </c>
      <c r="D633" s="215" t="s">
        <v>199</v>
      </c>
      <c r="E633" s="216" t="s">
        <v>2277</v>
      </c>
      <c r="F633" s="217" t="s">
        <v>2278</v>
      </c>
      <c r="G633" s="218" t="s">
        <v>202</v>
      </c>
      <c r="H633" s="219">
        <v>11</v>
      </c>
      <c r="I633" s="220"/>
      <c r="J633" s="221">
        <f>ROUND(I633*H633,2)</f>
        <v>0</v>
      </c>
      <c r="K633" s="217" t="s">
        <v>203</v>
      </c>
      <c r="L633" s="47"/>
      <c r="M633" s="222" t="s">
        <v>19</v>
      </c>
      <c r="N633" s="223" t="s">
        <v>43</v>
      </c>
      <c r="O633" s="87"/>
      <c r="P633" s="224">
        <f>O633*H633</f>
        <v>0</v>
      </c>
      <c r="Q633" s="224">
        <v>0</v>
      </c>
      <c r="R633" s="224">
        <f>Q633*H633</f>
        <v>0</v>
      </c>
      <c r="S633" s="224">
        <v>0</v>
      </c>
      <c r="T633" s="225">
        <f>S633*H633</f>
        <v>0</v>
      </c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R633" s="226" t="s">
        <v>204</v>
      </c>
      <c r="AT633" s="226" t="s">
        <v>199</v>
      </c>
      <c r="AU633" s="226" t="s">
        <v>81</v>
      </c>
      <c r="AY633" s="20" t="s">
        <v>196</v>
      </c>
      <c r="BE633" s="227">
        <f>IF(N633="základní",J633,0)</f>
        <v>0</v>
      </c>
      <c r="BF633" s="227">
        <f>IF(N633="snížená",J633,0)</f>
        <v>0</v>
      </c>
      <c r="BG633" s="227">
        <f>IF(N633="zákl. přenesená",J633,0)</f>
        <v>0</v>
      </c>
      <c r="BH633" s="227">
        <f>IF(N633="sníž. přenesená",J633,0)</f>
        <v>0</v>
      </c>
      <c r="BI633" s="227">
        <f>IF(N633="nulová",J633,0)</f>
        <v>0</v>
      </c>
      <c r="BJ633" s="20" t="s">
        <v>79</v>
      </c>
      <c r="BK633" s="227">
        <f>ROUND(I633*H633,2)</f>
        <v>0</v>
      </c>
      <c r="BL633" s="20" t="s">
        <v>204</v>
      </c>
      <c r="BM633" s="226" t="s">
        <v>2279</v>
      </c>
    </row>
    <row r="634" s="2" customFormat="1">
      <c r="A634" s="41"/>
      <c r="B634" s="42"/>
      <c r="C634" s="43"/>
      <c r="D634" s="228" t="s">
        <v>206</v>
      </c>
      <c r="E634" s="43"/>
      <c r="F634" s="229" t="s">
        <v>2280</v>
      </c>
      <c r="G634" s="43"/>
      <c r="H634" s="43"/>
      <c r="I634" s="230"/>
      <c r="J634" s="43"/>
      <c r="K634" s="43"/>
      <c r="L634" s="47"/>
      <c r="M634" s="231"/>
      <c r="N634" s="232"/>
      <c r="O634" s="87"/>
      <c r="P634" s="87"/>
      <c r="Q634" s="87"/>
      <c r="R634" s="87"/>
      <c r="S634" s="87"/>
      <c r="T634" s="88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T634" s="20" t="s">
        <v>206</v>
      </c>
      <c r="AU634" s="20" t="s">
        <v>81</v>
      </c>
    </row>
    <row r="635" s="13" customFormat="1">
      <c r="A635" s="13"/>
      <c r="B635" s="233"/>
      <c r="C635" s="234"/>
      <c r="D635" s="235" t="s">
        <v>208</v>
      </c>
      <c r="E635" s="236" t="s">
        <v>19</v>
      </c>
      <c r="F635" s="237" t="s">
        <v>2260</v>
      </c>
      <c r="G635" s="234"/>
      <c r="H635" s="236" t="s">
        <v>19</v>
      </c>
      <c r="I635" s="238"/>
      <c r="J635" s="234"/>
      <c r="K635" s="234"/>
      <c r="L635" s="239"/>
      <c r="M635" s="240"/>
      <c r="N635" s="241"/>
      <c r="O635" s="241"/>
      <c r="P635" s="241"/>
      <c r="Q635" s="241"/>
      <c r="R635" s="241"/>
      <c r="S635" s="241"/>
      <c r="T635" s="242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43" t="s">
        <v>208</v>
      </c>
      <c r="AU635" s="243" t="s">
        <v>81</v>
      </c>
      <c r="AV635" s="13" t="s">
        <v>79</v>
      </c>
      <c r="AW635" s="13" t="s">
        <v>33</v>
      </c>
      <c r="AX635" s="13" t="s">
        <v>72</v>
      </c>
      <c r="AY635" s="243" t="s">
        <v>196</v>
      </c>
    </row>
    <row r="636" s="13" customFormat="1">
      <c r="A636" s="13"/>
      <c r="B636" s="233"/>
      <c r="C636" s="234"/>
      <c r="D636" s="235" t="s">
        <v>208</v>
      </c>
      <c r="E636" s="236" t="s">
        <v>19</v>
      </c>
      <c r="F636" s="237" t="s">
        <v>2260</v>
      </c>
      <c r="G636" s="234"/>
      <c r="H636" s="236" t="s">
        <v>19</v>
      </c>
      <c r="I636" s="238"/>
      <c r="J636" s="234"/>
      <c r="K636" s="234"/>
      <c r="L636" s="239"/>
      <c r="M636" s="240"/>
      <c r="N636" s="241"/>
      <c r="O636" s="241"/>
      <c r="P636" s="241"/>
      <c r="Q636" s="241"/>
      <c r="R636" s="241"/>
      <c r="S636" s="241"/>
      <c r="T636" s="242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3" t="s">
        <v>208</v>
      </c>
      <c r="AU636" s="243" t="s">
        <v>81</v>
      </c>
      <c r="AV636" s="13" t="s">
        <v>79</v>
      </c>
      <c r="AW636" s="13" t="s">
        <v>33</v>
      </c>
      <c r="AX636" s="13" t="s">
        <v>72</v>
      </c>
      <c r="AY636" s="243" t="s">
        <v>196</v>
      </c>
    </row>
    <row r="637" s="13" customFormat="1">
      <c r="A637" s="13"/>
      <c r="B637" s="233"/>
      <c r="C637" s="234"/>
      <c r="D637" s="235" t="s">
        <v>208</v>
      </c>
      <c r="E637" s="236" t="s">
        <v>19</v>
      </c>
      <c r="F637" s="237" t="s">
        <v>2261</v>
      </c>
      <c r="G637" s="234"/>
      <c r="H637" s="236" t="s">
        <v>19</v>
      </c>
      <c r="I637" s="238"/>
      <c r="J637" s="234"/>
      <c r="K637" s="234"/>
      <c r="L637" s="239"/>
      <c r="M637" s="240"/>
      <c r="N637" s="241"/>
      <c r="O637" s="241"/>
      <c r="P637" s="241"/>
      <c r="Q637" s="241"/>
      <c r="R637" s="241"/>
      <c r="S637" s="241"/>
      <c r="T637" s="242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3" t="s">
        <v>208</v>
      </c>
      <c r="AU637" s="243" t="s">
        <v>81</v>
      </c>
      <c r="AV637" s="13" t="s">
        <v>79</v>
      </c>
      <c r="AW637" s="13" t="s">
        <v>33</v>
      </c>
      <c r="AX637" s="13" t="s">
        <v>72</v>
      </c>
      <c r="AY637" s="243" t="s">
        <v>196</v>
      </c>
    </row>
    <row r="638" s="14" customFormat="1">
      <c r="A638" s="14"/>
      <c r="B638" s="244"/>
      <c r="C638" s="245"/>
      <c r="D638" s="235" t="s">
        <v>208</v>
      </c>
      <c r="E638" s="246" t="s">
        <v>19</v>
      </c>
      <c r="F638" s="247" t="s">
        <v>197</v>
      </c>
      <c r="G638" s="245"/>
      <c r="H638" s="248">
        <v>11</v>
      </c>
      <c r="I638" s="249"/>
      <c r="J638" s="245"/>
      <c r="K638" s="245"/>
      <c r="L638" s="250"/>
      <c r="M638" s="251"/>
      <c r="N638" s="252"/>
      <c r="O638" s="252"/>
      <c r="P638" s="252"/>
      <c r="Q638" s="252"/>
      <c r="R638" s="252"/>
      <c r="S638" s="252"/>
      <c r="T638" s="253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4" t="s">
        <v>208</v>
      </c>
      <c r="AU638" s="254" t="s">
        <v>81</v>
      </c>
      <c r="AV638" s="14" t="s">
        <v>81</v>
      </c>
      <c r="AW638" s="14" t="s">
        <v>33</v>
      </c>
      <c r="AX638" s="14" t="s">
        <v>72</v>
      </c>
      <c r="AY638" s="254" t="s">
        <v>196</v>
      </c>
    </row>
    <row r="639" s="13" customFormat="1">
      <c r="A639" s="13"/>
      <c r="B639" s="233"/>
      <c r="C639" s="234"/>
      <c r="D639" s="235" t="s">
        <v>208</v>
      </c>
      <c r="E639" s="236" t="s">
        <v>19</v>
      </c>
      <c r="F639" s="237" t="s">
        <v>2262</v>
      </c>
      <c r="G639" s="234"/>
      <c r="H639" s="236" t="s">
        <v>19</v>
      </c>
      <c r="I639" s="238"/>
      <c r="J639" s="234"/>
      <c r="K639" s="234"/>
      <c r="L639" s="239"/>
      <c r="M639" s="240"/>
      <c r="N639" s="241"/>
      <c r="O639" s="241"/>
      <c r="P639" s="241"/>
      <c r="Q639" s="241"/>
      <c r="R639" s="241"/>
      <c r="S639" s="241"/>
      <c r="T639" s="242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3" t="s">
        <v>208</v>
      </c>
      <c r="AU639" s="243" t="s">
        <v>81</v>
      </c>
      <c r="AV639" s="13" t="s">
        <v>79</v>
      </c>
      <c r="AW639" s="13" t="s">
        <v>33</v>
      </c>
      <c r="AX639" s="13" t="s">
        <v>72</v>
      </c>
      <c r="AY639" s="243" t="s">
        <v>196</v>
      </c>
    </row>
    <row r="640" s="15" customFormat="1">
      <c r="A640" s="15"/>
      <c r="B640" s="255"/>
      <c r="C640" s="256"/>
      <c r="D640" s="235" t="s">
        <v>208</v>
      </c>
      <c r="E640" s="257" t="s">
        <v>19</v>
      </c>
      <c r="F640" s="258" t="s">
        <v>219</v>
      </c>
      <c r="G640" s="256"/>
      <c r="H640" s="259">
        <v>11</v>
      </c>
      <c r="I640" s="260"/>
      <c r="J640" s="256"/>
      <c r="K640" s="256"/>
      <c r="L640" s="261"/>
      <c r="M640" s="277"/>
      <c r="N640" s="278"/>
      <c r="O640" s="278"/>
      <c r="P640" s="278"/>
      <c r="Q640" s="278"/>
      <c r="R640" s="278"/>
      <c r="S640" s="278"/>
      <c r="T640" s="279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T640" s="265" t="s">
        <v>208</v>
      </c>
      <c r="AU640" s="265" t="s">
        <v>81</v>
      </c>
      <c r="AV640" s="15" t="s">
        <v>204</v>
      </c>
      <c r="AW640" s="15" t="s">
        <v>33</v>
      </c>
      <c r="AX640" s="15" t="s">
        <v>79</v>
      </c>
      <c r="AY640" s="265" t="s">
        <v>196</v>
      </c>
    </row>
    <row r="641" s="2" customFormat="1" ht="6.96" customHeight="1">
      <c r="A641" s="41"/>
      <c r="B641" s="62"/>
      <c r="C641" s="63"/>
      <c r="D641" s="63"/>
      <c r="E641" s="63"/>
      <c r="F641" s="63"/>
      <c r="G641" s="63"/>
      <c r="H641" s="63"/>
      <c r="I641" s="63"/>
      <c r="J641" s="63"/>
      <c r="K641" s="63"/>
      <c r="L641" s="47"/>
      <c r="M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</row>
  </sheetData>
  <sheetProtection sheet="1" autoFilter="0" formatColumns="0" formatRows="0" objects="1" scenarios="1" spinCount="100000" saltValue="xucbGUQZfF8pBxwCjxfsneK/R6wlo/RChJTmRqpFEAi4f+Jx/Tr+4HwXBivF51QaDkZfG6OUxM3Cv61qYdhP9Q==" hashValue="6CZ4/dVBuI1QQUt/FoWgZgYFvwOGMxLcxywptaKLJ9lOkG/p8GUlA3YEZWMwetNZLOfZxFEjFNpVUXwvstONiA==" algorithmName="SHA-512" password="CC35"/>
  <autoFilter ref="C89:K64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3_02/111212211"/>
    <hyperlink ref="F123" r:id="rId2" display="https://podminky.urs.cz/item/CS_URS_2023_02/111212351"/>
    <hyperlink ref="F153" r:id="rId3" display="https://podminky.urs.cz/item/CS_URS_2023_02/112151312"/>
    <hyperlink ref="F181" r:id="rId4" display="https://podminky.urs.cz/item/CS_URS_2023_02/112151313"/>
    <hyperlink ref="F189" r:id="rId5" display="https://podminky.urs.cz/item/CS_URS_2023_02/112201112"/>
    <hyperlink ref="F217" r:id="rId6" display="https://podminky.urs.cz/item/CS_URS_2023_02/112201113"/>
    <hyperlink ref="F226" r:id="rId7" display="https://podminky.urs.cz/item/CS_URS_2023_02/162201405"/>
    <hyperlink ref="F256" r:id="rId8" display="https://podminky.urs.cz/item/CS_URS_2023_02/162201402"/>
    <hyperlink ref="F265" r:id="rId9" display="https://podminky.urs.cz/item/CS_URS_2023_02/162201415"/>
    <hyperlink ref="F293" r:id="rId10" display="https://podminky.urs.cz/item/CS_URS_2023_02/162201416"/>
    <hyperlink ref="F301" r:id="rId11" display="https://podminky.urs.cz/item/CS_URS_2023_02/162201421"/>
    <hyperlink ref="F329" r:id="rId12" display="https://podminky.urs.cz/item/CS_URS_2023_02/162201422"/>
    <hyperlink ref="F337" r:id="rId13" display="https://podminky.urs.cz/item/CS_URS_2023_02/162301941"/>
    <hyperlink ref="F368" r:id="rId14" display="https://podminky.urs.cz/item/CS_URS_2023_02/162301942"/>
    <hyperlink ref="F378" r:id="rId15" display="https://podminky.urs.cz/item/CS_URS_2023_02/162301961"/>
    <hyperlink ref="F407" r:id="rId16" display="https://podminky.urs.cz/item/CS_URS_2023_02/162301962"/>
    <hyperlink ref="F416" r:id="rId17" display="https://podminky.urs.cz/item/CS_URS_2023_02/162301971"/>
    <hyperlink ref="F445" r:id="rId18" display="https://podminky.urs.cz/item/CS_URS_2023_02/162301972"/>
    <hyperlink ref="F454" r:id="rId19" display="https://podminky.urs.cz/item/CS_URS_2023_02/162301501"/>
    <hyperlink ref="F518" r:id="rId20" display="https://podminky.urs.cz/item/CS_URS_2023_02/162301981"/>
    <hyperlink ref="F584" r:id="rId21" display="https://podminky.urs.cz/item/CS_URS_2023_02/174211201"/>
    <hyperlink ref="F626" r:id="rId22" display="https://podminky.urs.cz/item/CS_URS_2023_02/174211202"/>
    <hyperlink ref="F634" r:id="rId23" display="https://podminky.urs.cz/item/CS_URS_2023_02/18480311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4"/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137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2119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2281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ROUND((SUM(BE88:BE207)),  2)</f>
        <v>0</v>
      </c>
      <c r="G35" s="41"/>
      <c r="H35" s="41"/>
      <c r="I35" s="160">
        <v>0.20999999999999999</v>
      </c>
      <c r="J35" s="159">
        <f>ROUND(((SUM(BE88:BE207))*I35),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ROUND((SUM(BF88:BF207)),  2)</f>
        <v>0</v>
      </c>
      <c r="G36" s="41"/>
      <c r="H36" s="41"/>
      <c r="I36" s="160">
        <v>0.14999999999999999</v>
      </c>
      <c r="J36" s="159">
        <f>ROUND(((SUM(BF88:BF207))*I36),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ROUND((SUM(BG88:BG207)),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ROUND((SUM(BH88:BH207)),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ROUND((SUM(BI88:BI207)),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2119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2023-065-04-02 - SO-04 - Krajinářské úpravy- ochrana stromů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2282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722</v>
      </c>
      <c r="E66" s="185"/>
      <c r="F66" s="185"/>
      <c r="G66" s="185"/>
      <c r="H66" s="185"/>
      <c r="I66" s="185"/>
      <c r="J66" s="186">
        <f>J192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181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Vědomice - Úprava ulice Na Zavadilce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166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2119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168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2023-065-04-02 - SO-04 - Krajinářské úpravy- ochrana stromů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6. 11. 2023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182</v>
      </c>
      <c r="D87" s="191" t="s">
        <v>57</v>
      </c>
      <c r="E87" s="191" t="s">
        <v>53</v>
      </c>
      <c r="F87" s="191" t="s">
        <v>54</v>
      </c>
      <c r="G87" s="191" t="s">
        <v>183</v>
      </c>
      <c r="H87" s="191" t="s">
        <v>184</v>
      </c>
      <c r="I87" s="191" t="s">
        <v>185</v>
      </c>
      <c r="J87" s="191" t="s">
        <v>173</v>
      </c>
      <c r="K87" s="192" t="s">
        <v>186</v>
      </c>
      <c r="L87" s="193"/>
      <c r="M87" s="95" t="s">
        <v>19</v>
      </c>
      <c r="N87" s="96" t="s">
        <v>42</v>
      </c>
      <c r="O87" s="96" t="s">
        <v>187</v>
      </c>
      <c r="P87" s="96" t="s">
        <v>188</v>
      </c>
      <c r="Q87" s="96" t="s">
        <v>189</v>
      </c>
      <c r="R87" s="96" t="s">
        <v>190</v>
      </c>
      <c r="S87" s="96" t="s">
        <v>191</v>
      </c>
      <c r="T87" s="97" t="s">
        <v>192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193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</f>
        <v>0</v>
      </c>
      <c r="Q88" s="99"/>
      <c r="R88" s="196">
        <f>R89</f>
        <v>0.25225009799999998</v>
      </c>
      <c r="S88" s="99"/>
      <c r="T88" s="197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174</v>
      </c>
      <c r="BK88" s="198">
        <f>BK89</f>
        <v>0</v>
      </c>
    </row>
    <row r="89" s="12" customFormat="1" ht="25.92" customHeight="1">
      <c r="A89" s="12"/>
      <c r="B89" s="199"/>
      <c r="C89" s="200"/>
      <c r="D89" s="201" t="s">
        <v>71</v>
      </c>
      <c r="E89" s="202" t="s">
        <v>194</v>
      </c>
      <c r="F89" s="202" t="s">
        <v>195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P90+P192</f>
        <v>0</v>
      </c>
      <c r="Q89" s="207"/>
      <c r="R89" s="208">
        <f>R90+R192</f>
        <v>0.25225009799999998</v>
      </c>
      <c r="S89" s="207"/>
      <c r="T89" s="209">
        <f>T90+T192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79</v>
      </c>
      <c r="AT89" s="211" t="s">
        <v>71</v>
      </c>
      <c r="AU89" s="211" t="s">
        <v>72</v>
      </c>
      <c r="AY89" s="210" t="s">
        <v>196</v>
      </c>
      <c r="BK89" s="212">
        <f>BK90+BK192</f>
        <v>0</v>
      </c>
    </row>
    <row r="90" s="12" customFormat="1" ht="22.8" customHeight="1">
      <c r="A90" s="12"/>
      <c r="B90" s="199"/>
      <c r="C90" s="200"/>
      <c r="D90" s="201" t="s">
        <v>71</v>
      </c>
      <c r="E90" s="213" t="s">
        <v>345</v>
      </c>
      <c r="F90" s="213" t="s">
        <v>2283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SUM(P91:P191)</f>
        <v>0</v>
      </c>
      <c r="Q90" s="207"/>
      <c r="R90" s="208">
        <f>SUM(R91:R191)</f>
        <v>0.25225009799999998</v>
      </c>
      <c r="S90" s="207"/>
      <c r="T90" s="209">
        <f>SUM(T91:T191)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79</v>
      </c>
      <c r="AT90" s="211" t="s">
        <v>71</v>
      </c>
      <c r="AU90" s="211" t="s">
        <v>79</v>
      </c>
      <c r="AY90" s="210" t="s">
        <v>196</v>
      </c>
      <c r="BK90" s="212">
        <f>SUM(BK91:BK191)</f>
        <v>0</v>
      </c>
    </row>
    <row r="91" s="2" customFormat="1" ht="24.15" customHeight="1">
      <c r="A91" s="41"/>
      <c r="B91" s="42"/>
      <c r="C91" s="215" t="s">
        <v>79</v>
      </c>
      <c r="D91" s="215" t="s">
        <v>199</v>
      </c>
      <c r="E91" s="216" t="s">
        <v>2284</v>
      </c>
      <c r="F91" s="217" t="s">
        <v>2285</v>
      </c>
      <c r="G91" s="218" t="s">
        <v>244</v>
      </c>
      <c r="H91" s="219">
        <v>9.4199999999999999</v>
      </c>
      <c r="I91" s="220"/>
      <c r="J91" s="221">
        <f>ROUND(I91*H91,2)</f>
        <v>0</v>
      </c>
      <c r="K91" s="217" t="s">
        <v>203</v>
      </c>
      <c r="L91" s="47"/>
      <c r="M91" s="222" t="s">
        <v>19</v>
      </c>
      <c r="N91" s="223" t="s">
        <v>43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204</v>
      </c>
      <c r="AT91" s="226" t="s">
        <v>199</v>
      </c>
      <c r="AU91" s="226" t="s">
        <v>81</v>
      </c>
      <c r="AY91" s="20" t="s">
        <v>196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79</v>
      </c>
      <c r="BK91" s="227">
        <f>ROUND(I91*H91,2)</f>
        <v>0</v>
      </c>
      <c r="BL91" s="20" t="s">
        <v>204</v>
      </c>
      <c r="BM91" s="226" t="s">
        <v>2286</v>
      </c>
    </row>
    <row r="92" s="2" customFormat="1">
      <c r="A92" s="41"/>
      <c r="B92" s="42"/>
      <c r="C92" s="43"/>
      <c r="D92" s="228" t="s">
        <v>206</v>
      </c>
      <c r="E92" s="43"/>
      <c r="F92" s="229" t="s">
        <v>2287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206</v>
      </c>
      <c r="AU92" s="20" t="s">
        <v>81</v>
      </c>
    </row>
    <row r="93" s="13" customFormat="1">
      <c r="A93" s="13"/>
      <c r="B93" s="233"/>
      <c r="C93" s="234"/>
      <c r="D93" s="235" t="s">
        <v>208</v>
      </c>
      <c r="E93" s="236" t="s">
        <v>19</v>
      </c>
      <c r="F93" s="237" t="s">
        <v>2288</v>
      </c>
      <c r="G93" s="234"/>
      <c r="H93" s="236" t="s">
        <v>19</v>
      </c>
      <c r="I93" s="238"/>
      <c r="J93" s="234"/>
      <c r="K93" s="234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208</v>
      </c>
      <c r="AU93" s="243" t="s">
        <v>81</v>
      </c>
      <c r="AV93" s="13" t="s">
        <v>79</v>
      </c>
      <c r="AW93" s="13" t="s">
        <v>33</v>
      </c>
      <c r="AX93" s="13" t="s">
        <v>72</v>
      </c>
      <c r="AY93" s="243" t="s">
        <v>196</v>
      </c>
    </row>
    <row r="94" s="13" customFormat="1">
      <c r="A94" s="13"/>
      <c r="B94" s="233"/>
      <c r="C94" s="234"/>
      <c r="D94" s="235" t="s">
        <v>208</v>
      </c>
      <c r="E94" s="236" t="s">
        <v>19</v>
      </c>
      <c r="F94" s="237" t="s">
        <v>2289</v>
      </c>
      <c r="G94" s="234"/>
      <c r="H94" s="236" t="s">
        <v>19</v>
      </c>
      <c r="I94" s="238"/>
      <c r="J94" s="234"/>
      <c r="K94" s="234"/>
      <c r="L94" s="239"/>
      <c r="M94" s="240"/>
      <c r="N94" s="241"/>
      <c r="O94" s="241"/>
      <c r="P94" s="241"/>
      <c r="Q94" s="241"/>
      <c r="R94" s="241"/>
      <c r="S94" s="241"/>
      <c r="T94" s="24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208</v>
      </c>
      <c r="AU94" s="243" t="s">
        <v>81</v>
      </c>
      <c r="AV94" s="13" t="s">
        <v>79</v>
      </c>
      <c r="AW94" s="13" t="s">
        <v>33</v>
      </c>
      <c r="AX94" s="13" t="s">
        <v>72</v>
      </c>
      <c r="AY94" s="243" t="s">
        <v>196</v>
      </c>
    </row>
    <row r="95" s="13" customFormat="1">
      <c r="A95" s="13"/>
      <c r="B95" s="233"/>
      <c r="C95" s="234"/>
      <c r="D95" s="235" t="s">
        <v>208</v>
      </c>
      <c r="E95" s="236" t="s">
        <v>19</v>
      </c>
      <c r="F95" s="237" t="s">
        <v>2290</v>
      </c>
      <c r="G95" s="234"/>
      <c r="H95" s="236" t="s">
        <v>19</v>
      </c>
      <c r="I95" s="238"/>
      <c r="J95" s="234"/>
      <c r="K95" s="234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208</v>
      </c>
      <c r="AU95" s="243" t="s">
        <v>81</v>
      </c>
      <c r="AV95" s="13" t="s">
        <v>79</v>
      </c>
      <c r="AW95" s="13" t="s">
        <v>33</v>
      </c>
      <c r="AX95" s="13" t="s">
        <v>72</v>
      </c>
      <c r="AY95" s="243" t="s">
        <v>196</v>
      </c>
    </row>
    <row r="96" s="13" customFormat="1">
      <c r="A96" s="13"/>
      <c r="B96" s="233"/>
      <c r="C96" s="234"/>
      <c r="D96" s="235" t="s">
        <v>208</v>
      </c>
      <c r="E96" s="236" t="s">
        <v>19</v>
      </c>
      <c r="F96" s="237" t="s">
        <v>2291</v>
      </c>
      <c r="G96" s="234"/>
      <c r="H96" s="236" t="s">
        <v>19</v>
      </c>
      <c r="I96" s="238"/>
      <c r="J96" s="234"/>
      <c r="K96" s="234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208</v>
      </c>
      <c r="AU96" s="243" t="s">
        <v>81</v>
      </c>
      <c r="AV96" s="13" t="s">
        <v>79</v>
      </c>
      <c r="AW96" s="13" t="s">
        <v>33</v>
      </c>
      <c r="AX96" s="13" t="s">
        <v>72</v>
      </c>
      <c r="AY96" s="243" t="s">
        <v>196</v>
      </c>
    </row>
    <row r="97" s="14" customFormat="1">
      <c r="A97" s="14"/>
      <c r="B97" s="244"/>
      <c r="C97" s="245"/>
      <c r="D97" s="235" t="s">
        <v>208</v>
      </c>
      <c r="E97" s="246" t="s">
        <v>19</v>
      </c>
      <c r="F97" s="247" t="s">
        <v>2292</v>
      </c>
      <c r="G97" s="245"/>
      <c r="H97" s="248">
        <v>9.4199999999999999</v>
      </c>
      <c r="I97" s="249"/>
      <c r="J97" s="245"/>
      <c r="K97" s="245"/>
      <c r="L97" s="250"/>
      <c r="M97" s="251"/>
      <c r="N97" s="252"/>
      <c r="O97" s="252"/>
      <c r="P97" s="252"/>
      <c r="Q97" s="252"/>
      <c r="R97" s="252"/>
      <c r="S97" s="252"/>
      <c r="T97" s="253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4" t="s">
        <v>208</v>
      </c>
      <c r="AU97" s="254" t="s">
        <v>81</v>
      </c>
      <c r="AV97" s="14" t="s">
        <v>81</v>
      </c>
      <c r="AW97" s="14" t="s">
        <v>33</v>
      </c>
      <c r="AX97" s="14" t="s">
        <v>72</v>
      </c>
      <c r="AY97" s="254" t="s">
        <v>196</v>
      </c>
    </row>
    <row r="98" s="15" customFormat="1">
      <c r="A98" s="15"/>
      <c r="B98" s="255"/>
      <c r="C98" s="256"/>
      <c r="D98" s="235" t="s">
        <v>208</v>
      </c>
      <c r="E98" s="257" t="s">
        <v>19</v>
      </c>
      <c r="F98" s="258" t="s">
        <v>219</v>
      </c>
      <c r="G98" s="256"/>
      <c r="H98" s="259">
        <v>9.4199999999999999</v>
      </c>
      <c r="I98" s="260"/>
      <c r="J98" s="256"/>
      <c r="K98" s="256"/>
      <c r="L98" s="261"/>
      <c r="M98" s="262"/>
      <c r="N98" s="263"/>
      <c r="O98" s="263"/>
      <c r="P98" s="263"/>
      <c r="Q98" s="263"/>
      <c r="R98" s="263"/>
      <c r="S98" s="263"/>
      <c r="T98" s="264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5" t="s">
        <v>208</v>
      </c>
      <c r="AU98" s="265" t="s">
        <v>81</v>
      </c>
      <c r="AV98" s="15" t="s">
        <v>204</v>
      </c>
      <c r="AW98" s="15" t="s">
        <v>33</v>
      </c>
      <c r="AX98" s="15" t="s">
        <v>79</v>
      </c>
      <c r="AY98" s="265" t="s">
        <v>196</v>
      </c>
    </row>
    <row r="99" s="2" customFormat="1" ht="16.5" customHeight="1">
      <c r="A99" s="41"/>
      <c r="B99" s="42"/>
      <c r="C99" s="280" t="s">
        <v>81</v>
      </c>
      <c r="D99" s="280" t="s">
        <v>407</v>
      </c>
      <c r="E99" s="281" t="s">
        <v>2293</v>
      </c>
      <c r="F99" s="282" t="s">
        <v>2294</v>
      </c>
      <c r="G99" s="283" t="s">
        <v>202</v>
      </c>
      <c r="H99" s="284">
        <v>18.84</v>
      </c>
      <c r="I99" s="285"/>
      <c r="J99" s="286">
        <f>ROUND(I99*H99,2)</f>
        <v>0</v>
      </c>
      <c r="K99" s="282" t="s">
        <v>203</v>
      </c>
      <c r="L99" s="287"/>
      <c r="M99" s="288" t="s">
        <v>19</v>
      </c>
      <c r="N99" s="289" t="s">
        <v>43</v>
      </c>
      <c r="O99" s="87"/>
      <c r="P99" s="224">
        <f>O99*H99</f>
        <v>0</v>
      </c>
      <c r="Q99" s="224">
        <v>0.00080000000000000004</v>
      </c>
      <c r="R99" s="224">
        <f>Q99*H99</f>
        <v>0.015072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284</v>
      </c>
      <c r="AT99" s="226" t="s">
        <v>407</v>
      </c>
      <c r="AU99" s="226" t="s">
        <v>81</v>
      </c>
      <c r="AY99" s="20" t="s">
        <v>196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204</v>
      </c>
      <c r="BM99" s="226" t="s">
        <v>2295</v>
      </c>
    </row>
    <row r="100" s="13" customFormat="1">
      <c r="A100" s="13"/>
      <c r="B100" s="233"/>
      <c r="C100" s="234"/>
      <c r="D100" s="235" t="s">
        <v>208</v>
      </c>
      <c r="E100" s="236" t="s">
        <v>19</v>
      </c>
      <c r="F100" s="237" t="s">
        <v>2288</v>
      </c>
      <c r="G100" s="234"/>
      <c r="H100" s="236" t="s">
        <v>19</v>
      </c>
      <c r="I100" s="238"/>
      <c r="J100" s="234"/>
      <c r="K100" s="234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208</v>
      </c>
      <c r="AU100" s="243" t="s">
        <v>81</v>
      </c>
      <c r="AV100" s="13" t="s">
        <v>79</v>
      </c>
      <c r="AW100" s="13" t="s">
        <v>33</v>
      </c>
      <c r="AX100" s="13" t="s">
        <v>72</v>
      </c>
      <c r="AY100" s="243" t="s">
        <v>196</v>
      </c>
    </row>
    <row r="101" s="13" customFormat="1">
      <c r="A101" s="13"/>
      <c r="B101" s="233"/>
      <c r="C101" s="234"/>
      <c r="D101" s="235" t="s">
        <v>208</v>
      </c>
      <c r="E101" s="236" t="s">
        <v>19</v>
      </c>
      <c r="F101" s="237" t="s">
        <v>2289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208</v>
      </c>
      <c r="AU101" s="243" t="s">
        <v>81</v>
      </c>
      <c r="AV101" s="13" t="s">
        <v>79</v>
      </c>
      <c r="AW101" s="13" t="s">
        <v>33</v>
      </c>
      <c r="AX101" s="13" t="s">
        <v>72</v>
      </c>
      <c r="AY101" s="243" t="s">
        <v>196</v>
      </c>
    </row>
    <row r="102" s="13" customFormat="1">
      <c r="A102" s="13"/>
      <c r="B102" s="233"/>
      <c r="C102" s="234"/>
      <c r="D102" s="235" t="s">
        <v>208</v>
      </c>
      <c r="E102" s="236" t="s">
        <v>19</v>
      </c>
      <c r="F102" s="237" t="s">
        <v>2290</v>
      </c>
      <c r="G102" s="234"/>
      <c r="H102" s="236" t="s">
        <v>19</v>
      </c>
      <c r="I102" s="238"/>
      <c r="J102" s="234"/>
      <c r="K102" s="234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208</v>
      </c>
      <c r="AU102" s="243" t="s">
        <v>81</v>
      </c>
      <c r="AV102" s="13" t="s">
        <v>79</v>
      </c>
      <c r="AW102" s="13" t="s">
        <v>33</v>
      </c>
      <c r="AX102" s="13" t="s">
        <v>72</v>
      </c>
      <c r="AY102" s="243" t="s">
        <v>196</v>
      </c>
    </row>
    <row r="103" s="13" customFormat="1">
      <c r="A103" s="13"/>
      <c r="B103" s="233"/>
      <c r="C103" s="234"/>
      <c r="D103" s="235" t="s">
        <v>208</v>
      </c>
      <c r="E103" s="236" t="s">
        <v>19</v>
      </c>
      <c r="F103" s="237" t="s">
        <v>2291</v>
      </c>
      <c r="G103" s="234"/>
      <c r="H103" s="236" t="s">
        <v>19</v>
      </c>
      <c r="I103" s="238"/>
      <c r="J103" s="234"/>
      <c r="K103" s="234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208</v>
      </c>
      <c r="AU103" s="243" t="s">
        <v>81</v>
      </c>
      <c r="AV103" s="13" t="s">
        <v>79</v>
      </c>
      <c r="AW103" s="13" t="s">
        <v>33</v>
      </c>
      <c r="AX103" s="13" t="s">
        <v>72</v>
      </c>
      <c r="AY103" s="243" t="s">
        <v>196</v>
      </c>
    </row>
    <row r="104" s="14" customFormat="1">
      <c r="A104" s="14"/>
      <c r="B104" s="244"/>
      <c r="C104" s="245"/>
      <c r="D104" s="235" t="s">
        <v>208</v>
      </c>
      <c r="E104" s="246" t="s">
        <v>19</v>
      </c>
      <c r="F104" s="247" t="s">
        <v>2292</v>
      </c>
      <c r="G104" s="245"/>
      <c r="H104" s="248">
        <v>9.4199999999999999</v>
      </c>
      <c r="I104" s="249"/>
      <c r="J104" s="245"/>
      <c r="K104" s="245"/>
      <c r="L104" s="250"/>
      <c r="M104" s="251"/>
      <c r="N104" s="252"/>
      <c r="O104" s="252"/>
      <c r="P104" s="252"/>
      <c r="Q104" s="252"/>
      <c r="R104" s="252"/>
      <c r="S104" s="252"/>
      <c r="T104" s="253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4" t="s">
        <v>208</v>
      </c>
      <c r="AU104" s="254" t="s">
        <v>81</v>
      </c>
      <c r="AV104" s="14" t="s">
        <v>81</v>
      </c>
      <c r="AW104" s="14" t="s">
        <v>33</v>
      </c>
      <c r="AX104" s="14" t="s">
        <v>72</v>
      </c>
      <c r="AY104" s="254" t="s">
        <v>196</v>
      </c>
    </row>
    <row r="105" s="15" customFormat="1">
      <c r="A105" s="15"/>
      <c r="B105" s="255"/>
      <c r="C105" s="256"/>
      <c r="D105" s="235" t="s">
        <v>208</v>
      </c>
      <c r="E105" s="257" t="s">
        <v>19</v>
      </c>
      <c r="F105" s="258" t="s">
        <v>219</v>
      </c>
      <c r="G105" s="256"/>
      <c r="H105" s="259">
        <v>9.4199999999999999</v>
      </c>
      <c r="I105" s="260"/>
      <c r="J105" s="256"/>
      <c r="K105" s="256"/>
      <c r="L105" s="261"/>
      <c r="M105" s="262"/>
      <c r="N105" s="263"/>
      <c r="O105" s="263"/>
      <c r="P105" s="263"/>
      <c r="Q105" s="263"/>
      <c r="R105" s="263"/>
      <c r="S105" s="263"/>
      <c r="T105" s="264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5" t="s">
        <v>208</v>
      </c>
      <c r="AU105" s="265" t="s">
        <v>81</v>
      </c>
      <c r="AV105" s="15" t="s">
        <v>204</v>
      </c>
      <c r="AW105" s="15" t="s">
        <v>33</v>
      </c>
      <c r="AX105" s="15" t="s">
        <v>79</v>
      </c>
      <c r="AY105" s="265" t="s">
        <v>196</v>
      </c>
    </row>
    <row r="106" s="14" customFormat="1">
      <c r="A106" s="14"/>
      <c r="B106" s="244"/>
      <c r="C106" s="245"/>
      <c r="D106" s="235" t="s">
        <v>208</v>
      </c>
      <c r="E106" s="245"/>
      <c r="F106" s="247" t="s">
        <v>2296</v>
      </c>
      <c r="G106" s="245"/>
      <c r="H106" s="248">
        <v>18.84</v>
      </c>
      <c r="I106" s="249"/>
      <c r="J106" s="245"/>
      <c r="K106" s="245"/>
      <c r="L106" s="250"/>
      <c r="M106" s="251"/>
      <c r="N106" s="252"/>
      <c r="O106" s="252"/>
      <c r="P106" s="252"/>
      <c r="Q106" s="252"/>
      <c r="R106" s="252"/>
      <c r="S106" s="252"/>
      <c r="T106" s="253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4" t="s">
        <v>208</v>
      </c>
      <c r="AU106" s="254" t="s">
        <v>81</v>
      </c>
      <c r="AV106" s="14" t="s">
        <v>81</v>
      </c>
      <c r="AW106" s="14" t="s">
        <v>4</v>
      </c>
      <c r="AX106" s="14" t="s">
        <v>79</v>
      </c>
      <c r="AY106" s="254" t="s">
        <v>196</v>
      </c>
    </row>
    <row r="107" s="2" customFormat="1" ht="21.75" customHeight="1">
      <c r="A107" s="41"/>
      <c r="B107" s="42"/>
      <c r="C107" s="215" t="s">
        <v>226</v>
      </c>
      <c r="D107" s="215" t="s">
        <v>199</v>
      </c>
      <c r="E107" s="216" t="s">
        <v>2297</v>
      </c>
      <c r="F107" s="217" t="s">
        <v>2298</v>
      </c>
      <c r="G107" s="218" t="s">
        <v>202</v>
      </c>
      <c r="H107" s="219">
        <v>3.1400000000000001</v>
      </c>
      <c r="I107" s="220"/>
      <c r="J107" s="221">
        <f>ROUND(I107*H107,2)</f>
        <v>0</v>
      </c>
      <c r="K107" s="217" t="s">
        <v>203</v>
      </c>
      <c r="L107" s="47"/>
      <c r="M107" s="222" t="s">
        <v>19</v>
      </c>
      <c r="N107" s="223" t="s">
        <v>43</v>
      </c>
      <c r="O107" s="87"/>
      <c r="P107" s="224">
        <f>O107*H107</f>
        <v>0</v>
      </c>
      <c r="Q107" s="224">
        <v>0.00068999999999999997</v>
      </c>
      <c r="R107" s="224">
        <f>Q107*H107</f>
        <v>0.0021665999999999999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204</v>
      </c>
      <c r="AT107" s="226" t="s">
        <v>199</v>
      </c>
      <c r="AU107" s="226" t="s">
        <v>81</v>
      </c>
      <c r="AY107" s="20" t="s">
        <v>196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79</v>
      </c>
      <c r="BK107" s="227">
        <f>ROUND(I107*H107,2)</f>
        <v>0</v>
      </c>
      <c r="BL107" s="20" t="s">
        <v>204</v>
      </c>
      <c r="BM107" s="226" t="s">
        <v>2299</v>
      </c>
    </row>
    <row r="108" s="2" customFormat="1">
      <c r="A108" s="41"/>
      <c r="B108" s="42"/>
      <c r="C108" s="43"/>
      <c r="D108" s="228" t="s">
        <v>206</v>
      </c>
      <c r="E108" s="43"/>
      <c r="F108" s="229" t="s">
        <v>2300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206</v>
      </c>
      <c r="AU108" s="20" t="s">
        <v>81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2301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3" customFormat="1">
      <c r="A110" s="13"/>
      <c r="B110" s="233"/>
      <c r="C110" s="234"/>
      <c r="D110" s="235" t="s">
        <v>208</v>
      </c>
      <c r="E110" s="236" t="s">
        <v>19</v>
      </c>
      <c r="F110" s="237" t="s">
        <v>2289</v>
      </c>
      <c r="G110" s="234"/>
      <c r="H110" s="236" t="s">
        <v>19</v>
      </c>
      <c r="I110" s="238"/>
      <c r="J110" s="234"/>
      <c r="K110" s="234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208</v>
      </c>
      <c r="AU110" s="243" t="s">
        <v>81</v>
      </c>
      <c r="AV110" s="13" t="s">
        <v>79</v>
      </c>
      <c r="AW110" s="13" t="s">
        <v>33</v>
      </c>
      <c r="AX110" s="13" t="s">
        <v>72</v>
      </c>
      <c r="AY110" s="243" t="s">
        <v>196</v>
      </c>
    </row>
    <row r="111" s="14" customFormat="1">
      <c r="A111" s="14"/>
      <c r="B111" s="244"/>
      <c r="C111" s="245"/>
      <c r="D111" s="235" t="s">
        <v>208</v>
      </c>
      <c r="E111" s="246" t="s">
        <v>19</v>
      </c>
      <c r="F111" s="247" t="s">
        <v>2302</v>
      </c>
      <c r="G111" s="245"/>
      <c r="H111" s="248">
        <v>3.1400000000000001</v>
      </c>
      <c r="I111" s="249"/>
      <c r="J111" s="245"/>
      <c r="K111" s="245"/>
      <c r="L111" s="250"/>
      <c r="M111" s="251"/>
      <c r="N111" s="252"/>
      <c r="O111" s="252"/>
      <c r="P111" s="252"/>
      <c r="Q111" s="252"/>
      <c r="R111" s="252"/>
      <c r="S111" s="252"/>
      <c r="T111" s="253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4" t="s">
        <v>208</v>
      </c>
      <c r="AU111" s="254" t="s">
        <v>81</v>
      </c>
      <c r="AV111" s="14" t="s">
        <v>81</v>
      </c>
      <c r="AW111" s="14" t="s">
        <v>33</v>
      </c>
      <c r="AX111" s="14" t="s">
        <v>72</v>
      </c>
      <c r="AY111" s="254" t="s">
        <v>196</v>
      </c>
    </row>
    <row r="112" s="13" customFormat="1">
      <c r="A112" s="13"/>
      <c r="B112" s="233"/>
      <c r="C112" s="234"/>
      <c r="D112" s="235" t="s">
        <v>208</v>
      </c>
      <c r="E112" s="236" t="s">
        <v>19</v>
      </c>
      <c r="F112" s="237" t="s">
        <v>2290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208</v>
      </c>
      <c r="AU112" s="243" t="s">
        <v>81</v>
      </c>
      <c r="AV112" s="13" t="s">
        <v>79</v>
      </c>
      <c r="AW112" s="13" t="s">
        <v>33</v>
      </c>
      <c r="AX112" s="13" t="s">
        <v>72</v>
      </c>
      <c r="AY112" s="243" t="s">
        <v>196</v>
      </c>
    </row>
    <row r="113" s="13" customFormat="1">
      <c r="A113" s="13"/>
      <c r="B113" s="233"/>
      <c r="C113" s="234"/>
      <c r="D113" s="235" t="s">
        <v>208</v>
      </c>
      <c r="E113" s="236" t="s">
        <v>19</v>
      </c>
      <c r="F113" s="237" t="s">
        <v>2288</v>
      </c>
      <c r="G113" s="234"/>
      <c r="H113" s="236" t="s">
        <v>19</v>
      </c>
      <c r="I113" s="238"/>
      <c r="J113" s="234"/>
      <c r="K113" s="234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208</v>
      </c>
      <c r="AU113" s="243" t="s">
        <v>81</v>
      </c>
      <c r="AV113" s="13" t="s">
        <v>79</v>
      </c>
      <c r="AW113" s="13" t="s">
        <v>33</v>
      </c>
      <c r="AX113" s="13" t="s">
        <v>72</v>
      </c>
      <c r="AY113" s="243" t="s">
        <v>196</v>
      </c>
    </row>
    <row r="114" s="13" customFormat="1">
      <c r="A114" s="13"/>
      <c r="B114" s="233"/>
      <c r="C114" s="234"/>
      <c r="D114" s="235" t="s">
        <v>208</v>
      </c>
      <c r="E114" s="236" t="s">
        <v>19</v>
      </c>
      <c r="F114" s="237" t="s">
        <v>2303</v>
      </c>
      <c r="G114" s="234"/>
      <c r="H114" s="236" t="s">
        <v>19</v>
      </c>
      <c r="I114" s="238"/>
      <c r="J114" s="234"/>
      <c r="K114" s="234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208</v>
      </c>
      <c r="AU114" s="243" t="s">
        <v>81</v>
      </c>
      <c r="AV114" s="13" t="s">
        <v>79</v>
      </c>
      <c r="AW114" s="13" t="s">
        <v>33</v>
      </c>
      <c r="AX114" s="13" t="s">
        <v>72</v>
      </c>
      <c r="AY114" s="243" t="s">
        <v>196</v>
      </c>
    </row>
    <row r="115" s="15" customFormat="1">
      <c r="A115" s="15"/>
      <c r="B115" s="255"/>
      <c r="C115" s="256"/>
      <c r="D115" s="235" t="s">
        <v>208</v>
      </c>
      <c r="E115" s="257" t="s">
        <v>19</v>
      </c>
      <c r="F115" s="258" t="s">
        <v>219</v>
      </c>
      <c r="G115" s="256"/>
      <c r="H115" s="259">
        <v>3.1400000000000001</v>
      </c>
      <c r="I115" s="260"/>
      <c r="J115" s="256"/>
      <c r="K115" s="256"/>
      <c r="L115" s="261"/>
      <c r="M115" s="262"/>
      <c r="N115" s="263"/>
      <c r="O115" s="263"/>
      <c r="P115" s="263"/>
      <c r="Q115" s="263"/>
      <c r="R115" s="263"/>
      <c r="S115" s="263"/>
      <c r="T115" s="264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5" t="s">
        <v>208</v>
      </c>
      <c r="AU115" s="265" t="s">
        <v>81</v>
      </c>
      <c r="AV115" s="15" t="s">
        <v>204</v>
      </c>
      <c r="AW115" s="15" t="s">
        <v>33</v>
      </c>
      <c r="AX115" s="15" t="s">
        <v>79</v>
      </c>
      <c r="AY115" s="265" t="s">
        <v>196</v>
      </c>
    </row>
    <row r="116" s="2" customFormat="1" ht="21.75" customHeight="1">
      <c r="A116" s="41"/>
      <c r="B116" s="42"/>
      <c r="C116" s="215" t="s">
        <v>204</v>
      </c>
      <c r="D116" s="215" t="s">
        <v>199</v>
      </c>
      <c r="E116" s="216" t="s">
        <v>2304</v>
      </c>
      <c r="F116" s="217" t="s">
        <v>2305</v>
      </c>
      <c r="G116" s="218" t="s">
        <v>202</v>
      </c>
      <c r="H116" s="219">
        <v>3.1400000000000001</v>
      </c>
      <c r="I116" s="220"/>
      <c r="J116" s="221">
        <f>ROUND(I116*H116,2)</f>
        <v>0</v>
      </c>
      <c r="K116" s="217" t="s">
        <v>203</v>
      </c>
      <c r="L116" s="47"/>
      <c r="M116" s="222" t="s">
        <v>19</v>
      </c>
      <c r="N116" s="223" t="s">
        <v>43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204</v>
      </c>
      <c r="AT116" s="226" t="s">
        <v>199</v>
      </c>
      <c r="AU116" s="226" t="s">
        <v>81</v>
      </c>
      <c r="AY116" s="20" t="s">
        <v>196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204</v>
      </c>
      <c r="BM116" s="226" t="s">
        <v>2306</v>
      </c>
    </row>
    <row r="117" s="2" customFormat="1">
      <c r="A117" s="41"/>
      <c r="B117" s="42"/>
      <c r="C117" s="43"/>
      <c r="D117" s="228" t="s">
        <v>206</v>
      </c>
      <c r="E117" s="43"/>
      <c r="F117" s="229" t="s">
        <v>2307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206</v>
      </c>
      <c r="AU117" s="20" t="s">
        <v>81</v>
      </c>
    </row>
    <row r="118" s="13" customFormat="1">
      <c r="A118" s="13"/>
      <c r="B118" s="233"/>
      <c r="C118" s="234"/>
      <c r="D118" s="235" t="s">
        <v>208</v>
      </c>
      <c r="E118" s="236" t="s">
        <v>19</v>
      </c>
      <c r="F118" s="237" t="s">
        <v>2301</v>
      </c>
      <c r="G118" s="234"/>
      <c r="H118" s="236" t="s">
        <v>19</v>
      </c>
      <c r="I118" s="238"/>
      <c r="J118" s="234"/>
      <c r="K118" s="234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208</v>
      </c>
      <c r="AU118" s="243" t="s">
        <v>81</v>
      </c>
      <c r="AV118" s="13" t="s">
        <v>79</v>
      </c>
      <c r="AW118" s="13" t="s">
        <v>33</v>
      </c>
      <c r="AX118" s="13" t="s">
        <v>72</v>
      </c>
      <c r="AY118" s="243" t="s">
        <v>196</v>
      </c>
    </row>
    <row r="119" s="13" customFormat="1">
      <c r="A119" s="13"/>
      <c r="B119" s="233"/>
      <c r="C119" s="234"/>
      <c r="D119" s="235" t="s">
        <v>208</v>
      </c>
      <c r="E119" s="236" t="s">
        <v>19</v>
      </c>
      <c r="F119" s="237" t="s">
        <v>2289</v>
      </c>
      <c r="G119" s="234"/>
      <c r="H119" s="236" t="s">
        <v>19</v>
      </c>
      <c r="I119" s="238"/>
      <c r="J119" s="234"/>
      <c r="K119" s="234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208</v>
      </c>
      <c r="AU119" s="243" t="s">
        <v>81</v>
      </c>
      <c r="AV119" s="13" t="s">
        <v>79</v>
      </c>
      <c r="AW119" s="13" t="s">
        <v>33</v>
      </c>
      <c r="AX119" s="13" t="s">
        <v>72</v>
      </c>
      <c r="AY119" s="243" t="s">
        <v>196</v>
      </c>
    </row>
    <row r="120" s="14" customFormat="1">
      <c r="A120" s="14"/>
      <c r="B120" s="244"/>
      <c r="C120" s="245"/>
      <c r="D120" s="235" t="s">
        <v>208</v>
      </c>
      <c r="E120" s="246" t="s">
        <v>19</v>
      </c>
      <c r="F120" s="247" t="s">
        <v>2302</v>
      </c>
      <c r="G120" s="245"/>
      <c r="H120" s="248">
        <v>3.1400000000000001</v>
      </c>
      <c r="I120" s="249"/>
      <c r="J120" s="245"/>
      <c r="K120" s="245"/>
      <c r="L120" s="250"/>
      <c r="M120" s="251"/>
      <c r="N120" s="252"/>
      <c r="O120" s="252"/>
      <c r="P120" s="252"/>
      <c r="Q120" s="252"/>
      <c r="R120" s="252"/>
      <c r="S120" s="252"/>
      <c r="T120" s="25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4" t="s">
        <v>208</v>
      </c>
      <c r="AU120" s="254" t="s">
        <v>81</v>
      </c>
      <c r="AV120" s="14" t="s">
        <v>81</v>
      </c>
      <c r="AW120" s="14" t="s">
        <v>33</v>
      </c>
      <c r="AX120" s="14" t="s">
        <v>72</v>
      </c>
      <c r="AY120" s="254" t="s">
        <v>196</v>
      </c>
    </row>
    <row r="121" s="13" customFormat="1">
      <c r="A121" s="13"/>
      <c r="B121" s="233"/>
      <c r="C121" s="234"/>
      <c r="D121" s="235" t="s">
        <v>208</v>
      </c>
      <c r="E121" s="236" t="s">
        <v>19</v>
      </c>
      <c r="F121" s="237" t="s">
        <v>2290</v>
      </c>
      <c r="G121" s="234"/>
      <c r="H121" s="236" t="s">
        <v>19</v>
      </c>
      <c r="I121" s="238"/>
      <c r="J121" s="234"/>
      <c r="K121" s="234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208</v>
      </c>
      <c r="AU121" s="243" t="s">
        <v>81</v>
      </c>
      <c r="AV121" s="13" t="s">
        <v>79</v>
      </c>
      <c r="AW121" s="13" t="s">
        <v>33</v>
      </c>
      <c r="AX121" s="13" t="s">
        <v>72</v>
      </c>
      <c r="AY121" s="243" t="s">
        <v>196</v>
      </c>
    </row>
    <row r="122" s="13" customFormat="1">
      <c r="A122" s="13"/>
      <c r="B122" s="233"/>
      <c r="C122" s="234"/>
      <c r="D122" s="235" t="s">
        <v>208</v>
      </c>
      <c r="E122" s="236" t="s">
        <v>19</v>
      </c>
      <c r="F122" s="237" t="s">
        <v>2288</v>
      </c>
      <c r="G122" s="234"/>
      <c r="H122" s="236" t="s">
        <v>19</v>
      </c>
      <c r="I122" s="238"/>
      <c r="J122" s="234"/>
      <c r="K122" s="234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208</v>
      </c>
      <c r="AU122" s="243" t="s">
        <v>81</v>
      </c>
      <c r="AV122" s="13" t="s">
        <v>79</v>
      </c>
      <c r="AW122" s="13" t="s">
        <v>33</v>
      </c>
      <c r="AX122" s="13" t="s">
        <v>72</v>
      </c>
      <c r="AY122" s="243" t="s">
        <v>196</v>
      </c>
    </row>
    <row r="123" s="13" customFormat="1">
      <c r="A123" s="13"/>
      <c r="B123" s="233"/>
      <c r="C123" s="234"/>
      <c r="D123" s="235" t="s">
        <v>208</v>
      </c>
      <c r="E123" s="236" t="s">
        <v>19</v>
      </c>
      <c r="F123" s="237" t="s">
        <v>2303</v>
      </c>
      <c r="G123" s="234"/>
      <c r="H123" s="236" t="s">
        <v>19</v>
      </c>
      <c r="I123" s="238"/>
      <c r="J123" s="234"/>
      <c r="K123" s="234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208</v>
      </c>
      <c r="AU123" s="243" t="s">
        <v>81</v>
      </c>
      <c r="AV123" s="13" t="s">
        <v>79</v>
      </c>
      <c r="AW123" s="13" t="s">
        <v>33</v>
      </c>
      <c r="AX123" s="13" t="s">
        <v>72</v>
      </c>
      <c r="AY123" s="243" t="s">
        <v>196</v>
      </c>
    </row>
    <row r="124" s="15" customFormat="1">
      <c r="A124" s="15"/>
      <c r="B124" s="255"/>
      <c r="C124" s="256"/>
      <c r="D124" s="235" t="s">
        <v>208</v>
      </c>
      <c r="E124" s="257" t="s">
        <v>19</v>
      </c>
      <c r="F124" s="258" t="s">
        <v>219</v>
      </c>
      <c r="G124" s="256"/>
      <c r="H124" s="259">
        <v>3.1400000000000001</v>
      </c>
      <c r="I124" s="260"/>
      <c r="J124" s="256"/>
      <c r="K124" s="256"/>
      <c r="L124" s="261"/>
      <c r="M124" s="262"/>
      <c r="N124" s="263"/>
      <c r="O124" s="263"/>
      <c r="P124" s="263"/>
      <c r="Q124" s="263"/>
      <c r="R124" s="263"/>
      <c r="S124" s="263"/>
      <c r="T124" s="264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T124" s="265" t="s">
        <v>208</v>
      </c>
      <c r="AU124" s="265" t="s">
        <v>81</v>
      </c>
      <c r="AV124" s="15" t="s">
        <v>204</v>
      </c>
      <c r="AW124" s="15" t="s">
        <v>33</v>
      </c>
      <c r="AX124" s="15" t="s">
        <v>79</v>
      </c>
      <c r="AY124" s="265" t="s">
        <v>196</v>
      </c>
    </row>
    <row r="125" s="2" customFormat="1" ht="16.5" customHeight="1">
      <c r="A125" s="41"/>
      <c r="B125" s="42"/>
      <c r="C125" s="215" t="s">
        <v>241</v>
      </c>
      <c r="D125" s="215" t="s">
        <v>199</v>
      </c>
      <c r="E125" s="216" t="s">
        <v>2308</v>
      </c>
      <c r="F125" s="217" t="s">
        <v>2309</v>
      </c>
      <c r="G125" s="218" t="s">
        <v>244</v>
      </c>
      <c r="H125" s="219">
        <v>9.4199999999999999</v>
      </c>
      <c r="I125" s="220"/>
      <c r="J125" s="221">
        <f>ROUND(I125*H125,2)</f>
        <v>0</v>
      </c>
      <c r="K125" s="217" t="s">
        <v>203</v>
      </c>
      <c r="L125" s="47"/>
      <c r="M125" s="222" t="s">
        <v>19</v>
      </c>
      <c r="N125" s="223" t="s">
        <v>43</v>
      </c>
      <c r="O125" s="87"/>
      <c r="P125" s="224">
        <f>O125*H125</f>
        <v>0</v>
      </c>
      <c r="Q125" s="224">
        <v>0.0112529</v>
      </c>
      <c r="R125" s="224">
        <f>Q125*H125</f>
        <v>0.106002318</v>
      </c>
      <c r="S125" s="224">
        <v>0</v>
      </c>
      <c r="T125" s="225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204</v>
      </c>
      <c r="AT125" s="226" t="s">
        <v>199</v>
      </c>
      <c r="AU125" s="226" t="s">
        <v>81</v>
      </c>
      <c r="AY125" s="20" t="s">
        <v>196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79</v>
      </c>
      <c r="BK125" s="227">
        <f>ROUND(I125*H125,2)</f>
        <v>0</v>
      </c>
      <c r="BL125" s="20" t="s">
        <v>204</v>
      </c>
      <c r="BM125" s="226" t="s">
        <v>2310</v>
      </c>
    </row>
    <row r="126" s="2" customFormat="1">
      <c r="A126" s="41"/>
      <c r="B126" s="42"/>
      <c r="C126" s="43"/>
      <c r="D126" s="228" t="s">
        <v>206</v>
      </c>
      <c r="E126" s="43"/>
      <c r="F126" s="229" t="s">
        <v>2311</v>
      </c>
      <c r="G126" s="43"/>
      <c r="H126" s="43"/>
      <c r="I126" s="230"/>
      <c r="J126" s="43"/>
      <c r="K126" s="43"/>
      <c r="L126" s="47"/>
      <c r="M126" s="231"/>
      <c r="N126" s="232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206</v>
      </c>
      <c r="AU126" s="20" t="s">
        <v>81</v>
      </c>
    </row>
    <row r="127" s="13" customFormat="1">
      <c r="A127" s="13"/>
      <c r="B127" s="233"/>
      <c r="C127" s="234"/>
      <c r="D127" s="235" t="s">
        <v>208</v>
      </c>
      <c r="E127" s="236" t="s">
        <v>19</v>
      </c>
      <c r="F127" s="237" t="s">
        <v>2288</v>
      </c>
      <c r="G127" s="234"/>
      <c r="H127" s="236" t="s">
        <v>19</v>
      </c>
      <c r="I127" s="238"/>
      <c r="J127" s="234"/>
      <c r="K127" s="234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208</v>
      </c>
      <c r="AU127" s="243" t="s">
        <v>81</v>
      </c>
      <c r="AV127" s="13" t="s">
        <v>79</v>
      </c>
      <c r="AW127" s="13" t="s">
        <v>33</v>
      </c>
      <c r="AX127" s="13" t="s">
        <v>72</v>
      </c>
      <c r="AY127" s="243" t="s">
        <v>196</v>
      </c>
    </row>
    <row r="128" s="13" customFormat="1">
      <c r="A128" s="13"/>
      <c r="B128" s="233"/>
      <c r="C128" s="234"/>
      <c r="D128" s="235" t="s">
        <v>208</v>
      </c>
      <c r="E128" s="236" t="s">
        <v>19</v>
      </c>
      <c r="F128" s="237" t="s">
        <v>2289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208</v>
      </c>
      <c r="AU128" s="243" t="s">
        <v>81</v>
      </c>
      <c r="AV128" s="13" t="s">
        <v>79</v>
      </c>
      <c r="AW128" s="13" t="s">
        <v>33</v>
      </c>
      <c r="AX128" s="13" t="s">
        <v>72</v>
      </c>
      <c r="AY128" s="243" t="s">
        <v>196</v>
      </c>
    </row>
    <row r="129" s="13" customFormat="1">
      <c r="A129" s="13"/>
      <c r="B129" s="233"/>
      <c r="C129" s="234"/>
      <c r="D129" s="235" t="s">
        <v>208</v>
      </c>
      <c r="E129" s="236" t="s">
        <v>19</v>
      </c>
      <c r="F129" s="237" t="s">
        <v>2290</v>
      </c>
      <c r="G129" s="234"/>
      <c r="H129" s="236" t="s">
        <v>19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208</v>
      </c>
      <c r="AU129" s="243" t="s">
        <v>81</v>
      </c>
      <c r="AV129" s="13" t="s">
        <v>79</v>
      </c>
      <c r="AW129" s="13" t="s">
        <v>33</v>
      </c>
      <c r="AX129" s="13" t="s">
        <v>72</v>
      </c>
      <c r="AY129" s="243" t="s">
        <v>196</v>
      </c>
    </row>
    <row r="130" s="13" customFormat="1">
      <c r="A130" s="13"/>
      <c r="B130" s="233"/>
      <c r="C130" s="234"/>
      <c r="D130" s="235" t="s">
        <v>208</v>
      </c>
      <c r="E130" s="236" t="s">
        <v>19</v>
      </c>
      <c r="F130" s="237" t="s">
        <v>2291</v>
      </c>
      <c r="G130" s="234"/>
      <c r="H130" s="236" t="s">
        <v>19</v>
      </c>
      <c r="I130" s="238"/>
      <c r="J130" s="234"/>
      <c r="K130" s="234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208</v>
      </c>
      <c r="AU130" s="243" t="s">
        <v>81</v>
      </c>
      <c r="AV130" s="13" t="s">
        <v>79</v>
      </c>
      <c r="AW130" s="13" t="s">
        <v>33</v>
      </c>
      <c r="AX130" s="13" t="s">
        <v>72</v>
      </c>
      <c r="AY130" s="243" t="s">
        <v>196</v>
      </c>
    </row>
    <row r="131" s="14" customFormat="1">
      <c r="A131" s="14"/>
      <c r="B131" s="244"/>
      <c r="C131" s="245"/>
      <c r="D131" s="235" t="s">
        <v>208</v>
      </c>
      <c r="E131" s="246" t="s">
        <v>19</v>
      </c>
      <c r="F131" s="247" t="s">
        <v>2292</v>
      </c>
      <c r="G131" s="245"/>
      <c r="H131" s="248">
        <v>9.4199999999999999</v>
      </c>
      <c r="I131" s="249"/>
      <c r="J131" s="245"/>
      <c r="K131" s="245"/>
      <c r="L131" s="250"/>
      <c r="M131" s="251"/>
      <c r="N131" s="252"/>
      <c r="O131" s="252"/>
      <c r="P131" s="252"/>
      <c r="Q131" s="252"/>
      <c r="R131" s="252"/>
      <c r="S131" s="252"/>
      <c r="T131" s="253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4" t="s">
        <v>208</v>
      </c>
      <c r="AU131" s="254" t="s">
        <v>81</v>
      </c>
      <c r="AV131" s="14" t="s">
        <v>81</v>
      </c>
      <c r="AW131" s="14" t="s">
        <v>33</v>
      </c>
      <c r="AX131" s="14" t="s">
        <v>72</v>
      </c>
      <c r="AY131" s="254" t="s">
        <v>196</v>
      </c>
    </row>
    <row r="132" s="15" customFormat="1">
      <c r="A132" s="15"/>
      <c r="B132" s="255"/>
      <c r="C132" s="256"/>
      <c r="D132" s="235" t="s">
        <v>208</v>
      </c>
      <c r="E132" s="257" t="s">
        <v>19</v>
      </c>
      <c r="F132" s="258" t="s">
        <v>219</v>
      </c>
      <c r="G132" s="256"/>
      <c r="H132" s="259">
        <v>9.4199999999999999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5" t="s">
        <v>208</v>
      </c>
      <c r="AU132" s="265" t="s">
        <v>81</v>
      </c>
      <c r="AV132" s="15" t="s">
        <v>204</v>
      </c>
      <c r="AW132" s="15" t="s">
        <v>33</v>
      </c>
      <c r="AX132" s="15" t="s">
        <v>79</v>
      </c>
      <c r="AY132" s="265" t="s">
        <v>196</v>
      </c>
    </row>
    <row r="133" s="2" customFormat="1" ht="21.75" customHeight="1">
      <c r="A133" s="41"/>
      <c r="B133" s="42"/>
      <c r="C133" s="215" t="s">
        <v>261</v>
      </c>
      <c r="D133" s="215" t="s">
        <v>199</v>
      </c>
      <c r="E133" s="216" t="s">
        <v>2312</v>
      </c>
      <c r="F133" s="217" t="s">
        <v>2313</v>
      </c>
      <c r="G133" s="218" t="s">
        <v>244</v>
      </c>
      <c r="H133" s="219">
        <v>9.4199999999999999</v>
      </c>
      <c r="I133" s="220"/>
      <c r="J133" s="221">
        <f>ROUND(I133*H133,2)</f>
        <v>0</v>
      </c>
      <c r="K133" s="217" t="s">
        <v>203</v>
      </c>
      <c r="L133" s="47"/>
      <c r="M133" s="222" t="s">
        <v>19</v>
      </c>
      <c r="N133" s="223" t="s">
        <v>43</v>
      </c>
      <c r="O133" s="87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6" t="s">
        <v>204</v>
      </c>
      <c r="AT133" s="226" t="s">
        <v>199</v>
      </c>
      <c r="AU133" s="226" t="s">
        <v>81</v>
      </c>
      <c r="AY133" s="20" t="s">
        <v>196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20" t="s">
        <v>79</v>
      </c>
      <c r="BK133" s="227">
        <f>ROUND(I133*H133,2)</f>
        <v>0</v>
      </c>
      <c r="BL133" s="20" t="s">
        <v>204</v>
      </c>
      <c r="BM133" s="226" t="s">
        <v>2314</v>
      </c>
    </row>
    <row r="134" s="2" customFormat="1">
      <c r="A134" s="41"/>
      <c r="B134" s="42"/>
      <c r="C134" s="43"/>
      <c r="D134" s="228" t="s">
        <v>206</v>
      </c>
      <c r="E134" s="43"/>
      <c r="F134" s="229" t="s">
        <v>2315</v>
      </c>
      <c r="G134" s="43"/>
      <c r="H134" s="43"/>
      <c r="I134" s="230"/>
      <c r="J134" s="43"/>
      <c r="K134" s="43"/>
      <c r="L134" s="47"/>
      <c r="M134" s="231"/>
      <c r="N134" s="232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206</v>
      </c>
      <c r="AU134" s="20" t="s">
        <v>81</v>
      </c>
    </row>
    <row r="135" s="13" customFormat="1">
      <c r="A135" s="13"/>
      <c r="B135" s="233"/>
      <c r="C135" s="234"/>
      <c r="D135" s="235" t="s">
        <v>208</v>
      </c>
      <c r="E135" s="236" t="s">
        <v>19</v>
      </c>
      <c r="F135" s="237" t="s">
        <v>2288</v>
      </c>
      <c r="G135" s="234"/>
      <c r="H135" s="236" t="s">
        <v>19</v>
      </c>
      <c r="I135" s="238"/>
      <c r="J135" s="234"/>
      <c r="K135" s="234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208</v>
      </c>
      <c r="AU135" s="243" t="s">
        <v>81</v>
      </c>
      <c r="AV135" s="13" t="s">
        <v>79</v>
      </c>
      <c r="AW135" s="13" t="s">
        <v>33</v>
      </c>
      <c r="AX135" s="13" t="s">
        <v>72</v>
      </c>
      <c r="AY135" s="243" t="s">
        <v>196</v>
      </c>
    </row>
    <row r="136" s="13" customFormat="1">
      <c r="A136" s="13"/>
      <c r="B136" s="233"/>
      <c r="C136" s="234"/>
      <c r="D136" s="235" t="s">
        <v>208</v>
      </c>
      <c r="E136" s="236" t="s">
        <v>19</v>
      </c>
      <c r="F136" s="237" t="s">
        <v>2289</v>
      </c>
      <c r="G136" s="234"/>
      <c r="H136" s="236" t="s">
        <v>19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208</v>
      </c>
      <c r="AU136" s="243" t="s">
        <v>81</v>
      </c>
      <c r="AV136" s="13" t="s">
        <v>79</v>
      </c>
      <c r="AW136" s="13" t="s">
        <v>33</v>
      </c>
      <c r="AX136" s="13" t="s">
        <v>72</v>
      </c>
      <c r="AY136" s="243" t="s">
        <v>196</v>
      </c>
    </row>
    <row r="137" s="13" customFormat="1">
      <c r="A137" s="13"/>
      <c r="B137" s="233"/>
      <c r="C137" s="234"/>
      <c r="D137" s="235" t="s">
        <v>208</v>
      </c>
      <c r="E137" s="236" t="s">
        <v>19</v>
      </c>
      <c r="F137" s="237" t="s">
        <v>2290</v>
      </c>
      <c r="G137" s="234"/>
      <c r="H137" s="236" t="s">
        <v>19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208</v>
      </c>
      <c r="AU137" s="243" t="s">
        <v>81</v>
      </c>
      <c r="AV137" s="13" t="s">
        <v>79</v>
      </c>
      <c r="AW137" s="13" t="s">
        <v>33</v>
      </c>
      <c r="AX137" s="13" t="s">
        <v>72</v>
      </c>
      <c r="AY137" s="243" t="s">
        <v>196</v>
      </c>
    </row>
    <row r="138" s="13" customFormat="1">
      <c r="A138" s="13"/>
      <c r="B138" s="233"/>
      <c r="C138" s="234"/>
      <c r="D138" s="235" t="s">
        <v>208</v>
      </c>
      <c r="E138" s="236" t="s">
        <v>19</v>
      </c>
      <c r="F138" s="237" t="s">
        <v>2291</v>
      </c>
      <c r="G138" s="234"/>
      <c r="H138" s="236" t="s">
        <v>19</v>
      </c>
      <c r="I138" s="238"/>
      <c r="J138" s="234"/>
      <c r="K138" s="234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208</v>
      </c>
      <c r="AU138" s="243" t="s">
        <v>81</v>
      </c>
      <c r="AV138" s="13" t="s">
        <v>79</v>
      </c>
      <c r="AW138" s="13" t="s">
        <v>33</v>
      </c>
      <c r="AX138" s="13" t="s">
        <v>72</v>
      </c>
      <c r="AY138" s="243" t="s">
        <v>196</v>
      </c>
    </row>
    <row r="139" s="14" customFormat="1">
      <c r="A139" s="14"/>
      <c r="B139" s="244"/>
      <c r="C139" s="245"/>
      <c r="D139" s="235" t="s">
        <v>208</v>
      </c>
      <c r="E139" s="246" t="s">
        <v>19</v>
      </c>
      <c r="F139" s="247" t="s">
        <v>2292</v>
      </c>
      <c r="G139" s="245"/>
      <c r="H139" s="248">
        <v>9.4199999999999999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4" t="s">
        <v>208</v>
      </c>
      <c r="AU139" s="254" t="s">
        <v>81</v>
      </c>
      <c r="AV139" s="14" t="s">
        <v>81</v>
      </c>
      <c r="AW139" s="14" t="s">
        <v>33</v>
      </c>
      <c r="AX139" s="14" t="s">
        <v>72</v>
      </c>
      <c r="AY139" s="254" t="s">
        <v>196</v>
      </c>
    </row>
    <row r="140" s="15" customFormat="1">
      <c r="A140" s="15"/>
      <c r="B140" s="255"/>
      <c r="C140" s="256"/>
      <c r="D140" s="235" t="s">
        <v>208</v>
      </c>
      <c r="E140" s="257" t="s">
        <v>19</v>
      </c>
      <c r="F140" s="258" t="s">
        <v>219</v>
      </c>
      <c r="G140" s="256"/>
      <c r="H140" s="259">
        <v>9.4199999999999999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5" t="s">
        <v>208</v>
      </c>
      <c r="AU140" s="265" t="s">
        <v>81</v>
      </c>
      <c r="AV140" s="15" t="s">
        <v>204</v>
      </c>
      <c r="AW140" s="15" t="s">
        <v>33</v>
      </c>
      <c r="AX140" s="15" t="s">
        <v>79</v>
      </c>
      <c r="AY140" s="265" t="s">
        <v>196</v>
      </c>
    </row>
    <row r="141" s="2" customFormat="1" ht="24.15" customHeight="1">
      <c r="A141" s="41"/>
      <c r="B141" s="42"/>
      <c r="C141" s="215" t="s">
        <v>278</v>
      </c>
      <c r="D141" s="215" t="s">
        <v>199</v>
      </c>
      <c r="E141" s="216" t="s">
        <v>2316</v>
      </c>
      <c r="F141" s="217" t="s">
        <v>2317</v>
      </c>
      <c r="G141" s="218" t="s">
        <v>943</v>
      </c>
      <c r="H141" s="219">
        <v>6</v>
      </c>
      <c r="I141" s="220"/>
      <c r="J141" s="221">
        <f>ROUND(I141*H141,2)</f>
        <v>0</v>
      </c>
      <c r="K141" s="217" t="s">
        <v>203</v>
      </c>
      <c r="L141" s="47"/>
      <c r="M141" s="222" t="s">
        <v>19</v>
      </c>
      <c r="N141" s="223" t="s">
        <v>43</v>
      </c>
      <c r="O141" s="87"/>
      <c r="P141" s="224">
        <f>O141*H141</f>
        <v>0</v>
      </c>
      <c r="Q141" s="224">
        <v>0.019215699999999999</v>
      </c>
      <c r="R141" s="224">
        <f>Q141*H141</f>
        <v>0.11529419999999999</v>
      </c>
      <c r="S141" s="224">
        <v>0</v>
      </c>
      <c r="T141" s="22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204</v>
      </c>
      <c r="AT141" s="226" t="s">
        <v>199</v>
      </c>
      <c r="AU141" s="226" t="s">
        <v>81</v>
      </c>
      <c r="AY141" s="20" t="s">
        <v>196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79</v>
      </c>
      <c r="BK141" s="227">
        <f>ROUND(I141*H141,2)</f>
        <v>0</v>
      </c>
      <c r="BL141" s="20" t="s">
        <v>204</v>
      </c>
      <c r="BM141" s="226" t="s">
        <v>2318</v>
      </c>
    </row>
    <row r="142" s="2" customFormat="1">
      <c r="A142" s="41"/>
      <c r="B142" s="42"/>
      <c r="C142" s="43"/>
      <c r="D142" s="228" t="s">
        <v>206</v>
      </c>
      <c r="E142" s="43"/>
      <c r="F142" s="229" t="s">
        <v>2319</v>
      </c>
      <c r="G142" s="43"/>
      <c r="H142" s="43"/>
      <c r="I142" s="230"/>
      <c r="J142" s="43"/>
      <c r="K142" s="43"/>
      <c r="L142" s="47"/>
      <c r="M142" s="231"/>
      <c r="N142" s="232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206</v>
      </c>
      <c r="AU142" s="20" t="s">
        <v>81</v>
      </c>
    </row>
    <row r="143" s="13" customFormat="1">
      <c r="A143" s="13"/>
      <c r="B143" s="233"/>
      <c r="C143" s="234"/>
      <c r="D143" s="235" t="s">
        <v>208</v>
      </c>
      <c r="E143" s="236" t="s">
        <v>19</v>
      </c>
      <c r="F143" s="237" t="s">
        <v>2320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208</v>
      </c>
      <c r="AU143" s="243" t="s">
        <v>81</v>
      </c>
      <c r="AV143" s="13" t="s">
        <v>79</v>
      </c>
      <c r="AW143" s="13" t="s">
        <v>33</v>
      </c>
      <c r="AX143" s="13" t="s">
        <v>72</v>
      </c>
      <c r="AY143" s="243" t="s">
        <v>196</v>
      </c>
    </row>
    <row r="144" s="14" customFormat="1">
      <c r="A144" s="14"/>
      <c r="B144" s="244"/>
      <c r="C144" s="245"/>
      <c r="D144" s="235" t="s">
        <v>208</v>
      </c>
      <c r="E144" s="246" t="s">
        <v>19</v>
      </c>
      <c r="F144" s="247" t="s">
        <v>79</v>
      </c>
      <c r="G144" s="245"/>
      <c r="H144" s="248">
        <v>1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4" t="s">
        <v>208</v>
      </c>
      <c r="AU144" s="254" t="s">
        <v>81</v>
      </c>
      <c r="AV144" s="14" t="s">
        <v>81</v>
      </c>
      <c r="AW144" s="14" t="s">
        <v>33</v>
      </c>
      <c r="AX144" s="14" t="s">
        <v>72</v>
      </c>
      <c r="AY144" s="254" t="s">
        <v>196</v>
      </c>
    </row>
    <row r="145" s="13" customFormat="1">
      <c r="A145" s="13"/>
      <c r="B145" s="233"/>
      <c r="C145" s="234"/>
      <c r="D145" s="235" t="s">
        <v>208</v>
      </c>
      <c r="E145" s="236" t="s">
        <v>19</v>
      </c>
      <c r="F145" s="237" t="s">
        <v>2321</v>
      </c>
      <c r="G145" s="234"/>
      <c r="H145" s="236" t="s">
        <v>19</v>
      </c>
      <c r="I145" s="238"/>
      <c r="J145" s="234"/>
      <c r="K145" s="234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208</v>
      </c>
      <c r="AU145" s="243" t="s">
        <v>81</v>
      </c>
      <c r="AV145" s="13" t="s">
        <v>79</v>
      </c>
      <c r="AW145" s="13" t="s">
        <v>33</v>
      </c>
      <c r="AX145" s="13" t="s">
        <v>72</v>
      </c>
      <c r="AY145" s="243" t="s">
        <v>196</v>
      </c>
    </row>
    <row r="146" s="14" customFormat="1">
      <c r="A146" s="14"/>
      <c r="B146" s="244"/>
      <c r="C146" s="245"/>
      <c r="D146" s="235" t="s">
        <v>208</v>
      </c>
      <c r="E146" s="246" t="s">
        <v>19</v>
      </c>
      <c r="F146" s="247" t="s">
        <v>79</v>
      </c>
      <c r="G146" s="245"/>
      <c r="H146" s="248">
        <v>1</v>
      </c>
      <c r="I146" s="249"/>
      <c r="J146" s="245"/>
      <c r="K146" s="245"/>
      <c r="L146" s="250"/>
      <c r="M146" s="251"/>
      <c r="N146" s="252"/>
      <c r="O146" s="252"/>
      <c r="P146" s="252"/>
      <c r="Q146" s="252"/>
      <c r="R146" s="252"/>
      <c r="S146" s="252"/>
      <c r="T146" s="253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4" t="s">
        <v>208</v>
      </c>
      <c r="AU146" s="254" t="s">
        <v>81</v>
      </c>
      <c r="AV146" s="14" t="s">
        <v>81</v>
      </c>
      <c r="AW146" s="14" t="s">
        <v>33</v>
      </c>
      <c r="AX146" s="14" t="s">
        <v>72</v>
      </c>
      <c r="AY146" s="254" t="s">
        <v>196</v>
      </c>
    </row>
    <row r="147" s="13" customFormat="1">
      <c r="A147" s="13"/>
      <c r="B147" s="233"/>
      <c r="C147" s="234"/>
      <c r="D147" s="235" t="s">
        <v>208</v>
      </c>
      <c r="E147" s="236" t="s">
        <v>19</v>
      </c>
      <c r="F147" s="237" t="s">
        <v>2322</v>
      </c>
      <c r="G147" s="234"/>
      <c r="H147" s="236" t="s">
        <v>19</v>
      </c>
      <c r="I147" s="238"/>
      <c r="J147" s="234"/>
      <c r="K147" s="234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208</v>
      </c>
      <c r="AU147" s="243" t="s">
        <v>81</v>
      </c>
      <c r="AV147" s="13" t="s">
        <v>79</v>
      </c>
      <c r="AW147" s="13" t="s">
        <v>33</v>
      </c>
      <c r="AX147" s="13" t="s">
        <v>72</v>
      </c>
      <c r="AY147" s="243" t="s">
        <v>196</v>
      </c>
    </row>
    <row r="148" s="14" customFormat="1">
      <c r="A148" s="14"/>
      <c r="B148" s="244"/>
      <c r="C148" s="245"/>
      <c r="D148" s="235" t="s">
        <v>208</v>
      </c>
      <c r="E148" s="246" t="s">
        <v>19</v>
      </c>
      <c r="F148" s="247" t="s">
        <v>79</v>
      </c>
      <c r="G148" s="245"/>
      <c r="H148" s="248">
        <v>1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208</v>
      </c>
      <c r="AU148" s="254" t="s">
        <v>81</v>
      </c>
      <c r="AV148" s="14" t="s">
        <v>81</v>
      </c>
      <c r="AW148" s="14" t="s">
        <v>33</v>
      </c>
      <c r="AX148" s="14" t="s">
        <v>72</v>
      </c>
      <c r="AY148" s="254" t="s">
        <v>196</v>
      </c>
    </row>
    <row r="149" s="13" customFormat="1">
      <c r="A149" s="13"/>
      <c r="B149" s="233"/>
      <c r="C149" s="234"/>
      <c r="D149" s="235" t="s">
        <v>208</v>
      </c>
      <c r="E149" s="236" t="s">
        <v>19</v>
      </c>
      <c r="F149" s="237" t="s">
        <v>2323</v>
      </c>
      <c r="G149" s="234"/>
      <c r="H149" s="236" t="s">
        <v>19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208</v>
      </c>
      <c r="AU149" s="243" t="s">
        <v>81</v>
      </c>
      <c r="AV149" s="13" t="s">
        <v>79</v>
      </c>
      <c r="AW149" s="13" t="s">
        <v>33</v>
      </c>
      <c r="AX149" s="13" t="s">
        <v>72</v>
      </c>
      <c r="AY149" s="243" t="s">
        <v>196</v>
      </c>
    </row>
    <row r="150" s="14" customFormat="1">
      <c r="A150" s="14"/>
      <c r="B150" s="244"/>
      <c r="C150" s="245"/>
      <c r="D150" s="235" t="s">
        <v>208</v>
      </c>
      <c r="E150" s="246" t="s">
        <v>19</v>
      </c>
      <c r="F150" s="247" t="s">
        <v>79</v>
      </c>
      <c r="G150" s="245"/>
      <c r="H150" s="248">
        <v>1</v>
      </c>
      <c r="I150" s="249"/>
      <c r="J150" s="245"/>
      <c r="K150" s="245"/>
      <c r="L150" s="250"/>
      <c r="M150" s="251"/>
      <c r="N150" s="252"/>
      <c r="O150" s="252"/>
      <c r="P150" s="252"/>
      <c r="Q150" s="252"/>
      <c r="R150" s="252"/>
      <c r="S150" s="252"/>
      <c r="T150" s="253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4" t="s">
        <v>208</v>
      </c>
      <c r="AU150" s="254" t="s">
        <v>81</v>
      </c>
      <c r="AV150" s="14" t="s">
        <v>81</v>
      </c>
      <c r="AW150" s="14" t="s">
        <v>33</v>
      </c>
      <c r="AX150" s="14" t="s">
        <v>72</v>
      </c>
      <c r="AY150" s="254" t="s">
        <v>196</v>
      </c>
    </row>
    <row r="151" s="13" customFormat="1">
      <c r="A151" s="13"/>
      <c r="B151" s="233"/>
      <c r="C151" s="234"/>
      <c r="D151" s="235" t="s">
        <v>208</v>
      </c>
      <c r="E151" s="236" t="s">
        <v>19</v>
      </c>
      <c r="F151" s="237" t="s">
        <v>2324</v>
      </c>
      <c r="G151" s="234"/>
      <c r="H151" s="236" t="s">
        <v>19</v>
      </c>
      <c r="I151" s="238"/>
      <c r="J151" s="234"/>
      <c r="K151" s="234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208</v>
      </c>
      <c r="AU151" s="243" t="s">
        <v>81</v>
      </c>
      <c r="AV151" s="13" t="s">
        <v>79</v>
      </c>
      <c r="AW151" s="13" t="s">
        <v>33</v>
      </c>
      <c r="AX151" s="13" t="s">
        <v>72</v>
      </c>
      <c r="AY151" s="243" t="s">
        <v>196</v>
      </c>
    </row>
    <row r="152" s="14" customFormat="1">
      <c r="A152" s="14"/>
      <c r="B152" s="244"/>
      <c r="C152" s="245"/>
      <c r="D152" s="235" t="s">
        <v>208</v>
      </c>
      <c r="E152" s="246" t="s">
        <v>19</v>
      </c>
      <c r="F152" s="247" t="s">
        <v>81</v>
      </c>
      <c r="G152" s="245"/>
      <c r="H152" s="248">
        <v>2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208</v>
      </c>
      <c r="AU152" s="254" t="s">
        <v>81</v>
      </c>
      <c r="AV152" s="14" t="s">
        <v>81</v>
      </c>
      <c r="AW152" s="14" t="s">
        <v>33</v>
      </c>
      <c r="AX152" s="14" t="s">
        <v>72</v>
      </c>
      <c r="AY152" s="254" t="s">
        <v>196</v>
      </c>
    </row>
    <row r="153" s="15" customFormat="1">
      <c r="A153" s="15"/>
      <c r="B153" s="255"/>
      <c r="C153" s="256"/>
      <c r="D153" s="235" t="s">
        <v>208</v>
      </c>
      <c r="E153" s="257" t="s">
        <v>19</v>
      </c>
      <c r="F153" s="258" t="s">
        <v>219</v>
      </c>
      <c r="G153" s="256"/>
      <c r="H153" s="259">
        <v>6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5" t="s">
        <v>208</v>
      </c>
      <c r="AU153" s="265" t="s">
        <v>81</v>
      </c>
      <c r="AV153" s="15" t="s">
        <v>204</v>
      </c>
      <c r="AW153" s="15" t="s">
        <v>33</v>
      </c>
      <c r="AX153" s="15" t="s">
        <v>79</v>
      </c>
      <c r="AY153" s="265" t="s">
        <v>196</v>
      </c>
    </row>
    <row r="154" s="2" customFormat="1" ht="24.15" customHeight="1">
      <c r="A154" s="41"/>
      <c r="B154" s="42"/>
      <c r="C154" s="215" t="s">
        <v>284</v>
      </c>
      <c r="D154" s="215" t="s">
        <v>199</v>
      </c>
      <c r="E154" s="216" t="s">
        <v>2325</v>
      </c>
      <c r="F154" s="217" t="s">
        <v>2326</v>
      </c>
      <c r="G154" s="218" t="s">
        <v>244</v>
      </c>
      <c r="H154" s="219">
        <v>89.5</v>
      </c>
      <c r="I154" s="220"/>
      <c r="J154" s="221">
        <f>ROUND(I154*H154,2)</f>
        <v>0</v>
      </c>
      <c r="K154" s="217" t="s">
        <v>203</v>
      </c>
      <c r="L154" s="47"/>
      <c r="M154" s="222" t="s">
        <v>19</v>
      </c>
      <c r="N154" s="223" t="s">
        <v>43</v>
      </c>
      <c r="O154" s="87"/>
      <c r="P154" s="224">
        <f>O154*H154</f>
        <v>0</v>
      </c>
      <c r="Q154" s="224">
        <v>0.00015323999999999999</v>
      </c>
      <c r="R154" s="224">
        <f>Q154*H154</f>
        <v>0.01371498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204</v>
      </c>
      <c r="AT154" s="226" t="s">
        <v>199</v>
      </c>
      <c r="AU154" s="226" t="s">
        <v>81</v>
      </c>
      <c r="AY154" s="20" t="s">
        <v>196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79</v>
      </c>
      <c r="BK154" s="227">
        <f>ROUND(I154*H154,2)</f>
        <v>0</v>
      </c>
      <c r="BL154" s="20" t="s">
        <v>204</v>
      </c>
      <c r="BM154" s="226" t="s">
        <v>2327</v>
      </c>
    </row>
    <row r="155" s="2" customFormat="1">
      <c r="A155" s="41"/>
      <c r="B155" s="42"/>
      <c r="C155" s="43"/>
      <c r="D155" s="228" t="s">
        <v>206</v>
      </c>
      <c r="E155" s="43"/>
      <c r="F155" s="229" t="s">
        <v>2328</v>
      </c>
      <c r="G155" s="43"/>
      <c r="H155" s="43"/>
      <c r="I155" s="230"/>
      <c r="J155" s="43"/>
      <c r="K155" s="43"/>
      <c r="L155" s="47"/>
      <c r="M155" s="231"/>
      <c r="N155" s="232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206</v>
      </c>
      <c r="AU155" s="20" t="s">
        <v>81</v>
      </c>
    </row>
    <row r="156" s="13" customFormat="1">
      <c r="A156" s="13"/>
      <c r="B156" s="233"/>
      <c r="C156" s="234"/>
      <c r="D156" s="235" t="s">
        <v>208</v>
      </c>
      <c r="E156" s="236" t="s">
        <v>19</v>
      </c>
      <c r="F156" s="237" t="s">
        <v>2329</v>
      </c>
      <c r="G156" s="234"/>
      <c r="H156" s="236" t="s">
        <v>19</v>
      </c>
      <c r="I156" s="238"/>
      <c r="J156" s="234"/>
      <c r="K156" s="234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208</v>
      </c>
      <c r="AU156" s="243" t="s">
        <v>81</v>
      </c>
      <c r="AV156" s="13" t="s">
        <v>79</v>
      </c>
      <c r="AW156" s="13" t="s">
        <v>33</v>
      </c>
      <c r="AX156" s="13" t="s">
        <v>72</v>
      </c>
      <c r="AY156" s="243" t="s">
        <v>196</v>
      </c>
    </row>
    <row r="157" s="14" customFormat="1">
      <c r="A157" s="14"/>
      <c r="B157" s="244"/>
      <c r="C157" s="245"/>
      <c r="D157" s="235" t="s">
        <v>208</v>
      </c>
      <c r="E157" s="246" t="s">
        <v>19</v>
      </c>
      <c r="F157" s="247" t="s">
        <v>292</v>
      </c>
      <c r="G157" s="245"/>
      <c r="H157" s="248">
        <v>16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4" t="s">
        <v>208</v>
      </c>
      <c r="AU157" s="254" t="s">
        <v>81</v>
      </c>
      <c r="AV157" s="14" t="s">
        <v>81</v>
      </c>
      <c r="AW157" s="14" t="s">
        <v>33</v>
      </c>
      <c r="AX157" s="14" t="s">
        <v>72</v>
      </c>
      <c r="AY157" s="254" t="s">
        <v>196</v>
      </c>
    </row>
    <row r="158" s="13" customFormat="1">
      <c r="A158" s="13"/>
      <c r="B158" s="233"/>
      <c r="C158" s="234"/>
      <c r="D158" s="235" t="s">
        <v>208</v>
      </c>
      <c r="E158" s="236" t="s">
        <v>19</v>
      </c>
      <c r="F158" s="237" t="s">
        <v>1131</v>
      </c>
      <c r="G158" s="234"/>
      <c r="H158" s="236" t="s">
        <v>19</v>
      </c>
      <c r="I158" s="238"/>
      <c r="J158" s="234"/>
      <c r="K158" s="234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208</v>
      </c>
      <c r="AU158" s="243" t="s">
        <v>81</v>
      </c>
      <c r="AV158" s="13" t="s">
        <v>79</v>
      </c>
      <c r="AW158" s="13" t="s">
        <v>33</v>
      </c>
      <c r="AX158" s="13" t="s">
        <v>72</v>
      </c>
      <c r="AY158" s="243" t="s">
        <v>196</v>
      </c>
    </row>
    <row r="159" s="13" customFormat="1">
      <c r="A159" s="13"/>
      <c r="B159" s="233"/>
      <c r="C159" s="234"/>
      <c r="D159" s="235" t="s">
        <v>208</v>
      </c>
      <c r="E159" s="236" t="s">
        <v>19</v>
      </c>
      <c r="F159" s="237" t="s">
        <v>2330</v>
      </c>
      <c r="G159" s="234"/>
      <c r="H159" s="236" t="s">
        <v>19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208</v>
      </c>
      <c r="AU159" s="243" t="s">
        <v>81</v>
      </c>
      <c r="AV159" s="13" t="s">
        <v>79</v>
      </c>
      <c r="AW159" s="13" t="s">
        <v>33</v>
      </c>
      <c r="AX159" s="13" t="s">
        <v>72</v>
      </c>
      <c r="AY159" s="243" t="s">
        <v>196</v>
      </c>
    </row>
    <row r="160" s="13" customFormat="1">
      <c r="A160" s="13"/>
      <c r="B160" s="233"/>
      <c r="C160" s="234"/>
      <c r="D160" s="235" t="s">
        <v>208</v>
      </c>
      <c r="E160" s="236" t="s">
        <v>19</v>
      </c>
      <c r="F160" s="237" t="s">
        <v>2331</v>
      </c>
      <c r="G160" s="234"/>
      <c r="H160" s="236" t="s">
        <v>19</v>
      </c>
      <c r="I160" s="238"/>
      <c r="J160" s="234"/>
      <c r="K160" s="234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208</v>
      </c>
      <c r="AU160" s="243" t="s">
        <v>81</v>
      </c>
      <c r="AV160" s="13" t="s">
        <v>79</v>
      </c>
      <c r="AW160" s="13" t="s">
        <v>33</v>
      </c>
      <c r="AX160" s="13" t="s">
        <v>72</v>
      </c>
      <c r="AY160" s="243" t="s">
        <v>196</v>
      </c>
    </row>
    <row r="161" s="14" customFormat="1">
      <c r="A161" s="14"/>
      <c r="B161" s="244"/>
      <c r="C161" s="245"/>
      <c r="D161" s="235" t="s">
        <v>208</v>
      </c>
      <c r="E161" s="246" t="s">
        <v>19</v>
      </c>
      <c r="F161" s="247" t="s">
        <v>2332</v>
      </c>
      <c r="G161" s="245"/>
      <c r="H161" s="248">
        <v>22.399999999999999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4" t="s">
        <v>208</v>
      </c>
      <c r="AU161" s="254" t="s">
        <v>81</v>
      </c>
      <c r="AV161" s="14" t="s">
        <v>81</v>
      </c>
      <c r="AW161" s="14" t="s">
        <v>33</v>
      </c>
      <c r="AX161" s="14" t="s">
        <v>72</v>
      </c>
      <c r="AY161" s="254" t="s">
        <v>196</v>
      </c>
    </row>
    <row r="162" s="13" customFormat="1">
      <c r="A162" s="13"/>
      <c r="B162" s="233"/>
      <c r="C162" s="234"/>
      <c r="D162" s="235" t="s">
        <v>208</v>
      </c>
      <c r="E162" s="236" t="s">
        <v>19</v>
      </c>
      <c r="F162" s="237" t="s">
        <v>1131</v>
      </c>
      <c r="G162" s="234"/>
      <c r="H162" s="236" t="s">
        <v>19</v>
      </c>
      <c r="I162" s="238"/>
      <c r="J162" s="234"/>
      <c r="K162" s="234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208</v>
      </c>
      <c r="AU162" s="243" t="s">
        <v>81</v>
      </c>
      <c r="AV162" s="13" t="s">
        <v>79</v>
      </c>
      <c r="AW162" s="13" t="s">
        <v>33</v>
      </c>
      <c r="AX162" s="13" t="s">
        <v>72</v>
      </c>
      <c r="AY162" s="243" t="s">
        <v>196</v>
      </c>
    </row>
    <row r="163" s="13" customFormat="1">
      <c r="A163" s="13"/>
      <c r="B163" s="233"/>
      <c r="C163" s="234"/>
      <c r="D163" s="235" t="s">
        <v>208</v>
      </c>
      <c r="E163" s="236" t="s">
        <v>19</v>
      </c>
      <c r="F163" s="237" t="s">
        <v>2330</v>
      </c>
      <c r="G163" s="234"/>
      <c r="H163" s="236" t="s">
        <v>19</v>
      </c>
      <c r="I163" s="238"/>
      <c r="J163" s="234"/>
      <c r="K163" s="234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208</v>
      </c>
      <c r="AU163" s="243" t="s">
        <v>81</v>
      </c>
      <c r="AV163" s="13" t="s">
        <v>79</v>
      </c>
      <c r="AW163" s="13" t="s">
        <v>33</v>
      </c>
      <c r="AX163" s="13" t="s">
        <v>72</v>
      </c>
      <c r="AY163" s="243" t="s">
        <v>196</v>
      </c>
    </row>
    <row r="164" s="13" customFormat="1">
      <c r="A164" s="13"/>
      <c r="B164" s="233"/>
      <c r="C164" s="234"/>
      <c r="D164" s="235" t="s">
        <v>208</v>
      </c>
      <c r="E164" s="236" t="s">
        <v>19</v>
      </c>
      <c r="F164" s="237" t="s">
        <v>2333</v>
      </c>
      <c r="G164" s="234"/>
      <c r="H164" s="236" t="s">
        <v>19</v>
      </c>
      <c r="I164" s="238"/>
      <c r="J164" s="234"/>
      <c r="K164" s="234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208</v>
      </c>
      <c r="AU164" s="243" t="s">
        <v>81</v>
      </c>
      <c r="AV164" s="13" t="s">
        <v>79</v>
      </c>
      <c r="AW164" s="13" t="s">
        <v>33</v>
      </c>
      <c r="AX164" s="13" t="s">
        <v>72</v>
      </c>
      <c r="AY164" s="243" t="s">
        <v>196</v>
      </c>
    </row>
    <row r="165" s="14" customFormat="1">
      <c r="A165" s="14"/>
      <c r="B165" s="244"/>
      <c r="C165" s="245"/>
      <c r="D165" s="235" t="s">
        <v>208</v>
      </c>
      <c r="E165" s="246" t="s">
        <v>19</v>
      </c>
      <c r="F165" s="247" t="s">
        <v>2334</v>
      </c>
      <c r="G165" s="245"/>
      <c r="H165" s="248">
        <v>18.699999999999999</v>
      </c>
      <c r="I165" s="249"/>
      <c r="J165" s="245"/>
      <c r="K165" s="245"/>
      <c r="L165" s="250"/>
      <c r="M165" s="251"/>
      <c r="N165" s="252"/>
      <c r="O165" s="252"/>
      <c r="P165" s="252"/>
      <c r="Q165" s="252"/>
      <c r="R165" s="252"/>
      <c r="S165" s="252"/>
      <c r="T165" s="253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4" t="s">
        <v>208</v>
      </c>
      <c r="AU165" s="254" t="s">
        <v>81</v>
      </c>
      <c r="AV165" s="14" t="s">
        <v>81</v>
      </c>
      <c r="AW165" s="14" t="s">
        <v>33</v>
      </c>
      <c r="AX165" s="14" t="s">
        <v>72</v>
      </c>
      <c r="AY165" s="254" t="s">
        <v>196</v>
      </c>
    </row>
    <row r="166" s="13" customFormat="1">
      <c r="A166" s="13"/>
      <c r="B166" s="233"/>
      <c r="C166" s="234"/>
      <c r="D166" s="235" t="s">
        <v>208</v>
      </c>
      <c r="E166" s="236" t="s">
        <v>19</v>
      </c>
      <c r="F166" s="237" t="s">
        <v>1131</v>
      </c>
      <c r="G166" s="234"/>
      <c r="H166" s="236" t="s">
        <v>19</v>
      </c>
      <c r="I166" s="238"/>
      <c r="J166" s="234"/>
      <c r="K166" s="234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208</v>
      </c>
      <c r="AU166" s="243" t="s">
        <v>81</v>
      </c>
      <c r="AV166" s="13" t="s">
        <v>79</v>
      </c>
      <c r="AW166" s="13" t="s">
        <v>33</v>
      </c>
      <c r="AX166" s="13" t="s">
        <v>72</v>
      </c>
      <c r="AY166" s="243" t="s">
        <v>196</v>
      </c>
    </row>
    <row r="167" s="13" customFormat="1">
      <c r="A167" s="13"/>
      <c r="B167" s="233"/>
      <c r="C167" s="234"/>
      <c r="D167" s="235" t="s">
        <v>208</v>
      </c>
      <c r="E167" s="236" t="s">
        <v>19</v>
      </c>
      <c r="F167" s="237" t="s">
        <v>2330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208</v>
      </c>
      <c r="AU167" s="243" t="s">
        <v>81</v>
      </c>
      <c r="AV167" s="13" t="s">
        <v>79</v>
      </c>
      <c r="AW167" s="13" t="s">
        <v>33</v>
      </c>
      <c r="AX167" s="13" t="s">
        <v>72</v>
      </c>
      <c r="AY167" s="243" t="s">
        <v>196</v>
      </c>
    </row>
    <row r="168" s="13" customFormat="1">
      <c r="A168" s="13"/>
      <c r="B168" s="233"/>
      <c r="C168" s="234"/>
      <c r="D168" s="235" t="s">
        <v>208</v>
      </c>
      <c r="E168" s="236" t="s">
        <v>19</v>
      </c>
      <c r="F168" s="237" t="s">
        <v>2335</v>
      </c>
      <c r="G168" s="234"/>
      <c r="H168" s="236" t="s">
        <v>19</v>
      </c>
      <c r="I168" s="238"/>
      <c r="J168" s="234"/>
      <c r="K168" s="234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208</v>
      </c>
      <c r="AU168" s="243" t="s">
        <v>81</v>
      </c>
      <c r="AV168" s="13" t="s">
        <v>79</v>
      </c>
      <c r="AW168" s="13" t="s">
        <v>33</v>
      </c>
      <c r="AX168" s="13" t="s">
        <v>72</v>
      </c>
      <c r="AY168" s="243" t="s">
        <v>196</v>
      </c>
    </row>
    <row r="169" s="14" customFormat="1">
      <c r="A169" s="14"/>
      <c r="B169" s="244"/>
      <c r="C169" s="245"/>
      <c r="D169" s="235" t="s">
        <v>208</v>
      </c>
      <c r="E169" s="246" t="s">
        <v>19</v>
      </c>
      <c r="F169" s="247" t="s">
        <v>2336</v>
      </c>
      <c r="G169" s="245"/>
      <c r="H169" s="248">
        <v>32.399999999999999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4" t="s">
        <v>208</v>
      </c>
      <c r="AU169" s="254" t="s">
        <v>81</v>
      </c>
      <c r="AV169" s="14" t="s">
        <v>81</v>
      </c>
      <c r="AW169" s="14" t="s">
        <v>33</v>
      </c>
      <c r="AX169" s="14" t="s">
        <v>72</v>
      </c>
      <c r="AY169" s="254" t="s">
        <v>196</v>
      </c>
    </row>
    <row r="170" s="13" customFormat="1">
      <c r="A170" s="13"/>
      <c r="B170" s="233"/>
      <c r="C170" s="234"/>
      <c r="D170" s="235" t="s">
        <v>208</v>
      </c>
      <c r="E170" s="236" t="s">
        <v>19</v>
      </c>
      <c r="F170" s="237" t="s">
        <v>1131</v>
      </c>
      <c r="G170" s="234"/>
      <c r="H170" s="236" t="s">
        <v>19</v>
      </c>
      <c r="I170" s="238"/>
      <c r="J170" s="234"/>
      <c r="K170" s="234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208</v>
      </c>
      <c r="AU170" s="243" t="s">
        <v>81</v>
      </c>
      <c r="AV170" s="13" t="s">
        <v>79</v>
      </c>
      <c r="AW170" s="13" t="s">
        <v>33</v>
      </c>
      <c r="AX170" s="13" t="s">
        <v>72</v>
      </c>
      <c r="AY170" s="243" t="s">
        <v>196</v>
      </c>
    </row>
    <row r="171" s="13" customFormat="1">
      <c r="A171" s="13"/>
      <c r="B171" s="233"/>
      <c r="C171" s="234"/>
      <c r="D171" s="235" t="s">
        <v>208</v>
      </c>
      <c r="E171" s="236" t="s">
        <v>19</v>
      </c>
      <c r="F171" s="237" t="s">
        <v>2330</v>
      </c>
      <c r="G171" s="234"/>
      <c r="H171" s="236" t="s">
        <v>19</v>
      </c>
      <c r="I171" s="238"/>
      <c r="J171" s="234"/>
      <c r="K171" s="234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208</v>
      </c>
      <c r="AU171" s="243" t="s">
        <v>81</v>
      </c>
      <c r="AV171" s="13" t="s">
        <v>79</v>
      </c>
      <c r="AW171" s="13" t="s">
        <v>33</v>
      </c>
      <c r="AX171" s="13" t="s">
        <v>72</v>
      </c>
      <c r="AY171" s="243" t="s">
        <v>196</v>
      </c>
    </row>
    <row r="172" s="15" customFormat="1">
      <c r="A172" s="15"/>
      <c r="B172" s="255"/>
      <c r="C172" s="256"/>
      <c r="D172" s="235" t="s">
        <v>208</v>
      </c>
      <c r="E172" s="257" t="s">
        <v>19</v>
      </c>
      <c r="F172" s="258" t="s">
        <v>219</v>
      </c>
      <c r="G172" s="256"/>
      <c r="H172" s="259">
        <v>89.5</v>
      </c>
      <c r="I172" s="260"/>
      <c r="J172" s="256"/>
      <c r="K172" s="256"/>
      <c r="L172" s="261"/>
      <c r="M172" s="262"/>
      <c r="N172" s="263"/>
      <c r="O172" s="263"/>
      <c r="P172" s="263"/>
      <c r="Q172" s="263"/>
      <c r="R172" s="263"/>
      <c r="S172" s="263"/>
      <c r="T172" s="264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265" t="s">
        <v>208</v>
      </c>
      <c r="AU172" s="265" t="s">
        <v>81</v>
      </c>
      <c r="AV172" s="15" t="s">
        <v>204</v>
      </c>
      <c r="AW172" s="15" t="s">
        <v>33</v>
      </c>
      <c r="AX172" s="15" t="s">
        <v>79</v>
      </c>
      <c r="AY172" s="265" t="s">
        <v>196</v>
      </c>
    </row>
    <row r="173" s="2" customFormat="1" ht="24.15" customHeight="1">
      <c r="A173" s="41"/>
      <c r="B173" s="42"/>
      <c r="C173" s="215" t="s">
        <v>294</v>
      </c>
      <c r="D173" s="215" t="s">
        <v>199</v>
      </c>
      <c r="E173" s="216" t="s">
        <v>2337</v>
      </c>
      <c r="F173" s="217" t="s">
        <v>2338</v>
      </c>
      <c r="G173" s="218" t="s">
        <v>244</v>
      </c>
      <c r="H173" s="219">
        <v>89.5</v>
      </c>
      <c r="I173" s="220"/>
      <c r="J173" s="221">
        <f>ROUND(I173*H173,2)</f>
        <v>0</v>
      </c>
      <c r="K173" s="217" t="s">
        <v>203</v>
      </c>
      <c r="L173" s="47"/>
      <c r="M173" s="222" t="s">
        <v>19</v>
      </c>
      <c r="N173" s="223" t="s">
        <v>43</v>
      </c>
      <c r="O173" s="87"/>
      <c r="P173" s="224">
        <f>O173*H173</f>
        <v>0</v>
      </c>
      <c r="Q173" s="224">
        <v>0</v>
      </c>
      <c r="R173" s="224">
        <f>Q173*H173</f>
        <v>0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204</v>
      </c>
      <c r="AT173" s="226" t="s">
        <v>199</v>
      </c>
      <c r="AU173" s="226" t="s">
        <v>81</v>
      </c>
      <c r="AY173" s="20" t="s">
        <v>196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79</v>
      </c>
      <c r="BK173" s="227">
        <f>ROUND(I173*H173,2)</f>
        <v>0</v>
      </c>
      <c r="BL173" s="20" t="s">
        <v>204</v>
      </c>
      <c r="BM173" s="226" t="s">
        <v>2339</v>
      </c>
    </row>
    <row r="174" s="2" customFormat="1">
      <c r="A174" s="41"/>
      <c r="B174" s="42"/>
      <c r="C174" s="43"/>
      <c r="D174" s="228" t="s">
        <v>206</v>
      </c>
      <c r="E174" s="43"/>
      <c r="F174" s="229" t="s">
        <v>2340</v>
      </c>
      <c r="G174" s="43"/>
      <c r="H174" s="43"/>
      <c r="I174" s="230"/>
      <c r="J174" s="43"/>
      <c r="K174" s="43"/>
      <c r="L174" s="47"/>
      <c r="M174" s="231"/>
      <c r="N174" s="232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206</v>
      </c>
      <c r="AU174" s="20" t="s">
        <v>81</v>
      </c>
    </row>
    <row r="175" s="13" customFormat="1">
      <c r="A175" s="13"/>
      <c r="B175" s="233"/>
      <c r="C175" s="234"/>
      <c r="D175" s="235" t="s">
        <v>208</v>
      </c>
      <c r="E175" s="236" t="s">
        <v>19</v>
      </c>
      <c r="F175" s="237" t="s">
        <v>2329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208</v>
      </c>
      <c r="AU175" s="243" t="s">
        <v>81</v>
      </c>
      <c r="AV175" s="13" t="s">
        <v>79</v>
      </c>
      <c r="AW175" s="13" t="s">
        <v>33</v>
      </c>
      <c r="AX175" s="13" t="s">
        <v>72</v>
      </c>
      <c r="AY175" s="243" t="s">
        <v>196</v>
      </c>
    </row>
    <row r="176" s="14" customFormat="1">
      <c r="A176" s="14"/>
      <c r="B176" s="244"/>
      <c r="C176" s="245"/>
      <c r="D176" s="235" t="s">
        <v>208</v>
      </c>
      <c r="E176" s="246" t="s">
        <v>19</v>
      </c>
      <c r="F176" s="247" t="s">
        <v>292</v>
      </c>
      <c r="G176" s="245"/>
      <c r="H176" s="248">
        <v>16</v>
      </c>
      <c r="I176" s="249"/>
      <c r="J176" s="245"/>
      <c r="K176" s="245"/>
      <c r="L176" s="250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4" t="s">
        <v>208</v>
      </c>
      <c r="AU176" s="254" t="s">
        <v>81</v>
      </c>
      <c r="AV176" s="14" t="s">
        <v>81</v>
      </c>
      <c r="AW176" s="14" t="s">
        <v>33</v>
      </c>
      <c r="AX176" s="14" t="s">
        <v>72</v>
      </c>
      <c r="AY176" s="254" t="s">
        <v>196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1131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3" customFormat="1">
      <c r="A178" s="13"/>
      <c r="B178" s="233"/>
      <c r="C178" s="234"/>
      <c r="D178" s="235" t="s">
        <v>208</v>
      </c>
      <c r="E178" s="236" t="s">
        <v>19</v>
      </c>
      <c r="F178" s="237" t="s">
        <v>2330</v>
      </c>
      <c r="G178" s="234"/>
      <c r="H178" s="236" t="s">
        <v>19</v>
      </c>
      <c r="I178" s="238"/>
      <c r="J178" s="234"/>
      <c r="K178" s="234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208</v>
      </c>
      <c r="AU178" s="243" t="s">
        <v>81</v>
      </c>
      <c r="AV178" s="13" t="s">
        <v>79</v>
      </c>
      <c r="AW178" s="13" t="s">
        <v>33</v>
      </c>
      <c r="AX178" s="13" t="s">
        <v>72</v>
      </c>
      <c r="AY178" s="243" t="s">
        <v>196</v>
      </c>
    </row>
    <row r="179" s="13" customFormat="1">
      <c r="A179" s="13"/>
      <c r="B179" s="233"/>
      <c r="C179" s="234"/>
      <c r="D179" s="235" t="s">
        <v>208</v>
      </c>
      <c r="E179" s="236" t="s">
        <v>19</v>
      </c>
      <c r="F179" s="237" t="s">
        <v>2331</v>
      </c>
      <c r="G179" s="234"/>
      <c r="H179" s="236" t="s">
        <v>19</v>
      </c>
      <c r="I179" s="238"/>
      <c r="J179" s="234"/>
      <c r="K179" s="234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208</v>
      </c>
      <c r="AU179" s="243" t="s">
        <v>81</v>
      </c>
      <c r="AV179" s="13" t="s">
        <v>79</v>
      </c>
      <c r="AW179" s="13" t="s">
        <v>33</v>
      </c>
      <c r="AX179" s="13" t="s">
        <v>72</v>
      </c>
      <c r="AY179" s="243" t="s">
        <v>196</v>
      </c>
    </row>
    <row r="180" s="14" customFormat="1">
      <c r="A180" s="14"/>
      <c r="B180" s="244"/>
      <c r="C180" s="245"/>
      <c r="D180" s="235" t="s">
        <v>208</v>
      </c>
      <c r="E180" s="246" t="s">
        <v>19</v>
      </c>
      <c r="F180" s="247" t="s">
        <v>2332</v>
      </c>
      <c r="G180" s="245"/>
      <c r="H180" s="248">
        <v>22.399999999999999</v>
      </c>
      <c r="I180" s="249"/>
      <c r="J180" s="245"/>
      <c r="K180" s="245"/>
      <c r="L180" s="250"/>
      <c r="M180" s="251"/>
      <c r="N180" s="252"/>
      <c r="O180" s="252"/>
      <c r="P180" s="252"/>
      <c r="Q180" s="252"/>
      <c r="R180" s="252"/>
      <c r="S180" s="252"/>
      <c r="T180" s="253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4" t="s">
        <v>208</v>
      </c>
      <c r="AU180" s="254" t="s">
        <v>81</v>
      </c>
      <c r="AV180" s="14" t="s">
        <v>81</v>
      </c>
      <c r="AW180" s="14" t="s">
        <v>33</v>
      </c>
      <c r="AX180" s="14" t="s">
        <v>72</v>
      </c>
      <c r="AY180" s="254" t="s">
        <v>196</v>
      </c>
    </row>
    <row r="181" s="13" customFormat="1">
      <c r="A181" s="13"/>
      <c r="B181" s="233"/>
      <c r="C181" s="234"/>
      <c r="D181" s="235" t="s">
        <v>208</v>
      </c>
      <c r="E181" s="236" t="s">
        <v>19</v>
      </c>
      <c r="F181" s="237" t="s">
        <v>1131</v>
      </c>
      <c r="G181" s="234"/>
      <c r="H181" s="236" t="s">
        <v>19</v>
      </c>
      <c r="I181" s="238"/>
      <c r="J181" s="234"/>
      <c r="K181" s="234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208</v>
      </c>
      <c r="AU181" s="243" t="s">
        <v>81</v>
      </c>
      <c r="AV181" s="13" t="s">
        <v>79</v>
      </c>
      <c r="AW181" s="13" t="s">
        <v>33</v>
      </c>
      <c r="AX181" s="13" t="s">
        <v>72</v>
      </c>
      <c r="AY181" s="243" t="s">
        <v>196</v>
      </c>
    </row>
    <row r="182" s="13" customFormat="1">
      <c r="A182" s="13"/>
      <c r="B182" s="233"/>
      <c r="C182" s="234"/>
      <c r="D182" s="235" t="s">
        <v>208</v>
      </c>
      <c r="E182" s="236" t="s">
        <v>19</v>
      </c>
      <c r="F182" s="237" t="s">
        <v>2330</v>
      </c>
      <c r="G182" s="234"/>
      <c r="H182" s="236" t="s">
        <v>19</v>
      </c>
      <c r="I182" s="238"/>
      <c r="J182" s="234"/>
      <c r="K182" s="234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208</v>
      </c>
      <c r="AU182" s="243" t="s">
        <v>81</v>
      </c>
      <c r="AV182" s="13" t="s">
        <v>79</v>
      </c>
      <c r="AW182" s="13" t="s">
        <v>33</v>
      </c>
      <c r="AX182" s="13" t="s">
        <v>72</v>
      </c>
      <c r="AY182" s="243" t="s">
        <v>196</v>
      </c>
    </row>
    <row r="183" s="13" customFormat="1">
      <c r="A183" s="13"/>
      <c r="B183" s="233"/>
      <c r="C183" s="234"/>
      <c r="D183" s="235" t="s">
        <v>208</v>
      </c>
      <c r="E183" s="236" t="s">
        <v>19</v>
      </c>
      <c r="F183" s="237" t="s">
        <v>2333</v>
      </c>
      <c r="G183" s="234"/>
      <c r="H183" s="236" t="s">
        <v>19</v>
      </c>
      <c r="I183" s="238"/>
      <c r="J183" s="234"/>
      <c r="K183" s="234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208</v>
      </c>
      <c r="AU183" s="243" t="s">
        <v>81</v>
      </c>
      <c r="AV183" s="13" t="s">
        <v>79</v>
      </c>
      <c r="AW183" s="13" t="s">
        <v>33</v>
      </c>
      <c r="AX183" s="13" t="s">
        <v>72</v>
      </c>
      <c r="AY183" s="243" t="s">
        <v>196</v>
      </c>
    </row>
    <row r="184" s="14" customFormat="1">
      <c r="A184" s="14"/>
      <c r="B184" s="244"/>
      <c r="C184" s="245"/>
      <c r="D184" s="235" t="s">
        <v>208</v>
      </c>
      <c r="E184" s="246" t="s">
        <v>19</v>
      </c>
      <c r="F184" s="247" t="s">
        <v>2334</v>
      </c>
      <c r="G184" s="245"/>
      <c r="H184" s="248">
        <v>18.699999999999999</v>
      </c>
      <c r="I184" s="249"/>
      <c r="J184" s="245"/>
      <c r="K184" s="245"/>
      <c r="L184" s="250"/>
      <c r="M184" s="251"/>
      <c r="N184" s="252"/>
      <c r="O184" s="252"/>
      <c r="P184" s="252"/>
      <c r="Q184" s="252"/>
      <c r="R184" s="252"/>
      <c r="S184" s="252"/>
      <c r="T184" s="253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4" t="s">
        <v>208</v>
      </c>
      <c r="AU184" s="254" t="s">
        <v>81</v>
      </c>
      <c r="AV184" s="14" t="s">
        <v>81</v>
      </c>
      <c r="AW184" s="14" t="s">
        <v>33</v>
      </c>
      <c r="AX184" s="14" t="s">
        <v>72</v>
      </c>
      <c r="AY184" s="254" t="s">
        <v>196</v>
      </c>
    </row>
    <row r="185" s="13" customFormat="1">
      <c r="A185" s="13"/>
      <c r="B185" s="233"/>
      <c r="C185" s="234"/>
      <c r="D185" s="235" t="s">
        <v>208</v>
      </c>
      <c r="E185" s="236" t="s">
        <v>19</v>
      </c>
      <c r="F185" s="237" t="s">
        <v>1131</v>
      </c>
      <c r="G185" s="234"/>
      <c r="H185" s="236" t="s">
        <v>19</v>
      </c>
      <c r="I185" s="238"/>
      <c r="J185" s="234"/>
      <c r="K185" s="234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208</v>
      </c>
      <c r="AU185" s="243" t="s">
        <v>81</v>
      </c>
      <c r="AV185" s="13" t="s">
        <v>79</v>
      </c>
      <c r="AW185" s="13" t="s">
        <v>33</v>
      </c>
      <c r="AX185" s="13" t="s">
        <v>72</v>
      </c>
      <c r="AY185" s="243" t="s">
        <v>196</v>
      </c>
    </row>
    <row r="186" s="13" customFormat="1">
      <c r="A186" s="13"/>
      <c r="B186" s="233"/>
      <c r="C186" s="234"/>
      <c r="D186" s="235" t="s">
        <v>208</v>
      </c>
      <c r="E186" s="236" t="s">
        <v>19</v>
      </c>
      <c r="F186" s="237" t="s">
        <v>2330</v>
      </c>
      <c r="G186" s="234"/>
      <c r="H186" s="236" t="s">
        <v>19</v>
      </c>
      <c r="I186" s="238"/>
      <c r="J186" s="234"/>
      <c r="K186" s="234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208</v>
      </c>
      <c r="AU186" s="243" t="s">
        <v>81</v>
      </c>
      <c r="AV186" s="13" t="s">
        <v>79</v>
      </c>
      <c r="AW186" s="13" t="s">
        <v>33</v>
      </c>
      <c r="AX186" s="13" t="s">
        <v>72</v>
      </c>
      <c r="AY186" s="243" t="s">
        <v>196</v>
      </c>
    </row>
    <row r="187" s="13" customFormat="1">
      <c r="A187" s="13"/>
      <c r="B187" s="233"/>
      <c r="C187" s="234"/>
      <c r="D187" s="235" t="s">
        <v>208</v>
      </c>
      <c r="E187" s="236" t="s">
        <v>19</v>
      </c>
      <c r="F187" s="237" t="s">
        <v>2335</v>
      </c>
      <c r="G187" s="234"/>
      <c r="H187" s="236" t="s">
        <v>19</v>
      </c>
      <c r="I187" s="238"/>
      <c r="J187" s="234"/>
      <c r="K187" s="234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208</v>
      </c>
      <c r="AU187" s="243" t="s">
        <v>81</v>
      </c>
      <c r="AV187" s="13" t="s">
        <v>79</v>
      </c>
      <c r="AW187" s="13" t="s">
        <v>33</v>
      </c>
      <c r="AX187" s="13" t="s">
        <v>72</v>
      </c>
      <c r="AY187" s="243" t="s">
        <v>196</v>
      </c>
    </row>
    <row r="188" s="14" customFormat="1">
      <c r="A188" s="14"/>
      <c r="B188" s="244"/>
      <c r="C188" s="245"/>
      <c r="D188" s="235" t="s">
        <v>208</v>
      </c>
      <c r="E188" s="246" t="s">
        <v>19</v>
      </c>
      <c r="F188" s="247" t="s">
        <v>2336</v>
      </c>
      <c r="G188" s="245"/>
      <c r="H188" s="248">
        <v>32.399999999999999</v>
      </c>
      <c r="I188" s="249"/>
      <c r="J188" s="245"/>
      <c r="K188" s="245"/>
      <c r="L188" s="250"/>
      <c r="M188" s="251"/>
      <c r="N188" s="252"/>
      <c r="O188" s="252"/>
      <c r="P188" s="252"/>
      <c r="Q188" s="252"/>
      <c r="R188" s="252"/>
      <c r="S188" s="252"/>
      <c r="T188" s="25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4" t="s">
        <v>208</v>
      </c>
      <c r="AU188" s="254" t="s">
        <v>81</v>
      </c>
      <c r="AV188" s="14" t="s">
        <v>81</v>
      </c>
      <c r="AW188" s="14" t="s">
        <v>33</v>
      </c>
      <c r="AX188" s="14" t="s">
        <v>72</v>
      </c>
      <c r="AY188" s="254" t="s">
        <v>196</v>
      </c>
    </row>
    <row r="189" s="13" customFormat="1">
      <c r="A189" s="13"/>
      <c r="B189" s="233"/>
      <c r="C189" s="234"/>
      <c r="D189" s="235" t="s">
        <v>208</v>
      </c>
      <c r="E189" s="236" t="s">
        <v>19</v>
      </c>
      <c r="F189" s="237" t="s">
        <v>1131</v>
      </c>
      <c r="G189" s="234"/>
      <c r="H189" s="236" t="s">
        <v>19</v>
      </c>
      <c r="I189" s="238"/>
      <c r="J189" s="234"/>
      <c r="K189" s="234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208</v>
      </c>
      <c r="AU189" s="243" t="s">
        <v>81</v>
      </c>
      <c r="AV189" s="13" t="s">
        <v>79</v>
      </c>
      <c r="AW189" s="13" t="s">
        <v>33</v>
      </c>
      <c r="AX189" s="13" t="s">
        <v>72</v>
      </c>
      <c r="AY189" s="243" t="s">
        <v>196</v>
      </c>
    </row>
    <row r="190" s="13" customFormat="1">
      <c r="A190" s="13"/>
      <c r="B190" s="233"/>
      <c r="C190" s="234"/>
      <c r="D190" s="235" t="s">
        <v>208</v>
      </c>
      <c r="E190" s="236" t="s">
        <v>19</v>
      </c>
      <c r="F190" s="237" t="s">
        <v>2330</v>
      </c>
      <c r="G190" s="234"/>
      <c r="H190" s="236" t="s">
        <v>19</v>
      </c>
      <c r="I190" s="238"/>
      <c r="J190" s="234"/>
      <c r="K190" s="234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208</v>
      </c>
      <c r="AU190" s="243" t="s">
        <v>81</v>
      </c>
      <c r="AV190" s="13" t="s">
        <v>79</v>
      </c>
      <c r="AW190" s="13" t="s">
        <v>33</v>
      </c>
      <c r="AX190" s="13" t="s">
        <v>72</v>
      </c>
      <c r="AY190" s="243" t="s">
        <v>196</v>
      </c>
    </row>
    <row r="191" s="15" customFormat="1">
      <c r="A191" s="15"/>
      <c r="B191" s="255"/>
      <c r="C191" s="256"/>
      <c r="D191" s="235" t="s">
        <v>208</v>
      </c>
      <c r="E191" s="257" t="s">
        <v>19</v>
      </c>
      <c r="F191" s="258" t="s">
        <v>219</v>
      </c>
      <c r="G191" s="256"/>
      <c r="H191" s="259">
        <v>89.5</v>
      </c>
      <c r="I191" s="260"/>
      <c r="J191" s="256"/>
      <c r="K191" s="256"/>
      <c r="L191" s="261"/>
      <c r="M191" s="262"/>
      <c r="N191" s="263"/>
      <c r="O191" s="263"/>
      <c r="P191" s="263"/>
      <c r="Q191" s="263"/>
      <c r="R191" s="263"/>
      <c r="S191" s="263"/>
      <c r="T191" s="264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5" t="s">
        <v>208</v>
      </c>
      <c r="AU191" s="265" t="s">
        <v>81</v>
      </c>
      <c r="AV191" s="15" t="s">
        <v>204</v>
      </c>
      <c r="AW191" s="15" t="s">
        <v>33</v>
      </c>
      <c r="AX191" s="15" t="s">
        <v>79</v>
      </c>
      <c r="AY191" s="265" t="s">
        <v>196</v>
      </c>
    </row>
    <row r="192" s="12" customFormat="1" ht="22.8" customHeight="1">
      <c r="A192" s="12"/>
      <c r="B192" s="199"/>
      <c r="C192" s="200"/>
      <c r="D192" s="201" t="s">
        <v>71</v>
      </c>
      <c r="E192" s="213" t="s">
        <v>796</v>
      </c>
      <c r="F192" s="213" t="s">
        <v>797</v>
      </c>
      <c r="G192" s="200"/>
      <c r="H192" s="200"/>
      <c r="I192" s="203"/>
      <c r="J192" s="214">
        <f>BK192</f>
        <v>0</v>
      </c>
      <c r="K192" s="200"/>
      <c r="L192" s="205"/>
      <c r="M192" s="206"/>
      <c r="N192" s="207"/>
      <c r="O192" s="207"/>
      <c r="P192" s="208">
        <f>SUM(P193:P207)</f>
        <v>0</v>
      </c>
      <c r="Q192" s="207"/>
      <c r="R192" s="208">
        <f>SUM(R193:R207)</f>
        <v>0</v>
      </c>
      <c r="S192" s="207"/>
      <c r="T192" s="209">
        <f>SUM(T193:T207)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10" t="s">
        <v>79</v>
      </c>
      <c r="AT192" s="211" t="s">
        <v>71</v>
      </c>
      <c r="AU192" s="211" t="s">
        <v>79</v>
      </c>
      <c r="AY192" s="210" t="s">
        <v>196</v>
      </c>
      <c r="BK192" s="212">
        <f>SUM(BK193:BK207)</f>
        <v>0</v>
      </c>
    </row>
    <row r="193" s="2" customFormat="1" ht="24.15" customHeight="1">
      <c r="A193" s="41"/>
      <c r="B193" s="42"/>
      <c r="C193" s="215" t="s">
        <v>299</v>
      </c>
      <c r="D193" s="215" t="s">
        <v>199</v>
      </c>
      <c r="E193" s="216" t="s">
        <v>1073</v>
      </c>
      <c r="F193" s="217" t="s">
        <v>1074</v>
      </c>
      <c r="G193" s="218" t="s">
        <v>317</v>
      </c>
      <c r="H193" s="219">
        <v>0.23899999999999999</v>
      </c>
      <c r="I193" s="220"/>
      <c r="J193" s="221">
        <f>ROUND(I193*H193,2)</f>
        <v>0</v>
      </c>
      <c r="K193" s="217" t="s">
        <v>203</v>
      </c>
      <c r="L193" s="47"/>
      <c r="M193" s="222" t="s">
        <v>19</v>
      </c>
      <c r="N193" s="223" t="s">
        <v>43</v>
      </c>
      <c r="O193" s="87"/>
      <c r="P193" s="224">
        <f>O193*H193</f>
        <v>0</v>
      </c>
      <c r="Q193" s="224">
        <v>0</v>
      </c>
      <c r="R193" s="224">
        <f>Q193*H193</f>
        <v>0</v>
      </c>
      <c r="S193" s="224">
        <v>0</v>
      </c>
      <c r="T193" s="225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6" t="s">
        <v>204</v>
      </c>
      <c r="AT193" s="226" t="s">
        <v>199</v>
      </c>
      <c r="AU193" s="226" t="s">
        <v>81</v>
      </c>
      <c r="AY193" s="20" t="s">
        <v>196</v>
      </c>
      <c r="BE193" s="227">
        <f>IF(N193="základní",J193,0)</f>
        <v>0</v>
      </c>
      <c r="BF193" s="227">
        <f>IF(N193="snížená",J193,0)</f>
        <v>0</v>
      </c>
      <c r="BG193" s="227">
        <f>IF(N193="zákl. přenesená",J193,0)</f>
        <v>0</v>
      </c>
      <c r="BH193" s="227">
        <f>IF(N193="sníž. přenesená",J193,0)</f>
        <v>0</v>
      </c>
      <c r="BI193" s="227">
        <f>IF(N193="nulová",J193,0)</f>
        <v>0</v>
      </c>
      <c r="BJ193" s="20" t="s">
        <v>79</v>
      </c>
      <c r="BK193" s="227">
        <f>ROUND(I193*H193,2)</f>
        <v>0</v>
      </c>
      <c r="BL193" s="20" t="s">
        <v>204</v>
      </c>
      <c r="BM193" s="226" t="s">
        <v>2341</v>
      </c>
    </row>
    <row r="194" s="2" customFormat="1">
      <c r="A194" s="41"/>
      <c r="B194" s="42"/>
      <c r="C194" s="43"/>
      <c r="D194" s="228" t="s">
        <v>206</v>
      </c>
      <c r="E194" s="43"/>
      <c r="F194" s="229" t="s">
        <v>1076</v>
      </c>
      <c r="G194" s="43"/>
      <c r="H194" s="43"/>
      <c r="I194" s="230"/>
      <c r="J194" s="43"/>
      <c r="K194" s="43"/>
      <c r="L194" s="47"/>
      <c r="M194" s="231"/>
      <c r="N194" s="232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206</v>
      </c>
      <c r="AU194" s="20" t="s">
        <v>81</v>
      </c>
    </row>
    <row r="195" s="14" customFormat="1">
      <c r="A195" s="14"/>
      <c r="B195" s="244"/>
      <c r="C195" s="245"/>
      <c r="D195" s="235" t="s">
        <v>208</v>
      </c>
      <c r="E195" s="246" t="s">
        <v>19</v>
      </c>
      <c r="F195" s="247" t="s">
        <v>2342</v>
      </c>
      <c r="G195" s="245"/>
      <c r="H195" s="248">
        <v>0.252</v>
      </c>
      <c r="I195" s="249"/>
      <c r="J195" s="245"/>
      <c r="K195" s="245"/>
      <c r="L195" s="250"/>
      <c r="M195" s="251"/>
      <c r="N195" s="252"/>
      <c r="O195" s="252"/>
      <c r="P195" s="252"/>
      <c r="Q195" s="252"/>
      <c r="R195" s="252"/>
      <c r="S195" s="252"/>
      <c r="T195" s="253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4" t="s">
        <v>208</v>
      </c>
      <c r="AU195" s="254" t="s">
        <v>81</v>
      </c>
      <c r="AV195" s="14" t="s">
        <v>81</v>
      </c>
      <c r="AW195" s="14" t="s">
        <v>33</v>
      </c>
      <c r="AX195" s="14" t="s">
        <v>72</v>
      </c>
      <c r="AY195" s="254" t="s">
        <v>196</v>
      </c>
    </row>
    <row r="196" s="13" customFormat="1">
      <c r="A196" s="13"/>
      <c r="B196" s="233"/>
      <c r="C196" s="234"/>
      <c r="D196" s="235" t="s">
        <v>208</v>
      </c>
      <c r="E196" s="236" t="s">
        <v>19</v>
      </c>
      <c r="F196" s="237" t="s">
        <v>2343</v>
      </c>
      <c r="G196" s="234"/>
      <c r="H196" s="236" t="s">
        <v>19</v>
      </c>
      <c r="I196" s="238"/>
      <c r="J196" s="234"/>
      <c r="K196" s="234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208</v>
      </c>
      <c r="AU196" s="243" t="s">
        <v>81</v>
      </c>
      <c r="AV196" s="13" t="s">
        <v>79</v>
      </c>
      <c r="AW196" s="13" t="s">
        <v>33</v>
      </c>
      <c r="AX196" s="13" t="s">
        <v>72</v>
      </c>
      <c r="AY196" s="243" t="s">
        <v>196</v>
      </c>
    </row>
    <row r="197" s="14" customFormat="1">
      <c r="A197" s="14"/>
      <c r="B197" s="244"/>
      <c r="C197" s="245"/>
      <c r="D197" s="235" t="s">
        <v>208</v>
      </c>
      <c r="E197" s="246" t="s">
        <v>19</v>
      </c>
      <c r="F197" s="247" t="s">
        <v>2344</v>
      </c>
      <c r="G197" s="245"/>
      <c r="H197" s="248">
        <v>-0.012999999999999999</v>
      </c>
      <c r="I197" s="249"/>
      <c r="J197" s="245"/>
      <c r="K197" s="245"/>
      <c r="L197" s="250"/>
      <c r="M197" s="251"/>
      <c r="N197" s="252"/>
      <c r="O197" s="252"/>
      <c r="P197" s="252"/>
      <c r="Q197" s="252"/>
      <c r="R197" s="252"/>
      <c r="S197" s="252"/>
      <c r="T197" s="25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4" t="s">
        <v>208</v>
      </c>
      <c r="AU197" s="254" t="s">
        <v>81</v>
      </c>
      <c r="AV197" s="14" t="s">
        <v>81</v>
      </c>
      <c r="AW197" s="14" t="s">
        <v>33</v>
      </c>
      <c r="AX197" s="14" t="s">
        <v>72</v>
      </c>
      <c r="AY197" s="254" t="s">
        <v>196</v>
      </c>
    </row>
    <row r="198" s="15" customFormat="1">
      <c r="A198" s="15"/>
      <c r="B198" s="255"/>
      <c r="C198" s="256"/>
      <c r="D198" s="235" t="s">
        <v>208</v>
      </c>
      <c r="E198" s="257" t="s">
        <v>19</v>
      </c>
      <c r="F198" s="258" t="s">
        <v>219</v>
      </c>
      <c r="G198" s="256"/>
      <c r="H198" s="259">
        <v>0.23899999999999999</v>
      </c>
      <c r="I198" s="260"/>
      <c r="J198" s="256"/>
      <c r="K198" s="256"/>
      <c r="L198" s="261"/>
      <c r="M198" s="262"/>
      <c r="N198" s="263"/>
      <c r="O198" s="263"/>
      <c r="P198" s="263"/>
      <c r="Q198" s="263"/>
      <c r="R198" s="263"/>
      <c r="S198" s="263"/>
      <c r="T198" s="264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5" t="s">
        <v>208</v>
      </c>
      <c r="AU198" s="265" t="s">
        <v>81</v>
      </c>
      <c r="AV198" s="15" t="s">
        <v>204</v>
      </c>
      <c r="AW198" s="15" t="s">
        <v>33</v>
      </c>
      <c r="AX198" s="15" t="s">
        <v>79</v>
      </c>
      <c r="AY198" s="265" t="s">
        <v>196</v>
      </c>
    </row>
    <row r="199" s="2" customFormat="1" ht="24.15" customHeight="1">
      <c r="A199" s="41"/>
      <c r="B199" s="42"/>
      <c r="C199" s="215" t="s">
        <v>197</v>
      </c>
      <c r="D199" s="215" t="s">
        <v>199</v>
      </c>
      <c r="E199" s="216" t="s">
        <v>2345</v>
      </c>
      <c r="F199" s="217" t="s">
        <v>2346</v>
      </c>
      <c r="G199" s="218" t="s">
        <v>317</v>
      </c>
      <c r="H199" s="219">
        <v>0.012999999999999999</v>
      </c>
      <c r="I199" s="220"/>
      <c r="J199" s="221">
        <f>ROUND(I199*H199,2)</f>
        <v>0</v>
      </c>
      <c r="K199" s="217" t="s">
        <v>203</v>
      </c>
      <c r="L199" s="47"/>
      <c r="M199" s="222" t="s">
        <v>19</v>
      </c>
      <c r="N199" s="223" t="s">
        <v>43</v>
      </c>
      <c r="O199" s="87"/>
      <c r="P199" s="224">
        <f>O199*H199</f>
        <v>0</v>
      </c>
      <c r="Q199" s="224">
        <v>0</v>
      </c>
      <c r="R199" s="224">
        <f>Q199*H199</f>
        <v>0</v>
      </c>
      <c r="S199" s="224">
        <v>0</v>
      </c>
      <c r="T199" s="225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6" t="s">
        <v>204</v>
      </c>
      <c r="AT199" s="226" t="s">
        <v>199</v>
      </c>
      <c r="AU199" s="226" t="s">
        <v>81</v>
      </c>
      <c r="AY199" s="20" t="s">
        <v>196</v>
      </c>
      <c r="BE199" s="227">
        <f>IF(N199="základní",J199,0)</f>
        <v>0</v>
      </c>
      <c r="BF199" s="227">
        <f>IF(N199="snížená",J199,0)</f>
        <v>0</v>
      </c>
      <c r="BG199" s="227">
        <f>IF(N199="zákl. přenesená",J199,0)</f>
        <v>0</v>
      </c>
      <c r="BH199" s="227">
        <f>IF(N199="sníž. přenesená",J199,0)</f>
        <v>0</v>
      </c>
      <c r="BI199" s="227">
        <f>IF(N199="nulová",J199,0)</f>
        <v>0</v>
      </c>
      <c r="BJ199" s="20" t="s">
        <v>79</v>
      </c>
      <c r="BK199" s="227">
        <f>ROUND(I199*H199,2)</f>
        <v>0</v>
      </c>
      <c r="BL199" s="20" t="s">
        <v>204</v>
      </c>
      <c r="BM199" s="226" t="s">
        <v>2347</v>
      </c>
    </row>
    <row r="200" s="2" customFormat="1">
      <c r="A200" s="41"/>
      <c r="B200" s="42"/>
      <c r="C200" s="43"/>
      <c r="D200" s="228" t="s">
        <v>206</v>
      </c>
      <c r="E200" s="43"/>
      <c r="F200" s="229" t="s">
        <v>2348</v>
      </c>
      <c r="G200" s="43"/>
      <c r="H200" s="43"/>
      <c r="I200" s="230"/>
      <c r="J200" s="43"/>
      <c r="K200" s="43"/>
      <c r="L200" s="47"/>
      <c r="M200" s="231"/>
      <c r="N200" s="232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206</v>
      </c>
      <c r="AU200" s="20" t="s">
        <v>81</v>
      </c>
    </row>
    <row r="201" s="14" customFormat="1">
      <c r="A201" s="14"/>
      <c r="B201" s="244"/>
      <c r="C201" s="245"/>
      <c r="D201" s="235" t="s">
        <v>208</v>
      </c>
      <c r="E201" s="246" t="s">
        <v>19</v>
      </c>
      <c r="F201" s="247" t="s">
        <v>2349</v>
      </c>
      <c r="G201" s="245"/>
      <c r="H201" s="248">
        <v>0.012999999999999999</v>
      </c>
      <c r="I201" s="249"/>
      <c r="J201" s="245"/>
      <c r="K201" s="245"/>
      <c r="L201" s="250"/>
      <c r="M201" s="251"/>
      <c r="N201" s="252"/>
      <c r="O201" s="252"/>
      <c r="P201" s="252"/>
      <c r="Q201" s="252"/>
      <c r="R201" s="252"/>
      <c r="S201" s="252"/>
      <c r="T201" s="25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4" t="s">
        <v>208</v>
      </c>
      <c r="AU201" s="254" t="s">
        <v>81</v>
      </c>
      <c r="AV201" s="14" t="s">
        <v>81</v>
      </c>
      <c r="AW201" s="14" t="s">
        <v>33</v>
      </c>
      <c r="AX201" s="14" t="s">
        <v>79</v>
      </c>
      <c r="AY201" s="254" t="s">
        <v>196</v>
      </c>
    </row>
    <row r="202" s="2" customFormat="1" ht="33" customHeight="1">
      <c r="A202" s="41"/>
      <c r="B202" s="42"/>
      <c r="C202" s="215" t="s">
        <v>259</v>
      </c>
      <c r="D202" s="215" t="s">
        <v>199</v>
      </c>
      <c r="E202" s="216" t="s">
        <v>2350</v>
      </c>
      <c r="F202" s="217" t="s">
        <v>2351</v>
      </c>
      <c r="G202" s="218" t="s">
        <v>317</v>
      </c>
      <c r="H202" s="219">
        <v>0.012999999999999999</v>
      </c>
      <c r="I202" s="220"/>
      <c r="J202" s="221">
        <f>ROUND(I202*H202,2)</f>
        <v>0</v>
      </c>
      <c r="K202" s="217" t="s">
        <v>203</v>
      </c>
      <c r="L202" s="47"/>
      <c r="M202" s="222" t="s">
        <v>19</v>
      </c>
      <c r="N202" s="223" t="s">
        <v>43</v>
      </c>
      <c r="O202" s="87"/>
      <c r="P202" s="224">
        <f>O202*H202</f>
        <v>0</v>
      </c>
      <c r="Q202" s="224">
        <v>0</v>
      </c>
      <c r="R202" s="224">
        <f>Q202*H202</f>
        <v>0</v>
      </c>
      <c r="S202" s="224">
        <v>0</v>
      </c>
      <c r="T202" s="225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6" t="s">
        <v>204</v>
      </c>
      <c r="AT202" s="226" t="s">
        <v>199</v>
      </c>
      <c r="AU202" s="226" t="s">
        <v>81</v>
      </c>
      <c r="AY202" s="20" t="s">
        <v>196</v>
      </c>
      <c r="BE202" s="227">
        <f>IF(N202="základní",J202,0)</f>
        <v>0</v>
      </c>
      <c r="BF202" s="227">
        <f>IF(N202="snížená",J202,0)</f>
        <v>0</v>
      </c>
      <c r="BG202" s="227">
        <f>IF(N202="zákl. přenesená",J202,0)</f>
        <v>0</v>
      </c>
      <c r="BH202" s="227">
        <f>IF(N202="sníž. přenesená",J202,0)</f>
        <v>0</v>
      </c>
      <c r="BI202" s="227">
        <f>IF(N202="nulová",J202,0)</f>
        <v>0</v>
      </c>
      <c r="BJ202" s="20" t="s">
        <v>79</v>
      </c>
      <c r="BK202" s="227">
        <f>ROUND(I202*H202,2)</f>
        <v>0</v>
      </c>
      <c r="BL202" s="20" t="s">
        <v>204</v>
      </c>
      <c r="BM202" s="226" t="s">
        <v>2352</v>
      </c>
    </row>
    <row r="203" s="2" customFormat="1">
      <c r="A203" s="41"/>
      <c r="B203" s="42"/>
      <c r="C203" s="43"/>
      <c r="D203" s="228" t="s">
        <v>206</v>
      </c>
      <c r="E203" s="43"/>
      <c r="F203" s="229" t="s">
        <v>2353</v>
      </c>
      <c r="G203" s="43"/>
      <c r="H203" s="43"/>
      <c r="I203" s="230"/>
      <c r="J203" s="43"/>
      <c r="K203" s="43"/>
      <c r="L203" s="47"/>
      <c r="M203" s="231"/>
      <c r="N203" s="232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206</v>
      </c>
      <c r="AU203" s="20" t="s">
        <v>81</v>
      </c>
    </row>
    <row r="204" s="14" customFormat="1">
      <c r="A204" s="14"/>
      <c r="B204" s="244"/>
      <c r="C204" s="245"/>
      <c r="D204" s="235" t="s">
        <v>208</v>
      </c>
      <c r="E204" s="246" t="s">
        <v>19</v>
      </c>
      <c r="F204" s="247" t="s">
        <v>2349</v>
      </c>
      <c r="G204" s="245"/>
      <c r="H204" s="248">
        <v>0.012999999999999999</v>
      </c>
      <c r="I204" s="249"/>
      <c r="J204" s="245"/>
      <c r="K204" s="245"/>
      <c r="L204" s="250"/>
      <c r="M204" s="251"/>
      <c r="N204" s="252"/>
      <c r="O204" s="252"/>
      <c r="P204" s="252"/>
      <c r="Q204" s="252"/>
      <c r="R204" s="252"/>
      <c r="S204" s="252"/>
      <c r="T204" s="253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4" t="s">
        <v>208</v>
      </c>
      <c r="AU204" s="254" t="s">
        <v>81</v>
      </c>
      <c r="AV204" s="14" t="s">
        <v>81</v>
      </c>
      <c r="AW204" s="14" t="s">
        <v>33</v>
      </c>
      <c r="AX204" s="14" t="s">
        <v>79</v>
      </c>
      <c r="AY204" s="254" t="s">
        <v>196</v>
      </c>
    </row>
    <row r="205" s="2" customFormat="1" ht="37.8" customHeight="1">
      <c r="A205" s="41"/>
      <c r="B205" s="42"/>
      <c r="C205" s="215" t="s">
        <v>314</v>
      </c>
      <c r="D205" s="215" t="s">
        <v>199</v>
      </c>
      <c r="E205" s="216" t="s">
        <v>2354</v>
      </c>
      <c r="F205" s="217" t="s">
        <v>2355</v>
      </c>
      <c r="G205" s="218" t="s">
        <v>317</v>
      </c>
      <c r="H205" s="219">
        <v>0.504</v>
      </c>
      <c r="I205" s="220"/>
      <c r="J205" s="221">
        <f>ROUND(I205*H205,2)</f>
        <v>0</v>
      </c>
      <c r="K205" s="217" t="s">
        <v>203</v>
      </c>
      <c r="L205" s="47"/>
      <c r="M205" s="222" t="s">
        <v>19</v>
      </c>
      <c r="N205" s="223" t="s">
        <v>43</v>
      </c>
      <c r="O205" s="87"/>
      <c r="P205" s="224">
        <f>O205*H205</f>
        <v>0</v>
      </c>
      <c r="Q205" s="224">
        <v>0</v>
      </c>
      <c r="R205" s="224">
        <f>Q205*H205</f>
        <v>0</v>
      </c>
      <c r="S205" s="224">
        <v>0</v>
      </c>
      <c r="T205" s="225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6" t="s">
        <v>204</v>
      </c>
      <c r="AT205" s="226" t="s">
        <v>199</v>
      </c>
      <c r="AU205" s="226" t="s">
        <v>81</v>
      </c>
      <c r="AY205" s="20" t="s">
        <v>196</v>
      </c>
      <c r="BE205" s="227">
        <f>IF(N205="základní",J205,0)</f>
        <v>0</v>
      </c>
      <c r="BF205" s="227">
        <f>IF(N205="snížená",J205,0)</f>
        <v>0</v>
      </c>
      <c r="BG205" s="227">
        <f>IF(N205="zákl. přenesená",J205,0)</f>
        <v>0</v>
      </c>
      <c r="BH205" s="227">
        <f>IF(N205="sníž. přenesená",J205,0)</f>
        <v>0</v>
      </c>
      <c r="BI205" s="227">
        <f>IF(N205="nulová",J205,0)</f>
        <v>0</v>
      </c>
      <c r="BJ205" s="20" t="s">
        <v>79</v>
      </c>
      <c r="BK205" s="227">
        <f>ROUND(I205*H205,2)</f>
        <v>0</v>
      </c>
      <c r="BL205" s="20" t="s">
        <v>204</v>
      </c>
      <c r="BM205" s="226" t="s">
        <v>2356</v>
      </c>
    </row>
    <row r="206" s="2" customFormat="1">
      <c r="A206" s="41"/>
      <c r="B206" s="42"/>
      <c r="C206" s="43"/>
      <c r="D206" s="228" t="s">
        <v>206</v>
      </c>
      <c r="E206" s="43"/>
      <c r="F206" s="229" t="s">
        <v>2357</v>
      </c>
      <c r="G206" s="43"/>
      <c r="H206" s="43"/>
      <c r="I206" s="230"/>
      <c r="J206" s="43"/>
      <c r="K206" s="43"/>
      <c r="L206" s="47"/>
      <c r="M206" s="231"/>
      <c r="N206" s="232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206</v>
      </c>
      <c r="AU206" s="20" t="s">
        <v>81</v>
      </c>
    </row>
    <row r="207" s="14" customFormat="1">
      <c r="A207" s="14"/>
      <c r="B207" s="244"/>
      <c r="C207" s="245"/>
      <c r="D207" s="235" t="s">
        <v>208</v>
      </c>
      <c r="E207" s="245"/>
      <c r="F207" s="247" t="s">
        <v>2358</v>
      </c>
      <c r="G207" s="245"/>
      <c r="H207" s="248">
        <v>0.504</v>
      </c>
      <c r="I207" s="249"/>
      <c r="J207" s="245"/>
      <c r="K207" s="245"/>
      <c r="L207" s="250"/>
      <c r="M207" s="299"/>
      <c r="N207" s="300"/>
      <c r="O207" s="300"/>
      <c r="P207" s="300"/>
      <c r="Q207" s="300"/>
      <c r="R207" s="300"/>
      <c r="S207" s="300"/>
      <c r="T207" s="30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4" t="s">
        <v>208</v>
      </c>
      <c r="AU207" s="254" t="s">
        <v>81</v>
      </c>
      <c r="AV207" s="14" t="s">
        <v>81</v>
      </c>
      <c r="AW207" s="14" t="s">
        <v>4</v>
      </c>
      <c r="AX207" s="14" t="s">
        <v>79</v>
      </c>
      <c r="AY207" s="254" t="s">
        <v>196</v>
      </c>
    </row>
    <row r="208" s="2" customFormat="1" ht="6.96" customHeight="1">
      <c r="A208" s="41"/>
      <c r="B208" s="62"/>
      <c r="C208" s="63"/>
      <c r="D208" s="63"/>
      <c r="E208" s="63"/>
      <c r="F208" s="63"/>
      <c r="G208" s="63"/>
      <c r="H208" s="63"/>
      <c r="I208" s="63"/>
      <c r="J208" s="63"/>
      <c r="K208" s="63"/>
      <c r="L208" s="47"/>
      <c r="M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</row>
  </sheetData>
  <sheetProtection sheet="1" autoFilter="0" formatColumns="0" formatRows="0" objects="1" scenarios="1" spinCount="100000" saltValue="xD2WDy+fmmeLs4Uqx7iCBFfvfM0l23h878Nvj/9Y+5IdMTD9lhzMZ4+OBy8YpkilZeZFKtG/HsKYKAQwiOHPGQ==" hashValue="+BvoQayAbzIZ3Pe+vuhzhv8u/vQ2/Ml+EVbDiIyAye84K2KMikMuoiz5EcPTzI7Rifr7+2JEOLa3GA2RmPjskw==" algorithmName="SHA-512" password="CC35"/>
  <autoFilter ref="C87:K20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3_02/183106613"/>
    <hyperlink ref="F108" r:id="rId2" display="https://podminky.urs.cz/item/CS_URS_2023_02/184501131"/>
    <hyperlink ref="F117" r:id="rId3" display="https://podminky.urs.cz/item/CS_URS_2023_02/184503131"/>
    <hyperlink ref="F126" r:id="rId4" display="https://podminky.urs.cz/item/CS_URS_2023_02/184813211"/>
    <hyperlink ref="F134" r:id="rId5" display="https://podminky.urs.cz/item/CS_URS_2023_02/184813251"/>
    <hyperlink ref="F142" r:id="rId6" display="https://podminky.urs.cz/item/CS_URS_2023_02/184818241"/>
    <hyperlink ref="F155" r:id="rId7" display="https://podminky.urs.cz/item/CS_URS_2023_02/119003227"/>
    <hyperlink ref="F174" r:id="rId8" display="https://podminky.urs.cz/item/CS_URS_2023_02/119003228"/>
    <hyperlink ref="F194" r:id="rId9" display="https://podminky.urs.cz/item/CS_URS_2023_02/998231411"/>
    <hyperlink ref="F200" r:id="rId10" display="https://podminky.urs.cz/item/CS_URS_2023_02/998232110"/>
    <hyperlink ref="F203" r:id="rId11" display="https://podminky.urs.cz/item/CS_URS_2023_02/998232124"/>
    <hyperlink ref="F206" r:id="rId12" display="https://podminky.urs.cz/item/CS_URS_2023_02/998232125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3"/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2119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2359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ROUND(J96,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ROUND((SUM(BE96:BE281)),  2)</f>
        <v>0</v>
      </c>
      <c r="G35" s="41"/>
      <c r="H35" s="41"/>
      <c r="I35" s="160">
        <v>0.20999999999999999</v>
      </c>
      <c r="J35" s="159">
        <f>ROUND(((SUM(BE96:BE281))*I35),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ROUND((SUM(BF96:BF281)),  2)</f>
        <v>0</v>
      </c>
      <c r="G36" s="41"/>
      <c r="H36" s="41"/>
      <c r="I36" s="160">
        <v>0.14999999999999999</v>
      </c>
      <c r="J36" s="159">
        <f>ROUND(((SUM(BF96:BF281))*I36),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ROUND((SUM(BG96:BG281)),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ROUND((SUM(BH96:BH281)),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ROUND((SUM(BI96:BI281)),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2119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2023-065-04-03 - SO-04 - Krajinářské úpravy- přesun sochy a ornice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J96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J97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176</v>
      </c>
      <c r="E65" s="185"/>
      <c r="F65" s="185"/>
      <c r="G65" s="185"/>
      <c r="H65" s="185"/>
      <c r="I65" s="185"/>
      <c r="J65" s="186">
        <f>J98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177</v>
      </c>
      <c r="E66" s="185"/>
      <c r="F66" s="185"/>
      <c r="G66" s="185"/>
      <c r="H66" s="185"/>
      <c r="I66" s="185"/>
      <c r="J66" s="186">
        <f>J106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2360</v>
      </c>
      <c r="E67" s="185"/>
      <c r="F67" s="185"/>
      <c r="G67" s="185"/>
      <c r="H67" s="185"/>
      <c r="I67" s="185"/>
      <c r="J67" s="186">
        <f>J126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178</v>
      </c>
      <c r="E68" s="185"/>
      <c r="F68" s="185"/>
      <c r="G68" s="185"/>
      <c r="H68" s="185"/>
      <c r="I68" s="185"/>
      <c r="J68" s="186">
        <f>J133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179</v>
      </c>
      <c r="E69" s="185"/>
      <c r="F69" s="185"/>
      <c r="G69" s="185"/>
      <c r="H69" s="185"/>
      <c r="I69" s="185"/>
      <c r="J69" s="186">
        <f>J187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2123</v>
      </c>
      <c r="E70" s="185"/>
      <c r="F70" s="185"/>
      <c r="G70" s="185"/>
      <c r="H70" s="185"/>
      <c r="I70" s="185"/>
      <c r="J70" s="186">
        <f>J204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2361</v>
      </c>
      <c r="E71" s="185"/>
      <c r="F71" s="185"/>
      <c r="G71" s="185"/>
      <c r="H71" s="185"/>
      <c r="I71" s="185"/>
      <c r="J71" s="186">
        <f>J213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8"/>
      <c r="D72" s="184" t="s">
        <v>897</v>
      </c>
      <c r="E72" s="185"/>
      <c r="F72" s="185"/>
      <c r="G72" s="185"/>
      <c r="H72" s="185"/>
      <c r="I72" s="185"/>
      <c r="J72" s="186">
        <f>J228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3"/>
      <c r="C73" s="128"/>
      <c r="D73" s="184" t="s">
        <v>180</v>
      </c>
      <c r="E73" s="185"/>
      <c r="F73" s="185"/>
      <c r="G73" s="185"/>
      <c r="H73" s="185"/>
      <c r="I73" s="185"/>
      <c r="J73" s="186">
        <f>J235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3"/>
      <c r="C74" s="128"/>
      <c r="D74" s="184" t="s">
        <v>722</v>
      </c>
      <c r="E74" s="185"/>
      <c r="F74" s="185"/>
      <c r="G74" s="185"/>
      <c r="H74" s="185"/>
      <c r="I74" s="185"/>
      <c r="J74" s="186">
        <f>J277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181</v>
      </c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2" t="str">
        <f>E7</f>
        <v>Vědomice - Úprava ulice Na Zavadilce</v>
      </c>
      <c r="F84" s="35"/>
      <c r="G84" s="35"/>
      <c r="H84" s="35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166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172" t="s">
        <v>2119</v>
      </c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168</v>
      </c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E11</f>
        <v>2023-065-04-03 - SO-04 - Krajinářské úpravy- přesun sochy a ornice</v>
      </c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F14</f>
        <v xml:space="preserve">k.ú. Vědomice </v>
      </c>
      <c r="G90" s="43"/>
      <c r="H90" s="43"/>
      <c r="I90" s="35" t="s">
        <v>23</v>
      </c>
      <c r="J90" s="75" t="str">
        <f>IF(J14="","",J14)</f>
        <v>6. 11. 2023</v>
      </c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40.05" customHeight="1">
      <c r="A92" s="41"/>
      <c r="B92" s="42"/>
      <c r="C92" s="35" t="s">
        <v>25</v>
      </c>
      <c r="D92" s="43"/>
      <c r="E92" s="43"/>
      <c r="F92" s="30" t="str">
        <f>E17</f>
        <v>Obec Vědomice, Na Průhonu 270, Roudnice nad Labem</v>
      </c>
      <c r="G92" s="43"/>
      <c r="H92" s="43"/>
      <c r="I92" s="35" t="s">
        <v>31</v>
      </c>
      <c r="J92" s="39" t="str">
        <f>E23</f>
        <v>Ing. arch. Pavel Šulc Ph.D.Krásného 351/8, Praha 6</v>
      </c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29</v>
      </c>
      <c r="D93" s="43"/>
      <c r="E93" s="43"/>
      <c r="F93" s="30" t="str">
        <f>IF(E20="","",E20)</f>
        <v>Vyplň údaj</v>
      </c>
      <c r="G93" s="43"/>
      <c r="H93" s="43"/>
      <c r="I93" s="35" t="s">
        <v>34</v>
      </c>
      <c r="J93" s="39" t="str">
        <f>E26</f>
        <v>Ing. Dana Mlejnková</v>
      </c>
      <c r="K93" s="43"/>
      <c r="L93" s="14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8"/>
      <c r="B95" s="189"/>
      <c r="C95" s="190" t="s">
        <v>182</v>
      </c>
      <c r="D95" s="191" t="s">
        <v>57</v>
      </c>
      <c r="E95" s="191" t="s">
        <v>53</v>
      </c>
      <c r="F95" s="191" t="s">
        <v>54</v>
      </c>
      <c r="G95" s="191" t="s">
        <v>183</v>
      </c>
      <c r="H95" s="191" t="s">
        <v>184</v>
      </c>
      <c r="I95" s="191" t="s">
        <v>185</v>
      </c>
      <c r="J95" s="191" t="s">
        <v>173</v>
      </c>
      <c r="K95" s="192" t="s">
        <v>186</v>
      </c>
      <c r="L95" s="193"/>
      <c r="M95" s="95" t="s">
        <v>19</v>
      </c>
      <c r="N95" s="96" t="s">
        <v>42</v>
      </c>
      <c r="O95" s="96" t="s">
        <v>187</v>
      </c>
      <c r="P95" s="96" t="s">
        <v>188</v>
      </c>
      <c r="Q95" s="96" t="s">
        <v>189</v>
      </c>
      <c r="R95" s="96" t="s">
        <v>190</v>
      </c>
      <c r="S95" s="96" t="s">
        <v>191</v>
      </c>
      <c r="T95" s="97" t="s">
        <v>192</v>
      </c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</row>
    <row r="96" s="2" customFormat="1" ht="22.8" customHeight="1">
      <c r="A96" s="41"/>
      <c r="B96" s="42"/>
      <c r="C96" s="102" t="s">
        <v>193</v>
      </c>
      <c r="D96" s="43"/>
      <c r="E96" s="43"/>
      <c r="F96" s="43"/>
      <c r="G96" s="43"/>
      <c r="H96" s="43"/>
      <c r="I96" s="43"/>
      <c r="J96" s="194">
        <f>BK96</f>
        <v>0</v>
      </c>
      <c r="K96" s="43"/>
      <c r="L96" s="47"/>
      <c r="M96" s="98"/>
      <c r="N96" s="195"/>
      <c r="O96" s="99"/>
      <c r="P96" s="196">
        <f>P97</f>
        <v>0</v>
      </c>
      <c r="Q96" s="99"/>
      <c r="R96" s="196">
        <f>R97</f>
        <v>0.68527311999999996</v>
      </c>
      <c r="S96" s="99"/>
      <c r="T96" s="197">
        <f>T97</f>
        <v>2.90611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71</v>
      </c>
      <c r="AU96" s="20" t="s">
        <v>174</v>
      </c>
      <c r="BK96" s="198">
        <f>BK97</f>
        <v>0</v>
      </c>
    </row>
    <row r="97" s="12" customFormat="1" ht="25.92" customHeight="1">
      <c r="A97" s="12"/>
      <c r="B97" s="199"/>
      <c r="C97" s="200"/>
      <c r="D97" s="201" t="s">
        <v>71</v>
      </c>
      <c r="E97" s="202" t="s">
        <v>194</v>
      </c>
      <c r="F97" s="202" t="s">
        <v>195</v>
      </c>
      <c r="G97" s="200"/>
      <c r="H97" s="200"/>
      <c r="I97" s="203"/>
      <c r="J97" s="204">
        <f>BK97</f>
        <v>0</v>
      </c>
      <c r="K97" s="200"/>
      <c r="L97" s="205"/>
      <c r="M97" s="206"/>
      <c r="N97" s="207"/>
      <c r="O97" s="207"/>
      <c r="P97" s="208">
        <f>P98+P106+P126+P133+P187+P204+P213+P228+P235+P277</f>
        <v>0</v>
      </c>
      <c r="Q97" s="207"/>
      <c r="R97" s="208">
        <f>R98+R106+R126+R133+R187+R204+R213+R228+R235+R277</f>
        <v>0.68527311999999996</v>
      </c>
      <c r="S97" s="207"/>
      <c r="T97" s="209">
        <f>T98+T106+T126+T133+T187+T204+T213+T228+T235+T277</f>
        <v>2.90611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0" t="s">
        <v>79</v>
      </c>
      <c r="AT97" s="211" t="s">
        <v>71</v>
      </c>
      <c r="AU97" s="211" t="s">
        <v>72</v>
      </c>
      <c r="AY97" s="210" t="s">
        <v>196</v>
      </c>
      <c r="BK97" s="212">
        <f>BK98+BK106+BK126+BK133+BK187+BK204+BK213+BK228+BK235+BK277</f>
        <v>0</v>
      </c>
    </row>
    <row r="98" s="12" customFormat="1" ht="22.8" customHeight="1">
      <c r="A98" s="12"/>
      <c r="B98" s="199"/>
      <c r="C98" s="200"/>
      <c r="D98" s="201" t="s">
        <v>71</v>
      </c>
      <c r="E98" s="213" t="s">
        <v>197</v>
      </c>
      <c r="F98" s="213" t="s">
        <v>198</v>
      </c>
      <c r="G98" s="200"/>
      <c r="H98" s="200"/>
      <c r="I98" s="203"/>
      <c r="J98" s="214">
        <f>BK98</f>
        <v>0</v>
      </c>
      <c r="K98" s="200"/>
      <c r="L98" s="205"/>
      <c r="M98" s="206"/>
      <c r="N98" s="207"/>
      <c r="O98" s="207"/>
      <c r="P98" s="208">
        <f>SUM(P99:P105)</f>
        <v>0</v>
      </c>
      <c r="Q98" s="207"/>
      <c r="R98" s="208">
        <f>SUM(R99:R105)</f>
        <v>0</v>
      </c>
      <c r="S98" s="207"/>
      <c r="T98" s="209">
        <f>SUM(T99:T105)</f>
        <v>0.74800000000000011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0" t="s">
        <v>79</v>
      </c>
      <c r="AT98" s="211" t="s">
        <v>71</v>
      </c>
      <c r="AU98" s="211" t="s">
        <v>79</v>
      </c>
      <c r="AY98" s="210" t="s">
        <v>196</v>
      </c>
      <c r="BK98" s="212">
        <f>SUM(BK99:BK105)</f>
        <v>0</v>
      </c>
    </row>
    <row r="99" s="2" customFormat="1" ht="24.15" customHeight="1">
      <c r="A99" s="41"/>
      <c r="B99" s="42"/>
      <c r="C99" s="215" t="s">
        <v>79</v>
      </c>
      <c r="D99" s="215" t="s">
        <v>199</v>
      </c>
      <c r="E99" s="216" t="s">
        <v>2362</v>
      </c>
      <c r="F99" s="217" t="s">
        <v>2363</v>
      </c>
      <c r="G99" s="218" t="s">
        <v>202</v>
      </c>
      <c r="H99" s="219">
        <v>4.4000000000000004</v>
      </c>
      <c r="I99" s="220"/>
      <c r="J99" s="221">
        <f>ROUND(I99*H99,2)</f>
        <v>0</v>
      </c>
      <c r="K99" s="217" t="s">
        <v>203</v>
      </c>
      <c r="L99" s="47"/>
      <c r="M99" s="222" t="s">
        <v>19</v>
      </c>
      <c r="N99" s="223" t="s">
        <v>43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0.17000000000000001</v>
      </c>
      <c r="T99" s="225">
        <f>S99*H99</f>
        <v>0.74800000000000011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204</v>
      </c>
      <c r="AT99" s="226" t="s">
        <v>199</v>
      </c>
      <c r="AU99" s="226" t="s">
        <v>81</v>
      </c>
      <c r="AY99" s="20" t="s">
        <v>196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204</v>
      </c>
      <c r="BM99" s="226" t="s">
        <v>2364</v>
      </c>
    </row>
    <row r="100" s="2" customFormat="1">
      <c r="A100" s="41"/>
      <c r="B100" s="42"/>
      <c r="C100" s="43"/>
      <c r="D100" s="228" t="s">
        <v>206</v>
      </c>
      <c r="E100" s="43"/>
      <c r="F100" s="229" t="s">
        <v>2365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206</v>
      </c>
      <c r="AU100" s="20" t="s">
        <v>81</v>
      </c>
    </row>
    <row r="101" s="13" customFormat="1">
      <c r="A101" s="13"/>
      <c r="B101" s="233"/>
      <c r="C101" s="234"/>
      <c r="D101" s="235" t="s">
        <v>208</v>
      </c>
      <c r="E101" s="236" t="s">
        <v>19</v>
      </c>
      <c r="F101" s="237" t="s">
        <v>2366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208</v>
      </c>
      <c r="AU101" s="243" t="s">
        <v>81</v>
      </c>
      <c r="AV101" s="13" t="s">
        <v>79</v>
      </c>
      <c r="AW101" s="13" t="s">
        <v>33</v>
      </c>
      <c r="AX101" s="13" t="s">
        <v>72</v>
      </c>
      <c r="AY101" s="243" t="s">
        <v>196</v>
      </c>
    </row>
    <row r="102" s="13" customFormat="1">
      <c r="A102" s="13"/>
      <c r="B102" s="233"/>
      <c r="C102" s="234"/>
      <c r="D102" s="235" t="s">
        <v>208</v>
      </c>
      <c r="E102" s="236" t="s">
        <v>19</v>
      </c>
      <c r="F102" s="237" t="s">
        <v>2367</v>
      </c>
      <c r="G102" s="234"/>
      <c r="H102" s="236" t="s">
        <v>19</v>
      </c>
      <c r="I102" s="238"/>
      <c r="J102" s="234"/>
      <c r="K102" s="234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208</v>
      </c>
      <c r="AU102" s="243" t="s">
        <v>81</v>
      </c>
      <c r="AV102" s="13" t="s">
        <v>79</v>
      </c>
      <c r="AW102" s="13" t="s">
        <v>33</v>
      </c>
      <c r="AX102" s="13" t="s">
        <v>72</v>
      </c>
      <c r="AY102" s="243" t="s">
        <v>196</v>
      </c>
    </row>
    <row r="103" s="14" customFormat="1">
      <c r="A103" s="14"/>
      <c r="B103" s="244"/>
      <c r="C103" s="245"/>
      <c r="D103" s="235" t="s">
        <v>208</v>
      </c>
      <c r="E103" s="246" t="s">
        <v>19</v>
      </c>
      <c r="F103" s="247" t="s">
        <v>2368</v>
      </c>
      <c r="G103" s="245"/>
      <c r="H103" s="248">
        <v>4.4000000000000004</v>
      </c>
      <c r="I103" s="249"/>
      <c r="J103" s="245"/>
      <c r="K103" s="245"/>
      <c r="L103" s="250"/>
      <c r="M103" s="251"/>
      <c r="N103" s="252"/>
      <c r="O103" s="252"/>
      <c r="P103" s="252"/>
      <c r="Q103" s="252"/>
      <c r="R103" s="252"/>
      <c r="S103" s="252"/>
      <c r="T103" s="25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4" t="s">
        <v>208</v>
      </c>
      <c r="AU103" s="254" t="s">
        <v>81</v>
      </c>
      <c r="AV103" s="14" t="s">
        <v>81</v>
      </c>
      <c r="AW103" s="14" t="s">
        <v>33</v>
      </c>
      <c r="AX103" s="14" t="s">
        <v>72</v>
      </c>
      <c r="AY103" s="254" t="s">
        <v>196</v>
      </c>
    </row>
    <row r="104" s="13" customFormat="1">
      <c r="A104" s="13"/>
      <c r="B104" s="233"/>
      <c r="C104" s="234"/>
      <c r="D104" s="235" t="s">
        <v>208</v>
      </c>
      <c r="E104" s="236" t="s">
        <v>19</v>
      </c>
      <c r="F104" s="237" t="s">
        <v>2369</v>
      </c>
      <c r="G104" s="234"/>
      <c r="H104" s="236" t="s">
        <v>19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208</v>
      </c>
      <c r="AU104" s="243" t="s">
        <v>81</v>
      </c>
      <c r="AV104" s="13" t="s">
        <v>79</v>
      </c>
      <c r="AW104" s="13" t="s">
        <v>33</v>
      </c>
      <c r="AX104" s="13" t="s">
        <v>72</v>
      </c>
      <c r="AY104" s="243" t="s">
        <v>196</v>
      </c>
    </row>
    <row r="105" s="15" customFormat="1">
      <c r="A105" s="15"/>
      <c r="B105" s="255"/>
      <c r="C105" s="256"/>
      <c r="D105" s="235" t="s">
        <v>208</v>
      </c>
      <c r="E105" s="257" t="s">
        <v>19</v>
      </c>
      <c r="F105" s="258" t="s">
        <v>219</v>
      </c>
      <c r="G105" s="256"/>
      <c r="H105" s="259">
        <v>4.4000000000000004</v>
      </c>
      <c r="I105" s="260"/>
      <c r="J105" s="256"/>
      <c r="K105" s="256"/>
      <c r="L105" s="261"/>
      <c r="M105" s="262"/>
      <c r="N105" s="263"/>
      <c r="O105" s="263"/>
      <c r="P105" s="263"/>
      <c r="Q105" s="263"/>
      <c r="R105" s="263"/>
      <c r="S105" s="263"/>
      <c r="T105" s="264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5" t="s">
        <v>208</v>
      </c>
      <c r="AU105" s="265" t="s">
        <v>81</v>
      </c>
      <c r="AV105" s="15" t="s">
        <v>204</v>
      </c>
      <c r="AW105" s="15" t="s">
        <v>33</v>
      </c>
      <c r="AX105" s="15" t="s">
        <v>79</v>
      </c>
      <c r="AY105" s="265" t="s">
        <v>196</v>
      </c>
    </row>
    <row r="106" s="12" customFormat="1" ht="22.8" customHeight="1">
      <c r="A106" s="12"/>
      <c r="B106" s="199"/>
      <c r="C106" s="200"/>
      <c r="D106" s="201" t="s">
        <v>71</v>
      </c>
      <c r="E106" s="213" t="s">
        <v>259</v>
      </c>
      <c r="F106" s="213" t="s">
        <v>260</v>
      </c>
      <c r="G106" s="200"/>
      <c r="H106" s="200"/>
      <c r="I106" s="203"/>
      <c r="J106" s="214">
        <f>BK106</f>
        <v>0</v>
      </c>
      <c r="K106" s="200"/>
      <c r="L106" s="205"/>
      <c r="M106" s="206"/>
      <c r="N106" s="207"/>
      <c r="O106" s="207"/>
      <c r="P106" s="208">
        <f>SUM(P107:P125)</f>
        <v>0</v>
      </c>
      <c r="Q106" s="207"/>
      <c r="R106" s="208">
        <f>SUM(R107:R125)</f>
        <v>0</v>
      </c>
      <c r="S106" s="207"/>
      <c r="T106" s="209">
        <f>SUM(T107:T125)</f>
        <v>0</v>
      </c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R106" s="210" t="s">
        <v>79</v>
      </c>
      <c r="AT106" s="211" t="s">
        <v>71</v>
      </c>
      <c r="AU106" s="211" t="s">
        <v>79</v>
      </c>
      <c r="AY106" s="210" t="s">
        <v>196</v>
      </c>
      <c r="BK106" s="212">
        <f>SUM(BK107:BK125)</f>
        <v>0</v>
      </c>
    </row>
    <row r="107" s="2" customFormat="1" ht="16.5" customHeight="1">
      <c r="A107" s="41"/>
      <c r="B107" s="42"/>
      <c r="C107" s="215" t="s">
        <v>81</v>
      </c>
      <c r="D107" s="215" t="s">
        <v>199</v>
      </c>
      <c r="E107" s="216" t="s">
        <v>2370</v>
      </c>
      <c r="F107" s="217" t="s">
        <v>2371</v>
      </c>
      <c r="G107" s="218" t="s">
        <v>202</v>
      </c>
      <c r="H107" s="219">
        <v>538.29999999999995</v>
      </c>
      <c r="I107" s="220"/>
      <c r="J107" s="221">
        <f>ROUND(I107*H107,2)</f>
        <v>0</v>
      </c>
      <c r="K107" s="217" t="s">
        <v>203</v>
      </c>
      <c r="L107" s="47"/>
      <c r="M107" s="222" t="s">
        <v>19</v>
      </c>
      <c r="N107" s="223" t="s">
        <v>43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204</v>
      </c>
      <c r="AT107" s="226" t="s">
        <v>199</v>
      </c>
      <c r="AU107" s="226" t="s">
        <v>81</v>
      </c>
      <c r="AY107" s="20" t="s">
        <v>196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79</v>
      </c>
      <c r="BK107" s="227">
        <f>ROUND(I107*H107,2)</f>
        <v>0</v>
      </c>
      <c r="BL107" s="20" t="s">
        <v>204</v>
      </c>
      <c r="BM107" s="226" t="s">
        <v>2372</v>
      </c>
    </row>
    <row r="108" s="2" customFormat="1">
      <c r="A108" s="41"/>
      <c r="B108" s="42"/>
      <c r="C108" s="43"/>
      <c r="D108" s="228" t="s">
        <v>206</v>
      </c>
      <c r="E108" s="43"/>
      <c r="F108" s="229" t="s">
        <v>2373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206</v>
      </c>
      <c r="AU108" s="20" t="s">
        <v>81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2374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3" customFormat="1">
      <c r="A110" s="13"/>
      <c r="B110" s="233"/>
      <c r="C110" s="234"/>
      <c r="D110" s="235" t="s">
        <v>208</v>
      </c>
      <c r="E110" s="236" t="s">
        <v>19</v>
      </c>
      <c r="F110" s="237" t="s">
        <v>2375</v>
      </c>
      <c r="G110" s="234"/>
      <c r="H110" s="236" t="s">
        <v>19</v>
      </c>
      <c r="I110" s="238"/>
      <c r="J110" s="234"/>
      <c r="K110" s="234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208</v>
      </c>
      <c r="AU110" s="243" t="s">
        <v>81</v>
      </c>
      <c r="AV110" s="13" t="s">
        <v>79</v>
      </c>
      <c r="AW110" s="13" t="s">
        <v>33</v>
      </c>
      <c r="AX110" s="13" t="s">
        <v>72</v>
      </c>
      <c r="AY110" s="243" t="s">
        <v>196</v>
      </c>
    </row>
    <row r="111" s="13" customFormat="1">
      <c r="A111" s="13"/>
      <c r="B111" s="233"/>
      <c r="C111" s="234"/>
      <c r="D111" s="235" t="s">
        <v>208</v>
      </c>
      <c r="E111" s="236" t="s">
        <v>19</v>
      </c>
      <c r="F111" s="237" t="s">
        <v>2374</v>
      </c>
      <c r="G111" s="234"/>
      <c r="H111" s="236" t="s">
        <v>19</v>
      </c>
      <c r="I111" s="238"/>
      <c r="J111" s="234"/>
      <c r="K111" s="234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208</v>
      </c>
      <c r="AU111" s="243" t="s">
        <v>81</v>
      </c>
      <c r="AV111" s="13" t="s">
        <v>79</v>
      </c>
      <c r="AW111" s="13" t="s">
        <v>33</v>
      </c>
      <c r="AX111" s="13" t="s">
        <v>72</v>
      </c>
      <c r="AY111" s="243" t="s">
        <v>196</v>
      </c>
    </row>
    <row r="112" s="13" customFormat="1">
      <c r="A112" s="13"/>
      <c r="B112" s="233"/>
      <c r="C112" s="234"/>
      <c r="D112" s="235" t="s">
        <v>208</v>
      </c>
      <c r="E112" s="236" t="s">
        <v>19</v>
      </c>
      <c r="F112" s="237" t="s">
        <v>487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208</v>
      </c>
      <c r="AU112" s="243" t="s">
        <v>81</v>
      </c>
      <c r="AV112" s="13" t="s">
        <v>79</v>
      </c>
      <c r="AW112" s="13" t="s">
        <v>33</v>
      </c>
      <c r="AX112" s="13" t="s">
        <v>72</v>
      </c>
      <c r="AY112" s="243" t="s">
        <v>196</v>
      </c>
    </row>
    <row r="113" s="14" customFormat="1">
      <c r="A113" s="14"/>
      <c r="B113" s="244"/>
      <c r="C113" s="245"/>
      <c r="D113" s="235" t="s">
        <v>208</v>
      </c>
      <c r="E113" s="246" t="s">
        <v>19</v>
      </c>
      <c r="F113" s="247" t="s">
        <v>2376</v>
      </c>
      <c r="G113" s="245"/>
      <c r="H113" s="248">
        <v>343.69999999999999</v>
      </c>
      <c r="I113" s="249"/>
      <c r="J113" s="245"/>
      <c r="K113" s="245"/>
      <c r="L113" s="250"/>
      <c r="M113" s="251"/>
      <c r="N113" s="252"/>
      <c r="O113" s="252"/>
      <c r="P113" s="252"/>
      <c r="Q113" s="252"/>
      <c r="R113" s="252"/>
      <c r="S113" s="252"/>
      <c r="T113" s="25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4" t="s">
        <v>208</v>
      </c>
      <c r="AU113" s="254" t="s">
        <v>81</v>
      </c>
      <c r="AV113" s="14" t="s">
        <v>81</v>
      </c>
      <c r="AW113" s="14" t="s">
        <v>33</v>
      </c>
      <c r="AX113" s="14" t="s">
        <v>72</v>
      </c>
      <c r="AY113" s="254" t="s">
        <v>196</v>
      </c>
    </row>
    <row r="114" s="13" customFormat="1">
      <c r="A114" s="13"/>
      <c r="B114" s="233"/>
      <c r="C114" s="234"/>
      <c r="D114" s="235" t="s">
        <v>208</v>
      </c>
      <c r="E114" s="236" t="s">
        <v>19</v>
      </c>
      <c r="F114" s="237" t="s">
        <v>2374</v>
      </c>
      <c r="G114" s="234"/>
      <c r="H114" s="236" t="s">
        <v>19</v>
      </c>
      <c r="I114" s="238"/>
      <c r="J114" s="234"/>
      <c r="K114" s="234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208</v>
      </c>
      <c r="AU114" s="243" t="s">
        <v>81</v>
      </c>
      <c r="AV114" s="13" t="s">
        <v>79</v>
      </c>
      <c r="AW114" s="13" t="s">
        <v>33</v>
      </c>
      <c r="AX114" s="13" t="s">
        <v>72</v>
      </c>
      <c r="AY114" s="243" t="s">
        <v>196</v>
      </c>
    </row>
    <row r="115" s="13" customFormat="1">
      <c r="A115" s="13"/>
      <c r="B115" s="233"/>
      <c r="C115" s="234"/>
      <c r="D115" s="235" t="s">
        <v>208</v>
      </c>
      <c r="E115" s="236" t="s">
        <v>19</v>
      </c>
      <c r="F115" s="237" t="s">
        <v>489</v>
      </c>
      <c r="G115" s="234"/>
      <c r="H115" s="236" t="s">
        <v>19</v>
      </c>
      <c r="I115" s="238"/>
      <c r="J115" s="234"/>
      <c r="K115" s="234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208</v>
      </c>
      <c r="AU115" s="243" t="s">
        <v>81</v>
      </c>
      <c r="AV115" s="13" t="s">
        <v>79</v>
      </c>
      <c r="AW115" s="13" t="s">
        <v>33</v>
      </c>
      <c r="AX115" s="13" t="s">
        <v>72</v>
      </c>
      <c r="AY115" s="243" t="s">
        <v>196</v>
      </c>
    </row>
    <row r="116" s="14" customFormat="1">
      <c r="A116" s="14"/>
      <c r="B116" s="244"/>
      <c r="C116" s="245"/>
      <c r="D116" s="235" t="s">
        <v>208</v>
      </c>
      <c r="E116" s="246" t="s">
        <v>19</v>
      </c>
      <c r="F116" s="247" t="s">
        <v>2377</v>
      </c>
      <c r="G116" s="245"/>
      <c r="H116" s="248">
        <v>194.59999999999999</v>
      </c>
      <c r="I116" s="249"/>
      <c r="J116" s="245"/>
      <c r="K116" s="245"/>
      <c r="L116" s="250"/>
      <c r="M116" s="251"/>
      <c r="N116" s="252"/>
      <c r="O116" s="252"/>
      <c r="P116" s="252"/>
      <c r="Q116" s="252"/>
      <c r="R116" s="252"/>
      <c r="S116" s="252"/>
      <c r="T116" s="253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4" t="s">
        <v>208</v>
      </c>
      <c r="AU116" s="254" t="s">
        <v>81</v>
      </c>
      <c r="AV116" s="14" t="s">
        <v>81</v>
      </c>
      <c r="AW116" s="14" t="s">
        <v>33</v>
      </c>
      <c r="AX116" s="14" t="s">
        <v>72</v>
      </c>
      <c r="AY116" s="254" t="s">
        <v>196</v>
      </c>
    </row>
    <row r="117" s="15" customFormat="1">
      <c r="A117" s="15"/>
      <c r="B117" s="255"/>
      <c r="C117" s="256"/>
      <c r="D117" s="235" t="s">
        <v>208</v>
      </c>
      <c r="E117" s="257" t="s">
        <v>19</v>
      </c>
      <c r="F117" s="258" t="s">
        <v>219</v>
      </c>
      <c r="G117" s="256"/>
      <c r="H117" s="259">
        <v>538.29999999999995</v>
      </c>
      <c r="I117" s="260"/>
      <c r="J117" s="256"/>
      <c r="K117" s="256"/>
      <c r="L117" s="261"/>
      <c r="M117" s="262"/>
      <c r="N117" s="263"/>
      <c r="O117" s="263"/>
      <c r="P117" s="263"/>
      <c r="Q117" s="263"/>
      <c r="R117" s="263"/>
      <c r="S117" s="263"/>
      <c r="T117" s="264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65" t="s">
        <v>208</v>
      </c>
      <c r="AU117" s="265" t="s">
        <v>81</v>
      </c>
      <c r="AV117" s="15" t="s">
        <v>204</v>
      </c>
      <c r="AW117" s="15" t="s">
        <v>33</v>
      </c>
      <c r="AX117" s="15" t="s">
        <v>79</v>
      </c>
      <c r="AY117" s="265" t="s">
        <v>196</v>
      </c>
    </row>
    <row r="118" s="2" customFormat="1" ht="16.5" customHeight="1">
      <c r="A118" s="41"/>
      <c r="B118" s="42"/>
      <c r="C118" s="215" t="s">
        <v>226</v>
      </c>
      <c r="D118" s="215" t="s">
        <v>199</v>
      </c>
      <c r="E118" s="216" t="s">
        <v>2378</v>
      </c>
      <c r="F118" s="217" t="s">
        <v>2379</v>
      </c>
      <c r="G118" s="218" t="s">
        <v>202</v>
      </c>
      <c r="H118" s="219">
        <v>512.5</v>
      </c>
      <c r="I118" s="220"/>
      <c r="J118" s="221">
        <f>ROUND(I118*H118,2)</f>
        <v>0</v>
      </c>
      <c r="K118" s="217" t="s">
        <v>203</v>
      </c>
      <c r="L118" s="47"/>
      <c r="M118" s="222" t="s">
        <v>19</v>
      </c>
      <c r="N118" s="223" t="s">
        <v>43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204</v>
      </c>
      <c r="AT118" s="226" t="s">
        <v>199</v>
      </c>
      <c r="AU118" s="226" t="s">
        <v>81</v>
      </c>
      <c r="AY118" s="20" t="s">
        <v>196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79</v>
      </c>
      <c r="BK118" s="227">
        <f>ROUND(I118*H118,2)</f>
        <v>0</v>
      </c>
      <c r="BL118" s="20" t="s">
        <v>204</v>
      </c>
      <c r="BM118" s="226" t="s">
        <v>2380</v>
      </c>
    </row>
    <row r="119" s="2" customFormat="1">
      <c r="A119" s="41"/>
      <c r="B119" s="42"/>
      <c r="C119" s="43"/>
      <c r="D119" s="228" t="s">
        <v>206</v>
      </c>
      <c r="E119" s="43"/>
      <c r="F119" s="229" t="s">
        <v>2381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206</v>
      </c>
      <c r="AU119" s="20" t="s">
        <v>81</v>
      </c>
    </row>
    <row r="120" s="13" customFormat="1">
      <c r="A120" s="13"/>
      <c r="B120" s="233"/>
      <c r="C120" s="234"/>
      <c r="D120" s="235" t="s">
        <v>208</v>
      </c>
      <c r="E120" s="236" t="s">
        <v>19</v>
      </c>
      <c r="F120" s="237" t="s">
        <v>2374</v>
      </c>
      <c r="G120" s="234"/>
      <c r="H120" s="236" t="s">
        <v>19</v>
      </c>
      <c r="I120" s="238"/>
      <c r="J120" s="234"/>
      <c r="K120" s="234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208</v>
      </c>
      <c r="AU120" s="243" t="s">
        <v>81</v>
      </c>
      <c r="AV120" s="13" t="s">
        <v>79</v>
      </c>
      <c r="AW120" s="13" t="s">
        <v>33</v>
      </c>
      <c r="AX120" s="13" t="s">
        <v>72</v>
      </c>
      <c r="AY120" s="243" t="s">
        <v>196</v>
      </c>
    </row>
    <row r="121" s="13" customFormat="1">
      <c r="A121" s="13"/>
      <c r="B121" s="233"/>
      <c r="C121" s="234"/>
      <c r="D121" s="235" t="s">
        <v>208</v>
      </c>
      <c r="E121" s="236" t="s">
        <v>19</v>
      </c>
      <c r="F121" s="237" t="s">
        <v>2375</v>
      </c>
      <c r="G121" s="234"/>
      <c r="H121" s="236" t="s">
        <v>19</v>
      </c>
      <c r="I121" s="238"/>
      <c r="J121" s="234"/>
      <c r="K121" s="234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208</v>
      </c>
      <c r="AU121" s="243" t="s">
        <v>81</v>
      </c>
      <c r="AV121" s="13" t="s">
        <v>79</v>
      </c>
      <c r="AW121" s="13" t="s">
        <v>33</v>
      </c>
      <c r="AX121" s="13" t="s">
        <v>72</v>
      </c>
      <c r="AY121" s="243" t="s">
        <v>196</v>
      </c>
    </row>
    <row r="122" s="13" customFormat="1">
      <c r="A122" s="13"/>
      <c r="B122" s="233"/>
      <c r="C122" s="234"/>
      <c r="D122" s="235" t="s">
        <v>208</v>
      </c>
      <c r="E122" s="236" t="s">
        <v>19</v>
      </c>
      <c r="F122" s="237" t="s">
        <v>2374</v>
      </c>
      <c r="G122" s="234"/>
      <c r="H122" s="236" t="s">
        <v>19</v>
      </c>
      <c r="I122" s="238"/>
      <c r="J122" s="234"/>
      <c r="K122" s="234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208</v>
      </c>
      <c r="AU122" s="243" t="s">
        <v>81</v>
      </c>
      <c r="AV122" s="13" t="s">
        <v>79</v>
      </c>
      <c r="AW122" s="13" t="s">
        <v>33</v>
      </c>
      <c r="AX122" s="13" t="s">
        <v>72</v>
      </c>
      <c r="AY122" s="243" t="s">
        <v>196</v>
      </c>
    </row>
    <row r="123" s="13" customFormat="1">
      <c r="A123" s="13"/>
      <c r="B123" s="233"/>
      <c r="C123" s="234"/>
      <c r="D123" s="235" t="s">
        <v>208</v>
      </c>
      <c r="E123" s="236" t="s">
        <v>19</v>
      </c>
      <c r="F123" s="237" t="s">
        <v>401</v>
      </c>
      <c r="G123" s="234"/>
      <c r="H123" s="236" t="s">
        <v>19</v>
      </c>
      <c r="I123" s="238"/>
      <c r="J123" s="234"/>
      <c r="K123" s="234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208</v>
      </c>
      <c r="AU123" s="243" t="s">
        <v>81</v>
      </c>
      <c r="AV123" s="13" t="s">
        <v>79</v>
      </c>
      <c r="AW123" s="13" t="s">
        <v>33</v>
      </c>
      <c r="AX123" s="13" t="s">
        <v>72</v>
      </c>
      <c r="AY123" s="243" t="s">
        <v>196</v>
      </c>
    </row>
    <row r="124" s="14" customFormat="1">
      <c r="A124" s="14"/>
      <c r="B124" s="244"/>
      <c r="C124" s="245"/>
      <c r="D124" s="235" t="s">
        <v>208</v>
      </c>
      <c r="E124" s="246" t="s">
        <v>19</v>
      </c>
      <c r="F124" s="247" t="s">
        <v>2382</v>
      </c>
      <c r="G124" s="245"/>
      <c r="H124" s="248">
        <v>512.5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208</v>
      </c>
      <c r="AU124" s="254" t="s">
        <v>81</v>
      </c>
      <c r="AV124" s="14" t="s">
        <v>81</v>
      </c>
      <c r="AW124" s="14" t="s">
        <v>33</v>
      </c>
      <c r="AX124" s="14" t="s">
        <v>72</v>
      </c>
      <c r="AY124" s="254" t="s">
        <v>196</v>
      </c>
    </row>
    <row r="125" s="15" customFormat="1">
      <c r="A125" s="15"/>
      <c r="B125" s="255"/>
      <c r="C125" s="256"/>
      <c r="D125" s="235" t="s">
        <v>208</v>
      </c>
      <c r="E125" s="257" t="s">
        <v>19</v>
      </c>
      <c r="F125" s="258" t="s">
        <v>219</v>
      </c>
      <c r="G125" s="256"/>
      <c r="H125" s="259">
        <v>512.5</v>
      </c>
      <c r="I125" s="260"/>
      <c r="J125" s="256"/>
      <c r="K125" s="256"/>
      <c r="L125" s="261"/>
      <c r="M125" s="262"/>
      <c r="N125" s="263"/>
      <c r="O125" s="263"/>
      <c r="P125" s="263"/>
      <c r="Q125" s="263"/>
      <c r="R125" s="263"/>
      <c r="S125" s="263"/>
      <c r="T125" s="264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5" t="s">
        <v>208</v>
      </c>
      <c r="AU125" s="265" t="s">
        <v>81</v>
      </c>
      <c r="AV125" s="15" t="s">
        <v>204</v>
      </c>
      <c r="AW125" s="15" t="s">
        <v>33</v>
      </c>
      <c r="AX125" s="15" t="s">
        <v>79</v>
      </c>
      <c r="AY125" s="265" t="s">
        <v>196</v>
      </c>
    </row>
    <row r="126" s="12" customFormat="1" ht="22.8" customHeight="1">
      <c r="A126" s="12"/>
      <c r="B126" s="199"/>
      <c r="C126" s="200"/>
      <c r="D126" s="201" t="s">
        <v>71</v>
      </c>
      <c r="E126" s="213" t="s">
        <v>314</v>
      </c>
      <c r="F126" s="213" t="s">
        <v>2383</v>
      </c>
      <c r="G126" s="200"/>
      <c r="H126" s="200"/>
      <c r="I126" s="203"/>
      <c r="J126" s="214">
        <f>BK126</f>
        <v>0</v>
      </c>
      <c r="K126" s="200"/>
      <c r="L126" s="205"/>
      <c r="M126" s="206"/>
      <c r="N126" s="207"/>
      <c r="O126" s="207"/>
      <c r="P126" s="208">
        <f>SUM(P127:P132)</f>
        <v>0</v>
      </c>
      <c r="Q126" s="207"/>
      <c r="R126" s="208">
        <f>SUM(R127:R132)</f>
        <v>0</v>
      </c>
      <c r="S126" s="207"/>
      <c r="T126" s="209">
        <f>SUM(T127:T132)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0" t="s">
        <v>79</v>
      </c>
      <c r="AT126" s="211" t="s">
        <v>71</v>
      </c>
      <c r="AU126" s="211" t="s">
        <v>79</v>
      </c>
      <c r="AY126" s="210" t="s">
        <v>196</v>
      </c>
      <c r="BK126" s="212">
        <f>SUM(BK127:BK132)</f>
        <v>0</v>
      </c>
    </row>
    <row r="127" s="2" customFormat="1" ht="24.15" customHeight="1">
      <c r="A127" s="41"/>
      <c r="B127" s="42"/>
      <c r="C127" s="215" t="s">
        <v>204</v>
      </c>
      <c r="D127" s="215" t="s">
        <v>199</v>
      </c>
      <c r="E127" s="216" t="s">
        <v>1462</v>
      </c>
      <c r="F127" s="217" t="s">
        <v>1463</v>
      </c>
      <c r="G127" s="218" t="s">
        <v>264</v>
      </c>
      <c r="H127" s="219">
        <v>0.14999999999999999</v>
      </c>
      <c r="I127" s="220"/>
      <c r="J127" s="221">
        <f>ROUND(I127*H127,2)</f>
        <v>0</v>
      </c>
      <c r="K127" s="217" t="s">
        <v>203</v>
      </c>
      <c r="L127" s="47"/>
      <c r="M127" s="222" t="s">
        <v>19</v>
      </c>
      <c r="N127" s="223" t="s">
        <v>43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204</v>
      </c>
      <c r="AT127" s="226" t="s">
        <v>199</v>
      </c>
      <c r="AU127" s="226" t="s">
        <v>81</v>
      </c>
      <c r="AY127" s="20" t="s">
        <v>196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79</v>
      </c>
      <c r="BK127" s="227">
        <f>ROUND(I127*H127,2)</f>
        <v>0</v>
      </c>
      <c r="BL127" s="20" t="s">
        <v>204</v>
      </c>
      <c r="BM127" s="226" t="s">
        <v>2384</v>
      </c>
    </row>
    <row r="128" s="2" customFormat="1">
      <c r="A128" s="41"/>
      <c r="B128" s="42"/>
      <c r="C128" s="43"/>
      <c r="D128" s="228" t="s">
        <v>206</v>
      </c>
      <c r="E128" s="43"/>
      <c r="F128" s="229" t="s">
        <v>1465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206</v>
      </c>
      <c r="AU128" s="20" t="s">
        <v>81</v>
      </c>
    </row>
    <row r="129" s="13" customFormat="1">
      <c r="A129" s="13"/>
      <c r="B129" s="233"/>
      <c r="C129" s="234"/>
      <c r="D129" s="235" t="s">
        <v>208</v>
      </c>
      <c r="E129" s="236" t="s">
        <v>19</v>
      </c>
      <c r="F129" s="237" t="s">
        <v>2366</v>
      </c>
      <c r="G129" s="234"/>
      <c r="H129" s="236" t="s">
        <v>19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208</v>
      </c>
      <c r="AU129" s="243" t="s">
        <v>81</v>
      </c>
      <c r="AV129" s="13" t="s">
        <v>79</v>
      </c>
      <c r="AW129" s="13" t="s">
        <v>33</v>
      </c>
      <c r="AX129" s="13" t="s">
        <v>72</v>
      </c>
      <c r="AY129" s="243" t="s">
        <v>196</v>
      </c>
    </row>
    <row r="130" s="13" customFormat="1">
      <c r="A130" s="13"/>
      <c r="B130" s="233"/>
      <c r="C130" s="234"/>
      <c r="D130" s="235" t="s">
        <v>208</v>
      </c>
      <c r="E130" s="236" t="s">
        <v>19</v>
      </c>
      <c r="F130" s="237" t="s">
        <v>2385</v>
      </c>
      <c r="G130" s="234"/>
      <c r="H130" s="236" t="s">
        <v>19</v>
      </c>
      <c r="I130" s="238"/>
      <c r="J130" s="234"/>
      <c r="K130" s="234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208</v>
      </c>
      <c r="AU130" s="243" t="s">
        <v>81</v>
      </c>
      <c r="AV130" s="13" t="s">
        <v>79</v>
      </c>
      <c r="AW130" s="13" t="s">
        <v>33</v>
      </c>
      <c r="AX130" s="13" t="s">
        <v>72</v>
      </c>
      <c r="AY130" s="243" t="s">
        <v>196</v>
      </c>
    </row>
    <row r="131" s="14" customFormat="1">
      <c r="A131" s="14"/>
      <c r="B131" s="244"/>
      <c r="C131" s="245"/>
      <c r="D131" s="235" t="s">
        <v>208</v>
      </c>
      <c r="E131" s="246" t="s">
        <v>19</v>
      </c>
      <c r="F131" s="247" t="s">
        <v>2386</v>
      </c>
      <c r="G131" s="245"/>
      <c r="H131" s="248">
        <v>0.14999999999999999</v>
      </c>
      <c r="I131" s="249"/>
      <c r="J131" s="245"/>
      <c r="K131" s="245"/>
      <c r="L131" s="250"/>
      <c r="M131" s="251"/>
      <c r="N131" s="252"/>
      <c r="O131" s="252"/>
      <c r="P131" s="252"/>
      <c r="Q131" s="252"/>
      <c r="R131" s="252"/>
      <c r="S131" s="252"/>
      <c r="T131" s="253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4" t="s">
        <v>208</v>
      </c>
      <c r="AU131" s="254" t="s">
        <v>81</v>
      </c>
      <c r="AV131" s="14" t="s">
        <v>81</v>
      </c>
      <c r="AW131" s="14" t="s">
        <v>33</v>
      </c>
      <c r="AX131" s="14" t="s">
        <v>72</v>
      </c>
      <c r="AY131" s="254" t="s">
        <v>196</v>
      </c>
    </row>
    <row r="132" s="15" customFormat="1">
      <c r="A132" s="15"/>
      <c r="B132" s="255"/>
      <c r="C132" s="256"/>
      <c r="D132" s="235" t="s">
        <v>208</v>
      </c>
      <c r="E132" s="257" t="s">
        <v>19</v>
      </c>
      <c r="F132" s="258" t="s">
        <v>219</v>
      </c>
      <c r="G132" s="256"/>
      <c r="H132" s="259">
        <v>0.14999999999999999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5" t="s">
        <v>208</v>
      </c>
      <c r="AU132" s="265" t="s">
        <v>81</v>
      </c>
      <c r="AV132" s="15" t="s">
        <v>204</v>
      </c>
      <c r="AW132" s="15" t="s">
        <v>33</v>
      </c>
      <c r="AX132" s="15" t="s">
        <v>79</v>
      </c>
      <c r="AY132" s="265" t="s">
        <v>196</v>
      </c>
    </row>
    <row r="133" s="12" customFormat="1" ht="22.8" customHeight="1">
      <c r="A133" s="12"/>
      <c r="B133" s="199"/>
      <c r="C133" s="200"/>
      <c r="D133" s="201" t="s">
        <v>71</v>
      </c>
      <c r="E133" s="213" t="s">
        <v>292</v>
      </c>
      <c r="F133" s="213" t="s">
        <v>293</v>
      </c>
      <c r="G133" s="200"/>
      <c r="H133" s="200"/>
      <c r="I133" s="203"/>
      <c r="J133" s="214">
        <f>BK133</f>
        <v>0</v>
      </c>
      <c r="K133" s="200"/>
      <c r="L133" s="205"/>
      <c r="M133" s="206"/>
      <c r="N133" s="207"/>
      <c r="O133" s="207"/>
      <c r="P133" s="208">
        <f>SUM(P134:P186)</f>
        <v>0</v>
      </c>
      <c r="Q133" s="207"/>
      <c r="R133" s="208">
        <f>SUM(R134:R186)</f>
        <v>0</v>
      </c>
      <c r="S133" s="207"/>
      <c r="T133" s="209">
        <f>SUM(T134:T186)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0" t="s">
        <v>79</v>
      </c>
      <c r="AT133" s="211" t="s">
        <v>71</v>
      </c>
      <c r="AU133" s="211" t="s">
        <v>79</v>
      </c>
      <c r="AY133" s="210" t="s">
        <v>196</v>
      </c>
      <c r="BK133" s="212">
        <f>SUM(BK134:BK186)</f>
        <v>0</v>
      </c>
    </row>
    <row r="134" s="2" customFormat="1" ht="33" customHeight="1">
      <c r="A134" s="41"/>
      <c r="B134" s="42"/>
      <c r="C134" s="215" t="s">
        <v>241</v>
      </c>
      <c r="D134" s="215" t="s">
        <v>199</v>
      </c>
      <c r="E134" s="216" t="s">
        <v>918</v>
      </c>
      <c r="F134" s="217" t="s">
        <v>919</v>
      </c>
      <c r="G134" s="218" t="s">
        <v>264</v>
      </c>
      <c r="H134" s="219">
        <v>0.14999999999999999</v>
      </c>
      <c r="I134" s="220"/>
      <c r="J134" s="221">
        <f>ROUND(I134*H134,2)</f>
        <v>0</v>
      </c>
      <c r="K134" s="217" t="s">
        <v>203</v>
      </c>
      <c r="L134" s="47"/>
      <c r="M134" s="222" t="s">
        <v>19</v>
      </c>
      <c r="N134" s="223" t="s">
        <v>43</v>
      </c>
      <c r="O134" s="87"/>
      <c r="P134" s="224">
        <f>O134*H134</f>
        <v>0</v>
      </c>
      <c r="Q134" s="224">
        <v>0</v>
      </c>
      <c r="R134" s="224">
        <f>Q134*H134</f>
        <v>0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204</v>
      </c>
      <c r="AT134" s="226" t="s">
        <v>199</v>
      </c>
      <c r="AU134" s="226" t="s">
        <v>81</v>
      </c>
      <c r="AY134" s="20" t="s">
        <v>196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79</v>
      </c>
      <c r="BK134" s="227">
        <f>ROUND(I134*H134,2)</f>
        <v>0</v>
      </c>
      <c r="BL134" s="20" t="s">
        <v>204</v>
      </c>
      <c r="BM134" s="226" t="s">
        <v>2387</v>
      </c>
    </row>
    <row r="135" s="2" customFormat="1">
      <c r="A135" s="41"/>
      <c r="B135" s="42"/>
      <c r="C135" s="43"/>
      <c r="D135" s="228" t="s">
        <v>206</v>
      </c>
      <c r="E135" s="43"/>
      <c r="F135" s="229" t="s">
        <v>2388</v>
      </c>
      <c r="G135" s="43"/>
      <c r="H135" s="43"/>
      <c r="I135" s="230"/>
      <c r="J135" s="43"/>
      <c r="K135" s="43"/>
      <c r="L135" s="47"/>
      <c r="M135" s="231"/>
      <c r="N135" s="232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206</v>
      </c>
      <c r="AU135" s="20" t="s">
        <v>81</v>
      </c>
    </row>
    <row r="136" s="13" customFormat="1">
      <c r="A136" s="13"/>
      <c r="B136" s="233"/>
      <c r="C136" s="234"/>
      <c r="D136" s="235" t="s">
        <v>208</v>
      </c>
      <c r="E136" s="236" t="s">
        <v>19</v>
      </c>
      <c r="F136" s="237" t="s">
        <v>2366</v>
      </c>
      <c r="G136" s="234"/>
      <c r="H136" s="236" t="s">
        <v>19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208</v>
      </c>
      <c r="AU136" s="243" t="s">
        <v>81</v>
      </c>
      <c r="AV136" s="13" t="s">
        <v>79</v>
      </c>
      <c r="AW136" s="13" t="s">
        <v>33</v>
      </c>
      <c r="AX136" s="13" t="s">
        <v>72</v>
      </c>
      <c r="AY136" s="243" t="s">
        <v>196</v>
      </c>
    </row>
    <row r="137" s="13" customFormat="1">
      <c r="A137" s="13"/>
      <c r="B137" s="233"/>
      <c r="C137" s="234"/>
      <c r="D137" s="235" t="s">
        <v>208</v>
      </c>
      <c r="E137" s="236" t="s">
        <v>19</v>
      </c>
      <c r="F137" s="237" t="s">
        <v>2389</v>
      </c>
      <c r="G137" s="234"/>
      <c r="H137" s="236" t="s">
        <v>19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208</v>
      </c>
      <c r="AU137" s="243" t="s">
        <v>81</v>
      </c>
      <c r="AV137" s="13" t="s">
        <v>79</v>
      </c>
      <c r="AW137" s="13" t="s">
        <v>33</v>
      </c>
      <c r="AX137" s="13" t="s">
        <v>72</v>
      </c>
      <c r="AY137" s="243" t="s">
        <v>196</v>
      </c>
    </row>
    <row r="138" s="14" customFormat="1">
      <c r="A138" s="14"/>
      <c r="B138" s="244"/>
      <c r="C138" s="245"/>
      <c r="D138" s="235" t="s">
        <v>208</v>
      </c>
      <c r="E138" s="246" t="s">
        <v>19</v>
      </c>
      <c r="F138" s="247" t="s">
        <v>2386</v>
      </c>
      <c r="G138" s="245"/>
      <c r="H138" s="248">
        <v>0.14999999999999999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208</v>
      </c>
      <c r="AU138" s="254" t="s">
        <v>81</v>
      </c>
      <c r="AV138" s="14" t="s">
        <v>81</v>
      </c>
      <c r="AW138" s="14" t="s">
        <v>33</v>
      </c>
      <c r="AX138" s="14" t="s">
        <v>72</v>
      </c>
      <c r="AY138" s="254" t="s">
        <v>196</v>
      </c>
    </row>
    <row r="139" s="15" customFormat="1">
      <c r="A139" s="15"/>
      <c r="B139" s="255"/>
      <c r="C139" s="256"/>
      <c r="D139" s="235" t="s">
        <v>208</v>
      </c>
      <c r="E139" s="257" t="s">
        <v>19</v>
      </c>
      <c r="F139" s="258" t="s">
        <v>219</v>
      </c>
      <c r="G139" s="256"/>
      <c r="H139" s="259">
        <v>0.14999999999999999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5" t="s">
        <v>208</v>
      </c>
      <c r="AU139" s="265" t="s">
        <v>81</v>
      </c>
      <c r="AV139" s="15" t="s">
        <v>204</v>
      </c>
      <c r="AW139" s="15" t="s">
        <v>33</v>
      </c>
      <c r="AX139" s="15" t="s">
        <v>79</v>
      </c>
      <c r="AY139" s="265" t="s">
        <v>196</v>
      </c>
    </row>
    <row r="140" s="2" customFormat="1" ht="33" customHeight="1">
      <c r="A140" s="41"/>
      <c r="B140" s="42"/>
      <c r="C140" s="215" t="s">
        <v>261</v>
      </c>
      <c r="D140" s="215" t="s">
        <v>199</v>
      </c>
      <c r="E140" s="216" t="s">
        <v>922</v>
      </c>
      <c r="F140" s="217" t="s">
        <v>923</v>
      </c>
      <c r="G140" s="218" t="s">
        <v>264</v>
      </c>
      <c r="H140" s="219">
        <v>0.14999999999999999</v>
      </c>
      <c r="I140" s="220"/>
      <c r="J140" s="221">
        <f>ROUND(I140*H140,2)</f>
        <v>0</v>
      </c>
      <c r="K140" s="217" t="s">
        <v>203</v>
      </c>
      <c r="L140" s="47"/>
      <c r="M140" s="222" t="s">
        <v>19</v>
      </c>
      <c r="N140" s="223" t="s">
        <v>43</v>
      </c>
      <c r="O140" s="87"/>
      <c r="P140" s="224">
        <f>O140*H140</f>
        <v>0</v>
      </c>
      <c r="Q140" s="224">
        <v>0</v>
      </c>
      <c r="R140" s="224">
        <f>Q140*H140</f>
        <v>0</v>
      </c>
      <c r="S140" s="224">
        <v>0</v>
      </c>
      <c r="T140" s="225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6" t="s">
        <v>204</v>
      </c>
      <c r="AT140" s="226" t="s">
        <v>199</v>
      </c>
      <c r="AU140" s="226" t="s">
        <v>81</v>
      </c>
      <c r="AY140" s="20" t="s">
        <v>196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20" t="s">
        <v>79</v>
      </c>
      <c r="BK140" s="227">
        <f>ROUND(I140*H140,2)</f>
        <v>0</v>
      </c>
      <c r="BL140" s="20" t="s">
        <v>204</v>
      </c>
      <c r="BM140" s="226" t="s">
        <v>2390</v>
      </c>
    </row>
    <row r="141" s="2" customFormat="1">
      <c r="A141" s="41"/>
      <c r="B141" s="42"/>
      <c r="C141" s="43"/>
      <c r="D141" s="228" t="s">
        <v>206</v>
      </c>
      <c r="E141" s="43"/>
      <c r="F141" s="229" t="s">
        <v>2391</v>
      </c>
      <c r="G141" s="43"/>
      <c r="H141" s="43"/>
      <c r="I141" s="230"/>
      <c r="J141" s="43"/>
      <c r="K141" s="43"/>
      <c r="L141" s="47"/>
      <c r="M141" s="231"/>
      <c r="N141" s="232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206</v>
      </c>
      <c r="AU141" s="20" t="s">
        <v>81</v>
      </c>
    </row>
    <row r="142" s="13" customFormat="1">
      <c r="A142" s="13"/>
      <c r="B142" s="233"/>
      <c r="C142" s="234"/>
      <c r="D142" s="235" t="s">
        <v>208</v>
      </c>
      <c r="E142" s="236" t="s">
        <v>19</v>
      </c>
      <c r="F142" s="237" t="s">
        <v>2366</v>
      </c>
      <c r="G142" s="234"/>
      <c r="H142" s="236" t="s">
        <v>19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208</v>
      </c>
      <c r="AU142" s="243" t="s">
        <v>81</v>
      </c>
      <c r="AV142" s="13" t="s">
        <v>79</v>
      </c>
      <c r="AW142" s="13" t="s">
        <v>33</v>
      </c>
      <c r="AX142" s="13" t="s">
        <v>72</v>
      </c>
      <c r="AY142" s="243" t="s">
        <v>196</v>
      </c>
    </row>
    <row r="143" s="13" customFormat="1">
      <c r="A143" s="13"/>
      <c r="B143" s="233"/>
      <c r="C143" s="234"/>
      <c r="D143" s="235" t="s">
        <v>208</v>
      </c>
      <c r="E143" s="236" t="s">
        <v>19</v>
      </c>
      <c r="F143" s="237" t="s">
        <v>2389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208</v>
      </c>
      <c r="AU143" s="243" t="s">
        <v>81</v>
      </c>
      <c r="AV143" s="13" t="s">
        <v>79</v>
      </c>
      <c r="AW143" s="13" t="s">
        <v>33</v>
      </c>
      <c r="AX143" s="13" t="s">
        <v>72</v>
      </c>
      <c r="AY143" s="243" t="s">
        <v>196</v>
      </c>
    </row>
    <row r="144" s="14" customFormat="1">
      <c r="A144" s="14"/>
      <c r="B144" s="244"/>
      <c r="C144" s="245"/>
      <c r="D144" s="235" t="s">
        <v>208</v>
      </c>
      <c r="E144" s="246" t="s">
        <v>19</v>
      </c>
      <c r="F144" s="247" t="s">
        <v>2386</v>
      </c>
      <c r="G144" s="245"/>
      <c r="H144" s="248">
        <v>0.14999999999999999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4" t="s">
        <v>208</v>
      </c>
      <c r="AU144" s="254" t="s">
        <v>81</v>
      </c>
      <c r="AV144" s="14" t="s">
        <v>81</v>
      </c>
      <c r="AW144" s="14" t="s">
        <v>33</v>
      </c>
      <c r="AX144" s="14" t="s">
        <v>72</v>
      </c>
      <c r="AY144" s="254" t="s">
        <v>196</v>
      </c>
    </row>
    <row r="145" s="15" customFormat="1">
      <c r="A145" s="15"/>
      <c r="B145" s="255"/>
      <c r="C145" s="256"/>
      <c r="D145" s="235" t="s">
        <v>208</v>
      </c>
      <c r="E145" s="257" t="s">
        <v>19</v>
      </c>
      <c r="F145" s="258" t="s">
        <v>219</v>
      </c>
      <c r="G145" s="256"/>
      <c r="H145" s="259">
        <v>0.14999999999999999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5" t="s">
        <v>208</v>
      </c>
      <c r="AU145" s="265" t="s">
        <v>81</v>
      </c>
      <c r="AV145" s="15" t="s">
        <v>204</v>
      </c>
      <c r="AW145" s="15" t="s">
        <v>33</v>
      </c>
      <c r="AX145" s="15" t="s">
        <v>79</v>
      </c>
      <c r="AY145" s="265" t="s">
        <v>196</v>
      </c>
    </row>
    <row r="146" s="2" customFormat="1" ht="24.15" customHeight="1">
      <c r="A146" s="41"/>
      <c r="B146" s="42"/>
      <c r="C146" s="215" t="s">
        <v>278</v>
      </c>
      <c r="D146" s="215" t="s">
        <v>199</v>
      </c>
      <c r="E146" s="216" t="s">
        <v>1469</v>
      </c>
      <c r="F146" s="217" t="s">
        <v>1470</v>
      </c>
      <c r="G146" s="218" t="s">
        <v>264</v>
      </c>
      <c r="H146" s="219">
        <v>0.14999999999999999</v>
      </c>
      <c r="I146" s="220"/>
      <c r="J146" s="221">
        <f>ROUND(I146*H146,2)</f>
        <v>0</v>
      </c>
      <c r="K146" s="217" t="s">
        <v>203</v>
      </c>
      <c r="L146" s="47"/>
      <c r="M146" s="222" t="s">
        <v>19</v>
      </c>
      <c r="N146" s="223" t="s">
        <v>43</v>
      </c>
      <c r="O146" s="87"/>
      <c r="P146" s="224">
        <f>O146*H146</f>
        <v>0</v>
      </c>
      <c r="Q146" s="224">
        <v>0</v>
      </c>
      <c r="R146" s="224">
        <f>Q146*H146</f>
        <v>0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204</v>
      </c>
      <c r="AT146" s="226" t="s">
        <v>199</v>
      </c>
      <c r="AU146" s="226" t="s">
        <v>81</v>
      </c>
      <c r="AY146" s="20" t="s">
        <v>196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79</v>
      </c>
      <c r="BK146" s="227">
        <f>ROUND(I146*H146,2)</f>
        <v>0</v>
      </c>
      <c r="BL146" s="20" t="s">
        <v>204</v>
      </c>
      <c r="BM146" s="226" t="s">
        <v>2392</v>
      </c>
    </row>
    <row r="147" s="2" customFormat="1">
      <c r="A147" s="41"/>
      <c r="B147" s="42"/>
      <c r="C147" s="43"/>
      <c r="D147" s="228" t="s">
        <v>206</v>
      </c>
      <c r="E147" s="43"/>
      <c r="F147" s="229" t="s">
        <v>1472</v>
      </c>
      <c r="G147" s="43"/>
      <c r="H147" s="43"/>
      <c r="I147" s="230"/>
      <c r="J147" s="43"/>
      <c r="K147" s="43"/>
      <c r="L147" s="47"/>
      <c r="M147" s="231"/>
      <c r="N147" s="232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206</v>
      </c>
      <c r="AU147" s="20" t="s">
        <v>81</v>
      </c>
    </row>
    <row r="148" s="13" customFormat="1">
      <c r="A148" s="13"/>
      <c r="B148" s="233"/>
      <c r="C148" s="234"/>
      <c r="D148" s="235" t="s">
        <v>208</v>
      </c>
      <c r="E148" s="236" t="s">
        <v>19</v>
      </c>
      <c r="F148" s="237" t="s">
        <v>2366</v>
      </c>
      <c r="G148" s="234"/>
      <c r="H148" s="236" t="s">
        <v>19</v>
      </c>
      <c r="I148" s="238"/>
      <c r="J148" s="234"/>
      <c r="K148" s="234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208</v>
      </c>
      <c r="AU148" s="243" t="s">
        <v>81</v>
      </c>
      <c r="AV148" s="13" t="s">
        <v>79</v>
      </c>
      <c r="AW148" s="13" t="s">
        <v>33</v>
      </c>
      <c r="AX148" s="13" t="s">
        <v>72</v>
      </c>
      <c r="AY148" s="243" t="s">
        <v>196</v>
      </c>
    </row>
    <row r="149" s="13" customFormat="1">
      <c r="A149" s="13"/>
      <c r="B149" s="233"/>
      <c r="C149" s="234"/>
      <c r="D149" s="235" t="s">
        <v>208</v>
      </c>
      <c r="E149" s="236" t="s">
        <v>19</v>
      </c>
      <c r="F149" s="237" t="s">
        <v>2389</v>
      </c>
      <c r="G149" s="234"/>
      <c r="H149" s="236" t="s">
        <v>19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208</v>
      </c>
      <c r="AU149" s="243" t="s">
        <v>81</v>
      </c>
      <c r="AV149" s="13" t="s">
        <v>79</v>
      </c>
      <c r="AW149" s="13" t="s">
        <v>33</v>
      </c>
      <c r="AX149" s="13" t="s">
        <v>72</v>
      </c>
      <c r="AY149" s="243" t="s">
        <v>196</v>
      </c>
    </row>
    <row r="150" s="14" customFormat="1">
      <c r="A150" s="14"/>
      <c r="B150" s="244"/>
      <c r="C150" s="245"/>
      <c r="D150" s="235" t="s">
        <v>208</v>
      </c>
      <c r="E150" s="246" t="s">
        <v>19</v>
      </c>
      <c r="F150" s="247" t="s">
        <v>2386</v>
      </c>
      <c r="G150" s="245"/>
      <c r="H150" s="248">
        <v>0.14999999999999999</v>
      </c>
      <c r="I150" s="249"/>
      <c r="J150" s="245"/>
      <c r="K150" s="245"/>
      <c r="L150" s="250"/>
      <c r="M150" s="251"/>
      <c r="N150" s="252"/>
      <c r="O150" s="252"/>
      <c r="P150" s="252"/>
      <c r="Q150" s="252"/>
      <c r="R150" s="252"/>
      <c r="S150" s="252"/>
      <c r="T150" s="253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4" t="s">
        <v>208</v>
      </c>
      <c r="AU150" s="254" t="s">
        <v>81</v>
      </c>
      <c r="AV150" s="14" t="s">
        <v>81</v>
      </c>
      <c r="AW150" s="14" t="s">
        <v>33</v>
      </c>
      <c r="AX150" s="14" t="s">
        <v>72</v>
      </c>
      <c r="AY150" s="254" t="s">
        <v>196</v>
      </c>
    </row>
    <row r="151" s="15" customFormat="1">
      <c r="A151" s="15"/>
      <c r="B151" s="255"/>
      <c r="C151" s="256"/>
      <c r="D151" s="235" t="s">
        <v>208</v>
      </c>
      <c r="E151" s="257" t="s">
        <v>19</v>
      </c>
      <c r="F151" s="258" t="s">
        <v>219</v>
      </c>
      <c r="G151" s="256"/>
      <c r="H151" s="259">
        <v>0.14999999999999999</v>
      </c>
      <c r="I151" s="260"/>
      <c r="J151" s="256"/>
      <c r="K151" s="256"/>
      <c r="L151" s="261"/>
      <c r="M151" s="262"/>
      <c r="N151" s="263"/>
      <c r="O151" s="263"/>
      <c r="P151" s="263"/>
      <c r="Q151" s="263"/>
      <c r="R151" s="263"/>
      <c r="S151" s="263"/>
      <c r="T151" s="264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65" t="s">
        <v>208</v>
      </c>
      <c r="AU151" s="265" t="s">
        <v>81</v>
      </c>
      <c r="AV151" s="15" t="s">
        <v>204</v>
      </c>
      <c r="AW151" s="15" t="s">
        <v>33</v>
      </c>
      <c r="AX151" s="15" t="s">
        <v>79</v>
      </c>
      <c r="AY151" s="265" t="s">
        <v>196</v>
      </c>
    </row>
    <row r="152" s="2" customFormat="1" ht="37.8" customHeight="1">
      <c r="A152" s="41"/>
      <c r="B152" s="42"/>
      <c r="C152" s="215" t="s">
        <v>284</v>
      </c>
      <c r="D152" s="215" t="s">
        <v>199</v>
      </c>
      <c r="E152" s="216" t="s">
        <v>1804</v>
      </c>
      <c r="F152" s="217" t="s">
        <v>1805</v>
      </c>
      <c r="G152" s="218" t="s">
        <v>264</v>
      </c>
      <c r="H152" s="219">
        <v>210.16</v>
      </c>
      <c r="I152" s="220"/>
      <c r="J152" s="221">
        <f>ROUND(I152*H152,2)</f>
        <v>0</v>
      </c>
      <c r="K152" s="217" t="s">
        <v>203</v>
      </c>
      <c r="L152" s="47"/>
      <c r="M152" s="222" t="s">
        <v>19</v>
      </c>
      <c r="N152" s="223" t="s">
        <v>43</v>
      </c>
      <c r="O152" s="87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204</v>
      </c>
      <c r="AT152" s="226" t="s">
        <v>199</v>
      </c>
      <c r="AU152" s="226" t="s">
        <v>81</v>
      </c>
      <c r="AY152" s="20" t="s">
        <v>196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79</v>
      </c>
      <c r="BK152" s="227">
        <f>ROUND(I152*H152,2)</f>
        <v>0</v>
      </c>
      <c r="BL152" s="20" t="s">
        <v>204</v>
      </c>
      <c r="BM152" s="226" t="s">
        <v>2393</v>
      </c>
    </row>
    <row r="153" s="2" customFormat="1">
      <c r="A153" s="41"/>
      <c r="B153" s="42"/>
      <c r="C153" s="43"/>
      <c r="D153" s="228" t="s">
        <v>206</v>
      </c>
      <c r="E153" s="43"/>
      <c r="F153" s="229" t="s">
        <v>1807</v>
      </c>
      <c r="G153" s="43"/>
      <c r="H153" s="43"/>
      <c r="I153" s="230"/>
      <c r="J153" s="43"/>
      <c r="K153" s="43"/>
      <c r="L153" s="47"/>
      <c r="M153" s="231"/>
      <c r="N153" s="232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206</v>
      </c>
      <c r="AU153" s="20" t="s">
        <v>81</v>
      </c>
    </row>
    <row r="154" s="13" customFormat="1">
      <c r="A154" s="13"/>
      <c r="B154" s="233"/>
      <c r="C154" s="234"/>
      <c r="D154" s="235" t="s">
        <v>208</v>
      </c>
      <c r="E154" s="236" t="s">
        <v>19</v>
      </c>
      <c r="F154" s="237" t="s">
        <v>2374</v>
      </c>
      <c r="G154" s="234"/>
      <c r="H154" s="236" t="s">
        <v>19</v>
      </c>
      <c r="I154" s="238"/>
      <c r="J154" s="234"/>
      <c r="K154" s="234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208</v>
      </c>
      <c r="AU154" s="243" t="s">
        <v>81</v>
      </c>
      <c r="AV154" s="13" t="s">
        <v>79</v>
      </c>
      <c r="AW154" s="13" t="s">
        <v>33</v>
      </c>
      <c r="AX154" s="13" t="s">
        <v>72</v>
      </c>
      <c r="AY154" s="243" t="s">
        <v>196</v>
      </c>
    </row>
    <row r="155" s="13" customFormat="1">
      <c r="A155" s="13"/>
      <c r="B155" s="233"/>
      <c r="C155" s="234"/>
      <c r="D155" s="235" t="s">
        <v>208</v>
      </c>
      <c r="E155" s="236" t="s">
        <v>19</v>
      </c>
      <c r="F155" s="237" t="s">
        <v>2375</v>
      </c>
      <c r="G155" s="234"/>
      <c r="H155" s="236" t="s">
        <v>19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208</v>
      </c>
      <c r="AU155" s="243" t="s">
        <v>81</v>
      </c>
      <c r="AV155" s="13" t="s">
        <v>79</v>
      </c>
      <c r="AW155" s="13" t="s">
        <v>33</v>
      </c>
      <c r="AX155" s="13" t="s">
        <v>72</v>
      </c>
      <c r="AY155" s="243" t="s">
        <v>196</v>
      </c>
    </row>
    <row r="156" s="13" customFormat="1">
      <c r="A156" s="13"/>
      <c r="B156" s="233"/>
      <c r="C156" s="234"/>
      <c r="D156" s="235" t="s">
        <v>208</v>
      </c>
      <c r="E156" s="236" t="s">
        <v>19</v>
      </c>
      <c r="F156" s="237" t="s">
        <v>2374</v>
      </c>
      <c r="G156" s="234"/>
      <c r="H156" s="236" t="s">
        <v>19</v>
      </c>
      <c r="I156" s="238"/>
      <c r="J156" s="234"/>
      <c r="K156" s="234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208</v>
      </c>
      <c r="AU156" s="243" t="s">
        <v>81</v>
      </c>
      <c r="AV156" s="13" t="s">
        <v>79</v>
      </c>
      <c r="AW156" s="13" t="s">
        <v>33</v>
      </c>
      <c r="AX156" s="13" t="s">
        <v>72</v>
      </c>
      <c r="AY156" s="243" t="s">
        <v>196</v>
      </c>
    </row>
    <row r="157" s="13" customFormat="1">
      <c r="A157" s="13"/>
      <c r="B157" s="233"/>
      <c r="C157" s="234"/>
      <c r="D157" s="235" t="s">
        <v>208</v>
      </c>
      <c r="E157" s="236" t="s">
        <v>19</v>
      </c>
      <c r="F157" s="237" t="s">
        <v>487</v>
      </c>
      <c r="G157" s="234"/>
      <c r="H157" s="236" t="s">
        <v>19</v>
      </c>
      <c r="I157" s="238"/>
      <c r="J157" s="234"/>
      <c r="K157" s="234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208</v>
      </c>
      <c r="AU157" s="243" t="s">
        <v>81</v>
      </c>
      <c r="AV157" s="13" t="s">
        <v>79</v>
      </c>
      <c r="AW157" s="13" t="s">
        <v>33</v>
      </c>
      <c r="AX157" s="13" t="s">
        <v>72</v>
      </c>
      <c r="AY157" s="243" t="s">
        <v>196</v>
      </c>
    </row>
    <row r="158" s="14" customFormat="1">
      <c r="A158" s="14"/>
      <c r="B158" s="244"/>
      <c r="C158" s="245"/>
      <c r="D158" s="235" t="s">
        <v>208</v>
      </c>
      <c r="E158" s="246" t="s">
        <v>19</v>
      </c>
      <c r="F158" s="247" t="s">
        <v>2376</v>
      </c>
      <c r="G158" s="245"/>
      <c r="H158" s="248">
        <v>343.69999999999999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4" t="s">
        <v>208</v>
      </c>
      <c r="AU158" s="254" t="s">
        <v>81</v>
      </c>
      <c r="AV158" s="14" t="s">
        <v>81</v>
      </c>
      <c r="AW158" s="14" t="s">
        <v>33</v>
      </c>
      <c r="AX158" s="14" t="s">
        <v>72</v>
      </c>
      <c r="AY158" s="254" t="s">
        <v>196</v>
      </c>
    </row>
    <row r="159" s="13" customFormat="1">
      <c r="A159" s="13"/>
      <c r="B159" s="233"/>
      <c r="C159" s="234"/>
      <c r="D159" s="235" t="s">
        <v>208</v>
      </c>
      <c r="E159" s="236" t="s">
        <v>19</v>
      </c>
      <c r="F159" s="237" t="s">
        <v>2374</v>
      </c>
      <c r="G159" s="234"/>
      <c r="H159" s="236" t="s">
        <v>19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208</v>
      </c>
      <c r="AU159" s="243" t="s">
        <v>81</v>
      </c>
      <c r="AV159" s="13" t="s">
        <v>79</v>
      </c>
      <c r="AW159" s="13" t="s">
        <v>33</v>
      </c>
      <c r="AX159" s="13" t="s">
        <v>72</v>
      </c>
      <c r="AY159" s="243" t="s">
        <v>196</v>
      </c>
    </row>
    <row r="160" s="13" customFormat="1">
      <c r="A160" s="13"/>
      <c r="B160" s="233"/>
      <c r="C160" s="234"/>
      <c r="D160" s="235" t="s">
        <v>208</v>
      </c>
      <c r="E160" s="236" t="s">
        <v>19</v>
      </c>
      <c r="F160" s="237" t="s">
        <v>489</v>
      </c>
      <c r="G160" s="234"/>
      <c r="H160" s="236" t="s">
        <v>19</v>
      </c>
      <c r="I160" s="238"/>
      <c r="J160" s="234"/>
      <c r="K160" s="234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208</v>
      </c>
      <c r="AU160" s="243" t="s">
        <v>81</v>
      </c>
      <c r="AV160" s="13" t="s">
        <v>79</v>
      </c>
      <c r="AW160" s="13" t="s">
        <v>33</v>
      </c>
      <c r="AX160" s="13" t="s">
        <v>72</v>
      </c>
      <c r="AY160" s="243" t="s">
        <v>196</v>
      </c>
    </row>
    <row r="161" s="14" customFormat="1">
      <c r="A161" s="14"/>
      <c r="B161" s="244"/>
      <c r="C161" s="245"/>
      <c r="D161" s="235" t="s">
        <v>208</v>
      </c>
      <c r="E161" s="246" t="s">
        <v>19</v>
      </c>
      <c r="F161" s="247" t="s">
        <v>2377</v>
      </c>
      <c r="G161" s="245"/>
      <c r="H161" s="248">
        <v>194.59999999999999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4" t="s">
        <v>208</v>
      </c>
      <c r="AU161" s="254" t="s">
        <v>81</v>
      </c>
      <c r="AV161" s="14" t="s">
        <v>81</v>
      </c>
      <c r="AW161" s="14" t="s">
        <v>33</v>
      </c>
      <c r="AX161" s="14" t="s">
        <v>72</v>
      </c>
      <c r="AY161" s="254" t="s">
        <v>196</v>
      </c>
    </row>
    <row r="162" s="13" customFormat="1">
      <c r="A162" s="13"/>
      <c r="B162" s="233"/>
      <c r="C162" s="234"/>
      <c r="D162" s="235" t="s">
        <v>208</v>
      </c>
      <c r="E162" s="236" t="s">
        <v>19</v>
      </c>
      <c r="F162" s="237" t="s">
        <v>2374</v>
      </c>
      <c r="G162" s="234"/>
      <c r="H162" s="236" t="s">
        <v>19</v>
      </c>
      <c r="I162" s="238"/>
      <c r="J162" s="234"/>
      <c r="K162" s="234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208</v>
      </c>
      <c r="AU162" s="243" t="s">
        <v>81</v>
      </c>
      <c r="AV162" s="13" t="s">
        <v>79</v>
      </c>
      <c r="AW162" s="13" t="s">
        <v>33</v>
      </c>
      <c r="AX162" s="13" t="s">
        <v>72</v>
      </c>
      <c r="AY162" s="243" t="s">
        <v>196</v>
      </c>
    </row>
    <row r="163" s="13" customFormat="1">
      <c r="A163" s="13"/>
      <c r="B163" s="233"/>
      <c r="C163" s="234"/>
      <c r="D163" s="235" t="s">
        <v>208</v>
      </c>
      <c r="E163" s="236" t="s">
        <v>19</v>
      </c>
      <c r="F163" s="237" t="s">
        <v>401</v>
      </c>
      <c r="G163" s="234"/>
      <c r="H163" s="236" t="s">
        <v>19</v>
      </c>
      <c r="I163" s="238"/>
      <c r="J163" s="234"/>
      <c r="K163" s="234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208</v>
      </c>
      <c r="AU163" s="243" t="s">
        <v>81</v>
      </c>
      <c r="AV163" s="13" t="s">
        <v>79</v>
      </c>
      <c r="AW163" s="13" t="s">
        <v>33</v>
      </c>
      <c r="AX163" s="13" t="s">
        <v>72</v>
      </c>
      <c r="AY163" s="243" t="s">
        <v>196</v>
      </c>
    </row>
    <row r="164" s="14" customFormat="1">
      <c r="A164" s="14"/>
      <c r="B164" s="244"/>
      <c r="C164" s="245"/>
      <c r="D164" s="235" t="s">
        <v>208</v>
      </c>
      <c r="E164" s="246" t="s">
        <v>19</v>
      </c>
      <c r="F164" s="247" t="s">
        <v>2382</v>
      </c>
      <c r="G164" s="245"/>
      <c r="H164" s="248">
        <v>512.5</v>
      </c>
      <c r="I164" s="249"/>
      <c r="J164" s="245"/>
      <c r="K164" s="245"/>
      <c r="L164" s="250"/>
      <c r="M164" s="251"/>
      <c r="N164" s="252"/>
      <c r="O164" s="252"/>
      <c r="P164" s="252"/>
      <c r="Q164" s="252"/>
      <c r="R164" s="252"/>
      <c r="S164" s="252"/>
      <c r="T164" s="253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4" t="s">
        <v>208</v>
      </c>
      <c r="AU164" s="254" t="s">
        <v>81</v>
      </c>
      <c r="AV164" s="14" t="s">
        <v>81</v>
      </c>
      <c r="AW164" s="14" t="s">
        <v>33</v>
      </c>
      <c r="AX164" s="14" t="s">
        <v>72</v>
      </c>
      <c r="AY164" s="254" t="s">
        <v>196</v>
      </c>
    </row>
    <row r="165" s="16" customFormat="1">
      <c r="A165" s="16"/>
      <c r="B165" s="266"/>
      <c r="C165" s="267"/>
      <c r="D165" s="235" t="s">
        <v>208</v>
      </c>
      <c r="E165" s="268" t="s">
        <v>19</v>
      </c>
      <c r="F165" s="269" t="s">
        <v>827</v>
      </c>
      <c r="G165" s="267"/>
      <c r="H165" s="270">
        <v>1050.8</v>
      </c>
      <c r="I165" s="271"/>
      <c r="J165" s="267"/>
      <c r="K165" s="267"/>
      <c r="L165" s="272"/>
      <c r="M165" s="273"/>
      <c r="N165" s="274"/>
      <c r="O165" s="274"/>
      <c r="P165" s="274"/>
      <c r="Q165" s="274"/>
      <c r="R165" s="274"/>
      <c r="S165" s="274"/>
      <c r="T165" s="275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276" t="s">
        <v>208</v>
      </c>
      <c r="AU165" s="276" t="s">
        <v>81</v>
      </c>
      <c r="AV165" s="16" t="s">
        <v>226</v>
      </c>
      <c r="AW165" s="16" t="s">
        <v>33</v>
      </c>
      <c r="AX165" s="16" t="s">
        <v>72</v>
      </c>
      <c r="AY165" s="276" t="s">
        <v>196</v>
      </c>
    </row>
    <row r="166" s="14" customFormat="1">
      <c r="A166" s="14"/>
      <c r="B166" s="244"/>
      <c r="C166" s="245"/>
      <c r="D166" s="235" t="s">
        <v>208</v>
      </c>
      <c r="E166" s="246" t="s">
        <v>19</v>
      </c>
      <c r="F166" s="247" t="s">
        <v>2394</v>
      </c>
      <c r="G166" s="245"/>
      <c r="H166" s="248">
        <v>210.16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208</v>
      </c>
      <c r="AU166" s="254" t="s">
        <v>81</v>
      </c>
      <c r="AV166" s="14" t="s">
        <v>81</v>
      </c>
      <c r="AW166" s="14" t="s">
        <v>33</v>
      </c>
      <c r="AX166" s="14" t="s">
        <v>72</v>
      </c>
      <c r="AY166" s="254" t="s">
        <v>196</v>
      </c>
    </row>
    <row r="167" s="16" customFormat="1">
      <c r="A167" s="16"/>
      <c r="B167" s="266"/>
      <c r="C167" s="267"/>
      <c r="D167" s="235" t="s">
        <v>208</v>
      </c>
      <c r="E167" s="268" t="s">
        <v>19</v>
      </c>
      <c r="F167" s="269" t="s">
        <v>917</v>
      </c>
      <c r="G167" s="267"/>
      <c r="H167" s="270">
        <v>210.16</v>
      </c>
      <c r="I167" s="271"/>
      <c r="J167" s="267"/>
      <c r="K167" s="267"/>
      <c r="L167" s="272"/>
      <c r="M167" s="273"/>
      <c r="N167" s="274"/>
      <c r="O167" s="274"/>
      <c r="P167" s="274"/>
      <c r="Q167" s="274"/>
      <c r="R167" s="274"/>
      <c r="S167" s="274"/>
      <c r="T167" s="275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T167" s="276" t="s">
        <v>208</v>
      </c>
      <c r="AU167" s="276" t="s">
        <v>81</v>
      </c>
      <c r="AV167" s="16" t="s">
        <v>226</v>
      </c>
      <c r="AW167" s="16" t="s">
        <v>33</v>
      </c>
      <c r="AX167" s="16" t="s">
        <v>79</v>
      </c>
      <c r="AY167" s="276" t="s">
        <v>196</v>
      </c>
    </row>
    <row r="168" s="2" customFormat="1" ht="24.15" customHeight="1">
      <c r="A168" s="41"/>
      <c r="B168" s="42"/>
      <c r="C168" s="215" t="s">
        <v>294</v>
      </c>
      <c r="D168" s="215" t="s">
        <v>199</v>
      </c>
      <c r="E168" s="216" t="s">
        <v>1026</v>
      </c>
      <c r="F168" s="217" t="s">
        <v>1027</v>
      </c>
      <c r="G168" s="218" t="s">
        <v>264</v>
      </c>
      <c r="H168" s="219">
        <v>107.66</v>
      </c>
      <c r="I168" s="220"/>
      <c r="J168" s="221">
        <f>ROUND(I168*H168,2)</f>
        <v>0</v>
      </c>
      <c r="K168" s="217" t="s">
        <v>203</v>
      </c>
      <c r="L168" s="47"/>
      <c r="M168" s="222" t="s">
        <v>19</v>
      </c>
      <c r="N168" s="223" t="s">
        <v>43</v>
      </c>
      <c r="O168" s="87"/>
      <c r="P168" s="224">
        <f>O168*H168</f>
        <v>0</v>
      </c>
      <c r="Q168" s="224">
        <v>0</v>
      </c>
      <c r="R168" s="224">
        <f>Q168*H168</f>
        <v>0</v>
      </c>
      <c r="S168" s="224">
        <v>0</v>
      </c>
      <c r="T168" s="225">
        <f>S168*H168</f>
        <v>0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6" t="s">
        <v>204</v>
      </c>
      <c r="AT168" s="226" t="s">
        <v>199</v>
      </c>
      <c r="AU168" s="226" t="s">
        <v>81</v>
      </c>
      <c r="AY168" s="20" t="s">
        <v>196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0" t="s">
        <v>79</v>
      </c>
      <c r="BK168" s="227">
        <f>ROUND(I168*H168,2)</f>
        <v>0</v>
      </c>
      <c r="BL168" s="20" t="s">
        <v>204</v>
      </c>
      <c r="BM168" s="226" t="s">
        <v>2395</v>
      </c>
    </row>
    <row r="169" s="2" customFormat="1">
      <c r="A169" s="41"/>
      <c r="B169" s="42"/>
      <c r="C169" s="43"/>
      <c r="D169" s="228" t="s">
        <v>206</v>
      </c>
      <c r="E169" s="43"/>
      <c r="F169" s="229" t="s">
        <v>1029</v>
      </c>
      <c r="G169" s="43"/>
      <c r="H169" s="43"/>
      <c r="I169" s="230"/>
      <c r="J169" s="43"/>
      <c r="K169" s="43"/>
      <c r="L169" s="47"/>
      <c r="M169" s="231"/>
      <c r="N169" s="232"/>
      <c r="O169" s="87"/>
      <c r="P169" s="87"/>
      <c r="Q169" s="87"/>
      <c r="R169" s="87"/>
      <c r="S169" s="87"/>
      <c r="T169" s="88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T169" s="20" t="s">
        <v>206</v>
      </c>
      <c r="AU169" s="20" t="s">
        <v>81</v>
      </c>
    </row>
    <row r="170" s="13" customFormat="1">
      <c r="A170" s="13"/>
      <c r="B170" s="233"/>
      <c r="C170" s="234"/>
      <c r="D170" s="235" t="s">
        <v>208</v>
      </c>
      <c r="E170" s="236" t="s">
        <v>19</v>
      </c>
      <c r="F170" s="237" t="s">
        <v>2374</v>
      </c>
      <c r="G170" s="234"/>
      <c r="H170" s="236" t="s">
        <v>19</v>
      </c>
      <c r="I170" s="238"/>
      <c r="J170" s="234"/>
      <c r="K170" s="234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208</v>
      </c>
      <c r="AU170" s="243" t="s">
        <v>81</v>
      </c>
      <c r="AV170" s="13" t="s">
        <v>79</v>
      </c>
      <c r="AW170" s="13" t="s">
        <v>33</v>
      </c>
      <c r="AX170" s="13" t="s">
        <v>72</v>
      </c>
      <c r="AY170" s="243" t="s">
        <v>196</v>
      </c>
    </row>
    <row r="171" s="13" customFormat="1">
      <c r="A171" s="13"/>
      <c r="B171" s="233"/>
      <c r="C171" s="234"/>
      <c r="D171" s="235" t="s">
        <v>208</v>
      </c>
      <c r="E171" s="236" t="s">
        <v>19</v>
      </c>
      <c r="F171" s="237" t="s">
        <v>2375</v>
      </c>
      <c r="G171" s="234"/>
      <c r="H171" s="236" t="s">
        <v>19</v>
      </c>
      <c r="I171" s="238"/>
      <c r="J171" s="234"/>
      <c r="K171" s="234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208</v>
      </c>
      <c r="AU171" s="243" t="s">
        <v>81</v>
      </c>
      <c r="AV171" s="13" t="s">
        <v>79</v>
      </c>
      <c r="AW171" s="13" t="s">
        <v>33</v>
      </c>
      <c r="AX171" s="13" t="s">
        <v>72</v>
      </c>
      <c r="AY171" s="243" t="s">
        <v>196</v>
      </c>
    </row>
    <row r="172" s="13" customFormat="1">
      <c r="A172" s="13"/>
      <c r="B172" s="233"/>
      <c r="C172" s="234"/>
      <c r="D172" s="235" t="s">
        <v>208</v>
      </c>
      <c r="E172" s="236" t="s">
        <v>19</v>
      </c>
      <c r="F172" s="237" t="s">
        <v>2374</v>
      </c>
      <c r="G172" s="234"/>
      <c r="H172" s="236" t="s">
        <v>19</v>
      </c>
      <c r="I172" s="238"/>
      <c r="J172" s="234"/>
      <c r="K172" s="234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208</v>
      </c>
      <c r="AU172" s="243" t="s">
        <v>81</v>
      </c>
      <c r="AV172" s="13" t="s">
        <v>79</v>
      </c>
      <c r="AW172" s="13" t="s">
        <v>33</v>
      </c>
      <c r="AX172" s="13" t="s">
        <v>72</v>
      </c>
      <c r="AY172" s="243" t="s">
        <v>196</v>
      </c>
    </row>
    <row r="173" s="13" customFormat="1">
      <c r="A173" s="13"/>
      <c r="B173" s="233"/>
      <c r="C173" s="234"/>
      <c r="D173" s="235" t="s">
        <v>208</v>
      </c>
      <c r="E173" s="236" t="s">
        <v>19</v>
      </c>
      <c r="F173" s="237" t="s">
        <v>487</v>
      </c>
      <c r="G173" s="234"/>
      <c r="H173" s="236" t="s">
        <v>19</v>
      </c>
      <c r="I173" s="238"/>
      <c r="J173" s="234"/>
      <c r="K173" s="234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208</v>
      </c>
      <c r="AU173" s="243" t="s">
        <v>81</v>
      </c>
      <c r="AV173" s="13" t="s">
        <v>79</v>
      </c>
      <c r="AW173" s="13" t="s">
        <v>33</v>
      </c>
      <c r="AX173" s="13" t="s">
        <v>72</v>
      </c>
      <c r="AY173" s="243" t="s">
        <v>196</v>
      </c>
    </row>
    <row r="174" s="14" customFormat="1">
      <c r="A174" s="14"/>
      <c r="B174" s="244"/>
      <c r="C174" s="245"/>
      <c r="D174" s="235" t="s">
        <v>208</v>
      </c>
      <c r="E174" s="246" t="s">
        <v>19</v>
      </c>
      <c r="F174" s="247" t="s">
        <v>2396</v>
      </c>
      <c r="G174" s="245"/>
      <c r="H174" s="248">
        <v>68.739999999999995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208</v>
      </c>
      <c r="AU174" s="254" t="s">
        <v>81</v>
      </c>
      <c r="AV174" s="14" t="s">
        <v>81</v>
      </c>
      <c r="AW174" s="14" t="s">
        <v>33</v>
      </c>
      <c r="AX174" s="14" t="s">
        <v>72</v>
      </c>
      <c r="AY174" s="254" t="s">
        <v>196</v>
      </c>
    </row>
    <row r="175" s="13" customFormat="1">
      <c r="A175" s="13"/>
      <c r="B175" s="233"/>
      <c r="C175" s="234"/>
      <c r="D175" s="235" t="s">
        <v>208</v>
      </c>
      <c r="E175" s="236" t="s">
        <v>19</v>
      </c>
      <c r="F175" s="237" t="s">
        <v>2374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208</v>
      </c>
      <c r="AU175" s="243" t="s">
        <v>81</v>
      </c>
      <c r="AV175" s="13" t="s">
        <v>79</v>
      </c>
      <c r="AW175" s="13" t="s">
        <v>33</v>
      </c>
      <c r="AX175" s="13" t="s">
        <v>72</v>
      </c>
      <c r="AY175" s="243" t="s">
        <v>196</v>
      </c>
    </row>
    <row r="176" s="13" customFormat="1">
      <c r="A176" s="13"/>
      <c r="B176" s="233"/>
      <c r="C176" s="234"/>
      <c r="D176" s="235" t="s">
        <v>208</v>
      </c>
      <c r="E176" s="236" t="s">
        <v>19</v>
      </c>
      <c r="F176" s="237" t="s">
        <v>489</v>
      </c>
      <c r="G176" s="234"/>
      <c r="H176" s="236" t="s">
        <v>19</v>
      </c>
      <c r="I176" s="238"/>
      <c r="J176" s="234"/>
      <c r="K176" s="234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208</v>
      </c>
      <c r="AU176" s="243" t="s">
        <v>81</v>
      </c>
      <c r="AV176" s="13" t="s">
        <v>79</v>
      </c>
      <c r="AW176" s="13" t="s">
        <v>33</v>
      </c>
      <c r="AX176" s="13" t="s">
        <v>72</v>
      </c>
      <c r="AY176" s="243" t="s">
        <v>196</v>
      </c>
    </row>
    <row r="177" s="14" customFormat="1">
      <c r="A177" s="14"/>
      <c r="B177" s="244"/>
      <c r="C177" s="245"/>
      <c r="D177" s="235" t="s">
        <v>208</v>
      </c>
      <c r="E177" s="246" t="s">
        <v>19</v>
      </c>
      <c r="F177" s="247" t="s">
        <v>2397</v>
      </c>
      <c r="G177" s="245"/>
      <c r="H177" s="248">
        <v>38.920000000000002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4" t="s">
        <v>208</v>
      </c>
      <c r="AU177" s="254" t="s">
        <v>81</v>
      </c>
      <c r="AV177" s="14" t="s">
        <v>81</v>
      </c>
      <c r="AW177" s="14" t="s">
        <v>33</v>
      </c>
      <c r="AX177" s="14" t="s">
        <v>72</v>
      </c>
      <c r="AY177" s="254" t="s">
        <v>196</v>
      </c>
    </row>
    <row r="178" s="15" customFormat="1">
      <c r="A178" s="15"/>
      <c r="B178" s="255"/>
      <c r="C178" s="256"/>
      <c r="D178" s="235" t="s">
        <v>208</v>
      </c>
      <c r="E178" s="257" t="s">
        <v>19</v>
      </c>
      <c r="F178" s="258" t="s">
        <v>219</v>
      </c>
      <c r="G178" s="256"/>
      <c r="H178" s="259">
        <v>107.66</v>
      </c>
      <c r="I178" s="260"/>
      <c r="J178" s="256"/>
      <c r="K178" s="256"/>
      <c r="L178" s="261"/>
      <c r="M178" s="262"/>
      <c r="N178" s="263"/>
      <c r="O178" s="263"/>
      <c r="P178" s="263"/>
      <c r="Q178" s="263"/>
      <c r="R178" s="263"/>
      <c r="S178" s="263"/>
      <c r="T178" s="264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5" t="s">
        <v>208</v>
      </c>
      <c r="AU178" s="265" t="s">
        <v>81</v>
      </c>
      <c r="AV178" s="15" t="s">
        <v>204</v>
      </c>
      <c r="AW178" s="15" t="s">
        <v>33</v>
      </c>
      <c r="AX178" s="15" t="s">
        <v>79</v>
      </c>
      <c r="AY178" s="265" t="s">
        <v>196</v>
      </c>
    </row>
    <row r="179" s="2" customFormat="1" ht="24.15" customHeight="1">
      <c r="A179" s="41"/>
      <c r="B179" s="42"/>
      <c r="C179" s="215" t="s">
        <v>299</v>
      </c>
      <c r="D179" s="215" t="s">
        <v>199</v>
      </c>
      <c r="E179" s="216" t="s">
        <v>304</v>
      </c>
      <c r="F179" s="217" t="s">
        <v>305</v>
      </c>
      <c r="G179" s="218" t="s">
        <v>264</v>
      </c>
      <c r="H179" s="219">
        <v>102.5</v>
      </c>
      <c r="I179" s="220"/>
      <c r="J179" s="221">
        <f>ROUND(I179*H179,2)</f>
        <v>0</v>
      </c>
      <c r="K179" s="217" t="s">
        <v>203</v>
      </c>
      <c r="L179" s="47"/>
      <c r="M179" s="222" t="s">
        <v>19</v>
      </c>
      <c r="N179" s="223" t="s">
        <v>43</v>
      </c>
      <c r="O179" s="87"/>
      <c r="P179" s="224">
        <f>O179*H179</f>
        <v>0</v>
      </c>
      <c r="Q179" s="224">
        <v>0</v>
      </c>
      <c r="R179" s="224">
        <f>Q179*H179</f>
        <v>0</v>
      </c>
      <c r="S179" s="224">
        <v>0</v>
      </c>
      <c r="T179" s="225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6" t="s">
        <v>204</v>
      </c>
      <c r="AT179" s="226" t="s">
        <v>199</v>
      </c>
      <c r="AU179" s="226" t="s">
        <v>81</v>
      </c>
      <c r="AY179" s="20" t="s">
        <v>196</v>
      </c>
      <c r="BE179" s="227">
        <f>IF(N179="základní",J179,0)</f>
        <v>0</v>
      </c>
      <c r="BF179" s="227">
        <f>IF(N179="snížená",J179,0)</f>
        <v>0</v>
      </c>
      <c r="BG179" s="227">
        <f>IF(N179="zákl. přenesená",J179,0)</f>
        <v>0</v>
      </c>
      <c r="BH179" s="227">
        <f>IF(N179="sníž. přenesená",J179,0)</f>
        <v>0</v>
      </c>
      <c r="BI179" s="227">
        <f>IF(N179="nulová",J179,0)</f>
        <v>0</v>
      </c>
      <c r="BJ179" s="20" t="s">
        <v>79</v>
      </c>
      <c r="BK179" s="227">
        <f>ROUND(I179*H179,2)</f>
        <v>0</v>
      </c>
      <c r="BL179" s="20" t="s">
        <v>204</v>
      </c>
      <c r="BM179" s="226" t="s">
        <v>2398</v>
      </c>
    </row>
    <row r="180" s="2" customFormat="1">
      <c r="A180" s="41"/>
      <c r="B180" s="42"/>
      <c r="C180" s="43"/>
      <c r="D180" s="228" t="s">
        <v>206</v>
      </c>
      <c r="E180" s="43"/>
      <c r="F180" s="229" t="s">
        <v>307</v>
      </c>
      <c r="G180" s="43"/>
      <c r="H180" s="43"/>
      <c r="I180" s="230"/>
      <c r="J180" s="43"/>
      <c r="K180" s="43"/>
      <c r="L180" s="47"/>
      <c r="M180" s="231"/>
      <c r="N180" s="232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206</v>
      </c>
      <c r="AU180" s="20" t="s">
        <v>81</v>
      </c>
    </row>
    <row r="181" s="13" customFormat="1">
      <c r="A181" s="13"/>
      <c r="B181" s="233"/>
      <c r="C181" s="234"/>
      <c r="D181" s="235" t="s">
        <v>208</v>
      </c>
      <c r="E181" s="236" t="s">
        <v>19</v>
      </c>
      <c r="F181" s="237" t="s">
        <v>2374</v>
      </c>
      <c r="G181" s="234"/>
      <c r="H181" s="236" t="s">
        <v>19</v>
      </c>
      <c r="I181" s="238"/>
      <c r="J181" s="234"/>
      <c r="K181" s="234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208</v>
      </c>
      <c r="AU181" s="243" t="s">
        <v>81</v>
      </c>
      <c r="AV181" s="13" t="s">
        <v>79</v>
      </c>
      <c r="AW181" s="13" t="s">
        <v>33</v>
      </c>
      <c r="AX181" s="13" t="s">
        <v>72</v>
      </c>
      <c r="AY181" s="243" t="s">
        <v>196</v>
      </c>
    </row>
    <row r="182" s="13" customFormat="1">
      <c r="A182" s="13"/>
      <c r="B182" s="233"/>
      <c r="C182" s="234"/>
      <c r="D182" s="235" t="s">
        <v>208</v>
      </c>
      <c r="E182" s="236" t="s">
        <v>19</v>
      </c>
      <c r="F182" s="237" t="s">
        <v>2375</v>
      </c>
      <c r="G182" s="234"/>
      <c r="H182" s="236" t="s">
        <v>19</v>
      </c>
      <c r="I182" s="238"/>
      <c r="J182" s="234"/>
      <c r="K182" s="234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208</v>
      </c>
      <c r="AU182" s="243" t="s">
        <v>81</v>
      </c>
      <c r="AV182" s="13" t="s">
        <v>79</v>
      </c>
      <c r="AW182" s="13" t="s">
        <v>33</v>
      </c>
      <c r="AX182" s="13" t="s">
        <v>72</v>
      </c>
      <c r="AY182" s="243" t="s">
        <v>196</v>
      </c>
    </row>
    <row r="183" s="13" customFormat="1">
      <c r="A183" s="13"/>
      <c r="B183" s="233"/>
      <c r="C183" s="234"/>
      <c r="D183" s="235" t="s">
        <v>208</v>
      </c>
      <c r="E183" s="236" t="s">
        <v>19</v>
      </c>
      <c r="F183" s="237" t="s">
        <v>2374</v>
      </c>
      <c r="G183" s="234"/>
      <c r="H183" s="236" t="s">
        <v>19</v>
      </c>
      <c r="I183" s="238"/>
      <c r="J183" s="234"/>
      <c r="K183" s="234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208</v>
      </c>
      <c r="AU183" s="243" t="s">
        <v>81</v>
      </c>
      <c r="AV183" s="13" t="s">
        <v>79</v>
      </c>
      <c r="AW183" s="13" t="s">
        <v>33</v>
      </c>
      <c r="AX183" s="13" t="s">
        <v>72</v>
      </c>
      <c r="AY183" s="243" t="s">
        <v>196</v>
      </c>
    </row>
    <row r="184" s="13" customFormat="1">
      <c r="A184" s="13"/>
      <c r="B184" s="233"/>
      <c r="C184" s="234"/>
      <c r="D184" s="235" t="s">
        <v>208</v>
      </c>
      <c r="E184" s="236" t="s">
        <v>19</v>
      </c>
      <c r="F184" s="237" t="s">
        <v>401</v>
      </c>
      <c r="G184" s="234"/>
      <c r="H184" s="236" t="s">
        <v>19</v>
      </c>
      <c r="I184" s="238"/>
      <c r="J184" s="234"/>
      <c r="K184" s="234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208</v>
      </c>
      <c r="AU184" s="243" t="s">
        <v>81</v>
      </c>
      <c r="AV184" s="13" t="s">
        <v>79</v>
      </c>
      <c r="AW184" s="13" t="s">
        <v>33</v>
      </c>
      <c r="AX184" s="13" t="s">
        <v>72</v>
      </c>
      <c r="AY184" s="243" t="s">
        <v>196</v>
      </c>
    </row>
    <row r="185" s="14" customFormat="1">
      <c r="A185" s="14"/>
      <c r="B185" s="244"/>
      <c r="C185" s="245"/>
      <c r="D185" s="235" t="s">
        <v>208</v>
      </c>
      <c r="E185" s="246" t="s">
        <v>19</v>
      </c>
      <c r="F185" s="247" t="s">
        <v>2399</v>
      </c>
      <c r="G185" s="245"/>
      <c r="H185" s="248">
        <v>102.5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4" t="s">
        <v>208</v>
      </c>
      <c r="AU185" s="254" t="s">
        <v>81</v>
      </c>
      <c r="AV185" s="14" t="s">
        <v>81</v>
      </c>
      <c r="AW185" s="14" t="s">
        <v>33</v>
      </c>
      <c r="AX185" s="14" t="s">
        <v>72</v>
      </c>
      <c r="AY185" s="254" t="s">
        <v>196</v>
      </c>
    </row>
    <row r="186" s="15" customFormat="1">
      <c r="A186" s="15"/>
      <c r="B186" s="255"/>
      <c r="C186" s="256"/>
      <c r="D186" s="235" t="s">
        <v>208</v>
      </c>
      <c r="E186" s="257" t="s">
        <v>19</v>
      </c>
      <c r="F186" s="258" t="s">
        <v>219</v>
      </c>
      <c r="G186" s="256"/>
      <c r="H186" s="259">
        <v>102.5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5" t="s">
        <v>208</v>
      </c>
      <c r="AU186" s="265" t="s">
        <v>81</v>
      </c>
      <c r="AV186" s="15" t="s">
        <v>204</v>
      </c>
      <c r="AW186" s="15" t="s">
        <v>33</v>
      </c>
      <c r="AX186" s="15" t="s">
        <v>79</v>
      </c>
      <c r="AY186" s="265" t="s">
        <v>196</v>
      </c>
    </row>
    <row r="187" s="12" customFormat="1" ht="22.8" customHeight="1">
      <c r="A187" s="12"/>
      <c r="B187" s="199"/>
      <c r="C187" s="200"/>
      <c r="D187" s="201" t="s">
        <v>71</v>
      </c>
      <c r="E187" s="213" t="s">
        <v>308</v>
      </c>
      <c r="F187" s="213" t="s">
        <v>309</v>
      </c>
      <c r="G187" s="200"/>
      <c r="H187" s="200"/>
      <c r="I187" s="203"/>
      <c r="J187" s="214">
        <f>BK187</f>
        <v>0</v>
      </c>
      <c r="K187" s="200"/>
      <c r="L187" s="205"/>
      <c r="M187" s="206"/>
      <c r="N187" s="207"/>
      <c r="O187" s="207"/>
      <c r="P187" s="208">
        <f>SUM(P188:P203)</f>
        <v>0</v>
      </c>
      <c r="Q187" s="207"/>
      <c r="R187" s="208">
        <f>SUM(R188:R203)</f>
        <v>0</v>
      </c>
      <c r="S187" s="207"/>
      <c r="T187" s="209">
        <f>SUM(T188:T203)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0" t="s">
        <v>79</v>
      </c>
      <c r="AT187" s="211" t="s">
        <v>71</v>
      </c>
      <c r="AU187" s="211" t="s">
        <v>79</v>
      </c>
      <c r="AY187" s="210" t="s">
        <v>196</v>
      </c>
      <c r="BK187" s="212">
        <f>SUM(BK188:BK203)</f>
        <v>0</v>
      </c>
    </row>
    <row r="188" s="2" customFormat="1" ht="24.15" customHeight="1">
      <c r="A188" s="41"/>
      <c r="B188" s="42"/>
      <c r="C188" s="215" t="s">
        <v>197</v>
      </c>
      <c r="D188" s="215" t="s">
        <v>199</v>
      </c>
      <c r="E188" s="216" t="s">
        <v>310</v>
      </c>
      <c r="F188" s="217" t="s">
        <v>311</v>
      </c>
      <c r="G188" s="218" t="s">
        <v>264</v>
      </c>
      <c r="H188" s="219">
        <v>210.16</v>
      </c>
      <c r="I188" s="220"/>
      <c r="J188" s="221">
        <f>ROUND(I188*H188,2)</f>
        <v>0</v>
      </c>
      <c r="K188" s="217" t="s">
        <v>203</v>
      </c>
      <c r="L188" s="47"/>
      <c r="M188" s="222" t="s">
        <v>19</v>
      </c>
      <c r="N188" s="223" t="s">
        <v>43</v>
      </c>
      <c r="O188" s="87"/>
      <c r="P188" s="224">
        <f>O188*H188</f>
        <v>0</v>
      </c>
      <c r="Q188" s="224">
        <v>0</v>
      </c>
      <c r="R188" s="224">
        <f>Q188*H188</f>
        <v>0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204</v>
      </c>
      <c r="AT188" s="226" t="s">
        <v>199</v>
      </c>
      <c r="AU188" s="226" t="s">
        <v>81</v>
      </c>
      <c r="AY188" s="20" t="s">
        <v>196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79</v>
      </c>
      <c r="BK188" s="227">
        <f>ROUND(I188*H188,2)</f>
        <v>0</v>
      </c>
      <c r="BL188" s="20" t="s">
        <v>204</v>
      </c>
      <c r="BM188" s="226" t="s">
        <v>2400</v>
      </c>
    </row>
    <row r="189" s="2" customFormat="1">
      <c r="A189" s="41"/>
      <c r="B189" s="42"/>
      <c r="C189" s="43"/>
      <c r="D189" s="228" t="s">
        <v>206</v>
      </c>
      <c r="E189" s="43"/>
      <c r="F189" s="229" t="s">
        <v>313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206</v>
      </c>
      <c r="AU189" s="20" t="s">
        <v>81</v>
      </c>
    </row>
    <row r="190" s="13" customFormat="1">
      <c r="A190" s="13"/>
      <c r="B190" s="233"/>
      <c r="C190" s="234"/>
      <c r="D190" s="235" t="s">
        <v>208</v>
      </c>
      <c r="E190" s="236" t="s">
        <v>19</v>
      </c>
      <c r="F190" s="237" t="s">
        <v>2374</v>
      </c>
      <c r="G190" s="234"/>
      <c r="H190" s="236" t="s">
        <v>19</v>
      </c>
      <c r="I190" s="238"/>
      <c r="J190" s="234"/>
      <c r="K190" s="234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208</v>
      </c>
      <c r="AU190" s="243" t="s">
        <v>81</v>
      </c>
      <c r="AV190" s="13" t="s">
        <v>79</v>
      </c>
      <c r="AW190" s="13" t="s">
        <v>33</v>
      </c>
      <c r="AX190" s="13" t="s">
        <v>72</v>
      </c>
      <c r="AY190" s="243" t="s">
        <v>196</v>
      </c>
    </row>
    <row r="191" s="13" customFormat="1">
      <c r="A191" s="13"/>
      <c r="B191" s="233"/>
      <c r="C191" s="234"/>
      <c r="D191" s="235" t="s">
        <v>208</v>
      </c>
      <c r="E191" s="236" t="s">
        <v>19</v>
      </c>
      <c r="F191" s="237" t="s">
        <v>2375</v>
      </c>
      <c r="G191" s="234"/>
      <c r="H191" s="236" t="s">
        <v>19</v>
      </c>
      <c r="I191" s="238"/>
      <c r="J191" s="234"/>
      <c r="K191" s="234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208</v>
      </c>
      <c r="AU191" s="243" t="s">
        <v>81</v>
      </c>
      <c r="AV191" s="13" t="s">
        <v>79</v>
      </c>
      <c r="AW191" s="13" t="s">
        <v>33</v>
      </c>
      <c r="AX191" s="13" t="s">
        <v>72</v>
      </c>
      <c r="AY191" s="243" t="s">
        <v>196</v>
      </c>
    </row>
    <row r="192" s="13" customFormat="1">
      <c r="A192" s="13"/>
      <c r="B192" s="233"/>
      <c r="C192" s="234"/>
      <c r="D192" s="235" t="s">
        <v>208</v>
      </c>
      <c r="E192" s="236" t="s">
        <v>19</v>
      </c>
      <c r="F192" s="237" t="s">
        <v>2374</v>
      </c>
      <c r="G192" s="234"/>
      <c r="H192" s="236" t="s">
        <v>19</v>
      </c>
      <c r="I192" s="238"/>
      <c r="J192" s="234"/>
      <c r="K192" s="234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208</v>
      </c>
      <c r="AU192" s="243" t="s">
        <v>81</v>
      </c>
      <c r="AV192" s="13" t="s">
        <v>79</v>
      </c>
      <c r="AW192" s="13" t="s">
        <v>33</v>
      </c>
      <c r="AX192" s="13" t="s">
        <v>72</v>
      </c>
      <c r="AY192" s="243" t="s">
        <v>196</v>
      </c>
    </row>
    <row r="193" s="13" customFormat="1">
      <c r="A193" s="13"/>
      <c r="B193" s="233"/>
      <c r="C193" s="234"/>
      <c r="D193" s="235" t="s">
        <v>208</v>
      </c>
      <c r="E193" s="236" t="s">
        <v>19</v>
      </c>
      <c r="F193" s="237" t="s">
        <v>487</v>
      </c>
      <c r="G193" s="234"/>
      <c r="H193" s="236" t="s">
        <v>19</v>
      </c>
      <c r="I193" s="238"/>
      <c r="J193" s="234"/>
      <c r="K193" s="234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208</v>
      </c>
      <c r="AU193" s="243" t="s">
        <v>81</v>
      </c>
      <c r="AV193" s="13" t="s">
        <v>79</v>
      </c>
      <c r="AW193" s="13" t="s">
        <v>33</v>
      </c>
      <c r="AX193" s="13" t="s">
        <v>72</v>
      </c>
      <c r="AY193" s="243" t="s">
        <v>196</v>
      </c>
    </row>
    <row r="194" s="14" customFormat="1">
      <c r="A194" s="14"/>
      <c r="B194" s="244"/>
      <c r="C194" s="245"/>
      <c r="D194" s="235" t="s">
        <v>208</v>
      </c>
      <c r="E194" s="246" t="s">
        <v>19</v>
      </c>
      <c r="F194" s="247" t="s">
        <v>2376</v>
      </c>
      <c r="G194" s="245"/>
      <c r="H194" s="248">
        <v>343.69999999999999</v>
      </c>
      <c r="I194" s="249"/>
      <c r="J194" s="245"/>
      <c r="K194" s="245"/>
      <c r="L194" s="250"/>
      <c r="M194" s="251"/>
      <c r="N194" s="252"/>
      <c r="O194" s="252"/>
      <c r="P194" s="252"/>
      <c r="Q194" s="252"/>
      <c r="R194" s="252"/>
      <c r="S194" s="252"/>
      <c r="T194" s="25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4" t="s">
        <v>208</v>
      </c>
      <c r="AU194" s="254" t="s">
        <v>81</v>
      </c>
      <c r="AV194" s="14" t="s">
        <v>81</v>
      </c>
      <c r="AW194" s="14" t="s">
        <v>33</v>
      </c>
      <c r="AX194" s="14" t="s">
        <v>72</v>
      </c>
      <c r="AY194" s="254" t="s">
        <v>196</v>
      </c>
    </row>
    <row r="195" s="13" customFormat="1">
      <c r="A195" s="13"/>
      <c r="B195" s="233"/>
      <c r="C195" s="234"/>
      <c r="D195" s="235" t="s">
        <v>208</v>
      </c>
      <c r="E195" s="236" t="s">
        <v>19</v>
      </c>
      <c r="F195" s="237" t="s">
        <v>2374</v>
      </c>
      <c r="G195" s="234"/>
      <c r="H195" s="236" t="s">
        <v>19</v>
      </c>
      <c r="I195" s="238"/>
      <c r="J195" s="234"/>
      <c r="K195" s="234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208</v>
      </c>
      <c r="AU195" s="243" t="s">
        <v>81</v>
      </c>
      <c r="AV195" s="13" t="s">
        <v>79</v>
      </c>
      <c r="AW195" s="13" t="s">
        <v>33</v>
      </c>
      <c r="AX195" s="13" t="s">
        <v>72</v>
      </c>
      <c r="AY195" s="243" t="s">
        <v>196</v>
      </c>
    </row>
    <row r="196" s="13" customFormat="1">
      <c r="A196" s="13"/>
      <c r="B196" s="233"/>
      <c r="C196" s="234"/>
      <c r="D196" s="235" t="s">
        <v>208</v>
      </c>
      <c r="E196" s="236" t="s">
        <v>19</v>
      </c>
      <c r="F196" s="237" t="s">
        <v>489</v>
      </c>
      <c r="G196" s="234"/>
      <c r="H196" s="236" t="s">
        <v>19</v>
      </c>
      <c r="I196" s="238"/>
      <c r="J196" s="234"/>
      <c r="K196" s="234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208</v>
      </c>
      <c r="AU196" s="243" t="s">
        <v>81</v>
      </c>
      <c r="AV196" s="13" t="s">
        <v>79</v>
      </c>
      <c r="AW196" s="13" t="s">
        <v>33</v>
      </c>
      <c r="AX196" s="13" t="s">
        <v>72</v>
      </c>
      <c r="AY196" s="243" t="s">
        <v>196</v>
      </c>
    </row>
    <row r="197" s="14" customFormat="1">
      <c r="A197" s="14"/>
      <c r="B197" s="244"/>
      <c r="C197" s="245"/>
      <c r="D197" s="235" t="s">
        <v>208</v>
      </c>
      <c r="E197" s="246" t="s">
        <v>19</v>
      </c>
      <c r="F197" s="247" t="s">
        <v>2377</v>
      </c>
      <c r="G197" s="245"/>
      <c r="H197" s="248">
        <v>194.59999999999999</v>
      </c>
      <c r="I197" s="249"/>
      <c r="J197" s="245"/>
      <c r="K197" s="245"/>
      <c r="L197" s="250"/>
      <c r="M197" s="251"/>
      <c r="N197" s="252"/>
      <c r="O197" s="252"/>
      <c r="P197" s="252"/>
      <c r="Q197" s="252"/>
      <c r="R197" s="252"/>
      <c r="S197" s="252"/>
      <c r="T197" s="25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4" t="s">
        <v>208</v>
      </c>
      <c r="AU197" s="254" t="s">
        <v>81</v>
      </c>
      <c r="AV197" s="14" t="s">
        <v>81</v>
      </c>
      <c r="AW197" s="14" t="s">
        <v>33</v>
      </c>
      <c r="AX197" s="14" t="s">
        <v>72</v>
      </c>
      <c r="AY197" s="254" t="s">
        <v>196</v>
      </c>
    </row>
    <row r="198" s="13" customFormat="1">
      <c r="A198" s="13"/>
      <c r="B198" s="233"/>
      <c r="C198" s="234"/>
      <c r="D198" s="235" t="s">
        <v>208</v>
      </c>
      <c r="E198" s="236" t="s">
        <v>19</v>
      </c>
      <c r="F198" s="237" t="s">
        <v>2374</v>
      </c>
      <c r="G198" s="234"/>
      <c r="H198" s="236" t="s">
        <v>19</v>
      </c>
      <c r="I198" s="238"/>
      <c r="J198" s="234"/>
      <c r="K198" s="234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208</v>
      </c>
      <c r="AU198" s="243" t="s">
        <v>81</v>
      </c>
      <c r="AV198" s="13" t="s">
        <v>79</v>
      </c>
      <c r="AW198" s="13" t="s">
        <v>33</v>
      </c>
      <c r="AX198" s="13" t="s">
        <v>72</v>
      </c>
      <c r="AY198" s="243" t="s">
        <v>196</v>
      </c>
    </row>
    <row r="199" s="13" customFormat="1">
      <c r="A199" s="13"/>
      <c r="B199" s="233"/>
      <c r="C199" s="234"/>
      <c r="D199" s="235" t="s">
        <v>208</v>
      </c>
      <c r="E199" s="236" t="s">
        <v>19</v>
      </c>
      <c r="F199" s="237" t="s">
        <v>401</v>
      </c>
      <c r="G199" s="234"/>
      <c r="H199" s="236" t="s">
        <v>19</v>
      </c>
      <c r="I199" s="238"/>
      <c r="J199" s="234"/>
      <c r="K199" s="234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208</v>
      </c>
      <c r="AU199" s="243" t="s">
        <v>81</v>
      </c>
      <c r="AV199" s="13" t="s">
        <v>79</v>
      </c>
      <c r="AW199" s="13" t="s">
        <v>33</v>
      </c>
      <c r="AX199" s="13" t="s">
        <v>72</v>
      </c>
      <c r="AY199" s="243" t="s">
        <v>196</v>
      </c>
    </row>
    <row r="200" s="14" customFormat="1">
      <c r="A200" s="14"/>
      <c r="B200" s="244"/>
      <c r="C200" s="245"/>
      <c r="D200" s="235" t="s">
        <v>208</v>
      </c>
      <c r="E200" s="246" t="s">
        <v>19</v>
      </c>
      <c r="F200" s="247" t="s">
        <v>2382</v>
      </c>
      <c r="G200" s="245"/>
      <c r="H200" s="248">
        <v>512.5</v>
      </c>
      <c r="I200" s="249"/>
      <c r="J200" s="245"/>
      <c r="K200" s="245"/>
      <c r="L200" s="250"/>
      <c r="M200" s="251"/>
      <c r="N200" s="252"/>
      <c r="O200" s="252"/>
      <c r="P200" s="252"/>
      <c r="Q200" s="252"/>
      <c r="R200" s="252"/>
      <c r="S200" s="252"/>
      <c r="T200" s="25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4" t="s">
        <v>208</v>
      </c>
      <c r="AU200" s="254" t="s">
        <v>81</v>
      </c>
      <c r="AV200" s="14" t="s">
        <v>81</v>
      </c>
      <c r="AW200" s="14" t="s">
        <v>33</v>
      </c>
      <c r="AX200" s="14" t="s">
        <v>72</v>
      </c>
      <c r="AY200" s="254" t="s">
        <v>196</v>
      </c>
    </row>
    <row r="201" s="16" customFormat="1">
      <c r="A201" s="16"/>
      <c r="B201" s="266"/>
      <c r="C201" s="267"/>
      <c r="D201" s="235" t="s">
        <v>208</v>
      </c>
      <c r="E201" s="268" t="s">
        <v>19</v>
      </c>
      <c r="F201" s="269" t="s">
        <v>827</v>
      </c>
      <c r="G201" s="267"/>
      <c r="H201" s="270">
        <v>1050.8</v>
      </c>
      <c r="I201" s="271"/>
      <c r="J201" s="267"/>
      <c r="K201" s="267"/>
      <c r="L201" s="272"/>
      <c r="M201" s="273"/>
      <c r="N201" s="274"/>
      <c r="O201" s="274"/>
      <c r="P201" s="274"/>
      <c r="Q201" s="274"/>
      <c r="R201" s="274"/>
      <c r="S201" s="274"/>
      <c r="T201" s="275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T201" s="276" t="s">
        <v>208</v>
      </c>
      <c r="AU201" s="276" t="s">
        <v>81</v>
      </c>
      <c r="AV201" s="16" t="s">
        <v>226</v>
      </c>
      <c r="AW201" s="16" t="s">
        <v>33</v>
      </c>
      <c r="AX201" s="16" t="s">
        <v>72</v>
      </c>
      <c r="AY201" s="276" t="s">
        <v>196</v>
      </c>
    </row>
    <row r="202" s="14" customFormat="1">
      <c r="A202" s="14"/>
      <c r="B202" s="244"/>
      <c r="C202" s="245"/>
      <c r="D202" s="235" t="s">
        <v>208</v>
      </c>
      <c r="E202" s="246" t="s">
        <v>19</v>
      </c>
      <c r="F202" s="247" t="s">
        <v>2394</v>
      </c>
      <c r="G202" s="245"/>
      <c r="H202" s="248">
        <v>210.16</v>
      </c>
      <c r="I202" s="249"/>
      <c r="J202" s="245"/>
      <c r="K202" s="245"/>
      <c r="L202" s="250"/>
      <c r="M202" s="251"/>
      <c r="N202" s="252"/>
      <c r="O202" s="252"/>
      <c r="P202" s="252"/>
      <c r="Q202" s="252"/>
      <c r="R202" s="252"/>
      <c r="S202" s="252"/>
      <c r="T202" s="25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4" t="s">
        <v>208</v>
      </c>
      <c r="AU202" s="254" t="s">
        <v>81</v>
      </c>
      <c r="AV202" s="14" t="s">
        <v>81</v>
      </c>
      <c r="AW202" s="14" t="s">
        <v>33</v>
      </c>
      <c r="AX202" s="14" t="s">
        <v>72</v>
      </c>
      <c r="AY202" s="254" t="s">
        <v>196</v>
      </c>
    </row>
    <row r="203" s="16" customFormat="1">
      <c r="A203" s="16"/>
      <c r="B203" s="266"/>
      <c r="C203" s="267"/>
      <c r="D203" s="235" t="s">
        <v>208</v>
      </c>
      <c r="E203" s="268" t="s">
        <v>19</v>
      </c>
      <c r="F203" s="269" t="s">
        <v>917</v>
      </c>
      <c r="G203" s="267"/>
      <c r="H203" s="270">
        <v>210.16</v>
      </c>
      <c r="I203" s="271"/>
      <c r="J203" s="267"/>
      <c r="K203" s="267"/>
      <c r="L203" s="272"/>
      <c r="M203" s="273"/>
      <c r="N203" s="274"/>
      <c r="O203" s="274"/>
      <c r="P203" s="274"/>
      <c r="Q203" s="274"/>
      <c r="R203" s="274"/>
      <c r="S203" s="274"/>
      <c r="T203" s="275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T203" s="276" t="s">
        <v>208</v>
      </c>
      <c r="AU203" s="276" t="s">
        <v>81</v>
      </c>
      <c r="AV203" s="16" t="s">
        <v>226</v>
      </c>
      <c r="AW203" s="16" t="s">
        <v>33</v>
      </c>
      <c r="AX203" s="16" t="s">
        <v>79</v>
      </c>
      <c r="AY203" s="276" t="s">
        <v>196</v>
      </c>
    </row>
    <row r="204" s="12" customFormat="1" ht="22.8" customHeight="1">
      <c r="A204" s="12"/>
      <c r="B204" s="199"/>
      <c r="C204" s="200"/>
      <c r="D204" s="201" t="s">
        <v>71</v>
      </c>
      <c r="E204" s="213" t="s">
        <v>345</v>
      </c>
      <c r="F204" s="213" t="s">
        <v>2276</v>
      </c>
      <c r="G204" s="200"/>
      <c r="H204" s="200"/>
      <c r="I204" s="203"/>
      <c r="J204" s="214">
        <f>BK204</f>
        <v>0</v>
      </c>
      <c r="K204" s="200"/>
      <c r="L204" s="205"/>
      <c r="M204" s="206"/>
      <c r="N204" s="207"/>
      <c r="O204" s="207"/>
      <c r="P204" s="208">
        <f>SUM(P205:P212)</f>
        <v>0</v>
      </c>
      <c r="Q204" s="207"/>
      <c r="R204" s="208">
        <f>SUM(R205:R212)</f>
        <v>0</v>
      </c>
      <c r="S204" s="207"/>
      <c r="T204" s="209">
        <f>SUM(T205:T212)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10" t="s">
        <v>79</v>
      </c>
      <c r="AT204" s="211" t="s">
        <v>71</v>
      </c>
      <c r="AU204" s="211" t="s">
        <v>79</v>
      </c>
      <c r="AY204" s="210" t="s">
        <v>196</v>
      </c>
      <c r="BK204" s="212">
        <f>SUM(BK205:BK212)</f>
        <v>0</v>
      </c>
    </row>
    <row r="205" s="2" customFormat="1" ht="21.75" customHeight="1">
      <c r="A205" s="41"/>
      <c r="B205" s="42"/>
      <c r="C205" s="215" t="s">
        <v>259</v>
      </c>
      <c r="D205" s="215" t="s">
        <v>199</v>
      </c>
      <c r="E205" s="216" t="s">
        <v>2401</v>
      </c>
      <c r="F205" s="217" t="s">
        <v>2402</v>
      </c>
      <c r="G205" s="218" t="s">
        <v>202</v>
      </c>
      <c r="H205" s="219">
        <v>0.75</v>
      </c>
      <c r="I205" s="220"/>
      <c r="J205" s="221">
        <f>ROUND(I205*H205,2)</f>
        <v>0</v>
      </c>
      <c r="K205" s="217" t="s">
        <v>203</v>
      </c>
      <c r="L205" s="47"/>
      <c r="M205" s="222" t="s">
        <v>19</v>
      </c>
      <c r="N205" s="223" t="s">
        <v>43</v>
      </c>
      <c r="O205" s="87"/>
      <c r="P205" s="224">
        <f>O205*H205</f>
        <v>0</v>
      </c>
      <c r="Q205" s="224">
        <v>0</v>
      </c>
      <c r="R205" s="224">
        <f>Q205*H205</f>
        <v>0</v>
      </c>
      <c r="S205" s="224">
        <v>0</v>
      </c>
      <c r="T205" s="225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6" t="s">
        <v>204</v>
      </c>
      <c r="AT205" s="226" t="s">
        <v>199</v>
      </c>
      <c r="AU205" s="226" t="s">
        <v>81</v>
      </c>
      <c r="AY205" s="20" t="s">
        <v>196</v>
      </c>
      <c r="BE205" s="227">
        <f>IF(N205="základní",J205,0)</f>
        <v>0</v>
      </c>
      <c r="BF205" s="227">
        <f>IF(N205="snížená",J205,0)</f>
        <v>0</v>
      </c>
      <c r="BG205" s="227">
        <f>IF(N205="zákl. přenesená",J205,0)</f>
        <v>0</v>
      </c>
      <c r="BH205" s="227">
        <f>IF(N205="sníž. přenesená",J205,0)</f>
        <v>0</v>
      </c>
      <c r="BI205" s="227">
        <f>IF(N205="nulová",J205,0)</f>
        <v>0</v>
      </c>
      <c r="BJ205" s="20" t="s">
        <v>79</v>
      </c>
      <c r="BK205" s="227">
        <f>ROUND(I205*H205,2)</f>
        <v>0</v>
      </c>
      <c r="BL205" s="20" t="s">
        <v>204</v>
      </c>
      <c r="BM205" s="226" t="s">
        <v>2403</v>
      </c>
    </row>
    <row r="206" s="2" customFormat="1">
      <c r="A206" s="41"/>
      <c r="B206" s="42"/>
      <c r="C206" s="43"/>
      <c r="D206" s="228" t="s">
        <v>206</v>
      </c>
      <c r="E206" s="43"/>
      <c r="F206" s="229" t="s">
        <v>2404</v>
      </c>
      <c r="G206" s="43"/>
      <c r="H206" s="43"/>
      <c r="I206" s="230"/>
      <c r="J206" s="43"/>
      <c r="K206" s="43"/>
      <c r="L206" s="47"/>
      <c r="M206" s="231"/>
      <c r="N206" s="232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206</v>
      </c>
      <c r="AU206" s="20" t="s">
        <v>81</v>
      </c>
    </row>
    <row r="207" s="13" customFormat="1">
      <c r="A207" s="13"/>
      <c r="B207" s="233"/>
      <c r="C207" s="234"/>
      <c r="D207" s="235" t="s">
        <v>208</v>
      </c>
      <c r="E207" s="236" t="s">
        <v>19</v>
      </c>
      <c r="F207" s="237" t="s">
        <v>2366</v>
      </c>
      <c r="G207" s="234"/>
      <c r="H207" s="236" t="s">
        <v>19</v>
      </c>
      <c r="I207" s="238"/>
      <c r="J207" s="234"/>
      <c r="K207" s="234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208</v>
      </c>
      <c r="AU207" s="243" t="s">
        <v>81</v>
      </c>
      <c r="AV207" s="13" t="s">
        <v>79</v>
      </c>
      <c r="AW207" s="13" t="s">
        <v>33</v>
      </c>
      <c r="AX207" s="13" t="s">
        <v>72</v>
      </c>
      <c r="AY207" s="243" t="s">
        <v>196</v>
      </c>
    </row>
    <row r="208" s="13" customFormat="1">
      <c r="A208" s="13"/>
      <c r="B208" s="233"/>
      <c r="C208" s="234"/>
      <c r="D208" s="235" t="s">
        <v>208</v>
      </c>
      <c r="E208" s="236" t="s">
        <v>19</v>
      </c>
      <c r="F208" s="237" t="s">
        <v>2389</v>
      </c>
      <c r="G208" s="234"/>
      <c r="H208" s="236" t="s">
        <v>19</v>
      </c>
      <c r="I208" s="238"/>
      <c r="J208" s="234"/>
      <c r="K208" s="234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208</v>
      </c>
      <c r="AU208" s="243" t="s">
        <v>81</v>
      </c>
      <c r="AV208" s="13" t="s">
        <v>79</v>
      </c>
      <c r="AW208" s="13" t="s">
        <v>33</v>
      </c>
      <c r="AX208" s="13" t="s">
        <v>72</v>
      </c>
      <c r="AY208" s="243" t="s">
        <v>196</v>
      </c>
    </row>
    <row r="209" s="13" customFormat="1">
      <c r="A209" s="13"/>
      <c r="B209" s="233"/>
      <c r="C209" s="234"/>
      <c r="D209" s="235" t="s">
        <v>208</v>
      </c>
      <c r="E209" s="236" t="s">
        <v>19</v>
      </c>
      <c r="F209" s="237" t="s">
        <v>2405</v>
      </c>
      <c r="G209" s="234"/>
      <c r="H209" s="236" t="s">
        <v>19</v>
      </c>
      <c r="I209" s="238"/>
      <c r="J209" s="234"/>
      <c r="K209" s="234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208</v>
      </c>
      <c r="AU209" s="243" t="s">
        <v>81</v>
      </c>
      <c r="AV209" s="13" t="s">
        <v>79</v>
      </c>
      <c r="AW209" s="13" t="s">
        <v>33</v>
      </c>
      <c r="AX209" s="13" t="s">
        <v>72</v>
      </c>
      <c r="AY209" s="243" t="s">
        <v>196</v>
      </c>
    </row>
    <row r="210" s="13" customFormat="1">
      <c r="A210" s="13"/>
      <c r="B210" s="233"/>
      <c r="C210" s="234"/>
      <c r="D210" s="235" t="s">
        <v>208</v>
      </c>
      <c r="E210" s="236" t="s">
        <v>19</v>
      </c>
      <c r="F210" s="237" t="s">
        <v>2406</v>
      </c>
      <c r="G210" s="234"/>
      <c r="H210" s="236" t="s">
        <v>19</v>
      </c>
      <c r="I210" s="238"/>
      <c r="J210" s="234"/>
      <c r="K210" s="234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208</v>
      </c>
      <c r="AU210" s="243" t="s">
        <v>81</v>
      </c>
      <c r="AV210" s="13" t="s">
        <v>79</v>
      </c>
      <c r="AW210" s="13" t="s">
        <v>33</v>
      </c>
      <c r="AX210" s="13" t="s">
        <v>72</v>
      </c>
      <c r="AY210" s="243" t="s">
        <v>196</v>
      </c>
    </row>
    <row r="211" s="14" customFormat="1">
      <c r="A211" s="14"/>
      <c r="B211" s="244"/>
      <c r="C211" s="245"/>
      <c r="D211" s="235" t="s">
        <v>208</v>
      </c>
      <c r="E211" s="246" t="s">
        <v>19</v>
      </c>
      <c r="F211" s="247" t="s">
        <v>2407</v>
      </c>
      <c r="G211" s="245"/>
      <c r="H211" s="248">
        <v>0.75</v>
      </c>
      <c r="I211" s="249"/>
      <c r="J211" s="245"/>
      <c r="K211" s="245"/>
      <c r="L211" s="250"/>
      <c r="M211" s="251"/>
      <c r="N211" s="252"/>
      <c r="O211" s="252"/>
      <c r="P211" s="252"/>
      <c r="Q211" s="252"/>
      <c r="R211" s="252"/>
      <c r="S211" s="252"/>
      <c r="T211" s="253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4" t="s">
        <v>208</v>
      </c>
      <c r="AU211" s="254" t="s">
        <v>81</v>
      </c>
      <c r="AV211" s="14" t="s">
        <v>81</v>
      </c>
      <c r="AW211" s="14" t="s">
        <v>33</v>
      </c>
      <c r="AX211" s="14" t="s">
        <v>72</v>
      </c>
      <c r="AY211" s="254" t="s">
        <v>196</v>
      </c>
    </row>
    <row r="212" s="15" customFormat="1">
      <c r="A212" s="15"/>
      <c r="B212" s="255"/>
      <c r="C212" s="256"/>
      <c r="D212" s="235" t="s">
        <v>208</v>
      </c>
      <c r="E212" s="257" t="s">
        <v>19</v>
      </c>
      <c r="F212" s="258" t="s">
        <v>219</v>
      </c>
      <c r="G212" s="256"/>
      <c r="H212" s="259">
        <v>0.75</v>
      </c>
      <c r="I212" s="260"/>
      <c r="J212" s="256"/>
      <c r="K212" s="256"/>
      <c r="L212" s="261"/>
      <c r="M212" s="262"/>
      <c r="N212" s="263"/>
      <c r="O212" s="263"/>
      <c r="P212" s="263"/>
      <c r="Q212" s="263"/>
      <c r="R212" s="263"/>
      <c r="S212" s="263"/>
      <c r="T212" s="264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65" t="s">
        <v>208</v>
      </c>
      <c r="AU212" s="265" t="s">
        <v>81</v>
      </c>
      <c r="AV212" s="15" t="s">
        <v>204</v>
      </c>
      <c r="AW212" s="15" t="s">
        <v>33</v>
      </c>
      <c r="AX212" s="15" t="s">
        <v>79</v>
      </c>
      <c r="AY212" s="265" t="s">
        <v>196</v>
      </c>
    </row>
    <row r="213" s="12" customFormat="1" ht="22.8" customHeight="1">
      <c r="A213" s="12"/>
      <c r="B213" s="199"/>
      <c r="C213" s="200"/>
      <c r="D213" s="201" t="s">
        <v>71</v>
      </c>
      <c r="E213" s="213" t="s">
        <v>261</v>
      </c>
      <c r="F213" s="213" t="s">
        <v>2408</v>
      </c>
      <c r="G213" s="200"/>
      <c r="H213" s="200"/>
      <c r="I213" s="203"/>
      <c r="J213" s="214">
        <f>BK213</f>
        <v>0</v>
      </c>
      <c r="K213" s="200"/>
      <c r="L213" s="205"/>
      <c r="M213" s="206"/>
      <c r="N213" s="207"/>
      <c r="O213" s="207"/>
      <c r="P213" s="208">
        <f>SUM(P214:P227)</f>
        <v>0</v>
      </c>
      <c r="Q213" s="207"/>
      <c r="R213" s="208">
        <f>SUM(R214:R227)</f>
        <v>0.68527311999999996</v>
      </c>
      <c r="S213" s="207"/>
      <c r="T213" s="209">
        <f>SUM(T214:T227)</f>
        <v>0.83810999999999991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10" t="s">
        <v>79</v>
      </c>
      <c r="AT213" s="211" t="s">
        <v>71</v>
      </c>
      <c r="AU213" s="211" t="s">
        <v>79</v>
      </c>
      <c r="AY213" s="210" t="s">
        <v>196</v>
      </c>
      <c r="BK213" s="212">
        <f>SUM(BK214:BK227)</f>
        <v>0</v>
      </c>
    </row>
    <row r="214" s="2" customFormat="1" ht="24.15" customHeight="1">
      <c r="A214" s="41"/>
      <c r="B214" s="42"/>
      <c r="C214" s="215" t="s">
        <v>314</v>
      </c>
      <c r="D214" s="215" t="s">
        <v>199</v>
      </c>
      <c r="E214" s="216" t="s">
        <v>2409</v>
      </c>
      <c r="F214" s="217" t="s">
        <v>2410</v>
      </c>
      <c r="G214" s="218" t="s">
        <v>202</v>
      </c>
      <c r="H214" s="219">
        <v>21.489999999999998</v>
      </c>
      <c r="I214" s="220"/>
      <c r="J214" s="221">
        <f>ROUND(I214*H214,2)</f>
        <v>0</v>
      </c>
      <c r="K214" s="217" t="s">
        <v>203</v>
      </c>
      <c r="L214" s="47"/>
      <c r="M214" s="222" t="s">
        <v>19</v>
      </c>
      <c r="N214" s="223" t="s">
        <v>43</v>
      </c>
      <c r="O214" s="87"/>
      <c r="P214" s="224">
        <f>O214*H214</f>
        <v>0</v>
      </c>
      <c r="Q214" s="224">
        <v>0.031668000000000002</v>
      </c>
      <c r="R214" s="224">
        <f>Q214*H214</f>
        <v>0.68054532000000001</v>
      </c>
      <c r="S214" s="224">
        <v>0.036999999999999998</v>
      </c>
      <c r="T214" s="225">
        <f>S214*H214</f>
        <v>0.79512999999999989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6" t="s">
        <v>204</v>
      </c>
      <c r="AT214" s="226" t="s">
        <v>199</v>
      </c>
      <c r="AU214" s="226" t="s">
        <v>81</v>
      </c>
      <c r="AY214" s="20" t="s">
        <v>196</v>
      </c>
      <c r="BE214" s="227">
        <f>IF(N214="základní",J214,0)</f>
        <v>0</v>
      </c>
      <c r="BF214" s="227">
        <f>IF(N214="snížená",J214,0)</f>
        <v>0</v>
      </c>
      <c r="BG214" s="227">
        <f>IF(N214="zákl. přenesená",J214,0)</f>
        <v>0</v>
      </c>
      <c r="BH214" s="227">
        <f>IF(N214="sníž. přenesená",J214,0)</f>
        <v>0</v>
      </c>
      <c r="BI214" s="227">
        <f>IF(N214="nulová",J214,0)</f>
        <v>0</v>
      </c>
      <c r="BJ214" s="20" t="s">
        <v>79</v>
      </c>
      <c r="BK214" s="227">
        <f>ROUND(I214*H214,2)</f>
        <v>0</v>
      </c>
      <c r="BL214" s="20" t="s">
        <v>204</v>
      </c>
      <c r="BM214" s="226" t="s">
        <v>2411</v>
      </c>
    </row>
    <row r="215" s="2" customFormat="1">
      <c r="A215" s="41"/>
      <c r="B215" s="42"/>
      <c r="C215" s="43"/>
      <c r="D215" s="228" t="s">
        <v>206</v>
      </c>
      <c r="E215" s="43"/>
      <c r="F215" s="229" t="s">
        <v>2412</v>
      </c>
      <c r="G215" s="43"/>
      <c r="H215" s="43"/>
      <c r="I215" s="230"/>
      <c r="J215" s="43"/>
      <c r="K215" s="43"/>
      <c r="L215" s="47"/>
      <c r="M215" s="231"/>
      <c r="N215" s="232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206</v>
      </c>
      <c r="AU215" s="20" t="s">
        <v>81</v>
      </c>
    </row>
    <row r="216" s="13" customFormat="1">
      <c r="A216" s="13"/>
      <c r="B216" s="233"/>
      <c r="C216" s="234"/>
      <c r="D216" s="235" t="s">
        <v>208</v>
      </c>
      <c r="E216" s="236" t="s">
        <v>19</v>
      </c>
      <c r="F216" s="237" t="s">
        <v>2366</v>
      </c>
      <c r="G216" s="234"/>
      <c r="H216" s="236" t="s">
        <v>19</v>
      </c>
      <c r="I216" s="238"/>
      <c r="J216" s="234"/>
      <c r="K216" s="234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208</v>
      </c>
      <c r="AU216" s="243" t="s">
        <v>81</v>
      </c>
      <c r="AV216" s="13" t="s">
        <v>79</v>
      </c>
      <c r="AW216" s="13" t="s">
        <v>33</v>
      </c>
      <c r="AX216" s="13" t="s">
        <v>72</v>
      </c>
      <c r="AY216" s="243" t="s">
        <v>196</v>
      </c>
    </row>
    <row r="217" s="13" customFormat="1">
      <c r="A217" s="13"/>
      <c r="B217" s="233"/>
      <c r="C217" s="234"/>
      <c r="D217" s="235" t="s">
        <v>208</v>
      </c>
      <c r="E217" s="236" t="s">
        <v>19</v>
      </c>
      <c r="F217" s="237" t="s">
        <v>2413</v>
      </c>
      <c r="G217" s="234"/>
      <c r="H217" s="236" t="s">
        <v>19</v>
      </c>
      <c r="I217" s="238"/>
      <c r="J217" s="234"/>
      <c r="K217" s="234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208</v>
      </c>
      <c r="AU217" s="243" t="s">
        <v>81</v>
      </c>
      <c r="AV217" s="13" t="s">
        <v>79</v>
      </c>
      <c r="AW217" s="13" t="s">
        <v>33</v>
      </c>
      <c r="AX217" s="13" t="s">
        <v>72</v>
      </c>
      <c r="AY217" s="243" t="s">
        <v>196</v>
      </c>
    </row>
    <row r="218" s="14" customFormat="1">
      <c r="A218" s="14"/>
      <c r="B218" s="244"/>
      <c r="C218" s="245"/>
      <c r="D218" s="235" t="s">
        <v>208</v>
      </c>
      <c r="E218" s="246" t="s">
        <v>19</v>
      </c>
      <c r="F218" s="247" t="s">
        <v>2414</v>
      </c>
      <c r="G218" s="245"/>
      <c r="H218" s="248">
        <v>21.489999999999998</v>
      </c>
      <c r="I218" s="249"/>
      <c r="J218" s="245"/>
      <c r="K218" s="245"/>
      <c r="L218" s="250"/>
      <c r="M218" s="251"/>
      <c r="N218" s="252"/>
      <c r="O218" s="252"/>
      <c r="P218" s="252"/>
      <c r="Q218" s="252"/>
      <c r="R218" s="252"/>
      <c r="S218" s="252"/>
      <c r="T218" s="253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4" t="s">
        <v>208</v>
      </c>
      <c r="AU218" s="254" t="s">
        <v>81</v>
      </c>
      <c r="AV218" s="14" t="s">
        <v>81</v>
      </c>
      <c r="AW218" s="14" t="s">
        <v>33</v>
      </c>
      <c r="AX218" s="14" t="s">
        <v>72</v>
      </c>
      <c r="AY218" s="254" t="s">
        <v>196</v>
      </c>
    </row>
    <row r="219" s="13" customFormat="1">
      <c r="A219" s="13"/>
      <c r="B219" s="233"/>
      <c r="C219" s="234"/>
      <c r="D219" s="235" t="s">
        <v>208</v>
      </c>
      <c r="E219" s="236" t="s">
        <v>19</v>
      </c>
      <c r="F219" s="237" t="s">
        <v>2415</v>
      </c>
      <c r="G219" s="234"/>
      <c r="H219" s="236" t="s">
        <v>19</v>
      </c>
      <c r="I219" s="238"/>
      <c r="J219" s="234"/>
      <c r="K219" s="234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208</v>
      </c>
      <c r="AU219" s="243" t="s">
        <v>81</v>
      </c>
      <c r="AV219" s="13" t="s">
        <v>79</v>
      </c>
      <c r="AW219" s="13" t="s">
        <v>33</v>
      </c>
      <c r="AX219" s="13" t="s">
        <v>72</v>
      </c>
      <c r="AY219" s="243" t="s">
        <v>196</v>
      </c>
    </row>
    <row r="220" s="15" customFormat="1">
      <c r="A220" s="15"/>
      <c r="B220" s="255"/>
      <c r="C220" s="256"/>
      <c r="D220" s="235" t="s">
        <v>208</v>
      </c>
      <c r="E220" s="257" t="s">
        <v>19</v>
      </c>
      <c r="F220" s="258" t="s">
        <v>219</v>
      </c>
      <c r="G220" s="256"/>
      <c r="H220" s="259">
        <v>21.489999999999998</v>
      </c>
      <c r="I220" s="260"/>
      <c r="J220" s="256"/>
      <c r="K220" s="256"/>
      <c r="L220" s="261"/>
      <c r="M220" s="262"/>
      <c r="N220" s="263"/>
      <c r="O220" s="263"/>
      <c r="P220" s="263"/>
      <c r="Q220" s="263"/>
      <c r="R220" s="263"/>
      <c r="S220" s="263"/>
      <c r="T220" s="264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T220" s="265" t="s">
        <v>208</v>
      </c>
      <c r="AU220" s="265" t="s">
        <v>81</v>
      </c>
      <c r="AV220" s="15" t="s">
        <v>204</v>
      </c>
      <c r="AW220" s="15" t="s">
        <v>33</v>
      </c>
      <c r="AX220" s="15" t="s">
        <v>79</v>
      </c>
      <c r="AY220" s="265" t="s">
        <v>196</v>
      </c>
    </row>
    <row r="221" s="2" customFormat="1" ht="24.15" customHeight="1">
      <c r="A221" s="41"/>
      <c r="B221" s="42"/>
      <c r="C221" s="215" t="s">
        <v>323</v>
      </c>
      <c r="D221" s="215" t="s">
        <v>199</v>
      </c>
      <c r="E221" s="216" t="s">
        <v>2416</v>
      </c>
      <c r="F221" s="217" t="s">
        <v>2417</v>
      </c>
      <c r="G221" s="218" t="s">
        <v>202</v>
      </c>
      <c r="H221" s="219">
        <v>21.489999999999998</v>
      </c>
      <c r="I221" s="220"/>
      <c r="J221" s="221">
        <f>ROUND(I221*H221,2)</f>
        <v>0</v>
      </c>
      <c r="K221" s="217" t="s">
        <v>203</v>
      </c>
      <c r="L221" s="47"/>
      <c r="M221" s="222" t="s">
        <v>19</v>
      </c>
      <c r="N221" s="223" t="s">
        <v>43</v>
      </c>
      <c r="O221" s="87"/>
      <c r="P221" s="224">
        <f>O221*H221</f>
        <v>0</v>
      </c>
      <c r="Q221" s="224">
        <v>0.00022000000000000001</v>
      </c>
      <c r="R221" s="224">
        <f>Q221*H221</f>
        <v>0.0047277999999999999</v>
      </c>
      <c r="S221" s="224">
        <v>0.002</v>
      </c>
      <c r="T221" s="225">
        <f>S221*H221</f>
        <v>0.042979999999999997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6" t="s">
        <v>204</v>
      </c>
      <c r="AT221" s="226" t="s">
        <v>199</v>
      </c>
      <c r="AU221" s="226" t="s">
        <v>81</v>
      </c>
      <c r="AY221" s="20" t="s">
        <v>196</v>
      </c>
      <c r="BE221" s="227">
        <f>IF(N221="základní",J221,0)</f>
        <v>0</v>
      </c>
      <c r="BF221" s="227">
        <f>IF(N221="snížená",J221,0)</f>
        <v>0</v>
      </c>
      <c r="BG221" s="227">
        <f>IF(N221="zákl. přenesená",J221,0)</f>
        <v>0</v>
      </c>
      <c r="BH221" s="227">
        <f>IF(N221="sníž. přenesená",J221,0)</f>
        <v>0</v>
      </c>
      <c r="BI221" s="227">
        <f>IF(N221="nulová",J221,0)</f>
        <v>0</v>
      </c>
      <c r="BJ221" s="20" t="s">
        <v>79</v>
      </c>
      <c r="BK221" s="227">
        <f>ROUND(I221*H221,2)</f>
        <v>0</v>
      </c>
      <c r="BL221" s="20" t="s">
        <v>204</v>
      </c>
      <c r="BM221" s="226" t="s">
        <v>2418</v>
      </c>
    </row>
    <row r="222" s="2" customFormat="1">
      <c r="A222" s="41"/>
      <c r="B222" s="42"/>
      <c r="C222" s="43"/>
      <c r="D222" s="228" t="s">
        <v>206</v>
      </c>
      <c r="E222" s="43"/>
      <c r="F222" s="229" t="s">
        <v>2419</v>
      </c>
      <c r="G222" s="43"/>
      <c r="H222" s="43"/>
      <c r="I222" s="230"/>
      <c r="J222" s="43"/>
      <c r="K222" s="43"/>
      <c r="L222" s="47"/>
      <c r="M222" s="231"/>
      <c r="N222" s="232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206</v>
      </c>
      <c r="AU222" s="20" t="s">
        <v>81</v>
      </c>
    </row>
    <row r="223" s="13" customFormat="1">
      <c r="A223" s="13"/>
      <c r="B223" s="233"/>
      <c r="C223" s="234"/>
      <c r="D223" s="235" t="s">
        <v>208</v>
      </c>
      <c r="E223" s="236" t="s">
        <v>19</v>
      </c>
      <c r="F223" s="237" t="s">
        <v>2366</v>
      </c>
      <c r="G223" s="234"/>
      <c r="H223" s="236" t="s">
        <v>19</v>
      </c>
      <c r="I223" s="238"/>
      <c r="J223" s="234"/>
      <c r="K223" s="234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208</v>
      </c>
      <c r="AU223" s="243" t="s">
        <v>81</v>
      </c>
      <c r="AV223" s="13" t="s">
        <v>79</v>
      </c>
      <c r="AW223" s="13" t="s">
        <v>33</v>
      </c>
      <c r="AX223" s="13" t="s">
        <v>72</v>
      </c>
      <c r="AY223" s="243" t="s">
        <v>196</v>
      </c>
    </row>
    <row r="224" s="13" customFormat="1">
      <c r="A224" s="13"/>
      <c r="B224" s="233"/>
      <c r="C224" s="234"/>
      <c r="D224" s="235" t="s">
        <v>208</v>
      </c>
      <c r="E224" s="236" t="s">
        <v>19</v>
      </c>
      <c r="F224" s="237" t="s">
        <v>2413</v>
      </c>
      <c r="G224" s="234"/>
      <c r="H224" s="236" t="s">
        <v>19</v>
      </c>
      <c r="I224" s="238"/>
      <c r="J224" s="234"/>
      <c r="K224" s="234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208</v>
      </c>
      <c r="AU224" s="243" t="s">
        <v>81</v>
      </c>
      <c r="AV224" s="13" t="s">
        <v>79</v>
      </c>
      <c r="AW224" s="13" t="s">
        <v>33</v>
      </c>
      <c r="AX224" s="13" t="s">
        <v>72</v>
      </c>
      <c r="AY224" s="243" t="s">
        <v>196</v>
      </c>
    </row>
    <row r="225" s="14" customFormat="1">
      <c r="A225" s="14"/>
      <c r="B225" s="244"/>
      <c r="C225" s="245"/>
      <c r="D225" s="235" t="s">
        <v>208</v>
      </c>
      <c r="E225" s="246" t="s">
        <v>19</v>
      </c>
      <c r="F225" s="247" t="s">
        <v>2414</v>
      </c>
      <c r="G225" s="245"/>
      <c r="H225" s="248">
        <v>21.489999999999998</v>
      </c>
      <c r="I225" s="249"/>
      <c r="J225" s="245"/>
      <c r="K225" s="245"/>
      <c r="L225" s="250"/>
      <c r="M225" s="251"/>
      <c r="N225" s="252"/>
      <c r="O225" s="252"/>
      <c r="P225" s="252"/>
      <c r="Q225" s="252"/>
      <c r="R225" s="252"/>
      <c r="S225" s="252"/>
      <c r="T225" s="253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4" t="s">
        <v>208</v>
      </c>
      <c r="AU225" s="254" t="s">
        <v>81</v>
      </c>
      <c r="AV225" s="14" t="s">
        <v>81</v>
      </c>
      <c r="AW225" s="14" t="s">
        <v>33</v>
      </c>
      <c r="AX225" s="14" t="s">
        <v>72</v>
      </c>
      <c r="AY225" s="254" t="s">
        <v>196</v>
      </c>
    </row>
    <row r="226" s="13" customFormat="1">
      <c r="A226" s="13"/>
      <c r="B226" s="233"/>
      <c r="C226" s="234"/>
      <c r="D226" s="235" t="s">
        <v>208</v>
      </c>
      <c r="E226" s="236" t="s">
        <v>19</v>
      </c>
      <c r="F226" s="237" t="s">
        <v>2415</v>
      </c>
      <c r="G226" s="234"/>
      <c r="H226" s="236" t="s">
        <v>19</v>
      </c>
      <c r="I226" s="238"/>
      <c r="J226" s="234"/>
      <c r="K226" s="234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208</v>
      </c>
      <c r="AU226" s="243" t="s">
        <v>81</v>
      </c>
      <c r="AV226" s="13" t="s">
        <v>79</v>
      </c>
      <c r="AW226" s="13" t="s">
        <v>33</v>
      </c>
      <c r="AX226" s="13" t="s">
        <v>72</v>
      </c>
      <c r="AY226" s="243" t="s">
        <v>196</v>
      </c>
    </row>
    <row r="227" s="15" customFormat="1">
      <c r="A227" s="15"/>
      <c r="B227" s="255"/>
      <c r="C227" s="256"/>
      <c r="D227" s="235" t="s">
        <v>208</v>
      </c>
      <c r="E227" s="257" t="s">
        <v>19</v>
      </c>
      <c r="F227" s="258" t="s">
        <v>219</v>
      </c>
      <c r="G227" s="256"/>
      <c r="H227" s="259">
        <v>21.489999999999998</v>
      </c>
      <c r="I227" s="260"/>
      <c r="J227" s="256"/>
      <c r="K227" s="256"/>
      <c r="L227" s="261"/>
      <c r="M227" s="262"/>
      <c r="N227" s="263"/>
      <c r="O227" s="263"/>
      <c r="P227" s="263"/>
      <c r="Q227" s="263"/>
      <c r="R227" s="263"/>
      <c r="S227" s="263"/>
      <c r="T227" s="264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5" t="s">
        <v>208</v>
      </c>
      <c r="AU227" s="265" t="s">
        <v>81</v>
      </c>
      <c r="AV227" s="15" t="s">
        <v>204</v>
      </c>
      <c r="AW227" s="15" t="s">
        <v>33</v>
      </c>
      <c r="AX227" s="15" t="s">
        <v>79</v>
      </c>
      <c r="AY227" s="265" t="s">
        <v>196</v>
      </c>
    </row>
    <row r="228" s="12" customFormat="1" ht="22.8" customHeight="1">
      <c r="A228" s="12"/>
      <c r="B228" s="199"/>
      <c r="C228" s="200"/>
      <c r="D228" s="201" t="s">
        <v>71</v>
      </c>
      <c r="E228" s="213" t="s">
        <v>985</v>
      </c>
      <c r="F228" s="213" t="s">
        <v>986</v>
      </c>
      <c r="G228" s="200"/>
      <c r="H228" s="200"/>
      <c r="I228" s="203"/>
      <c r="J228" s="214">
        <f>BK228</f>
        <v>0</v>
      </c>
      <c r="K228" s="200"/>
      <c r="L228" s="205"/>
      <c r="M228" s="206"/>
      <c r="N228" s="207"/>
      <c r="O228" s="207"/>
      <c r="P228" s="208">
        <f>SUM(P229:P234)</f>
        <v>0</v>
      </c>
      <c r="Q228" s="207"/>
      <c r="R228" s="208">
        <f>SUM(R229:R234)</f>
        <v>0</v>
      </c>
      <c r="S228" s="207"/>
      <c r="T228" s="209">
        <f>SUM(T229:T234)</f>
        <v>1.3200000000000001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0" t="s">
        <v>79</v>
      </c>
      <c r="AT228" s="211" t="s">
        <v>71</v>
      </c>
      <c r="AU228" s="211" t="s">
        <v>79</v>
      </c>
      <c r="AY228" s="210" t="s">
        <v>196</v>
      </c>
      <c r="BK228" s="212">
        <f>SUM(BK229:BK234)</f>
        <v>0</v>
      </c>
    </row>
    <row r="229" s="2" customFormat="1" ht="16.5" customHeight="1">
      <c r="A229" s="41"/>
      <c r="B229" s="42"/>
      <c r="C229" s="215" t="s">
        <v>8</v>
      </c>
      <c r="D229" s="215" t="s">
        <v>199</v>
      </c>
      <c r="E229" s="216" t="s">
        <v>1361</v>
      </c>
      <c r="F229" s="217" t="s">
        <v>1362</v>
      </c>
      <c r="G229" s="218" t="s">
        <v>264</v>
      </c>
      <c r="H229" s="219">
        <v>0.66000000000000003</v>
      </c>
      <c r="I229" s="220"/>
      <c r="J229" s="221">
        <f>ROUND(I229*H229,2)</f>
        <v>0</v>
      </c>
      <c r="K229" s="217" t="s">
        <v>203</v>
      </c>
      <c r="L229" s="47"/>
      <c r="M229" s="222" t="s">
        <v>19</v>
      </c>
      <c r="N229" s="223" t="s">
        <v>43</v>
      </c>
      <c r="O229" s="87"/>
      <c r="P229" s="224">
        <f>O229*H229</f>
        <v>0</v>
      </c>
      <c r="Q229" s="224">
        <v>0</v>
      </c>
      <c r="R229" s="224">
        <f>Q229*H229</f>
        <v>0</v>
      </c>
      <c r="S229" s="224">
        <v>2</v>
      </c>
      <c r="T229" s="225">
        <f>S229*H229</f>
        <v>1.3200000000000001</v>
      </c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R229" s="226" t="s">
        <v>204</v>
      </c>
      <c r="AT229" s="226" t="s">
        <v>199</v>
      </c>
      <c r="AU229" s="226" t="s">
        <v>81</v>
      </c>
      <c r="AY229" s="20" t="s">
        <v>196</v>
      </c>
      <c r="BE229" s="227">
        <f>IF(N229="základní",J229,0)</f>
        <v>0</v>
      </c>
      <c r="BF229" s="227">
        <f>IF(N229="snížená",J229,0)</f>
        <v>0</v>
      </c>
      <c r="BG229" s="227">
        <f>IF(N229="zákl. přenesená",J229,0)</f>
        <v>0</v>
      </c>
      <c r="BH229" s="227">
        <f>IF(N229="sníž. přenesená",J229,0)</f>
        <v>0</v>
      </c>
      <c r="BI229" s="227">
        <f>IF(N229="nulová",J229,0)</f>
        <v>0</v>
      </c>
      <c r="BJ229" s="20" t="s">
        <v>79</v>
      </c>
      <c r="BK229" s="227">
        <f>ROUND(I229*H229,2)</f>
        <v>0</v>
      </c>
      <c r="BL229" s="20" t="s">
        <v>204</v>
      </c>
      <c r="BM229" s="226" t="s">
        <v>2420</v>
      </c>
    </row>
    <row r="230" s="2" customFormat="1">
      <c r="A230" s="41"/>
      <c r="B230" s="42"/>
      <c r="C230" s="43"/>
      <c r="D230" s="228" t="s">
        <v>206</v>
      </c>
      <c r="E230" s="43"/>
      <c r="F230" s="229" t="s">
        <v>1364</v>
      </c>
      <c r="G230" s="43"/>
      <c r="H230" s="43"/>
      <c r="I230" s="230"/>
      <c r="J230" s="43"/>
      <c r="K230" s="43"/>
      <c r="L230" s="47"/>
      <c r="M230" s="231"/>
      <c r="N230" s="232"/>
      <c r="O230" s="87"/>
      <c r="P230" s="87"/>
      <c r="Q230" s="87"/>
      <c r="R230" s="87"/>
      <c r="S230" s="87"/>
      <c r="T230" s="88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T230" s="20" t="s">
        <v>206</v>
      </c>
      <c r="AU230" s="20" t="s">
        <v>81</v>
      </c>
    </row>
    <row r="231" s="13" customFormat="1">
      <c r="A231" s="13"/>
      <c r="B231" s="233"/>
      <c r="C231" s="234"/>
      <c r="D231" s="235" t="s">
        <v>208</v>
      </c>
      <c r="E231" s="236" t="s">
        <v>19</v>
      </c>
      <c r="F231" s="237" t="s">
        <v>2366</v>
      </c>
      <c r="G231" s="234"/>
      <c r="H231" s="236" t="s">
        <v>19</v>
      </c>
      <c r="I231" s="238"/>
      <c r="J231" s="234"/>
      <c r="K231" s="234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208</v>
      </c>
      <c r="AU231" s="243" t="s">
        <v>81</v>
      </c>
      <c r="AV231" s="13" t="s">
        <v>79</v>
      </c>
      <c r="AW231" s="13" t="s">
        <v>33</v>
      </c>
      <c r="AX231" s="13" t="s">
        <v>72</v>
      </c>
      <c r="AY231" s="243" t="s">
        <v>196</v>
      </c>
    </row>
    <row r="232" s="13" customFormat="1">
      <c r="A232" s="13"/>
      <c r="B232" s="233"/>
      <c r="C232" s="234"/>
      <c r="D232" s="235" t="s">
        <v>208</v>
      </c>
      <c r="E232" s="236" t="s">
        <v>19</v>
      </c>
      <c r="F232" s="237" t="s">
        <v>2421</v>
      </c>
      <c r="G232" s="234"/>
      <c r="H232" s="236" t="s">
        <v>19</v>
      </c>
      <c r="I232" s="238"/>
      <c r="J232" s="234"/>
      <c r="K232" s="234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208</v>
      </c>
      <c r="AU232" s="243" t="s">
        <v>81</v>
      </c>
      <c r="AV232" s="13" t="s">
        <v>79</v>
      </c>
      <c r="AW232" s="13" t="s">
        <v>33</v>
      </c>
      <c r="AX232" s="13" t="s">
        <v>72</v>
      </c>
      <c r="AY232" s="243" t="s">
        <v>196</v>
      </c>
    </row>
    <row r="233" s="14" customFormat="1">
      <c r="A233" s="14"/>
      <c r="B233" s="244"/>
      <c r="C233" s="245"/>
      <c r="D233" s="235" t="s">
        <v>208</v>
      </c>
      <c r="E233" s="246" t="s">
        <v>19</v>
      </c>
      <c r="F233" s="247" t="s">
        <v>2422</v>
      </c>
      <c r="G233" s="245"/>
      <c r="H233" s="248">
        <v>0.66000000000000003</v>
      </c>
      <c r="I233" s="249"/>
      <c r="J233" s="245"/>
      <c r="K233" s="245"/>
      <c r="L233" s="250"/>
      <c r="M233" s="251"/>
      <c r="N233" s="252"/>
      <c r="O233" s="252"/>
      <c r="P233" s="252"/>
      <c r="Q233" s="252"/>
      <c r="R233" s="252"/>
      <c r="S233" s="252"/>
      <c r="T233" s="253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4" t="s">
        <v>208</v>
      </c>
      <c r="AU233" s="254" t="s">
        <v>81</v>
      </c>
      <c r="AV233" s="14" t="s">
        <v>81</v>
      </c>
      <c r="AW233" s="14" t="s">
        <v>33</v>
      </c>
      <c r="AX233" s="14" t="s">
        <v>72</v>
      </c>
      <c r="AY233" s="254" t="s">
        <v>196</v>
      </c>
    </row>
    <row r="234" s="15" customFormat="1">
      <c r="A234" s="15"/>
      <c r="B234" s="255"/>
      <c r="C234" s="256"/>
      <c r="D234" s="235" t="s">
        <v>208</v>
      </c>
      <c r="E234" s="257" t="s">
        <v>19</v>
      </c>
      <c r="F234" s="258" t="s">
        <v>219</v>
      </c>
      <c r="G234" s="256"/>
      <c r="H234" s="259">
        <v>0.66000000000000003</v>
      </c>
      <c r="I234" s="260"/>
      <c r="J234" s="256"/>
      <c r="K234" s="256"/>
      <c r="L234" s="261"/>
      <c r="M234" s="262"/>
      <c r="N234" s="263"/>
      <c r="O234" s="263"/>
      <c r="P234" s="263"/>
      <c r="Q234" s="263"/>
      <c r="R234" s="263"/>
      <c r="S234" s="263"/>
      <c r="T234" s="264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65" t="s">
        <v>208</v>
      </c>
      <c r="AU234" s="265" t="s">
        <v>81</v>
      </c>
      <c r="AV234" s="15" t="s">
        <v>204</v>
      </c>
      <c r="AW234" s="15" t="s">
        <v>33</v>
      </c>
      <c r="AX234" s="15" t="s">
        <v>79</v>
      </c>
      <c r="AY234" s="265" t="s">
        <v>196</v>
      </c>
    </row>
    <row r="235" s="12" customFormat="1" ht="22.8" customHeight="1">
      <c r="A235" s="12"/>
      <c r="B235" s="199"/>
      <c r="C235" s="200"/>
      <c r="D235" s="201" t="s">
        <v>71</v>
      </c>
      <c r="E235" s="213" t="s">
        <v>321</v>
      </c>
      <c r="F235" s="213" t="s">
        <v>322</v>
      </c>
      <c r="G235" s="200"/>
      <c r="H235" s="200"/>
      <c r="I235" s="203"/>
      <c r="J235" s="214">
        <f>BK235</f>
        <v>0</v>
      </c>
      <c r="K235" s="200"/>
      <c r="L235" s="205"/>
      <c r="M235" s="206"/>
      <c r="N235" s="207"/>
      <c r="O235" s="207"/>
      <c r="P235" s="208">
        <f>SUM(P236:P276)</f>
        <v>0</v>
      </c>
      <c r="Q235" s="207"/>
      <c r="R235" s="208">
        <f>SUM(R236:R276)</f>
        <v>0</v>
      </c>
      <c r="S235" s="207"/>
      <c r="T235" s="209">
        <f>SUM(T236:T276)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10" t="s">
        <v>79</v>
      </c>
      <c r="AT235" s="211" t="s">
        <v>71</v>
      </c>
      <c r="AU235" s="211" t="s">
        <v>79</v>
      </c>
      <c r="AY235" s="210" t="s">
        <v>196</v>
      </c>
      <c r="BK235" s="212">
        <f>SUM(BK236:BK276)</f>
        <v>0</v>
      </c>
    </row>
    <row r="236" s="2" customFormat="1" ht="24.15" customHeight="1">
      <c r="A236" s="41"/>
      <c r="B236" s="42"/>
      <c r="C236" s="215" t="s">
        <v>292</v>
      </c>
      <c r="D236" s="215" t="s">
        <v>199</v>
      </c>
      <c r="E236" s="216" t="s">
        <v>2423</v>
      </c>
      <c r="F236" s="217" t="s">
        <v>2424</v>
      </c>
      <c r="G236" s="218" t="s">
        <v>317</v>
      </c>
      <c r="H236" s="219">
        <v>0.748</v>
      </c>
      <c r="I236" s="220"/>
      <c r="J236" s="221">
        <f>ROUND(I236*H236,2)</f>
        <v>0</v>
      </c>
      <c r="K236" s="217" t="s">
        <v>203</v>
      </c>
      <c r="L236" s="47"/>
      <c r="M236" s="222" t="s">
        <v>19</v>
      </c>
      <c r="N236" s="223" t="s">
        <v>43</v>
      </c>
      <c r="O236" s="87"/>
      <c r="P236" s="224">
        <f>O236*H236</f>
        <v>0</v>
      </c>
      <c r="Q236" s="224">
        <v>0</v>
      </c>
      <c r="R236" s="224">
        <f>Q236*H236</f>
        <v>0</v>
      </c>
      <c r="S236" s="224">
        <v>0</v>
      </c>
      <c r="T236" s="225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6" t="s">
        <v>204</v>
      </c>
      <c r="AT236" s="226" t="s">
        <v>199</v>
      </c>
      <c r="AU236" s="226" t="s">
        <v>81</v>
      </c>
      <c r="AY236" s="20" t="s">
        <v>196</v>
      </c>
      <c r="BE236" s="227">
        <f>IF(N236="základní",J236,0)</f>
        <v>0</v>
      </c>
      <c r="BF236" s="227">
        <f>IF(N236="snížená",J236,0)</f>
        <v>0</v>
      </c>
      <c r="BG236" s="227">
        <f>IF(N236="zákl. přenesená",J236,0)</f>
        <v>0</v>
      </c>
      <c r="BH236" s="227">
        <f>IF(N236="sníž. přenesená",J236,0)</f>
        <v>0</v>
      </c>
      <c r="BI236" s="227">
        <f>IF(N236="nulová",J236,0)</f>
        <v>0</v>
      </c>
      <c r="BJ236" s="20" t="s">
        <v>79</v>
      </c>
      <c r="BK236" s="227">
        <f>ROUND(I236*H236,2)</f>
        <v>0</v>
      </c>
      <c r="BL236" s="20" t="s">
        <v>204</v>
      </c>
      <c r="BM236" s="226" t="s">
        <v>2425</v>
      </c>
    </row>
    <row r="237" s="2" customFormat="1">
      <c r="A237" s="41"/>
      <c r="B237" s="42"/>
      <c r="C237" s="43"/>
      <c r="D237" s="228" t="s">
        <v>206</v>
      </c>
      <c r="E237" s="43"/>
      <c r="F237" s="229" t="s">
        <v>2426</v>
      </c>
      <c r="G237" s="43"/>
      <c r="H237" s="43"/>
      <c r="I237" s="230"/>
      <c r="J237" s="43"/>
      <c r="K237" s="43"/>
      <c r="L237" s="47"/>
      <c r="M237" s="231"/>
      <c r="N237" s="232"/>
      <c r="O237" s="87"/>
      <c r="P237" s="87"/>
      <c r="Q237" s="87"/>
      <c r="R237" s="87"/>
      <c r="S237" s="87"/>
      <c r="T237" s="88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T237" s="20" t="s">
        <v>206</v>
      </c>
      <c r="AU237" s="20" t="s">
        <v>81</v>
      </c>
    </row>
    <row r="238" s="13" customFormat="1">
      <c r="A238" s="13"/>
      <c r="B238" s="233"/>
      <c r="C238" s="234"/>
      <c r="D238" s="235" t="s">
        <v>208</v>
      </c>
      <c r="E238" s="236" t="s">
        <v>19</v>
      </c>
      <c r="F238" s="237" t="s">
        <v>2427</v>
      </c>
      <c r="G238" s="234"/>
      <c r="H238" s="236" t="s">
        <v>19</v>
      </c>
      <c r="I238" s="238"/>
      <c r="J238" s="234"/>
      <c r="K238" s="234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208</v>
      </c>
      <c r="AU238" s="243" t="s">
        <v>81</v>
      </c>
      <c r="AV238" s="13" t="s">
        <v>79</v>
      </c>
      <c r="AW238" s="13" t="s">
        <v>33</v>
      </c>
      <c r="AX238" s="13" t="s">
        <v>72</v>
      </c>
      <c r="AY238" s="243" t="s">
        <v>196</v>
      </c>
    </row>
    <row r="239" s="14" customFormat="1">
      <c r="A239" s="14"/>
      <c r="B239" s="244"/>
      <c r="C239" s="245"/>
      <c r="D239" s="235" t="s">
        <v>208</v>
      </c>
      <c r="E239" s="246" t="s">
        <v>19</v>
      </c>
      <c r="F239" s="247" t="s">
        <v>2428</v>
      </c>
      <c r="G239" s="245"/>
      <c r="H239" s="248">
        <v>0.748</v>
      </c>
      <c r="I239" s="249"/>
      <c r="J239" s="245"/>
      <c r="K239" s="245"/>
      <c r="L239" s="250"/>
      <c r="M239" s="251"/>
      <c r="N239" s="252"/>
      <c r="O239" s="252"/>
      <c r="P239" s="252"/>
      <c r="Q239" s="252"/>
      <c r="R239" s="252"/>
      <c r="S239" s="252"/>
      <c r="T239" s="253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4" t="s">
        <v>208</v>
      </c>
      <c r="AU239" s="254" t="s">
        <v>81</v>
      </c>
      <c r="AV239" s="14" t="s">
        <v>81</v>
      </c>
      <c r="AW239" s="14" t="s">
        <v>33</v>
      </c>
      <c r="AX239" s="14" t="s">
        <v>72</v>
      </c>
      <c r="AY239" s="254" t="s">
        <v>196</v>
      </c>
    </row>
    <row r="240" s="15" customFormat="1">
      <c r="A240" s="15"/>
      <c r="B240" s="255"/>
      <c r="C240" s="256"/>
      <c r="D240" s="235" t="s">
        <v>208</v>
      </c>
      <c r="E240" s="257" t="s">
        <v>19</v>
      </c>
      <c r="F240" s="258" t="s">
        <v>219</v>
      </c>
      <c r="G240" s="256"/>
      <c r="H240" s="259">
        <v>0.748</v>
      </c>
      <c r="I240" s="260"/>
      <c r="J240" s="256"/>
      <c r="K240" s="256"/>
      <c r="L240" s="261"/>
      <c r="M240" s="262"/>
      <c r="N240" s="263"/>
      <c r="O240" s="263"/>
      <c r="P240" s="263"/>
      <c r="Q240" s="263"/>
      <c r="R240" s="263"/>
      <c r="S240" s="263"/>
      <c r="T240" s="264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5" t="s">
        <v>208</v>
      </c>
      <c r="AU240" s="265" t="s">
        <v>81</v>
      </c>
      <c r="AV240" s="15" t="s">
        <v>204</v>
      </c>
      <c r="AW240" s="15" t="s">
        <v>33</v>
      </c>
      <c r="AX240" s="15" t="s">
        <v>79</v>
      </c>
      <c r="AY240" s="265" t="s">
        <v>196</v>
      </c>
    </row>
    <row r="241" s="2" customFormat="1" ht="24.15" customHeight="1">
      <c r="A241" s="41"/>
      <c r="B241" s="42"/>
      <c r="C241" s="215" t="s">
        <v>308</v>
      </c>
      <c r="D241" s="215" t="s">
        <v>199</v>
      </c>
      <c r="E241" s="216" t="s">
        <v>2429</v>
      </c>
      <c r="F241" s="217" t="s">
        <v>2430</v>
      </c>
      <c r="G241" s="218" t="s">
        <v>317</v>
      </c>
      <c r="H241" s="219">
        <v>2.1579999999999999</v>
      </c>
      <c r="I241" s="220"/>
      <c r="J241" s="221">
        <f>ROUND(I241*H241,2)</f>
        <v>0</v>
      </c>
      <c r="K241" s="217" t="s">
        <v>203</v>
      </c>
      <c r="L241" s="47"/>
      <c r="M241" s="222" t="s">
        <v>19</v>
      </c>
      <c r="N241" s="223" t="s">
        <v>43</v>
      </c>
      <c r="O241" s="87"/>
      <c r="P241" s="224">
        <f>O241*H241</f>
        <v>0</v>
      </c>
      <c r="Q241" s="224">
        <v>0</v>
      </c>
      <c r="R241" s="224">
        <f>Q241*H241</f>
        <v>0</v>
      </c>
      <c r="S241" s="224">
        <v>0</v>
      </c>
      <c r="T241" s="225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6" t="s">
        <v>204</v>
      </c>
      <c r="AT241" s="226" t="s">
        <v>199</v>
      </c>
      <c r="AU241" s="226" t="s">
        <v>81</v>
      </c>
      <c r="AY241" s="20" t="s">
        <v>196</v>
      </c>
      <c r="BE241" s="227">
        <f>IF(N241="základní",J241,0)</f>
        <v>0</v>
      </c>
      <c r="BF241" s="227">
        <f>IF(N241="snížená",J241,0)</f>
        <v>0</v>
      </c>
      <c r="BG241" s="227">
        <f>IF(N241="zákl. přenesená",J241,0)</f>
        <v>0</v>
      </c>
      <c r="BH241" s="227">
        <f>IF(N241="sníž. přenesená",J241,0)</f>
        <v>0</v>
      </c>
      <c r="BI241" s="227">
        <f>IF(N241="nulová",J241,0)</f>
        <v>0</v>
      </c>
      <c r="BJ241" s="20" t="s">
        <v>79</v>
      </c>
      <c r="BK241" s="227">
        <f>ROUND(I241*H241,2)</f>
        <v>0</v>
      </c>
      <c r="BL241" s="20" t="s">
        <v>204</v>
      </c>
      <c r="BM241" s="226" t="s">
        <v>2431</v>
      </c>
    </row>
    <row r="242" s="2" customFormat="1">
      <c r="A242" s="41"/>
      <c r="B242" s="42"/>
      <c r="C242" s="43"/>
      <c r="D242" s="228" t="s">
        <v>206</v>
      </c>
      <c r="E242" s="43"/>
      <c r="F242" s="229" t="s">
        <v>2432</v>
      </c>
      <c r="G242" s="43"/>
      <c r="H242" s="43"/>
      <c r="I242" s="230"/>
      <c r="J242" s="43"/>
      <c r="K242" s="43"/>
      <c r="L242" s="47"/>
      <c r="M242" s="231"/>
      <c r="N242" s="232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206</v>
      </c>
      <c r="AU242" s="20" t="s">
        <v>81</v>
      </c>
    </row>
    <row r="243" s="13" customFormat="1">
      <c r="A243" s="13"/>
      <c r="B243" s="233"/>
      <c r="C243" s="234"/>
      <c r="D243" s="235" t="s">
        <v>208</v>
      </c>
      <c r="E243" s="236" t="s">
        <v>19</v>
      </c>
      <c r="F243" s="237" t="s">
        <v>1401</v>
      </c>
      <c r="G243" s="234"/>
      <c r="H243" s="236" t="s">
        <v>19</v>
      </c>
      <c r="I243" s="238"/>
      <c r="J243" s="234"/>
      <c r="K243" s="234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208</v>
      </c>
      <c r="AU243" s="243" t="s">
        <v>81</v>
      </c>
      <c r="AV243" s="13" t="s">
        <v>79</v>
      </c>
      <c r="AW243" s="13" t="s">
        <v>33</v>
      </c>
      <c r="AX243" s="13" t="s">
        <v>72</v>
      </c>
      <c r="AY243" s="243" t="s">
        <v>196</v>
      </c>
    </row>
    <row r="244" s="14" customFormat="1">
      <c r="A244" s="14"/>
      <c r="B244" s="244"/>
      <c r="C244" s="245"/>
      <c r="D244" s="235" t="s">
        <v>208</v>
      </c>
      <c r="E244" s="246" t="s">
        <v>19</v>
      </c>
      <c r="F244" s="247" t="s">
        <v>2433</v>
      </c>
      <c r="G244" s="245"/>
      <c r="H244" s="248">
        <v>1.3200000000000001</v>
      </c>
      <c r="I244" s="249"/>
      <c r="J244" s="245"/>
      <c r="K244" s="245"/>
      <c r="L244" s="250"/>
      <c r="M244" s="251"/>
      <c r="N244" s="252"/>
      <c r="O244" s="252"/>
      <c r="P244" s="252"/>
      <c r="Q244" s="252"/>
      <c r="R244" s="252"/>
      <c r="S244" s="252"/>
      <c r="T244" s="253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4" t="s">
        <v>208</v>
      </c>
      <c r="AU244" s="254" t="s">
        <v>81</v>
      </c>
      <c r="AV244" s="14" t="s">
        <v>81</v>
      </c>
      <c r="AW244" s="14" t="s">
        <v>33</v>
      </c>
      <c r="AX244" s="14" t="s">
        <v>72</v>
      </c>
      <c r="AY244" s="254" t="s">
        <v>196</v>
      </c>
    </row>
    <row r="245" s="13" customFormat="1">
      <c r="A245" s="13"/>
      <c r="B245" s="233"/>
      <c r="C245" s="234"/>
      <c r="D245" s="235" t="s">
        <v>208</v>
      </c>
      <c r="E245" s="236" t="s">
        <v>19</v>
      </c>
      <c r="F245" s="237" t="s">
        <v>2434</v>
      </c>
      <c r="G245" s="234"/>
      <c r="H245" s="236" t="s">
        <v>19</v>
      </c>
      <c r="I245" s="238"/>
      <c r="J245" s="234"/>
      <c r="K245" s="234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208</v>
      </c>
      <c r="AU245" s="243" t="s">
        <v>81</v>
      </c>
      <c r="AV245" s="13" t="s">
        <v>79</v>
      </c>
      <c r="AW245" s="13" t="s">
        <v>33</v>
      </c>
      <c r="AX245" s="13" t="s">
        <v>72</v>
      </c>
      <c r="AY245" s="243" t="s">
        <v>196</v>
      </c>
    </row>
    <row r="246" s="14" customFormat="1">
      <c r="A246" s="14"/>
      <c r="B246" s="244"/>
      <c r="C246" s="245"/>
      <c r="D246" s="235" t="s">
        <v>208</v>
      </c>
      <c r="E246" s="246" t="s">
        <v>19</v>
      </c>
      <c r="F246" s="247" t="s">
        <v>2435</v>
      </c>
      <c r="G246" s="245"/>
      <c r="H246" s="248">
        <v>0.79500000000000004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4" t="s">
        <v>208</v>
      </c>
      <c r="AU246" s="254" t="s">
        <v>81</v>
      </c>
      <c r="AV246" s="14" t="s">
        <v>81</v>
      </c>
      <c r="AW246" s="14" t="s">
        <v>33</v>
      </c>
      <c r="AX246" s="14" t="s">
        <v>72</v>
      </c>
      <c r="AY246" s="254" t="s">
        <v>196</v>
      </c>
    </row>
    <row r="247" s="13" customFormat="1">
      <c r="A247" s="13"/>
      <c r="B247" s="233"/>
      <c r="C247" s="234"/>
      <c r="D247" s="235" t="s">
        <v>208</v>
      </c>
      <c r="E247" s="236" t="s">
        <v>19</v>
      </c>
      <c r="F247" s="237" t="s">
        <v>2436</v>
      </c>
      <c r="G247" s="234"/>
      <c r="H247" s="236" t="s">
        <v>19</v>
      </c>
      <c r="I247" s="238"/>
      <c r="J247" s="234"/>
      <c r="K247" s="234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208</v>
      </c>
      <c r="AU247" s="243" t="s">
        <v>81</v>
      </c>
      <c r="AV247" s="13" t="s">
        <v>79</v>
      </c>
      <c r="AW247" s="13" t="s">
        <v>33</v>
      </c>
      <c r="AX247" s="13" t="s">
        <v>72</v>
      </c>
      <c r="AY247" s="243" t="s">
        <v>196</v>
      </c>
    </row>
    <row r="248" s="14" customFormat="1">
      <c r="A248" s="14"/>
      <c r="B248" s="244"/>
      <c r="C248" s="245"/>
      <c r="D248" s="235" t="s">
        <v>208</v>
      </c>
      <c r="E248" s="246" t="s">
        <v>19</v>
      </c>
      <c r="F248" s="247" t="s">
        <v>2437</v>
      </c>
      <c r="G248" s="245"/>
      <c r="H248" s="248">
        <v>0.042999999999999997</v>
      </c>
      <c r="I248" s="249"/>
      <c r="J248" s="245"/>
      <c r="K248" s="245"/>
      <c r="L248" s="250"/>
      <c r="M248" s="251"/>
      <c r="N248" s="252"/>
      <c r="O248" s="252"/>
      <c r="P248" s="252"/>
      <c r="Q248" s="252"/>
      <c r="R248" s="252"/>
      <c r="S248" s="252"/>
      <c r="T248" s="253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4" t="s">
        <v>208</v>
      </c>
      <c r="AU248" s="254" t="s">
        <v>81</v>
      </c>
      <c r="AV248" s="14" t="s">
        <v>81</v>
      </c>
      <c r="AW248" s="14" t="s">
        <v>33</v>
      </c>
      <c r="AX248" s="14" t="s">
        <v>72</v>
      </c>
      <c r="AY248" s="254" t="s">
        <v>196</v>
      </c>
    </row>
    <row r="249" s="15" customFormat="1">
      <c r="A249" s="15"/>
      <c r="B249" s="255"/>
      <c r="C249" s="256"/>
      <c r="D249" s="235" t="s">
        <v>208</v>
      </c>
      <c r="E249" s="257" t="s">
        <v>19</v>
      </c>
      <c r="F249" s="258" t="s">
        <v>219</v>
      </c>
      <c r="G249" s="256"/>
      <c r="H249" s="259">
        <v>2.1580000000000004</v>
      </c>
      <c r="I249" s="260"/>
      <c r="J249" s="256"/>
      <c r="K249" s="256"/>
      <c r="L249" s="261"/>
      <c r="M249" s="262"/>
      <c r="N249" s="263"/>
      <c r="O249" s="263"/>
      <c r="P249" s="263"/>
      <c r="Q249" s="263"/>
      <c r="R249" s="263"/>
      <c r="S249" s="263"/>
      <c r="T249" s="264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5" t="s">
        <v>208</v>
      </c>
      <c r="AU249" s="265" t="s">
        <v>81</v>
      </c>
      <c r="AV249" s="15" t="s">
        <v>204</v>
      </c>
      <c r="AW249" s="15" t="s">
        <v>33</v>
      </c>
      <c r="AX249" s="15" t="s">
        <v>79</v>
      </c>
      <c r="AY249" s="265" t="s">
        <v>196</v>
      </c>
    </row>
    <row r="250" s="2" customFormat="1" ht="24.15" customHeight="1">
      <c r="A250" s="41"/>
      <c r="B250" s="42"/>
      <c r="C250" s="215" t="s">
        <v>345</v>
      </c>
      <c r="D250" s="215" t="s">
        <v>199</v>
      </c>
      <c r="E250" s="216" t="s">
        <v>324</v>
      </c>
      <c r="F250" s="217" t="s">
        <v>325</v>
      </c>
      <c r="G250" s="218" t="s">
        <v>317</v>
      </c>
      <c r="H250" s="219">
        <v>2.9060000000000001</v>
      </c>
      <c r="I250" s="220"/>
      <c r="J250" s="221">
        <f>ROUND(I250*H250,2)</f>
        <v>0</v>
      </c>
      <c r="K250" s="217" t="s">
        <v>203</v>
      </c>
      <c r="L250" s="47"/>
      <c r="M250" s="222" t="s">
        <v>19</v>
      </c>
      <c r="N250" s="223" t="s">
        <v>43</v>
      </c>
      <c r="O250" s="87"/>
      <c r="P250" s="224">
        <f>O250*H250</f>
        <v>0</v>
      </c>
      <c r="Q250" s="224">
        <v>0</v>
      </c>
      <c r="R250" s="224">
        <f>Q250*H250</f>
        <v>0</v>
      </c>
      <c r="S250" s="224">
        <v>0</v>
      </c>
      <c r="T250" s="225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6" t="s">
        <v>204</v>
      </c>
      <c r="AT250" s="226" t="s">
        <v>199</v>
      </c>
      <c r="AU250" s="226" t="s">
        <v>81</v>
      </c>
      <c r="AY250" s="20" t="s">
        <v>196</v>
      </c>
      <c r="BE250" s="227">
        <f>IF(N250="základní",J250,0)</f>
        <v>0</v>
      </c>
      <c r="BF250" s="227">
        <f>IF(N250="snížená",J250,0)</f>
        <v>0</v>
      </c>
      <c r="BG250" s="227">
        <f>IF(N250="zákl. přenesená",J250,0)</f>
        <v>0</v>
      </c>
      <c r="BH250" s="227">
        <f>IF(N250="sníž. přenesená",J250,0)</f>
        <v>0</v>
      </c>
      <c r="BI250" s="227">
        <f>IF(N250="nulová",J250,0)</f>
        <v>0</v>
      </c>
      <c r="BJ250" s="20" t="s">
        <v>79</v>
      </c>
      <c r="BK250" s="227">
        <f>ROUND(I250*H250,2)</f>
        <v>0</v>
      </c>
      <c r="BL250" s="20" t="s">
        <v>204</v>
      </c>
      <c r="BM250" s="226" t="s">
        <v>2438</v>
      </c>
    </row>
    <row r="251" s="2" customFormat="1">
      <c r="A251" s="41"/>
      <c r="B251" s="42"/>
      <c r="C251" s="43"/>
      <c r="D251" s="228" t="s">
        <v>206</v>
      </c>
      <c r="E251" s="43"/>
      <c r="F251" s="229" t="s">
        <v>327</v>
      </c>
      <c r="G251" s="43"/>
      <c r="H251" s="43"/>
      <c r="I251" s="230"/>
      <c r="J251" s="43"/>
      <c r="K251" s="43"/>
      <c r="L251" s="47"/>
      <c r="M251" s="231"/>
      <c r="N251" s="232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206</v>
      </c>
      <c r="AU251" s="20" t="s">
        <v>81</v>
      </c>
    </row>
    <row r="252" s="2" customFormat="1" ht="24.15" customHeight="1">
      <c r="A252" s="41"/>
      <c r="B252" s="42"/>
      <c r="C252" s="215" t="s">
        <v>353</v>
      </c>
      <c r="D252" s="215" t="s">
        <v>199</v>
      </c>
      <c r="E252" s="216" t="s">
        <v>328</v>
      </c>
      <c r="F252" s="217" t="s">
        <v>329</v>
      </c>
      <c r="G252" s="218" t="s">
        <v>317</v>
      </c>
      <c r="H252" s="219">
        <v>29.059999999999999</v>
      </c>
      <c r="I252" s="220"/>
      <c r="J252" s="221">
        <f>ROUND(I252*H252,2)</f>
        <v>0</v>
      </c>
      <c r="K252" s="217" t="s">
        <v>203</v>
      </c>
      <c r="L252" s="47"/>
      <c r="M252" s="222" t="s">
        <v>19</v>
      </c>
      <c r="N252" s="223" t="s">
        <v>43</v>
      </c>
      <c r="O252" s="87"/>
      <c r="P252" s="224">
        <f>O252*H252</f>
        <v>0</v>
      </c>
      <c r="Q252" s="224">
        <v>0</v>
      </c>
      <c r="R252" s="224">
        <f>Q252*H252</f>
        <v>0</v>
      </c>
      <c r="S252" s="224">
        <v>0</v>
      </c>
      <c r="T252" s="225">
        <f>S252*H252</f>
        <v>0</v>
      </c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R252" s="226" t="s">
        <v>204</v>
      </c>
      <c r="AT252" s="226" t="s">
        <v>199</v>
      </c>
      <c r="AU252" s="226" t="s">
        <v>81</v>
      </c>
      <c r="AY252" s="20" t="s">
        <v>196</v>
      </c>
      <c r="BE252" s="227">
        <f>IF(N252="základní",J252,0)</f>
        <v>0</v>
      </c>
      <c r="BF252" s="227">
        <f>IF(N252="snížená",J252,0)</f>
        <v>0</v>
      </c>
      <c r="BG252" s="227">
        <f>IF(N252="zákl. přenesená",J252,0)</f>
        <v>0</v>
      </c>
      <c r="BH252" s="227">
        <f>IF(N252="sníž. přenesená",J252,0)</f>
        <v>0</v>
      </c>
      <c r="BI252" s="227">
        <f>IF(N252="nulová",J252,0)</f>
        <v>0</v>
      </c>
      <c r="BJ252" s="20" t="s">
        <v>79</v>
      </c>
      <c r="BK252" s="227">
        <f>ROUND(I252*H252,2)</f>
        <v>0</v>
      </c>
      <c r="BL252" s="20" t="s">
        <v>204</v>
      </c>
      <c r="BM252" s="226" t="s">
        <v>2439</v>
      </c>
    </row>
    <row r="253" s="2" customFormat="1">
      <c r="A253" s="41"/>
      <c r="B253" s="42"/>
      <c r="C253" s="43"/>
      <c r="D253" s="228" t="s">
        <v>206</v>
      </c>
      <c r="E253" s="43"/>
      <c r="F253" s="229" t="s">
        <v>331</v>
      </c>
      <c r="G253" s="43"/>
      <c r="H253" s="43"/>
      <c r="I253" s="230"/>
      <c r="J253" s="43"/>
      <c r="K253" s="43"/>
      <c r="L253" s="47"/>
      <c r="M253" s="231"/>
      <c r="N253" s="232"/>
      <c r="O253" s="87"/>
      <c r="P253" s="87"/>
      <c r="Q253" s="87"/>
      <c r="R253" s="87"/>
      <c r="S253" s="87"/>
      <c r="T253" s="88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T253" s="20" t="s">
        <v>206</v>
      </c>
      <c r="AU253" s="20" t="s">
        <v>81</v>
      </c>
    </row>
    <row r="254" s="14" customFormat="1">
      <c r="A254" s="14"/>
      <c r="B254" s="244"/>
      <c r="C254" s="245"/>
      <c r="D254" s="235" t="s">
        <v>208</v>
      </c>
      <c r="E254" s="245"/>
      <c r="F254" s="247" t="s">
        <v>2440</v>
      </c>
      <c r="G254" s="245"/>
      <c r="H254" s="248">
        <v>29.059999999999999</v>
      </c>
      <c r="I254" s="249"/>
      <c r="J254" s="245"/>
      <c r="K254" s="245"/>
      <c r="L254" s="250"/>
      <c r="M254" s="251"/>
      <c r="N254" s="252"/>
      <c r="O254" s="252"/>
      <c r="P254" s="252"/>
      <c r="Q254" s="252"/>
      <c r="R254" s="252"/>
      <c r="S254" s="252"/>
      <c r="T254" s="253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4" t="s">
        <v>208</v>
      </c>
      <c r="AU254" s="254" t="s">
        <v>81</v>
      </c>
      <c r="AV254" s="14" t="s">
        <v>81</v>
      </c>
      <c r="AW254" s="14" t="s">
        <v>4</v>
      </c>
      <c r="AX254" s="14" t="s">
        <v>79</v>
      </c>
      <c r="AY254" s="254" t="s">
        <v>196</v>
      </c>
    </row>
    <row r="255" s="2" customFormat="1" ht="16.5" customHeight="1">
      <c r="A255" s="41"/>
      <c r="B255" s="42"/>
      <c r="C255" s="215" t="s">
        <v>361</v>
      </c>
      <c r="D255" s="215" t="s">
        <v>199</v>
      </c>
      <c r="E255" s="216" t="s">
        <v>333</v>
      </c>
      <c r="F255" s="217" t="s">
        <v>334</v>
      </c>
      <c r="G255" s="218" t="s">
        <v>317</v>
      </c>
      <c r="H255" s="219">
        <v>2.9060000000000001</v>
      </c>
      <c r="I255" s="220"/>
      <c r="J255" s="221">
        <f>ROUND(I255*H255,2)</f>
        <v>0</v>
      </c>
      <c r="K255" s="217" t="s">
        <v>203</v>
      </c>
      <c r="L255" s="47"/>
      <c r="M255" s="222" t="s">
        <v>19</v>
      </c>
      <c r="N255" s="223" t="s">
        <v>43</v>
      </c>
      <c r="O255" s="87"/>
      <c r="P255" s="224">
        <f>O255*H255</f>
        <v>0</v>
      </c>
      <c r="Q255" s="224">
        <v>0</v>
      </c>
      <c r="R255" s="224">
        <f>Q255*H255</f>
        <v>0</v>
      </c>
      <c r="S255" s="224">
        <v>0</v>
      </c>
      <c r="T255" s="225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6" t="s">
        <v>204</v>
      </c>
      <c r="AT255" s="226" t="s">
        <v>199</v>
      </c>
      <c r="AU255" s="226" t="s">
        <v>81</v>
      </c>
      <c r="AY255" s="20" t="s">
        <v>196</v>
      </c>
      <c r="BE255" s="227">
        <f>IF(N255="základní",J255,0)</f>
        <v>0</v>
      </c>
      <c r="BF255" s="227">
        <f>IF(N255="snížená",J255,0)</f>
        <v>0</v>
      </c>
      <c r="BG255" s="227">
        <f>IF(N255="zákl. přenesená",J255,0)</f>
        <v>0</v>
      </c>
      <c r="BH255" s="227">
        <f>IF(N255="sníž. přenesená",J255,0)</f>
        <v>0</v>
      </c>
      <c r="BI255" s="227">
        <f>IF(N255="nulová",J255,0)</f>
        <v>0</v>
      </c>
      <c r="BJ255" s="20" t="s">
        <v>79</v>
      </c>
      <c r="BK255" s="227">
        <f>ROUND(I255*H255,2)</f>
        <v>0</v>
      </c>
      <c r="BL255" s="20" t="s">
        <v>204</v>
      </c>
      <c r="BM255" s="226" t="s">
        <v>2441</v>
      </c>
    </row>
    <row r="256" s="2" customFormat="1">
      <c r="A256" s="41"/>
      <c r="B256" s="42"/>
      <c r="C256" s="43"/>
      <c r="D256" s="228" t="s">
        <v>206</v>
      </c>
      <c r="E256" s="43"/>
      <c r="F256" s="229" t="s">
        <v>336</v>
      </c>
      <c r="G256" s="43"/>
      <c r="H256" s="43"/>
      <c r="I256" s="230"/>
      <c r="J256" s="43"/>
      <c r="K256" s="43"/>
      <c r="L256" s="47"/>
      <c r="M256" s="231"/>
      <c r="N256" s="232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206</v>
      </c>
      <c r="AU256" s="20" t="s">
        <v>81</v>
      </c>
    </row>
    <row r="257" s="2" customFormat="1" ht="24.15" customHeight="1">
      <c r="A257" s="41"/>
      <c r="B257" s="42"/>
      <c r="C257" s="215" t="s">
        <v>7</v>
      </c>
      <c r="D257" s="215" t="s">
        <v>199</v>
      </c>
      <c r="E257" s="216" t="s">
        <v>337</v>
      </c>
      <c r="F257" s="217" t="s">
        <v>338</v>
      </c>
      <c r="G257" s="218" t="s">
        <v>317</v>
      </c>
      <c r="H257" s="219">
        <v>1.3200000000000001</v>
      </c>
      <c r="I257" s="220"/>
      <c r="J257" s="221">
        <f>ROUND(I257*H257,2)</f>
        <v>0</v>
      </c>
      <c r="K257" s="217" t="s">
        <v>203</v>
      </c>
      <c r="L257" s="47"/>
      <c r="M257" s="222" t="s">
        <v>19</v>
      </c>
      <c r="N257" s="223" t="s">
        <v>43</v>
      </c>
      <c r="O257" s="87"/>
      <c r="P257" s="224">
        <f>O257*H257</f>
        <v>0</v>
      </c>
      <c r="Q257" s="224">
        <v>0</v>
      </c>
      <c r="R257" s="224">
        <f>Q257*H257</f>
        <v>0</v>
      </c>
      <c r="S257" s="224">
        <v>0</v>
      </c>
      <c r="T257" s="225">
        <f>S257*H257</f>
        <v>0</v>
      </c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R257" s="226" t="s">
        <v>204</v>
      </c>
      <c r="AT257" s="226" t="s">
        <v>199</v>
      </c>
      <c r="AU257" s="226" t="s">
        <v>81</v>
      </c>
      <c r="AY257" s="20" t="s">
        <v>196</v>
      </c>
      <c r="BE257" s="227">
        <f>IF(N257="základní",J257,0)</f>
        <v>0</v>
      </c>
      <c r="BF257" s="227">
        <f>IF(N257="snížená",J257,0)</f>
        <v>0</v>
      </c>
      <c r="BG257" s="227">
        <f>IF(N257="zákl. přenesená",J257,0)</f>
        <v>0</v>
      </c>
      <c r="BH257" s="227">
        <f>IF(N257="sníž. přenesená",J257,0)</f>
        <v>0</v>
      </c>
      <c r="BI257" s="227">
        <f>IF(N257="nulová",J257,0)</f>
        <v>0</v>
      </c>
      <c r="BJ257" s="20" t="s">
        <v>79</v>
      </c>
      <c r="BK257" s="227">
        <f>ROUND(I257*H257,2)</f>
        <v>0</v>
      </c>
      <c r="BL257" s="20" t="s">
        <v>204</v>
      </c>
      <c r="BM257" s="226" t="s">
        <v>2442</v>
      </c>
    </row>
    <row r="258" s="2" customFormat="1">
      <c r="A258" s="41"/>
      <c r="B258" s="42"/>
      <c r="C258" s="43"/>
      <c r="D258" s="228" t="s">
        <v>206</v>
      </c>
      <c r="E258" s="43"/>
      <c r="F258" s="229" t="s">
        <v>340</v>
      </c>
      <c r="G258" s="43"/>
      <c r="H258" s="43"/>
      <c r="I258" s="230"/>
      <c r="J258" s="43"/>
      <c r="K258" s="43"/>
      <c r="L258" s="47"/>
      <c r="M258" s="231"/>
      <c r="N258" s="232"/>
      <c r="O258" s="87"/>
      <c r="P258" s="87"/>
      <c r="Q258" s="87"/>
      <c r="R258" s="87"/>
      <c r="S258" s="87"/>
      <c r="T258" s="88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T258" s="20" t="s">
        <v>206</v>
      </c>
      <c r="AU258" s="20" t="s">
        <v>81</v>
      </c>
    </row>
    <row r="259" s="13" customFormat="1">
      <c r="A259" s="13"/>
      <c r="B259" s="233"/>
      <c r="C259" s="234"/>
      <c r="D259" s="235" t="s">
        <v>208</v>
      </c>
      <c r="E259" s="236" t="s">
        <v>19</v>
      </c>
      <c r="F259" s="237" t="s">
        <v>1401</v>
      </c>
      <c r="G259" s="234"/>
      <c r="H259" s="236" t="s">
        <v>19</v>
      </c>
      <c r="I259" s="238"/>
      <c r="J259" s="234"/>
      <c r="K259" s="234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208</v>
      </c>
      <c r="AU259" s="243" t="s">
        <v>81</v>
      </c>
      <c r="AV259" s="13" t="s">
        <v>79</v>
      </c>
      <c r="AW259" s="13" t="s">
        <v>33</v>
      </c>
      <c r="AX259" s="13" t="s">
        <v>72</v>
      </c>
      <c r="AY259" s="243" t="s">
        <v>196</v>
      </c>
    </row>
    <row r="260" s="14" customFormat="1">
      <c r="A260" s="14"/>
      <c r="B260" s="244"/>
      <c r="C260" s="245"/>
      <c r="D260" s="235" t="s">
        <v>208</v>
      </c>
      <c r="E260" s="246" t="s">
        <v>19</v>
      </c>
      <c r="F260" s="247" t="s">
        <v>2433</v>
      </c>
      <c r="G260" s="245"/>
      <c r="H260" s="248">
        <v>1.3200000000000001</v>
      </c>
      <c r="I260" s="249"/>
      <c r="J260" s="245"/>
      <c r="K260" s="245"/>
      <c r="L260" s="250"/>
      <c r="M260" s="251"/>
      <c r="N260" s="252"/>
      <c r="O260" s="252"/>
      <c r="P260" s="252"/>
      <c r="Q260" s="252"/>
      <c r="R260" s="252"/>
      <c r="S260" s="252"/>
      <c r="T260" s="253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4" t="s">
        <v>208</v>
      </c>
      <c r="AU260" s="254" t="s">
        <v>81</v>
      </c>
      <c r="AV260" s="14" t="s">
        <v>81</v>
      </c>
      <c r="AW260" s="14" t="s">
        <v>33</v>
      </c>
      <c r="AX260" s="14" t="s">
        <v>72</v>
      </c>
      <c r="AY260" s="254" t="s">
        <v>196</v>
      </c>
    </row>
    <row r="261" s="15" customFormat="1">
      <c r="A261" s="15"/>
      <c r="B261" s="255"/>
      <c r="C261" s="256"/>
      <c r="D261" s="235" t="s">
        <v>208</v>
      </c>
      <c r="E261" s="257" t="s">
        <v>19</v>
      </c>
      <c r="F261" s="258" t="s">
        <v>219</v>
      </c>
      <c r="G261" s="256"/>
      <c r="H261" s="259">
        <v>1.3200000000000001</v>
      </c>
      <c r="I261" s="260"/>
      <c r="J261" s="256"/>
      <c r="K261" s="256"/>
      <c r="L261" s="261"/>
      <c r="M261" s="262"/>
      <c r="N261" s="263"/>
      <c r="O261" s="263"/>
      <c r="P261" s="263"/>
      <c r="Q261" s="263"/>
      <c r="R261" s="263"/>
      <c r="S261" s="263"/>
      <c r="T261" s="264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T261" s="265" t="s">
        <v>208</v>
      </c>
      <c r="AU261" s="265" t="s">
        <v>81</v>
      </c>
      <c r="AV261" s="15" t="s">
        <v>204</v>
      </c>
      <c r="AW261" s="15" t="s">
        <v>33</v>
      </c>
      <c r="AX261" s="15" t="s">
        <v>79</v>
      </c>
      <c r="AY261" s="265" t="s">
        <v>196</v>
      </c>
    </row>
    <row r="262" s="2" customFormat="1" ht="24.15" customHeight="1">
      <c r="A262" s="41"/>
      <c r="B262" s="42"/>
      <c r="C262" s="215" t="s">
        <v>478</v>
      </c>
      <c r="D262" s="215" t="s">
        <v>199</v>
      </c>
      <c r="E262" s="216" t="s">
        <v>354</v>
      </c>
      <c r="F262" s="217" t="s">
        <v>316</v>
      </c>
      <c r="G262" s="218" t="s">
        <v>317</v>
      </c>
      <c r="H262" s="219">
        <v>0.748</v>
      </c>
      <c r="I262" s="220"/>
      <c r="J262" s="221">
        <f>ROUND(I262*H262,2)</f>
        <v>0</v>
      </c>
      <c r="K262" s="217" t="s">
        <v>203</v>
      </c>
      <c r="L262" s="47"/>
      <c r="M262" s="222" t="s">
        <v>19</v>
      </c>
      <c r="N262" s="223" t="s">
        <v>43</v>
      </c>
      <c r="O262" s="87"/>
      <c r="P262" s="224">
        <f>O262*H262</f>
        <v>0</v>
      </c>
      <c r="Q262" s="224">
        <v>0</v>
      </c>
      <c r="R262" s="224">
        <f>Q262*H262</f>
        <v>0</v>
      </c>
      <c r="S262" s="224">
        <v>0</v>
      </c>
      <c r="T262" s="225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6" t="s">
        <v>204</v>
      </c>
      <c r="AT262" s="226" t="s">
        <v>199</v>
      </c>
      <c r="AU262" s="226" t="s">
        <v>81</v>
      </c>
      <c r="AY262" s="20" t="s">
        <v>196</v>
      </c>
      <c r="BE262" s="227">
        <f>IF(N262="základní",J262,0)</f>
        <v>0</v>
      </c>
      <c r="BF262" s="227">
        <f>IF(N262="snížená",J262,0)</f>
        <v>0</v>
      </c>
      <c r="BG262" s="227">
        <f>IF(N262="zákl. přenesená",J262,0)</f>
        <v>0</v>
      </c>
      <c r="BH262" s="227">
        <f>IF(N262="sníž. přenesená",J262,0)</f>
        <v>0</v>
      </c>
      <c r="BI262" s="227">
        <f>IF(N262="nulová",J262,0)</f>
        <v>0</v>
      </c>
      <c r="BJ262" s="20" t="s">
        <v>79</v>
      </c>
      <c r="BK262" s="227">
        <f>ROUND(I262*H262,2)</f>
        <v>0</v>
      </c>
      <c r="BL262" s="20" t="s">
        <v>204</v>
      </c>
      <c r="BM262" s="226" t="s">
        <v>2443</v>
      </c>
    </row>
    <row r="263" s="2" customFormat="1">
      <c r="A263" s="41"/>
      <c r="B263" s="42"/>
      <c r="C263" s="43"/>
      <c r="D263" s="228" t="s">
        <v>206</v>
      </c>
      <c r="E263" s="43"/>
      <c r="F263" s="229" t="s">
        <v>356</v>
      </c>
      <c r="G263" s="43"/>
      <c r="H263" s="43"/>
      <c r="I263" s="230"/>
      <c r="J263" s="43"/>
      <c r="K263" s="43"/>
      <c r="L263" s="47"/>
      <c r="M263" s="231"/>
      <c r="N263" s="232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206</v>
      </c>
      <c r="AU263" s="20" t="s">
        <v>81</v>
      </c>
    </row>
    <row r="264" s="13" customFormat="1">
      <c r="A264" s="13"/>
      <c r="B264" s="233"/>
      <c r="C264" s="234"/>
      <c r="D264" s="235" t="s">
        <v>208</v>
      </c>
      <c r="E264" s="236" t="s">
        <v>19</v>
      </c>
      <c r="F264" s="237" t="s">
        <v>2427</v>
      </c>
      <c r="G264" s="234"/>
      <c r="H264" s="236" t="s">
        <v>19</v>
      </c>
      <c r="I264" s="238"/>
      <c r="J264" s="234"/>
      <c r="K264" s="234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208</v>
      </c>
      <c r="AU264" s="243" t="s">
        <v>81</v>
      </c>
      <c r="AV264" s="13" t="s">
        <v>79</v>
      </c>
      <c r="AW264" s="13" t="s">
        <v>33</v>
      </c>
      <c r="AX264" s="13" t="s">
        <v>72</v>
      </c>
      <c r="AY264" s="243" t="s">
        <v>196</v>
      </c>
    </row>
    <row r="265" s="14" customFormat="1">
      <c r="A265" s="14"/>
      <c r="B265" s="244"/>
      <c r="C265" s="245"/>
      <c r="D265" s="235" t="s">
        <v>208</v>
      </c>
      <c r="E265" s="246" t="s">
        <v>19</v>
      </c>
      <c r="F265" s="247" t="s">
        <v>2428</v>
      </c>
      <c r="G265" s="245"/>
      <c r="H265" s="248">
        <v>0.748</v>
      </c>
      <c r="I265" s="249"/>
      <c r="J265" s="245"/>
      <c r="K265" s="245"/>
      <c r="L265" s="250"/>
      <c r="M265" s="251"/>
      <c r="N265" s="252"/>
      <c r="O265" s="252"/>
      <c r="P265" s="252"/>
      <c r="Q265" s="252"/>
      <c r="R265" s="252"/>
      <c r="S265" s="252"/>
      <c r="T265" s="253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4" t="s">
        <v>208</v>
      </c>
      <c r="AU265" s="254" t="s">
        <v>81</v>
      </c>
      <c r="AV265" s="14" t="s">
        <v>81</v>
      </c>
      <c r="AW265" s="14" t="s">
        <v>33</v>
      </c>
      <c r="AX265" s="14" t="s">
        <v>72</v>
      </c>
      <c r="AY265" s="254" t="s">
        <v>196</v>
      </c>
    </row>
    <row r="266" s="15" customFormat="1">
      <c r="A266" s="15"/>
      <c r="B266" s="255"/>
      <c r="C266" s="256"/>
      <c r="D266" s="235" t="s">
        <v>208</v>
      </c>
      <c r="E266" s="257" t="s">
        <v>19</v>
      </c>
      <c r="F266" s="258" t="s">
        <v>219</v>
      </c>
      <c r="G266" s="256"/>
      <c r="H266" s="259">
        <v>0.748</v>
      </c>
      <c r="I266" s="260"/>
      <c r="J266" s="256"/>
      <c r="K266" s="256"/>
      <c r="L266" s="261"/>
      <c r="M266" s="262"/>
      <c r="N266" s="263"/>
      <c r="O266" s="263"/>
      <c r="P266" s="263"/>
      <c r="Q266" s="263"/>
      <c r="R266" s="263"/>
      <c r="S266" s="263"/>
      <c r="T266" s="264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5" t="s">
        <v>208</v>
      </c>
      <c r="AU266" s="265" t="s">
        <v>81</v>
      </c>
      <c r="AV266" s="15" t="s">
        <v>204</v>
      </c>
      <c r="AW266" s="15" t="s">
        <v>33</v>
      </c>
      <c r="AX266" s="15" t="s">
        <v>79</v>
      </c>
      <c r="AY266" s="265" t="s">
        <v>196</v>
      </c>
    </row>
    <row r="267" s="2" customFormat="1" ht="24.15" customHeight="1">
      <c r="A267" s="41"/>
      <c r="B267" s="42"/>
      <c r="C267" s="215" t="s">
        <v>483</v>
      </c>
      <c r="D267" s="215" t="s">
        <v>199</v>
      </c>
      <c r="E267" s="216" t="s">
        <v>2444</v>
      </c>
      <c r="F267" s="217" t="s">
        <v>2445</v>
      </c>
      <c r="G267" s="218" t="s">
        <v>317</v>
      </c>
      <c r="H267" s="219">
        <v>0.79500000000000004</v>
      </c>
      <c r="I267" s="220"/>
      <c r="J267" s="221">
        <f>ROUND(I267*H267,2)</f>
        <v>0</v>
      </c>
      <c r="K267" s="217" t="s">
        <v>203</v>
      </c>
      <c r="L267" s="47"/>
      <c r="M267" s="222" t="s">
        <v>19</v>
      </c>
      <c r="N267" s="223" t="s">
        <v>43</v>
      </c>
      <c r="O267" s="87"/>
      <c r="P267" s="224">
        <f>O267*H267</f>
        <v>0</v>
      </c>
      <c r="Q267" s="224">
        <v>0</v>
      </c>
      <c r="R267" s="224">
        <f>Q267*H267</f>
        <v>0</v>
      </c>
      <c r="S267" s="224">
        <v>0</v>
      </c>
      <c r="T267" s="225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6" t="s">
        <v>204</v>
      </c>
      <c r="AT267" s="226" t="s">
        <v>199</v>
      </c>
      <c r="AU267" s="226" t="s">
        <v>81</v>
      </c>
      <c r="AY267" s="20" t="s">
        <v>196</v>
      </c>
      <c r="BE267" s="227">
        <f>IF(N267="základní",J267,0)</f>
        <v>0</v>
      </c>
      <c r="BF267" s="227">
        <f>IF(N267="snížená",J267,0)</f>
        <v>0</v>
      </c>
      <c r="BG267" s="227">
        <f>IF(N267="zákl. přenesená",J267,0)</f>
        <v>0</v>
      </c>
      <c r="BH267" s="227">
        <f>IF(N267="sníž. přenesená",J267,0)</f>
        <v>0</v>
      </c>
      <c r="BI267" s="227">
        <f>IF(N267="nulová",J267,0)</f>
        <v>0</v>
      </c>
      <c r="BJ267" s="20" t="s">
        <v>79</v>
      </c>
      <c r="BK267" s="227">
        <f>ROUND(I267*H267,2)</f>
        <v>0</v>
      </c>
      <c r="BL267" s="20" t="s">
        <v>204</v>
      </c>
      <c r="BM267" s="226" t="s">
        <v>2446</v>
      </c>
    </row>
    <row r="268" s="2" customFormat="1">
      <c r="A268" s="41"/>
      <c r="B268" s="42"/>
      <c r="C268" s="43"/>
      <c r="D268" s="228" t="s">
        <v>206</v>
      </c>
      <c r="E268" s="43"/>
      <c r="F268" s="229" t="s">
        <v>2447</v>
      </c>
      <c r="G268" s="43"/>
      <c r="H268" s="43"/>
      <c r="I268" s="230"/>
      <c r="J268" s="43"/>
      <c r="K268" s="43"/>
      <c r="L268" s="47"/>
      <c r="M268" s="231"/>
      <c r="N268" s="232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206</v>
      </c>
      <c r="AU268" s="20" t="s">
        <v>81</v>
      </c>
    </row>
    <row r="269" s="13" customFormat="1">
      <c r="A269" s="13"/>
      <c r="B269" s="233"/>
      <c r="C269" s="234"/>
      <c r="D269" s="235" t="s">
        <v>208</v>
      </c>
      <c r="E269" s="236" t="s">
        <v>19</v>
      </c>
      <c r="F269" s="237" t="s">
        <v>2448</v>
      </c>
      <c r="G269" s="234"/>
      <c r="H269" s="236" t="s">
        <v>19</v>
      </c>
      <c r="I269" s="238"/>
      <c r="J269" s="234"/>
      <c r="K269" s="234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208</v>
      </c>
      <c r="AU269" s="243" t="s">
        <v>81</v>
      </c>
      <c r="AV269" s="13" t="s">
        <v>79</v>
      </c>
      <c r="AW269" s="13" t="s">
        <v>33</v>
      </c>
      <c r="AX269" s="13" t="s">
        <v>72</v>
      </c>
      <c r="AY269" s="243" t="s">
        <v>196</v>
      </c>
    </row>
    <row r="270" s="14" customFormat="1">
      <c r="A270" s="14"/>
      <c r="B270" s="244"/>
      <c r="C270" s="245"/>
      <c r="D270" s="235" t="s">
        <v>208</v>
      </c>
      <c r="E270" s="246" t="s">
        <v>19</v>
      </c>
      <c r="F270" s="247" t="s">
        <v>2435</v>
      </c>
      <c r="G270" s="245"/>
      <c r="H270" s="248">
        <v>0.79500000000000004</v>
      </c>
      <c r="I270" s="249"/>
      <c r="J270" s="245"/>
      <c r="K270" s="245"/>
      <c r="L270" s="250"/>
      <c r="M270" s="251"/>
      <c r="N270" s="252"/>
      <c r="O270" s="252"/>
      <c r="P270" s="252"/>
      <c r="Q270" s="252"/>
      <c r="R270" s="252"/>
      <c r="S270" s="252"/>
      <c r="T270" s="253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4" t="s">
        <v>208</v>
      </c>
      <c r="AU270" s="254" t="s">
        <v>81</v>
      </c>
      <c r="AV270" s="14" t="s">
        <v>81</v>
      </c>
      <c r="AW270" s="14" t="s">
        <v>33</v>
      </c>
      <c r="AX270" s="14" t="s">
        <v>72</v>
      </c>
      <c r="AY270" s="254" t="s">
        <v>196</v>
      </c>
    </row>
    <row r="271" s="15" customFormat="1">
      <c r="A271" s="15"/>
      <c r="B271" s="255"/>
      <c r="C271" s="256"/>
      <c r="D271" s="235" t="s">
        <v>208</v>
      </c>
      <c r="E271" s="257" t="s">
        <v>19</v>
      </c>
      <c r="F271" s="258" t="s">
        <v>219</v>
      </c>
      <c r="G271" s="256"/>
      <c r="H271" s="259">
        <v>0.79500000000000004</v>
      </c>
      <c r="I271" s="260"/>
      <c r="J271" s="256"/>
      <c r="K271" s="256"/>
      <c r="L271" s="261"/>
      <c r="M271" s="262"/>
      <c r="N271" s="263"/>
      <c r="O271" s="263"/>
      <c r="P271" s="263"/>
      <c r="Q271" s="263"/>
      <c r="R271" s="263"/>
      <c r="S271" s="263"/>
      <c r="T271" s="264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5" t="s">
        <v>208</v>
      </c>
      <c r="AU271" s="265" t="s">
        <v>81</v>
      </c>
      <c r="AV271" s="15" t="s">
        <v>204</v>
      </c>
      <c r="AW271" s="15" t="s">
        <v>33</v>
      </c>
      <c r="AX271" s="15" t="s">
        <v>79</v>
      </c>
      <c r="AY271" s="265" t="s">
        <v>196</v>
      </c>
    </row>
    <row r="272" s="2" customFormat="1" ht="24.15" customHeight="1">
      <c r="A272" s="41"/>
      <c r="B272" s="42"/>
      <c r="C272" s="215" t="s">
        <v>491</v>
      </c>
      <c r="D272" s="215" t="s">
        <v>199</v>
      </c>
      <c r="E272" s="216" t="s">
        <v>2449</v>
      </c>
      <c r="F272" s="217" t="s">
        <v>2450</v>
      </c>
      <c r="G272" s="218" t="s">
        <v>317</v>
      </c>
      <c r="H272" s="219">
        <v>0.042999999999999997</v>
      </c>
      <c r="I272" s="220"/>
      <c r="J272" s="221">
        <f>ROUND(I272*H272,2)</f>
        <v>0</v>
      </c>
      <c r="K272" s="217" t="s">
        <v>203</v>
      </c>
      <c r="L272" s="47"/>
      <c r="M272" s="222" t="s">
        <v>19</v>
      </c>
      <c r="N272" s="223" t="s">
        <v>43</v>
      </c>
      <c r="O272" s="87"/>
      <c r="P272" s="224">
        <f>O272*H272</f>
        <v>0</v>
      </c>
      <c r="Q272" s="224">
        <v>0</v>
      </c>
      <c r="R272" s="224">
        <f>Q272*H272</f>
        <v>0</v>
      </c>
      <c r="S272" s="224">
        <v>0</v>
      </c>
      <c r="T272" s="22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6" t="s">
        <v>204</v>
      </c>
      <c r="AT272" s="226" t="s">
        <v>199</v>
      </c>
      <c r="AU272" s="226" t="s">
        <v>81</v>
      </c>
      <c r="AY272" s="20" t="s">
        <v>196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20" t="s">
        <v>79</v>
      </c>
      <c r="BK272" s="227">
        <f>ROUND(I272*H272,2)</f>
        <v>0</v>
      </c>
      <c r="BL272" s="20" t="s">
        <v>204</v>
      </c>
      <c r="BM272" s="226" t="s">
        <v>2451</v>
      </c>
    </row>
    <row r="273" s="2" customFormat="1">
      <c r="A273" s="41"/>
      <c r="B273" s="42"/>
      <c r="C273" s="43"/>
      <c r="D273" s="228" t="s">
        <v>206</v>
      </c>
      <c r="E273" s="43"/>
      <c r="F273" s="229" t="s">
        <v>2452</v>
      </c>
      <c r="G273" s="43"/>
      <c r="H273" s="43"/>
      <c r="I273" s="230"/>
      <c r="J273" s="43"/>
      <c r="K273" s="43"/>
      <c r="L273" s="47"/>
      <c r="M273" s="231"/>
      <c r="N273" s="232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206</v>
      </c>
      <c r="AU273" s="20" t="s">
        <v>81</v>
      </c>
    </row>
    <row r="274" s="13" customFormat="1">
      <c r="A274" s="13"/>
      <c r="B274" s="233"/>
      <c r="C274" s="234"/>
      <c r="D274" s="235" t="s">
        <v>208</v>
      </c>
      <c r="E274" s="236" t="s">
        <v>19</v>
      </c>
      <c r="F274" s="237" t="s">
        <v>2436</v>
      </c>
      <c r="G274" s="234"/>
      <c r="H274" s="236" t="s">
        <v>19</v>
      </c>
      <c r="I274" s="238"/>
      <c r="J274" s="234"/>
      <c r="K274" s="234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208</v>
      </c>
      <c r="AU274" s="243" t="s">
        <v>81</v>
      </c>
      <c r="AV274" s="13" t="s">
        <v>79</v>
      </c>
      <c r="AW274" s="13" t="s">
        <v>33</v>
      </c>
      <c r="AX274" s="13" t="s">
        <v>72</v>
      </c>
      <c r="AY274" s="243" t="s">
        <v>196</v>
      </c>
    </row>
    <row r="275" s="14" customFormat="1">
      <c r="A275" s="14"/>
      <c r="B275" s="244"/>
      <c r="C275" s="245"/>
      <c r="D275" s="235" t="s">
        <v>208</v>
      </c>
      <c r="E275" s="246" t="s">
        <v>19</v>
      </c>
      <c r="F275" s="247" t="s">
        <v>2437</v>
      </c>
      <c r="G275" s="245"/>
      <c r="H275" s="248">
        <v>0.042999999999999997</v>
      </c>
      <c r="I275" s="249"/>
      <c r="J275" s="245"/>
      <c r="K275" s="245"/>
      <c r="L275" s="250"/>
      <c r="M275" s="251"/>
      <c r="N275" s="252"/>
      <c r="O275" s="252"/>
      <c r="P275" s="252"/>
      <c r="Q275" s="252"/>
      <c r="R275" s="252"/>
      <c r="S275" s="252"/>
      <c r="T275" s="253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4" t="s">
        <v>208</v>
      </c>
      <c r="AU275" s="254" t="s">
        <v>81</v>
      </c>
      <c r="AV275" s="14" t="s">
        <v>81</v>
      </c>
      <c r="AW275" s="14" t="s">
        <v>33</v>
      </c>
      <c r="AX275" s="14" t="s">
        <v>72</v>
      </c>
      <c r="AY275" s="254" t="s">
        <v>196</v>
      </c>
    </row>
    <row r="276" s="15" customFormat="1">
      <c r="A276" s="15"/>
      <c r="B276" s="255"/>
      <c r="C276" s="256"/>
      <c r="D276" s="235" t="s">
        <v>208</v>
      </c>
      <c r="E276" s="257" t="s">
        <v>19</v>
      </c>
      <c r="F276" s="258" t="s">
        <v>219</v>
      </c>
      <c r="G276" s="256"/>
      <c r="H276" s="259">
        <v>0.042999999999999997</v>
      </c>
      <c r="I276" s="260"/>
      <c r="J276" s="256"/>
      <c r="K276" s="256"/>
      <c r="L276" s="261"/>
      <c r="M276" s="262"/>
      <c r="N276" s="263"/>
      <c r="O276" s="263"/>
      <c r="P276" s="263"/>
      <c r="Q276" s="263"/>
      <c r="R276" s="263"/>
      <c r="S276" s="263"/>
      <c r="T276" s="264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65" t="s">
        <v>208</v>
      </c>
      <c r="AU276" s="265" t="s">
        <v>81</v>
      </c>
      <c r="AV276" s="15" t="s">
        <v>204</v>
      </c>
      <c r="AW276" s="15" t="s">
        <v>33</v>
      </c>
      <c r="AX276" s="15" t="s">
        <v>79</v>
      </c>
      <c r="AY276" s="265" t="s">
        <v>196</v>
      </c>
    </row>
    <row r="277" s="12" customFormat="1" ht="22.8" customHeight="1">
      <c r="A277" s="12"/>
      <c r="B277" s="199"/>
      <c r="C277" s="200"/>
      <c r="D277" s="201" t="s">
        <v>71</v>
      </c>
      <c r="E277" s="213" t="s">
        <v>796</v>
      </c>
      <c r="F277" s="213" t="s">
        <v>797</v>
      </c>
      <c r="G277" s="200"/>
      <c r="H277" s="200"/>
      <c r="I277" s="203"/>
      <c r="J277" s="214">
        <f>BK277</f>
        <v>0</v>
      </c>
      <c r="K277" s="200"/>
      <c r="L277" s="205"/>
      <c r="M277" s="206"/>
      <c r="N277" s="207"/>
      <c r="O277" s="207"/>
      <c r="P277" s="208">
        <f>SUM(P278:P281)</f>
        <v>0</v>
      </c>
      <c r="Q277" s="207"/>
      <c r="R277" s="208">
        <f>SUM(R278:R281)</f>
        <v>0</v>
      </c>
      <c r="S277" s="207"/>
      <c r="T277" s="209">
        <f>SUM(T278:T281)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10" t="s">
        <v>79</v>
      </c>
      <c r="AT277" s="211" t="s">
        <v>71</v>
      </c>
      <c r="AU277" s="211" t="s">
        <v>79</v>
      </c>
      <c r="AY277" s="210" t="s">
        <v>196</v>
      </c>
      <c r="BK277" s="212">
        <f>SUM(BK278:BK281)</f>
        <v>0</v>
      </c>
    </row>
    <row r="278" s="2" customFormat="1" ht="24.15" customHeight="1">
      <c r="A278" s="41"/>
      <c r="B278" s="42"/>
      <c r="C278" s="215" t="s">
        <v>493</v>
      </c>
      <c r="D278" s="215" t="s">
        <v>199</v>
      </c>
      <c r="E278" s="216" t="s">
        <v>1073</v>
      </c>
      <c r="F278" s="217" t="s">
        <v>1074</v>
      </c>
      <c r="G278" s="218" t="s">
        <v>317</v>
      </c>
      <c r="H278" s="219">
        <v>0.68500000000000005</v>
      </c>
      <c r="I278" s="220"/>
      <c r="J278" s="221">
        <f>ROUND(I278*H278,2)</f>
        <v>0</v>
      </c>
      <c r="K278" s="217" t="s">
        <v>203</v>
      </c>
      <c r="L278" s="47"/>
      <c r="M278" s="222" t="s">
        <v>19</v>
      </c>
      <c r="N278" s="223" t="s">
        <v>43</v>
      </c>
      <c r="O278" s="87"/>
      <c r="P278" s="224">
        <f>O278*H278</f>
        <v>0</v>
      </c>
      <c r="Q278" s="224">
        <v>0</v>
      </c>
      <c r="R278" s="224">
        <f>Q278*H278</f>
        <v>0</v>
      </c>
      <c r="S278" s="224">
        <v>0</v>
      </c>
      <c r="T278" s="225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6" t="s">
        <v>204</v>
      </c>
      <c r="AT278" s="226" t="s">
        <v>199</v>
      </c>
      <c r="AU278" s="226" t="s">
        <v>81</v>
      </c>
      <c r="AY278" s="20" t="s">
        <v>196</v>
      </c>
      <c r="BE278" s="227">
        <f>IF(N278="základní",J278,0)</f>
        <v>0</v>
      </c>
      <c r="BF278" s="227">
        <f>IF(N278="snížená",J278,0)</f>
        <v>0</v>
      </c>
      <c r="BG278" s="227">
        <f>IF(N278="zákl. přenesená",J278,0)</f>
        <v>0</v>
      </c>
      <c r="BH278" s="227">
        <f>IF(N278="sníž. přenesená",J278,0)</f>
        <v>0</v>
      </c>
      <c r="BI278" s="227">
        <f>IF(N278="nulová",J278,0)</f>
        <v>0</v>
      </c>
      <c r="BJ278" s="20" t="s">
        <v>79</v>
      </c>
      <c r="BK278" s="227">
        <f>ROUND(I278*H278,2)</f>
        <v>0</v>
      </c>
      <c r="BL278" s="20" t="s">
        <v>204</v>
      </c>
      <c r="BM278" s="226" t="s">
        <v>2453</v>
      </c>
    </row>
    <row r="279" s="2" customFormat="1">
      <c r="A279" s="41"/>
      <c r="B279" s="42"/>
      <c r="C279" s="43"/>
      <c r="D279" s="228" t="s">
        <v>206</v>
      </c>
      <c r="E279" s="43"/>
      <c r="F279" s="229" t="s">
        <v>1076</v>
      </c>
      <c r="G279" s="43"/>
      <c r="H279" s="43"/>
      <c r="I279" s="230"/>
      <c r="J279" s="43"/>
      <c r="K279" s="43"/>
      <c r="L279" s="47"/>
      <c r="M279" s="231"/>
      <c r="N279" s="232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206</v>
      </c>
      <c r="AU279" s="20" t="s">
        <v>81</v>
      </c>
    </row>
    <row r="280" s="2" customFormat="1" ht="33" customHeight="1">
      <c r="A280" s="41"/>
      <c r="B280" s="42"/>
      <c r="C280" s="215" t="s">
        <v>472</v>
      </c>
      <c r="D280" s="215" t="s">
        <v>199</v>
      </c>
      <c r="E280" s="216" t="s">
        <v>2454</v>
      </c>
      <c r="F280" s="217" t="s">
        <v>2455</v>
      </c>
      <c r="G280" s="218" t="s">
        <v>317</v>
      </c>
      <c r="H280" s="219">
        <v>0.68500000000000005</v>
      </c>
      <c r="I280" s="220"/>
      <c r="J280" s="221">
        <f>ROUND(I280*H280,2)</f>
        <v>0</v>
      </c>
      <c r="K280" s="217" t="s">
        <v>203</v>
      </c>
      <c r="L280" s="47"/>
      <c r="M280" s="222" t="s">
        <v>19</v>
      </c>
      <c r="N280" s="223" t="s">
        <v>43</v>
      </c>
      <c r="O280" s="87"/>
      <c r="P280" s="224">
        <f>O280*H280</f>
        <v>0</v>
      </c>
      <c r="Q280" s="224">
        <v>0</v>
      </c>
      <c r="R280" s="224">
        <f>Q280*H280</f>
        <v>0</v>
      </c>
      <c r="S280" s="224">
        <v>0</v>
      </c>
      <c r="T280" s="225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6" t="s">
        <v>204</v>
      </c>
      <c r="AT280" s="226" t="s">
        <v>199</v>
      </c>
      <c r="AU280" s="226" t="s">
        <v>81</v>
      </c>
      <c r="AY280" s="20" t="s">
        <v>196</v>
      </c>
      <c r="BE280" s="227">
        <f>IF(N280="základní",J280,0)</f>
        <v>0</v>
      </c>
      <c r="BF280" s="227">
        <f>IF(N280="snížená",J280,0)</f>
        <v>0</v>
      </c>
      <c r="BG280" s="227">
        <f>IF(N280="zákl. přenesená",J280,0)</f>
        <v>0</v>
      </c>
      <c r="BH280" s="227">
        <f>IF(N280="sníž. přenesená",J280,0)</f>
        <v>0</v>
      </c>
      <c r="BI280" s="227">
        <f>IF(N280="nulová",J280,0)</f>
        <v>0</v>
      </c>
      <c r="BJ280" s="20" t="s">
        <v>79</v>
      </c>
      <c r="BK280" s="227">
        <f>ROUND(I280*H280,2)</f>
        <v>0</v>
      </c>
      <c r="BL280" s="20" t="s">
        <v>204</v>
      </c>
      <c r="BM280" s="226" t="s">
        <v>2456</v>
      </c>
    </row>
    <row r="281" s="2" customFormat="1">
      <c r="A281" s="41"/>
      <c r="B281" s="42"/>
      <c r="C281" s="43"/>
      <c r="D281" s="228" t="s">
        <v>206</v>
      </c>
      <c r="E281" s="43"/>
      <c r="F281" s="229" t="s">
        <v>2457</v>
      </c>
      <c r="G281" s="43"/>
      <c r="H281" s="43"/>
      <c r="I281" s="230"/>
      <c r="J281" s="43"/>
      <c r="K281" s="43"/>
      <c r="L281" s="47"/>
      <c r="M281" s="290"/>
      <c r="N281" s="291"/>
      <c r="O281" s="292"/>
      <c r="P281" s="292"/>
      <c r="Q281" s="292"/>
      <c r="R281" s="292"/>
      <c r="S281" s="292"/>
      <c r="T281" s="293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206</v>
      </c>
      <c r="AU281" s="20" t="s">
        <v>81</v>
      </c>
    </row>
    <row r="282" s="2" customFormat="1" ht="6.96" customHeight="1">
      <c r="A282" s="41"/>
      <c r="B282" s="62"/>
      <c r="C282" s="63"/>
      <c r="D282" s="63"/>
      <c r="E282" s="63"/>
      <c r="F282" s="63"/>
      <c r="G282" s="63"/>
      <c r="H282" s="63"/>
      <c r="I282" s="63"/>
      <c r="J282" s="63"/>
      <c r="K282" s="63"/>
      <c r="L282" s="47"/>
      <c r="M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</row>
  </sheetData>
  <sheetProtection sheet="1" autoFilter="0" formatColumns="0" formatRows="0" objects="1" scenarios="1" spinCount="100000" saltValue="r6+AOhVeMjx1BpXYappZ9SUEHfB9c68fp6RSOs3LUSqO/GXsNspAIarfaHxxDE59+lFZt9QtmDKClpS07xuhdQ==" hashValue="GmhlR1+NZdrkrGJnCIwwrI7/Ro3vsz7HU20YUaEwNwRxXJ7Bu8gg0V3hfaknqsQ7lqHY3OsYa7php+41W6tQLw==" algorithmName="SHA-512" password="CC35"/>
  <autoFilter ref="C95:K28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3_02/113107121"/>
    <hyperlink ref="F108" r:id="rId2" display="https://podminky.urs.cz/item/CS_URS_2023_02/121151113"/>
    <hyperlink ref="F119" r:id="rId3" display="https://podminky.urs.cz/item/CS_URS_2023_02/121151123"/>
    <hyperlink ref="F128" r:id="rId4" display="https://podminky.urs.cz/item/CS_URS_2023_02/131213701"/>
    <hyperlink ref="F135" r:id="rId5" display="https://podminky.urs.cz/item/CS_URS_2023_02/162211311"/>
    <hyperlink ref="F141" r:id="rId6" display="https://podminky.urs.cz/item/CS_URS_2023_02/162211319"/>
    <hyperlink ref="F147" r:id="rId7" display="https://podminky.urs.cz/item/CS_URS_2023_02/167111101"/>
    <hyperlink ref="F153" r:id="rId8" display="https://podminky.urs.cz/item/CS_URS_2023_02/162351103"/>
    <hyperlink ref="F169" r:id="rId9" display="https://podminky.urs.cz/item/CS_URS_2023_02/167151101"/>
    <hyperlink ref="F180" r:id="rId10" display="https://podminky.urs.cz/item/CS_URS_2023_02/167151111"/>
    <hyperlink ref="F189" r:id="rId11" display="https://podminky.urs.cz/item/CS_URS_2023_02/171251201"/>
    <hyperlink ref="F206" r:id="rId12" display="https://podminky.urs.cz/item/CS_URS_2023_02/181912111"/>
    <hyperlink ref="F215" r:id="rId13" display="https://podminky.urs.cz/item/CS_URS_2023_02/619996135"/>
    <hyperlink ref="F222" r:id="rId14" display="https://podminky.urs.cz/item/CS_URS_2023_02/619996145"/>
    <hyperlink ref="F230" r:id="rId15" display="https://podminky.urs.cz/item/CS_URS_2023_02/961044111"/>
    <hyperlink ref="F237" r:id="rId16" display="https://podminky.urs.cz/item/CS_URS_2023_02/997221141"/>
    <hyperlink ref="F242" r:id="rId17" display="https://podminky.urs.cz/item/CS_URS_2023_02/997221151"/>
    <hyperlink ref="F251" r:id="rId18" display="https://podminky.urs.cz/item/CS_URS_2023_02/997221571"/>
    <hyperlink ref="F253" r:id="rId19" display="https://podminky.urs.cz/item/CS_URS_2023_02/997221579"/>
    <hyperlink ref="F256" r:id="rId20" display="https://podminky.urs.cz/item/CS_URS_2023_02/997221612"/>
    <hyperlink ref="F258" r:id="rId21" display="https://podminky.urs.cz/item/CS_URS_2023_02/997221615"/>
    <hyperlink ref="F263" r:id="rId22" display="https://podminky.urs.cz/item/CS_URS_2023_02/997221655"/>
    <hyperlink ref="F268" r:id="rId23" display="https://podminky.urs.cz/item/CS_URS_2023_02/997013811"/>
    <hyperlink ref="F273" r:id="rId24" display="https://podminky.urs.cz/item/CS_URS_2023_02/997013814"/>
    <hyperlink ref="F279" r:id="rId25" display="https://podminky.urs.cz/item/CS_URS_2023_02/998231411"/>
    <hyperlink ref="F281" r:id="rId26" display="https://podminky.urs.cz/item/CS_URS_2023_02/9982314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7"/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143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2119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2458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ROUND(J96,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ROUND((SUM(BE96:BE1045)),  2)</f>
        <v>0</v>
      </c>
      <c r="G35" s="41"/>
      <c r="H35" s="41"/>
      <c r="I35" s="160">
        <v>0.20999999999999999</v>
      </c>
      <c r="J35" s="159">
        <f>ROUND(((SUM(BE96:BE1045))*I35),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ROUND((SUM(BF96:BF1045)),  2)</f>
        <v>0</v>
      </c>
      <c r="G36" s="41"/>
      <c r="H36" s="41"/>
      <c r="I36" s="160">
        <v>0.14999999999999999</v>
      </c>
      <c r="J36" s="159">
        <f>ROUND(((SUM(BF96:BF1045))*I36),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ROUND((SUM(BG96:BG1045)),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ROUND((SUM(BH96:BH1045)),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ROUND((SUM(BI96:BI1045)),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2119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2023-065-04-04 - SO-04 - Krajinářské úpravy- terény a vegetační vrstvy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J96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J97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2459</v>
      </c>
      <c r="E65" s="185"/>
      <c r="F65" s="185"/>
      <c r="G65" s="185"/>
      <c r="H65" s="185"/>
      <c r="I65" s="185"/>
      <c r="J65" s="186">
        <f>J98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2460</v>
      </c>
      <c r="E66" s="185"/>
      <c r="F66" s="185"/>
      <c r="G66" s="185"/>
      <c r="H66" s="185"/>
      <c r="I66" s="185"/>
      <c r="J66" s="186">
        <f>J217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2461</v>
      </c>
      <c r="E67" s="185"/>
      <c r="F67" s="185"/>
      <c r="G67" s="185"/>
      <c r="H67" s="185"/>
      <c r="I67" s="185"/>
      <c r="J67" s="186">
        <f>J293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2462</v>
      </c>
      <c r="E68" s="185"/>
      <c r="F68" s="185"/>
      <c r="G68" s="185"/>
      <c r="H68" s="185"/>
      <c r="I68" s="185"/>
      <c r="J68" s="186">
        <f>J405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2463</v>
      </c>
      <c r="E69" s="185"/>
      <c r="F69" s="185"/>
      <c r="G69" s="185"/>
      <c r="H69" s="185"/>
      <c r="I69" s="185"/>
      <c r="J69" s="186">
        <f>J473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2464</v>
      </c>
      <c r="E70" s="185"/>
      <c r="F70" s="185"/>
      <c r="G70" s="185"/>
      <c r="H70" s="185"/>
      <c r="I70" s="185"/>
      <c r="J70" s="186">
        <f>J618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2465</v>
      </c>
      <c r="E71" s="185"/>
      <c r="F71" s="185"/>
      <c r="G71" s="185"/>
      <c r="H71" s="185"/>
      <c r="I71" s="185"/>
      <c r="J71" s="186">
        <f>J666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8"/>
      <c r="D72" s="184" t="s">
        <v>2466</v>
      </c>
      <c r="E72" s="185"/>
      <c r="F72" s="185"/>
      <c r="G72" s="185"/>
      <c r="H72" s="185"/>
      <c r="I72" s="185"/>
      <c r="J72" s="186">
        <f>J721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3"/>
      <c r="C73" s="128"/>
      <c r="D73" s="184" t="s">
        <v>2467</v>
      </c>
      <c r="E73" s="185"/>
      <c r="F73" s="185"/>
      <c r="G73" s="185"/>
      <c r="H73" s="185"/>
      <c r="I73" s="185"/>
      <c r="J73" s="186">
        <f>J810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3"/>
      <c r="C74" s="128"/>
      <c r="D74" s="184" t="s">
        <v>2468</v>
      </c>
      <c r="E74" s="185"/>
      <c r="F74" s="185"/>
      <c r="G74" s="185"/>
      <c r="H74" s="185"/>
      <c r="I74" s="185"/>
      <c r="J74" s="186">
        <f>J911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2" customFormat="1" ht="21.84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62"/>
      <c r="C76" s="63"/>
      <c r="D76" s="63"/>
      <c r="E76" s="63"/>
      <c r="F76" s="63"/>
      <c r="G76" s="63"/>
      <c r="H76" s="63"/>
      <c r="I76" s="63"/>
      <c r="J76" s="63"/>
      <c r="K76" s="6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80" s="2" customFormat="1" ht="6.96" customHeight="1">
      <c r="A80" s="41"/>
      <c r="B80" s="64"/>
      <c r="C80" s="65"/>
      <c r="D80" s="65"/>
      <c r="E80" s="65"/>
      <c r="F80" s="65"/>
      <c r="G80" s="65"/>
      <c r="H80" s="65"/>
      <c r="I80" s="65"/>
      <c r="J80" s="65"/>
      <c r="K80" s="65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24.96" customHeight="1">
      <c r="A81" s="41"/>
      <c r="B81" s="42"/>
      <c r="C81" s="26" t="s">
        <v>181</v>
      </c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</v>
      </c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172" t="str">
        <f>E7</f>
        <v>Vědomice - Úprava ulice Na Zavadilce</v>
      </c>
      <c r="F84" s="35"/>
      <c r="G84" s="35"/>
      <c r="H84" s="35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1" customFormat="1" ht="12" customHeight="1">
      <c r="B85" s="24"/>
      <c r="C85" s="35" t="s">
        <v>166</v>
      </c>
      <c r="D85" s="25"/>
      <c r="E85" s="25"/>
      <c r="F85" s="25"/>
      <c r="G85" s="25"/>
      <c r="H85" s="25"/>
      <c r="I85" s="25"/>
      <c r="J85" s="25"/>
      <c r="K85" s="25"/>
      <c r="L85" s="23"/>
    </row>
    <row r="86" s="2" customFormat="1" ht="16.5" customHeight="1">
      <c r="A86" s="41"/>
      <c r="B86" s="42"/>
      <c r="C86" s="43"/>
      <c r="D86" s="43"/>
      <c r="E86" s="172" t="s">
        <v>2119</v>
      </c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2" customHeight="1">
      <c r="A87" s="41"/>
      <c r="B87" s="42"/>
      <c r="C87" s="35" t="s">
        <v>168</v>
      </c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6.5" customHeight="1">
      <c r="A88" s="41"/>
      <c r="B88" s="42"/>
      <c r="C88" s="43"/>
      <c r="D88" s="43"/>
      <c r="E88" s="72" t="str">
        <f>E11</f>
        <v>2023-065-04-04 - SO-04 - Krajinářské úpravy- terény a vegetační vrstvy</v>
      </c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21</v>
      </c>
      <c r="D90" s="43"/>
      <c r="E90" s="43"/>
      <c r="F90" s="30" t="str">
        <f>F14</f>
        <v xml:space="preserve">k.ú. Vědomice </v>
      </c>
      <c r="G90" s="43"/>
      <c r="H90" s="43"/>
      <c r="I90" s="35" t="s">
        <v>23</v>
      </c>
      <c r="J90" s="75" t="str">
        <f>IF(J14="","",J14)</f>
        <v>6. 11. 2023</v>
      </c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40.05" customHeight="1">
      <c r="A92" s="41"/>
      <c r="B92" s="42"/>
      <c r="C92" s="35" t="s">
        <v>25</v>
      </c>
      <c r="D92" s="43"/>
      <c r="E92" s="43"/>
      <c r="F92" s="30" t="str">
        <f>E17</f>
        <v>Obec Vědomice, Na Průhonu 270, Roudnice nad Labem</v>
      </c>
      <c r="G92" s="43"/>
      <c r="H92" s="43"/>
      <c r="I92" s="35" t="s">
        <v>31</v>
      </c>
      <c r="J92" s="39" t="str">
        <f>E23</f>
        <v>Ing. arch. Pavel Šulc Ph.D.Krásného 351/8, Praha 6</v>
      </c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29</v>
      </c>
      <c r="D93" s="43"/>
      <c r="E93" s="43"/>
      <c r="F93" s="30" t="str">
        <f>IF(E20="","",E20)</f>
        <v>Vyplň údaj</v>
      </c>
      <c r="G93" s="43"/>
      <c r="H93" s="43"/>
      <c r="I93" s="35" t="s">
        <v>34</v>
      </c>
      <c r="J93" s="39" t="str">
        <f>E26</f>
        <v>Ing. Dana Mlejnková</v>
      </c>
      <c r="K93" s="43"/>
      <c r="L93" s="14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0.32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11" customFormat="1" ht="29.28" customHeight="1">
      <c r="A95" s="188"/>
      <c r="B95" s="189"/>
      <c r="C95" s="190" t="s">
        <v>182</v>
      </c>
      <c r="D95" s="191" t="s">
        <v>57</v>
      </c>
      <c r="E95" s="191" t="s">
        <v>53</v>
      </c>
      <c r="F95" s="191" t="s">
        <v>54</v>
      </c>
      <c r="G95" s="191" t="s">
        <v>183</v>
      </c>
      <c r="H95" s="191" t="s">
        <v>184</v>
      </c>
      <c r="I95" s="191" t="s">
        <v>185</v>
      </c>
      <c r="J95" s="191" t="s">
        <v>173</v>
      </c>
      <c r="K95" s="192" t="s">
        <v>186</v>
      </c>
      <c r="L95" s="193"/>
      <c r="M95" s="95" t="s">
        <v>19</v>
      </c>
      <c r="N95" s="96" t="s">
        <v>42</v>
      </c>
      <c r="O95" s="96" t="s">
        <v>187</v>
      </c>
      <c r="P95" s="96" t="s">
        <v>188</v>
      </c>
      <c r="Q95" s="96" t="s">
        <v>189</v>
      </c>
      <c r="R95" s="96" t="s">
        <v>190</v>
      </c>
      <c r="S95" s="96" t="s">
        <v>191</v>
      </c>
      <c r="T95" s="97" t="s">
        <v>192</v>
      </c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</row>
    <row r="96" s="2" customFormat="1" ht="22.8" customHeight="1">
      <c r="A96" s="41"/>
      <c r="B96" s="42"/>
      <c r="C96" s="102" t="s">
        <v>193</v>
      </c>
      <c r="D96" s="43"/>
      <c r="E96" s="43"/>
      <c r="F96" s="43"/>
      <c r="G96" s="43"/>
      <c r="H96" s="43"/>
      <c r="I96" s="43"/>
      <c r="J96" s="194">
        <f>BK96</f>
        <v>0</v>
      </c>
      <c r="K96" s="43"/>
      <c r="L96" s="47"/>
      <c r="M96" s="98"/>
      <c r="N96" s="195"/>
      <c r="O96" s="99"/>
      <c r="P96" s="196">
        <f>P97</f>
        <v>0</v>
      </c>
      <c r="Q96" s="99"/>
      <c r="R96" s="196">
        <f>R97</f>
        <v>247.51603824999995</v>
      </c>
      <c r="S96" s="99"/>
      <c r="T96" s="197">
        <f>T97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71</v>
      </c>
      <c r="AU96" s="20" t="s">
        <v>174</v>
      </c>
      <c r="BK96" s="198">
        <f>BK97</f>
        <v>0</v>
      </c>
    </row>
    <row r="97" s="12" customFormat="1" ht="25.92" customHeight="1">
      <c r="A97" s="12"/>
      <c r="B97" s="199"/>
      <c r="C97" s="200"/>
      <c r="D97" s="201" t="s">
        <v>71</v>
      </c>
      <c r="E97" s="202" t="s">
        <v>194</v>
      </c>
      <c r="F97" s="202" t="s">
        <v>195</v>
      </c>
      <c r="G97" s="200"/>
      <c r="H97" s="200"/>
      <c r="I97" s="203"/>
      <c r="J97" s="204">
        <f>BK97</f>
        <v>0</v>
      </c>
      <c r="K97" s="200"/>
      <c r="L97" s="205"/>
      <c r="M97" s="206"/>
      <c r="N97" s="207"/>
      <c r="O97" s="207"/>
      <c r="P97" s="208">
        <f>P98+P217+P293+P405+P473+P618+P666+P721+P810+P911</f>
        <v>0</v>
      </c>
      <c r="Q97" s="207"/>
      <c r="R97" s="208">
        <f>R98+R217+R293+R405+R473+R618+R666+R721+R810+R911</f>
        <v>247.51603824999995</v>
      </c>
      <c r="S97" s="207"/>
      <c r="T97" s="209">
        <f>T98+T217+T293+T405+T473+T618+T666+T721+T810+T911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10" t="s">
        <v>79</v>
      </c>
      <c r="AT97" s="211" t="s">
        <v>71</v>
      </c>
      <c r="AU97" s="211" t="s">
        <v>72</v>
      </c>
      <c r="AY97" s="210" t="s">
        <v>196</v>
      </c>
      <c r="BK97" s="212">
        <f>BK98+BK217+BK293+BK405+BK473+BK618+BK666+BK721+BK810+BK911</f>
        <v>0</v>
      </c>
    </row>
    <row r="98" s="12" customFormat="1" ht="22.8" customHeight="1">
      <c r="A98" s="12"/>
      <c r="B98" s="199"/>
      <c r="C98" s="200"/>
      <c r="D98" s="201" t="s">
        <v>71</v>
      </c>
      <c r="E98" s="213" t="s">
        <v>2469</v>
      </c>
      <c r="F98" s="213" t="s">
        <v>2470</v>
      </c>
      <c r="G98" s="200"/>
      <c r="H98" s="200"/>
      <c r="I98" s="203"/>
      <c r="J98" s="214">
        <f>BK98</f>
        <v>0</v>
      </c>
      <c r="K98" s="200"/>
      <c r="L98" s="205"/>
      <c r="M98" s="206"/>
      <c r="N98" s="207"/>
      <c r="O98" s="207"/>
      <c r="P98" s="208">
        <f>SUM(P99:P216)</f>
        <v>0</v>
      </c>
      <c r="Q98" s="207"/>
      <c r="R98" s="208">
        <f>SUM(R99:R216)</f>
        <v>0</v>
      </c>
      <c r="S98" s="207"/>
      <c r="T98" s="209">
        <f>SUM(T99:T216)</f>
        <v>0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0" t="s">
        <v>79</v>
      </c>
      <c r="AT98" s="211" t="s">
        <v>71</v>
      </c>
      <c r="AU98" s="211" t="s">
        <v>79</v>
      </c>
      <c r="AY98" s="210" t="s">
        <v>196</v>
      </c>
      <c r="BK98" s="212">
        <f>SUM(BK99:BK216)</f>
        <v>0</v>
      </c>
    </row>
    <row r="99" s="2" customFormat="1" ht="16.5" customHeight="1">
      <c r="A99" s="41"/>
      <c r="B99" s="42"/>
      <c r="C99" s="215" t="s">
        <v>79</v>
      </c>
      <c r="D99" s="215" t="s">
        <v>199</v>
      </c>
      <c r="E99" s="216" t="s">
        <v>2471</v>
      </c>
      <c r="F99" s="217" t="s">
        <v>2472</v>
      </c>
      <c r="G99" s="218" t="s">
        <v>202</v>
      </c>
      <c r="H99" s="219">
        <v>31.5</v>
      </c>
      <c r="I99" s="220"/>
      <c r="J99" s="221">
        <f>ROUND(I99*H99,2)</f>
        <v>0</v>
      </c>
      <c r="K99" s="217" t="s">
        <v>203</v>
      </c>
      <c r="L99" s="47"/>
      <c r="M99" s="222" t="s">
        <v>19</v>
      </c>
      <c r="N99" s="223" t="s">
        <v>43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204</v>
      </c>
      <c r="AT99" s="226" t="s">
        <v>199</v>
      </c>
      <c r="AU99" s="226" t="s">
        <v>81</v>
      </c>
      <c r="AY99" s="20" t="s">
        <v>196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204</v>
      </c>
      <c r="BM99" s="226" t="s">
        <v>2473</v>
      </c>
    </row>
    <row r="100" s="2" customFormat="1">
      <c r="A100" s="41"/>
      <c r="B100" s="42"/>
      <c r="C100" s="43"/>
      <c r="D100" s="228" t="s">
        <v>206</v>
      </c>
      <c r="E100" s="43"/>
      <c r="F100" s="229" t="s">
        <v>2474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206</v>
      </c>
      <c r="AU100" s="20" t="s">
        <v>81</v>
      </c>
    </row>
    <row r="101" s="13" customFormat="1">
      <c r="A101" s="13"/>
      <c r="B101" s="233"/>
      <c r="C101" s="234"/>
      <c r="D101" s="235" t="s">
        <v>208</v>
      </c>
      <c r="E101" s="236" t="s">
        <v>19</v>
      </c>
      <c r="F101" s="237" t="s">
        <v>2475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208</v>
      </c>
      <c r="AU101" s="243" t="s">
        <v>81</v>
      </c>
      <c r="AV101" s="13" t="s">
        <v>79</v>
      </c>
      <c r="AW101" s="13" t="s">
        <v>33</v>
      </c>
      <c r="AX101" s="13" t="s">
        <v>72</v>
      </c>
      <c r="AY101" s="243" t="s">
        <v>196</v>
      </c>
    </row>
    <row r="102" s="13" customFormat="1">
      <c r="A102" s="13"/>
      <c r="B102" s="233"/>
      <c r="C102" s="234"/>
      <c r="D102" s="235" t="s">
        <v>208</v>
      </c>
      <c r="E102" s="236" t="s">
        <v>19</v>
      </c>
      <c r="F102" s="237" t="s">
        <v>2476</v>
      </c>
      <c r="G102" s="234"/>
      <c r="H102" s="236" t="s">
        <v>19</v>
      </c>
      <c r="I102" s="238"/>
      <c r="J102" s="234"/>
      <c r="K102" s="234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208</v>
      </c>
      <c r="AU102" s="243" t="s">
        <v>81</v>
      </c>
      <c r="AV102" s="13" t="s">
        <v>79</v>
      </c>
      <c r="AW102" s="13" t="s">
        <v>33</v>
      </c>
      <c r="AX102" s="13" t="s">
        <v>72</v>
      </c>
      <c r="AY102" s="243" t="s">
        <v>196</v>
      </c>
    </row>
    <row r="103" s="14" customFormat="1">
      <c r="A103" s="14"/>
      <c r="B103" s="244"/>
      <c r="C103" s="245"/>
      <c r="D103" s="235" t="s">
        <v>208</v>
      </c>
      <c r="E103" s="246" t="s">
        <v>19</v>
      </c>
      <c r="F103" s="247" t="s">
        <v>2477</v>
      </c>
      <c r="G103" s="245"/>
      <c r="H103" s="248">
        <v>31.5</v>
      </c>
      <c r="I103" s="249"/>
      <c r="J103" s="245"/>
      <c r="K103" s="245"/>
      <c r="L103" s="250"/>
      <c r="M103" s="251"/>
      <c r="N103" s="252"/>
      <c r="O103" s="252"/>
      <c r="P103" s="252"/>
      <c r="Q103" s="252"/>
      <c r="R103" s="252"/>
      <c r="S103" s="252"/>
      <c r="T103" s="25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4" t="s">
        <v>208</v>
      </c>
      <c r="AU103" s="254" t="s">
        <v>81</v>
      </c>
      <c r="AV103" s="14" t="s">
        <v>81</v>
      </c>
      <c r="AW103" s="14" t="s">
        <v>33</v>
      </c>
      <c r="AX103" s="14" t="s">
        <v>72</v>
      </c>
      <c r="AY103" s="254" t="s">
        <v>196</v>
      </c>
    </row>
    <row r="104" s="13" customFormat="1">
      <c r="A104" s="13"/>
      <c r="B104" s="233"/>
      <c r="C104" s="234"/>
      <c r="D104" s="235" t="s">
        <v>208</v>
      </c>
      <c r="E104" s="236" t="s">
        <v>19</v>
      </c>
      <c r="F104" s="237" t="s">
        <v>807</v>
      </c>
      <c r="G104" s="234"/>
      <c r="H104" s="236" t="s">
        <v>19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208</v>
      </c>
      <c r="AU104" s="243" t="s">
        <v>81</v>
      </c>
      <c r="AV104" s="13" t="s">
        <v>79</v>
      </c>
      <c r="AW104" s="13" t="s">
        <v>33</v>
      </c>
      <c r="AX104" s="13" t="s">
        <v>72</v>
      </c>
      <c r="AY104" s="243" t="s">
        <v>196</v>
      </c>
    </row>
    <row r="105" s="15" customFormat="1">
      <c r="A105" s="15"/>
      <c r="B105" s="255"/>
      <c r="C105" s="256"/>
      <c r="D105" s="235" t="s">
        <v>208</v>
      </c>
      <c r="E105" s="257" t="s">
        <v>19</v>
      </c>
      <c r="F105" s="258" t="s">
        <v>219</v>
      </c>
      <c r="G105" s="256"/>
      <c r="H105" s="259">
        <v>31.5</v>
      </c>
      <c r="I105" s="260"/>
      <c r="J105" s="256"/>
      <c r="K105" s="256"/>
      <c r="L105" s="261"/>
      <c r="M105" s="262"/>
      <c r="N105" s="263"/>
      <c r="O105" s="263"/>
      <c r="P105" s="263"/>
      <c r="Q105" s="263"/>
      <c r="R105" s="263"/>
      <c r="S105" s="263"/>
      <c r="T105" s="264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5" t="s">
        <v>208</v>
      </c>
      <c r="AU105" s="265" t="s">
        <v>81</v>
      </c>
      <c r="AV105" s="15" t="s">
        <v>204</v>
      </c>
      <c r="AW105" s="15" t="s">
        <v>33</v>
      </c>
      <c r="AX105" s="15" t="s">
        <v>79</v>
      </c>
      <c r="AY105" s="265" t="s">
        <v>196</v>
      </c>
    </row>
    <row r="106" s="2" customFormat="1" ht="16.5" customHeight="1">
      <c r="A106" s="41"/>
      <c r="B106" s="42"/>
      <c r="C106" s="215" t="s">
        <v>81</v>
      </c>
      <c r="D106" s="215" t="s">
        <v>199</v>
      </c>
      <c r="E106" s="216" t="s">
        <v>2478</v>
      </c>
      <c r="F106" s="217" t="s">
        <v>2479</v>
      </c>
      <c r="G106" s="218" t="s">
        <v>202</v>
      </c>
      <c r="H106" s="219">
        <v>297.39999999999998</v>
      </c>
      <c r="I106" s="220"/>
      <c r="J106" s="221">
        <f>ROUND(I106*H106,2)</f>
        <v>0</v>
      </c>
      <c r="K106" s="217" t="s">
        <v>203</v>
      </c>
      <c r="L106" s="47"/>
      <c r="M106" s="222" t="s">
        <v>19</v>
      </c>
      <c r="N106" s="223" t="s">
        <v>43</v>
      </c>
      <c r="O106" s="87"/>
      <c r="P106" s="224">
        <f>O106*H106</f>
        <v>0</v>
      </c>
      <c r="Q106" s="224">
        <v>0</v>
      </c>
      <c r="R106" s="224">
        <f>Q106*H106</f>
        <v>0</v>
      </c>
      <c r="S106" s="224">
        <v>0</v>
      </c>
      <c r="T106" s="22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204</v>
      </c>
      <c r="AT106" s="226" t="s">
        <v>199</v>
      </c>
      <c r="AU106" s="226" t="s">
        <v>81</v>
      </c>
      <c r="AY106" s="20" t="s">
        <v>196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79</v>
      </c>
      <c r="BK106" s="227">
        <f>ROUND(I106*H106,2)</f>
        <v>0</v>
      </c>
      <c r="BL106" s="20" t="s">
        <v>204</v>
      </c>
      <c r="BM106" s="226" t="s">
        <v>2480</v>
      </c>
    </row>
    <row r="107" s="2" customFormat="1">
      <c r="A107" s="41"/>
      <c r="B107" s="42"/>
      <c r="C107" s="43"/>
      <c r="D107" s="228" t="s">
        <v>206</v>
      </c>
      <c r="E107" s="43"/>
      <c r="F107" s="229" t="s">
        <v>2481</v>
      </c>
      <c r="G107" s="43"/>
      <c r="H107" s="43"/>
      <c r="I107" s="230"/>
      <c r="J107" s="43"/>
      <c r="K107" s="43"/>
      <c r="L107" s="47"/>
      <c r="M107" s="231"/>
      <c r="N107" s="232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206</v>
      </c>
      <c r="AU107" s="20" t="s">
        <v>81</v>
      </c>
    </row>
    <row r="108" s="13" customFormat="1">
      <c r="A108" s="13"/>
      <c r="B108" s="233"/>
      <c r="C108" s="234"/>
      <c r="D108" s="235" t="s">
        <v>208</v>
      </c>
      <c r="E108" s="236" t="s">
        <v>19</v>
      </c>
      <c r="F108" s="237" t="s">
        <v>2475</v>
      </c>
      <c r="G108" s="234"/>
      <c r="H108" s="236" t="s">
        <v>19</v>
      </c>
      <c r="I108" s="238"/>
      <c r="J108" s="234"/>
      <c r="K108" s="234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208</v>
      </c>
      <c r="AU108" s="243" t="s">
        <v>81</v>
      </c>
      <c r="AV108" s="13" t="s">
        <v>79</v>
      </c>
      <c r="AW108" s="13" t="s">
        <v>33</v>
      </c>
      <c r="AX108" s="13" t="s">
        <v>72</v>
      </c>
      <c r="AY108" s="243" t="s">
        <v>196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2482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4" customFormat="1">
      <c r="A110" s="14"/>
      <c r="B110" s="244"/>
      <c r="C110" s="245"/>
      <c r="D110" s="235" t="s">
        <v>208</v>
      </c>
      <c r="E110" s="246" t="s">
        <v>19</v>
      </c>
      <c r="F110" s="247" t="s">
        <v>2483</v>
      </c>
      <c r="G110" s="245"/>
      <c r="H110" s="248">
        <v>297.39999999999998</v>
      </c>
      <c r="I110" s="249"/>
      <c r="J110" s="245"/>
      <c r="K110" s="245"/>
      <c r="L110" s="250"/>
      <c r="M110" s="251"/>
      <c r="N110" s="252"/>
      <c r="O110" s="252"/>
      <c r="P110" s="252"/>
      <c r="Q110" s="252"/>
      <c r="R110" s="252"/>
      <c r="S110" s="252"/>
      <c r="T110" s="253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4" t="s">
        <v>208</v>
      </c>
      <c r="AU110" s="254" t="s">
        <v>81</v>
      </c>
      <c r="AV110" s="14" t="s">
        <v>81</v>
      </c>
      <c r="AW110" s="14" t="s">
        <v>33</v>
      </c>
      <c r="AX110" s="14" t="s">
        <v>72</v>
      </c>
      <c r="AY110" s="254" t="s">
        <v>196</v>
      </c>
    </row>
    <row r="111" s="13" customFormat="1">
      <c r="A111" s="13"/>
      <c r="B111" s="233"/>
      <c r="C111" s="234"/>
      <c r="D111" s="235" t="s">
        <v>208</v>
      </c>
      <c r="E111" s="236" t="s">
        <v>19</v>
      </c>
      <c r="F111" s="237" t="s">
        <v>807</v>
      </c>
      <c r="G111" s="234"/>
      <c r="H111" s="236" t="s">
        <v>19</v>
      </c>
      <c r="I111" s="238"/>
      <c r="J111" s="234"/>
      <c r="K111" s="234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208</v>
      </c>
      <c r="AU111" s="243" t="s">
        <v>81</v>
      </c>
      <c r="AV111" s="13" t="s">
        <v>79</v>
      </c>
      <c r="AW111" s="13" t="s">
        <v>33</v>
      </c>
      <c r="AX111" s="13" t="s">
        <v>72</v>
      </c>
      <c r="AY111" s="243" t="s">
        <v>196</v>
      </c>
    </row>
    <row r="112" s="15" customFormat="1">
      <c r="A112" s="15"/>
      <c r="B112" s="255"/>
      <c r="C112" s="256"/>
      <c r="D112" s="235" t="s">
        <v>208</v>
      </c>
      <c r="E112" s="257" t="s">
        <v>19</v>
      </c>
      <c r="F112" s="258" t="s">
        <v>219</v>
      </c>
      <c r="G112" s="256"/>
      <c r="H112" s="259">
        <v>297.39999999999998</v>
      </c>
      <c r="I112" s="260"/>
      <c r="J112" s="256"/>
      <c r="K112" s="256"/>
      <c r="L112" s="261"/>
      <c r="M112" s="262"/>
      <c r="N112" s="263"/>
      <c r="O112" s="263"/>
      <c r="P112" s="263"/>
      <c r="Q112" s="263"/>
      <c r="R112" s="263"/>
      <c r="S112" s="263"/>
      <c r="T112" s="264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5" t="s">
        <v>208</v>
      </c>
      <c r="AU112" s="265" t="s">
        <v>81</v>
      </c>
      <c r="AV112" s="15" t="s">
        <v>204</v>
      </c>
      <c r="AW112" s="15" t="s">
        <v>33</v>
      </c>
      <c r="AX112" s="15" t="s">
        <v>79</v>
      </c>
      <c r="AY112" s="265" t="s">
        <v>196</v>
      </c>
    </row>
    <row r="113" s="2" customFormat="1" ht="16.5" customHeight="1">
      <c r="A113" s="41"/>
      <c r="B113" s="42"/>
      <c r="C113" s="215" t="s">
        <v>226</v>
      </c>
      <c r="D113" s="215" t="s">
        <v>199</v>
      </c>
      <c r="E113" s="216" t="s">
        <v>1067</v>
      </c>
      <c r="F113" s="217" t="s">
        <v>1068</v>
      </c>
      <c r="G113" s="218" t="s">
        <v>202</v>
      </c>
      <c r="H113" s="219">
        <v>328.89999999999998</v>
      </c>
      <c r="I113" s="220"/>
      <c r="J113" s="221">
        <f>ROUND(I113*H113,2)</f>
        <v>0</v>
      </c>
      <c r="K113" s="217" t="s">
        <v>203</v>
      </c>
      <c r="L113" s="47"/>
      <c r="M113" s="222" t="s">
        <v>19</v>
      </c>
      <c r="N113" s="223" t="s">
        <v>43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204</v>
      </c>
      <c r="AT113" s="226" t="s">
        <v>199</v>
      </c>
      <c r="AU113" s="226" t="s">
        <v>81</v>
      </c>
      <c r="AY113" s="20" t="s">
        <v>196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79</v>
      </c>
      <c r="BK113" s="227">
        <f>ROUND(I113*H113,2)</f>
        <v>0</v>
      </c>
      <c r="BL113" s="20" t="s">
        <v>204</v>
      </c>
      <c r="BM113" s="226" t="s">
        <v>2484</v>
      </c>
    </row>
    <row r="114" s="2" customFormat="1">
      <c r="A114" s="41"/>
      <c r="B114" s="42"/>
      <c r="C114" s="43"/>
      <c r="D114" s="228" t="s">
        <v>206</v>
      </c>
      <c r="E114" s="43"/>
      <c r="F114" s="229" t="s">
        <v>1070</v>
      </c>
      <c r="G114" s="43"/>
      <c r="H114" s="43"/>
      <c r="I114" s="230"/>
      <c r="J114" s="43"/>
      <c r="K114" s="43"/>
      <c r="L114" s="47"/>
      <c r="M114" s="231"/>
      <c r="N114" s="232"/>
      <c r="O114" s="87"/>
      <c r="P114" s="87"/>
      <c r="Q114" s="87"/>
      <c r="R114" s="87"/>
      <c r="S114" s="87"/>
      <c r="T114" s="88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T114" s="20" t="s">
        <v>206</v>
      </c>
      <c r="AU114" s="20" t="s">
        <v>81</v>
      </c>
    </row>
    <row r="115" s="13" customFormat="1">
      <c r="A115" s="13"/>
      <c r="B115" s="233"/>
      <c r="C115" s="234"/>
      <c r="D115" s="235" t="s">
        <v>208</v>
      </c>
      <c r="E115" s="236" t="s">
        <v>19</v>
      </c>
      <c r="F115" s="237" t="s">
        <v>2475</v>
      </c>
      <c r="G115" s="234"/>
      <c r="H115" s="236" t="s">
        <v>19</v>
      </c>
      <c r="I115" s="238"/>
      <c r="J115" s="234"/>
      <c r="K115" s="234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208</v>
      </c>
      <c r="AU115" s="243" t="s">
        <v>81</v>
      </c>
      <c r="AV115" s="13" t="s">
        <v>79</v>
      </c>
      <c r="AW115" s="13" t="s">
        <v>33</v>
      </c>
      <c r="AX115" s="13" t="s">
        <v>72</v>
      </c>
      <c r="AY115" s="243" t="s">
        <v>196</v>
      </c>
    </row>
    <row r="116" s="13" customFormat="1">
      <c r="A116" s="13"/>
      <c r="B116" s="233"/>
      <c r="C116" s="234"/>
      <c r="D116" s="235" t="s">
        <v>208</v>
      </c>
      <c r="E116" s="236" t="s">
        <v>19</v>
      </c>
      <c r="F116" s="237" t="s">
        <v>2476</v>
      </c>
      <c r="G116" s="234"/>
      <c r="H116" s="236" t="s">
        <v>19</v>
      </c>
      <c r="I116" s="238"/>
      <c r="J116" s="234"/>
      <c r="K116" s="234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208</v>
      </c>
      <c r="AU116" s="243" t="s">
        <v>81</v>
      </c>
      <c r="AV116" s="13" t="s">
        <v>79</v>
      </c>
      <c r="AW116" s="13" t="s">
        <v>33</v>
      </c>
      <c r="AX116" s="13" t="s">
        <v>72</v>
      </c>
      <c r="AY116" s="243" t="s">
        <v>196</v>
      </c>
    </row>
    <row r="117" s="14" customFormat="1">
      <c r="A117" s="14"/>
      <c r="B117" s="244"/>
      <c r="C117" s="245"/>
      <c r="D117" s="235" t="s">
        <v>208</v>
      </c>
      <c r="E117" s="246" t="s">
        <v>19</v>
      </c>
      <c r="F117" s="247" t="s">
        <v>2477</v>
      </c>
      <c r="G117" s="245"/>
      <c r="H117" s="248">
        <v>31.5</v>
      </c>
      <c r="I117" s="249"/>
      <c r="J117" s="245"/>
      <c r="K117" s="245"/>
      <c r="L117" s="250"/>
      <c r="M117" s="251"/>
      <c r="N117" s="252"/>
      <c r="O117" s="252"/>
      <c r="P117" s="252"/>
      <c r="Q117" s="252"/>
      <c r="R117" s="252"/>
      <c r="S117" s="252"/>
      <c r="T117" s="253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4" t="s">
        <v>208</v>
      </c>
      <c r="AU117" s="254" t="s">
        <v>81</v>
      </c>
      <c r="AV117" s="14" t="s">
        <v>81</v>
      </c>
      <c r="AW117" s="14" t="s">
        <v>33</v>
      </c>
      <c r="AX117" s="14" t="s">
        <v>72</v>
      </c>
      <c r="AY117" s="254" t="s">
        <v>196</v>
      </c>
    </row>
    <row r="118" s="13" customFormat="1">
      <c r="A118" s="13"/>
      <c r="B118" s="233"/>
      <c r="C118" s="234"/>
      <c r="D118" s="235" t="s">
        <v>208</v>
      </c>
      <c r="E118" s="236" t="s">
        <v>19</v>
      </c>
      <c r="F118" s="237" t="s">
        <v>807</v>
      </c>
      <c r="G118" s="234"/>
      <c r="H118" s="236" t="s">
        <v>19</v>
      </c>
      <c r="I118" s="238"/>
      <c r="J118" s="234"/>
      <c r="K118" s="234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208</v>
      </c>
      <c r="AU118" s="243" t="s">
        <v>81</v>
      </c>
      <c r="AV118" s="13" t="s">
        <v>79</v>
      </c>
      <c r="AW118" s="13" t="s">
        <v>33</v>
      </c>
      <c r="AX118" s="13" t="s">
        <v>72</v>
      </c>
      <c r="AY118" s="243" t="s">
        <v>196</v>
      </c>
    </row>
    <row r="119" s="13" customFormat="1">
      <c r="A119" s="13"/>
      <c r="B119" s="233"/>
      <c r="C119" s="234"/>
      <c r="D119" s="235" t="s">
        <v>208</v>
      </c>
      <c r="E119" s="236" t="s">
        <v>19</v>
      </c>
      <c r="F119" s="237" t="s">
        <v>2475</v>
      </c>
      <c r="G119" s="234"/>
      <c r="H119" s="236" t="s">
        <v>19</v>
      </c>
      <c r="I119" s="238"/>
      <c r="J119" s="234"/>
      <c r="K119" s="234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208</v>
      </c>
      <c r="AU119" s="243" t="s">
        <v>81</v>
      </c>
      <c r="AV119" s="13" t="s">
        <v>79</v>
      </c>
      <c r="AW119" s="13" t="s">
        <v>33</v>
      </c>
      <c r="AX119" s="13" t="s">
        <v>72</v>
      </c>
      <c r="AY119" s="243" t="s">
        <v>196</v>
      </c>
    </row>
    <row r="120" s="13" customFormat="1">
      <c r="A120" s="13"/>
      <c r="B120" s="233"/>
      <c r="C120" s="234"/>
      <c r="D120" s="235" t="s">
        <v>208</v>
      </c>
      <c r="E120" s="236" t="s">
        <v>19</v>
      </c>
      <c r="F120" s="237" t="s">
        <v>2482</v>
      </c>
      <c r="G120" s="234"/>
      <c r="H120" s="236" t="s">
        <v>19</v>
      </c>
      <c r="I120" s="238"/>
      <c r="J120" s="234"/>
      <c r="K120" s="234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208</v>
      </c>
      <c r="AU120" s="243" t="s">
        <v>81</v>
      </c>
      <c r="AV120" s="13" t="s">
        <v>79</v>
      </c>
      <c r="AW120" s="13" t="s">
        <v>33</v>
      </c>
      <c r="AX120" s="13" t="s">
        <v>72</v>
      </c>
      <c r="AY120" s="243" t="s">
        <v>196</v>
      </c>
    </row>
    <row r="121" s="14" customFormat="1">
      <c r="A121" s="14"/>
      <c r="B121" s="244"/>
      <c r="C121" s="245"/>
      <c r="D121" s="235" t="s">
        <v>208</v>
      </c>
      <c r="E121" s="246" t="s">
        <v>19</v>
      </c>
      <c r="F121" s="247" t="s">
        <v>2483</v>
      </c>
      <c r="G121" s="245"/>
      <c r="H121" s="248">
        <v>297.39999999999998</v>
      </c>
      <c r="I121" s="249"/>
      <c r="J121" s="245"/>
      <c r="K121" s="245"/>
      <c r="L121" s="250"/>
      <c r="M121" s="251"/>
      <c r="N121" s="252"/>
      <c r="O121" s="252"/>
      <c r="P121" s="252"/>
      <c r="Q121" s="252"/>
      <c r="R121" s="252"/>
      <c r="S121" s="252"/>
      <c r="T121" s="253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4" t="s">
        <v>208</v>
      </c>
      <c r="AU121" s="254" t="s">
        <v>81</v>
      </c>
      <c r="AV121" s="14" t="s">
        <v>81</v>
      </c>
      <c r="AW121" s="14" t="s">
        <v>33</v>
      </c>
      <c r="AX121" s="14" t="s">
        <v>72</v>
      </c>
      <c r="AY121" s="254" t="s">
        <v>196</v>
      </c>
    </row>
    <row r="122" s="13" customFormat="1">
      <c r="A122" s="13"/>
      <c r="B122" s="233"/>
      <c r="C122" s="234"/>
      <c r="D122" s="235" t="s">
        <v>208</v>
      </c>
      <c r="E122" s="236" t="s">
        <v>19</v>
      </c>
      <c r="F122" s="237" t="s">
        <v>807</v>
      </c>
      <c r="G122" s="234"/>
      <c r="H122" s="236" t="s">
        <v>19</v>
      </c>
      <c r="I122" s="238"/>
      <c r="J122" s="234"/>
      <c r="K122" s="234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208</v>
      </c>
      <c r="AU122" s="243" t="s">
        <v>81</v>
      </c>
      <c r="AV122" s="13" t="s">
        <v>79</v>
      </c>
      <c r="AW122" s="13" t="s">
        <v>33</v>
      </c>
      <c r="AX122" s="13" t="s">
        <v>72</v>
      </c>
      <c r="AY122" s="243" t="s">
        <v>196</v>
      </c>
    </row>
    <row r="123" s="15" customFormat="1">
      <c r="A123" s="15"/>
      <c r="B123" s="255"/>
      <c r="C123" s="256"/>
      <c r="D123" s="235" t="s">
        <v>208</v>
      </c>
      <c r="E123" s="257" t="s">
        <v>19</v>
      </c>
      <c r="F123" s="258" t="s">
        <v>219</v>
      </c>
      <c r="G123" s="256"/>
      <c r="H123" s="259">
        <v>328.89999999999998</v>
      </c>
      <c r="I123" s="260"/>
      <c r="J123" s="256"/>
      <c r="K123" s="256"/>
      <c r="L123" s="261"/>
      <c r="M123" s="262"/>
      <c r="N123" s="263"/>
      <c r="O123" s="263"/>
      <c r="P123" s="263"/>
      <c r="Q123" s="263"/>
      <c r="R123" s="263"/>
      <c r="S123" s="263"/>
      <c r="T123" s="264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5" t="s">
        <v>208</v>
      </c>
      <c r="AU123" s="265" t="s">
        <v>81</v>
      </c>
      <c r="AV123" s="15" t="s">
        <v>204</v>
      </c>
      <c r="AW123" s="15" t="s">
        <v>33</v>
      </c>
      <c r="AX123" s="15" t="s">
        <v>79</v>
      </c>
      <c r="AY123" s="265" t="s">
        <v>196</v>
      </c>
    </row>
    <row r="124" s="2" customFormat="1" ht="16.5" customHeight="1">
      <c r="A124" s="41"/>
      <c r="B124" s="42"/>
      <c r="C124" s="215" t="s">
        <v>204</v>
      </c>
      <c r="D124" s="215" t="s">
        <v>199</v>
      </c>
      <c r="E124" s="216" t="s">
        <v>2485</v>
      </c>
      <c r="F124" s="217" t="s">
        <v>2486</v>
      </c>
      <c r="G124" s="218" t="s">
        <v>202</v>
      </c>
      <c r="H124" s="219">
        <v>328.89999999999998</v>
      </c>
      <c r="I124" s="220"/>
      <c r="J124" s="221">
        <f>ROUND(I124*H124,2)</f>
        <v>0</v>
      </c>
      <c r="K124" s="217" t="s">
        <v>203</v>
      </c>
      <c r="L124" s="47"/>
      <c r="M124" s="222" t="s">
        <v>19</v>
      </c>
      <c r="N124" s="223" t="s">
        <v>43</v>
      </c>
      <c r="O124" s="87"/>
      <c r="P124" s="224">
        <f>O124*H124</f>
        <v>0</v>
      </c>
      <c r="Q124" s="224">
        <v>0</v>
      </c>
      <c r="R124" s="224">
        <f>Q124*H124</f>
        <v>0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204</v>
      </c>
      <c r="AT124" s="226" t="s">
        <v>199</v>
      </c>
      <c r="AU124" s="226" t="s">
        <v>81</v>
      </c>
      <c r="AY124" s="20" t="s">
        <v>196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79</v>
      </c>
      <c r="BK124" s="227">
        <f>ROUND(I124*H124,2)</f>
        <v>0</v>
      </c>
      <c r="BL124" s="20" t="s">
        <v>204</v>
      </c>
      <c r="BM124" s="226" t="s">
        <v>2487</v>
      </c>
    </row>
    <row r="125" s="2" customFormat="1">
      <c r="A125" s="41"/>
      <c r="B125" s="42"/>
      <c r="C125" s="43"/>
      <c r="D125" s="228" t="s">
        <v>206</v>
      </c>
      <c r="E125" s="43"/>
      <c r="F125" s="229" t="s">
        <v>2488</v>
      </c>
      <c r="G125" s="43"/>
      <c r="H125" s="43"/>
      <c r="I125" s="230"/>
      <c r="J125" s="43"/>
      <c r="K125" s="43"/>
      <c r="L125" s="47"/>
      <c r="M125" s="231"/>
      <c r="N125" s="232"/>
      <c r="O125" s="87"/>
      <c r="P125" s="87"/>
      <c r="Q125" s="87"/>
      <c r="R125" s="87"/>
      <c r="S125" s="87"/>
      <c r="T125" s="88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T125" s="20" t="s">
        <v>206</v>
      </c>
      <c r="AU125" s="20" t="s">
        <v>81</v>
      </c>
    </row>
    <row r="126" s="13" customFormat="1">
      <c r="A126" s="13"/>
      <c r="B126" s="233"/>
      <c r="C126" s="234"/>
      <c r="D126" s="235" t="s">
        <v>208</v>
      </c>
      <c r="E126" s="236" t="s">
        <v>19</v>
      </c>
      <c r="F126" s="237" t="s">
        <v>2475</v>
      </c>
      <c r="G126" s="234"/>
      <c r="H126" s="236" t="s">
        <v>19</v>
      </c>
      <c r="I126" s="238"/>
      <c r="J126" s="234"/>
      <c r="K126" s="234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208</v>
      </c>
      <c r="AU126" s="243" t="s">
        <v>81</v>
      </c>
      <c r="AV126" s="13" t="s">
        <v>79</v>
      </c>
      <c r="AW126" s="13" t="s">
        <v>33</v>
      </c>
      <c r="AX126" s="13" t="s">
        <v>72</v>
      </c>
      <c r="AY126" s="243" t="s">
        <v>196</v>
      </c>
    </row>
    <row r="127" s="13" customFormat="1">
      <c r="A127" s="13"/>
      <c r="B127" s="233"/>
      <c r="C127" s="234"/>
      <c r="D127" s="235" t="s">
        <v>208</v>
      </c>
      <c r="E127" s="236" t="s">
        <v>19</v>
      </c>
      <c r="F127" s="237" t="s">
        <v>2476</v>
      </c>
      <c r="G127" s="234"/>
      <c r="H127" s="236" t="s">
        <v>19</v>
      </c>
      <c r="I127" s="238"/>
      <c r="J127" s="234"/>
      <c r="K127" s="234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208</v>
      </c>
      <c r="AU127" s="243" t="s">
        <v>81</v>
      </c>
      <c r="AV127" s="13" t="s">
        <v>79</v>
      </c>
      <c r="AW127" s="13" t="s">
        <v>33</v>
      </c>
      <c r="AX127" s="13" t="s">
        <v>72</v>
      </c>
      <c r="AY127" s="243" t="s">
        <v>196</v>
      </c>
    </row>
    <row r="128" s="14" customFormat="1">
      <c r="A128" s="14"/>
      <c r="B128" s="244"/>
      <c r="C128" s="245"/>
      <c r="D128" s="235" t="s">
        <v>208</v>
      </c>
      <c r="E128" s="246" t="s">
        <v>19</v>
      </c>
      <c r="F128" s="247" t="s">
        <v>2477</v>
      </c>
      <c r="G128" s="245"/>
      <c r="H128" s="248">
        <v>31.5</v>
      </c>
      <c r="I128" s="249"/>
      <c r="J128" s="245"/>
      <c r="K128" s="245"/>
      <c r="L128" s="250"/>
      <c r="M128" s="251"/>
      <c r="N128" s="252"/>
      <c r="O128" s="252"/>
      <c r="P128" s="252"/>
      <c r="Q128" s="252"/>
      <c r="R128" s="252"/>
      <c r="S128" s="252"/>
      <c r="T128" s="253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4" t="s">
        <v>208</v>
      </c>
      <c r="AU128" s="254" t="s">
        <v>81</v>
      </c>
      <c r="AV128" s="14" t="s">
        <v>81</v>
      </c>
      <c r="AW128" s="14" t="s">
        <v>33</v>
      </c>
      <c r="AX128" s="14" t="s">
        <v>72</v>
      </c>
      <c r="AY128" s="254" t="s">
        <v>196</v>
      </c>
    </row>
    <row r="129" s="13" customFormat="1">
      <c r="A129" s="13"/>
      <c r="B129" s="233"/>
      <c r="C129" s="234"/>
      <c r="D129" s="235" t="s">
        <v>208</v>
      </c>
      <c r="E129" s="236" t="s">
        <v>19</v>
      </c>
      <c r="F129" s="237" t="s">
        <v>807</v>
      </c>
      <c r="G129" s="234"/>
      <c r="H129" s="236" t="s">
        <v>19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208</v>
      </c>
      <c r="AU129" s="243" t="s">
        <v>81</v>
      </c>
      <c r="AV129" s="13" t="s">
        <v>79</v>
      </c>
      <c r="AW129" s="13" t="s">
        <v>33</v>
      </c>
      <c r="AX129" s="13" t="s">
        <v>72</v>
      </c>
      <c r="AY129" s="243" t="s">
        <v>196</v>
      </c>
    </row>
    <row r="130" s="13" customFormat="1">
      <c r="A130" s="13"/>
      <c r="B130" s="233"/>
      <c r="C130" s="234"/>
      <c r="D130" s="235" t="s">
        <v>208</v>
      </c>
      <c r="E130" s="236" t="s">
        <v>19</v>
      </c>
      <c r="F130" s="237" t="s">
        <v>2475</v>
      </c>
      <c r="G130" s="234"/>
      <c r="H130" s="236" t="s">
        <v>19</v>
      </c>
      <c r="I130" s="238"/>
      <c r="J130" s="234"/>
      <c r="K130" s="234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208</v>
      </c>
      <c r="AU130" s="243" t="s">
        <v>81</v>
      </c>
      <c r="AV130" s="13" t="s">
        <v>79</v>
      </c>
      <c r="AW130" s="13" t="s">
        <v>33</v>
      </c>
      <c r="AX130" s="13" t="s">
        <v>72</v>
      </c>
      <c r="AY130" s="243" t="s">
        <v>196</v>
      </c>
    </row>
    <row r="131" s="13" customFormat="1">
      <c r="A131" s="13"/>
      <c r="B131" s="233"/>
      <c r="C131" s="234"/>
      <c r="D131" s="235" t="s">
        <v>208</v>
      </c>
      <c r="E131" s="236" t="s">
        <v>19</v>
      </c>
      <c r="F131" s="237" t="s">
        <v>2482</v>
      </c>
      <c r="G131" s="234"/>
      <c r="H131" s="236" t="s">
        <v>19</v>
      </c>
      <c r="I131" s="238"/>
      <c r="J131" s="234"/>
      <c r="K131" s="234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208</v>
      </c>
      <c r="AU131" s="243" t="s">
        <v>81</v>
      </c>
      <c r="AV131" s="13" t="s">
        <v>79</v>
      </c>
      <c r="AW131" s="13" t="s">
        <v>33</v>
      </c>
      <c r="AX131" s="13" t="s">
        <v>72</v>
      </c>
      <c r="AY131" s="243" t="s">
        <v>196</v>
      </c>
    </row>
    <row r="132" s="14" customFormat="1">
      <c r="A132" s="14"/>
      <c r="B132" s="244"/>
      <c r="C132" s="245"/>
      <c r="D132" s="235" t="s">
        <v>208</v>
      </c>
      <c r="E132" s="246" t="s">
        <v>19</v>
      </c>
      <c r="F132" s="247" t="s">
        <v>2483</v>
      </c>
      <c r="G132" s="245"/>
      <c r="H132" s="248">
        <v>297.39999999999998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4" t="s">
        <v>208</v>
      </c>
      <c r="AU132" s="254" t="s">
        <v>81</v>
      </c>
      <c r="AV132" s="14" t="s">
        <v>81</v>
      </c>
      <c r="AW132" s="14" t="s">
        <v>33</v>
      </c>
      <c r="AX132" s="14" t="s">
        <v>72</v>
      </c>
      <c r="AY132" s="254" t="s">
        <v>196</v>
      </c>
    </row>
    <row r="133" s="13" customFormat="1">
      <c r="A133" s="13"/>
      <c r="B133" s="233"/>
      <c r="C133" s="234"/>
      <c r="D133" s="235" t="s">
        <v>208</v>
      </c>
      <c r="E133" s="236" t="s">
        <v>19</v>
      </c>
      <c r="F133" s="237" t="s">
        <v>807</v>
      </c>
      <c r="G133" s="234"/>
      <c r="H133" s="236" t="s">
        <v>19</v>
      </c>
      <c r="I133" s="238"/>
      <c r="J133" s="234"/>
      <c r="K133" s="234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208</v>
      </c>
      <c r="AU133" s="243" t="s">
        <v>81</v>
      </c>
      <c r="AV133" s="13" t="s">
        <v>79</v>
      </c>
      <c r="AW133" s="13" t="s">
        <v>33</v>
      </c>
      <c r="AX133" s="13" t="s">
        <v>72</v>
      </c>
      <c r="AY133" s="243" t="s">
        <v>196</v>
      </c>
    </row>
    <row r="134" s="15" customFormat="1">
      <c r="A134" s="15"/>
      <c r="B134" s="255"/>
      <c r="C134" s="256"/>
      <c r="D134" s="235" t="s">
        <v>208</v>
      </c>
      <c r="E134" s="257" t="s">
        <v>19</v>
      </c>
      <c r="F134" s="258" t="s">
        <v>219</v>
      </c>
      <c r="G134" s="256"/>
      <c r="H134" s="259">
        <v>328.89999999999998</v>
      </c>
      <c r="I134" s="260"/>
      <c r="J134" s="256"/>
      <c r="K134" s="256"/>
      <c r="L134" s="261"/>
      <c r="M134" s="262"/>
      <c r="N134" s="263"/>
      <c r="O134" s="263"/>
      <c r="P134" s="263"/>
      <c r="Q134" s="263"/>
      <c r="R134" s="263"/>
      <c r="S134" s="263"/>
      <c r="T134" s="264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T134" s="265" t="s">
        <v>208</v>
      </c>
      <c r="AU134" s="265" t="s">
        <v>81</v>
      </c>
      <c r="AV134" s="15" t="s">
        <v>204</v>
      </c>
      <c r="AW134" s="15" t="s">
        <v>33</v>
      </c>
      <c r="AX134" s="15" t="s">
        <v>79</v>
      </c>
      <c r="AY134" s="265" t="s">
        <v>196</v>
      </c>
    </row>
    <row r="135" s="2" customFormat="1" ht="21.75" customHeight="1">
      <c r="A135" s="41"/>
      <c r="B135" s="42"/>
      <c r="C135" s="215" t="s">
        <v>241</v>
      </c>
      <c r="D135" s="215" t="s">
        <v>199</v>
      </c>
      <c r="E135" s="216" t="s">
        <v>2489</v>
      </c>
      <c r="F135" s="217" t="s">
        <v>2490</v>
      </c>
      <c r="G135" s="218" t="s">
        <v>202</v>
      </c>
      <c r="H135" s="219">
        <v>328.89999999999998</v>
      </c>
      <c r="I135" s="220"/>
      <c r="J135" s="221">
        <f>ROUND(I135*H135,2)</f>
        <v>0</v>
      </c>
      <c r="K135" s="217" t="s">
        <v>203</v>
      </c>
      <c r="L135" s="47"/>
      <c r="M135" s="222" t="s">
        <v>19</v>
      </c>
      <c r="N135" s="223" t="s">
        <v>43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204</v>
      </c>
      <c r="AT135" s="226" t="s">
        <v>199</v>
      </c>
      <c r="AU135" s="226" t="s">
        <v>81</v>
      </c>
      <c r="AY135" s="20" t="s">
        <v>196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79</v>
      </c>
      <c r="BK135" s="227">
        <f>ROUND(I135*H135,2)</f>
        <v>0</v>
      </c>
      <c r="BL135" s="20" t="s">
        <v>204</v>
      </c>
      <c r="BM135" s="226" t="s">
        <v>2491</v>
      </c>
    </row>
    <row r="136" s="2" customFormat="1">
      <c r="A136" s="41"/>
      <c r="B136" s="42"/>
      <c r="C136" s="43"/>
      <c r="D136" s="228" t="s">
        <v>206</v>
      </c>
      <c r="E136" s="43"/>
      <c r="F136" s="229" t="s">
        <v>2492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206</v>
      </c>
      <c r="AU136" s="20" t="s">
        <v>81</v>
      </c>
    </row>
    <row r="137" s="13" customFormat="1">
      <c r="A137" s="13"/>
      <c r="B137" s="233"/>
      <c r="C137" s="234"/>
      <c r="D137" s="235" t="s">
        <v>208</v>
      </c>
      <c r="E137" s="236" t="s">
        <v>19</v>
      </c>
      <c r="F137" s="237" t="s">
        <v>2475</v>
      </c>
      <c r="G137" s="234"/>
      <c r="H137" s="236" t="s">
        <v>19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208</v>
      </c>
      <c r="AU137" s="243" t="s">
        <v>81</v>
      </c>
      <c r="AV137" s="13" t="s">
        <v>79</v>
      </c>
      <c r="AW137" s="13" t="s">
        <v>33</v>
      </c>
      <c r="AX137" s="13" t="s">
        <v>72</v>
      </c>
      <c r="AY137" s="243" t="s">
        <v>196</v>
      </c>
    </row>
    <row r="138" s="13" customFormat="1">
      <c r="A138" s="13"/>
      <c r="B138" s="233"/>
      <c r="C138" s="234"/>
      <c r="D138" s="235" t="s">
        <v>208</v>
      </c>
      <c r="E138" s="236" t="s">
        <v>19</v>
      </c>
      <c r="F138" s="237" t="s">
        <v>2476</v>
      </c>
      <c r="G138" s="234"/>
      <c r="H138" s="236" t="s">
        <v>19</v>
      </c>
      <c r="I138" s="238"/>
      <c r="J138" s="234"/>
      <c r="K138" s="234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208</v>
      </c>
      <c r="AU138" s="243" t="s">
        <v>81</v>
      </c>
      <c r="AV138" s="13" t="s">
        <v>79</v>
      </c>
      <c r="AW138" s="13" t="s">
        <v>33</v>
      </c>
      <c r="AX138" s="13" t="s">
        <v>72</v>
      </c>
      <c r="AY138" s="243" t="s">
        <v>196</v>
      </c>
    </row>
    <row r="139" s="14" customFormat="1">
      <c r="A139" s="14"/>
      <c r="B139" s="244"/>
      <c r="C139" s="245"/>
      <c r="D139" s="235" t="s">
        <v>208</v>
      </c>
      <c r="E139" s="246" t="s">
        <v>19</v>
      </c>
      <c r="F139" s="247" t="s">
        <v>2477</v>
      </c>
      <c r="G139" s="245"/>
      <c r="H139" s="248">
        <v>31.5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4" t="s">
        <v>208</v>
      </c>
      <c r="AU139" s="254" t="s">
        <v>81</v>
      </c>
      <c r="AV139" s="14" t="s">
        <v>81</v>
      </c>
      <c r="AW139" s="14" t="s">
        <v>33</v>
      </c>
      <c r="AX139" s="14" t="s">
        <v>72</v>
      </c>
      <c r="AY139" s="254" t="s">
        <v>196</v>
      </c>
    </row>
    <row r="140" s="13" customFormat="1">
      <c r="A140" s="13"/>
      <c r="B140" s="233"/>
      <c r="C140" s="234"/>
      <c r="D140" s="235" t="s">
        <v>208</v>
      </c>
      <c r="E140" s="236" t="s">
        <v>19</v>
      </c>
      <c r="F140" s="237" t="s">
        <v>807</v>
      </c>
      <c r="G140" s="234"/>
      <c r="H140" s="236" t="s">
        <v>19</v>
      </c>
      <c r="I140" s="238"/>
      <c r="J140" s="234"/>
      <c r="K140" s="234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208</v>
      </c>
      <c r="AU140" s="243" t="s">
        <v>81</v>
      </c>
      <c r="AV140" s="13" t="s">
        <v>79</v>
      </c>
      <c r="AW140" s="13" t="s">
        <v>33</v>
      </c>
      <c r="AX140" s="13" t="s">
        <v>72</v>
      </c>
      <c r="AY140" s="243" t="s">
        <v>196</v>
      </c>
    </row>
    <row r="141" s="13" customFormat="1">
      <c r="A141" s="13"/>
      <c r="B141" s="233"/>
      <c r="C141" s="234"/>
      <c r="D141" s="235" t="s">
        <v>208</v>
      </c>
      <c r="E141" s="236" t="s">
        <v>19</v>
      </c>
      <c r="F141" s="237" t="s">
        <v>2475</v>
      </c>
      <c r="G141" s="234"/>
      <c r="H141" s="236" t="s">
        <v>19</v>
      </c>
      <c r="I141" s="238"/>
      <c r="J141" s="234"/>
      <c r="K141" s="234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208</v>
      </c>
      <c r="AU141" s="243" t="s">
        <v>81</v>
      </c>
      <c r="AV141" s="13" t="s">
        <v>79</v>
      </c>
      <c r="AW141" s="13" t="s">
        <v>33</v>
      </c>
      <c r="AX141" s="13" t="s">
        <v>72</v>
      </c>
      <c r="AY141" s="243" t="s">
        <v>196</v>
      </c>
    </row>
    <row r="142" s="13" customFormat="1">
      <c r="A142" s="13"/>
      <c r="B142" s="233"/>
      <c r="C142" s="234"/>
      <c r="D142" s="235" t="s">
        <v>208</v>
      </c>
      <c r="E142" s="236" t="s">
        <v>19</v>
      </c>
      <c r="F142" s="237" t="s">
        <v>2482</v>
      </c>
      <c r="G142" s="234"/>
      <c r="H142" s="236" t="s">
        <v>19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208</v>
      </c>
      <c r="AU142" s="243" t="s">
        <v>81</v>
      </c>
      <c r="AV142" s="13" t="s">
        <v>79</v>
      </c>
      <c r="AW142" s="13" t="s">
        <v>33</v>
      </c>
      <c r="AX142" s="13" t="s">
        <v>72</v>
      </c>
      <c r="AY142" s="243" t="s">
        <v>196</v>
      </c>
    </row>
    <row r="143" s="14" customFormat="1">
      <c r="A143" s="14"/>
      <c r="B143" s="244"/>
      <c r="C143" s="245"/>
      <c r="D143" s="235" t="s">
        <v>208</v>
      </c>
      <c r="E143" s="246" t="s">
        <v>19</v>
      </c>
      <c r="F143" s="247" t="s">
        <v>2483</v>
      </c>
      <c r="G143" s="245"/>
      <c r="H143" s="248">
        <v>297.39999999999998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4" t="s">
        <v>208</v>
      </c>
      <c r="AU143" s="254" t="s">
        <v>81</v>
      </c>
      <c r="AV143" s="14" t="s">
        <v>81</v>
      </c>
      <c r="AW143" s="14" t="s">
        <v>33</v>
      </c>
      <c r="AX143" s="14" t="s">
        <v>72</v>
      </c>
      <c r="AY143" s="254" t="s">
        <v>196</v>
      </c>
    </row>
    <row r="144" s="13" customFormat="1">
      <c r="A144" s="13"/>
      <c r="B144" s="233"/>
      <c r="C144" s="234"/>
      <c r="D144" s="235" t="s">
        <v>208</v>
      </c>
      <c r="E144" s="236" t="s">
        <v>19</v>
      </c>
      <c r="F144" s="237" t="s">
        <v>807</v>
      </c>
      <c r="G144" s="234"/>
      <c r="H144" s="236" t="s">
        <v>19</v>
      </c>
      <c r="I144" s="238"/>
      <c r="J144" s="234"/>
      <c r="K144" s="234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208</v>
      </c>
      <c r="AU144" s="243" t="s">
        <v>81</v>
      </c>
      <c r="AV144" s="13" t="s">
        <v>79</v>
      </c>
      <c r="AW144" s="13" t="s">
        <v>33</v>
      </c>
      <c r="AX144" s="13" t="s">
        <v>72</v>
      </c>
      <c r="AY144" s="243" t="s">
        <v>196</v>
      </c>
    </row>
    <row r="145" s="15" customFormat="1">
      <c r="A145" s="15"/>
      <c r="B145" s="255"/>
      <c r="C145" s="256"/>
      <c r="D145" s="235" t="s">
        <v>208</v>
      </c>
      <c r="E145" s="257" t="s">
        <v>19</v>
      </c>
      <c r="F145" s="258" t="s">
        <v>219</v>
      </c>
      <c r="G145" s="256"/>
      <c r="H145" s="259">
        <v>328.89999999999998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5" t="s">
        <v>208</v>
      </c>
      <c r="AU145" s="265" t="s">
        <v>81</v>
      </c>
      <c r="AV145" s="15" t="s">
        <v>204</v>
      </c>
      <c r="AW145" s="15" t="s">
        <v>33</v>
      </c>
      <c r="AX145" s="15" t="s">
        <v>79</v>
      </c>
      <c r="AY145" s="265" t="s">
        <v>196</v>
      </c>
    </row>
    <row r="146" s="2" customFormat="1" ht="16.5" customHeight="1">
      <c r="A146" s="41"/>
      <c r="B146" s="42"/>
      <c r="C146" s="215" t="s">
        <v>261</v>
      </c>
      <c r="D146" s="215" t="s">
        <v>199</v>
      </c>
      <c r="E146" s="216" t="s">
        <v>2493</v>
      </c>
      <c r="F146" s="217" t="s">
        <v>2494</v>
      </c>
      <c r="G146" s="218" t="s">
        <v>202</v>
      </c>
      <c r="H146" s="219">
        <v>328.89999999999998</v>
      </c>
      <c r="I146" s="220"/>
      <c r="J146" s="221">
        <f>ROUND(I146*H146,2)</f>
        <v>0</v>
      </c>
      <c r="K146" s="217" t="s">
        <v>203</v>
      </c>
      <c r="L146" s="47"/>
      <c r="M146" s="222" t="s">
        <v>19</v>
      </c>
      <c r="N146" s="223" t="s">
        <v>43</v>
      </c>
      <c r="O146" s="87"/>
      <c r="P146" s="224">
        <f>O146*H146</f>
        <v>0</v>
      </c>
      <c r="Q146" s="224">
        <v>0</v>
      </c>
      <c r="R146" s="224">
        <f>Q146*H146</f>
        <v>0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204</v>
      </c>
      <c r="AT146" s="226" t="s">
        <v>199</v>
      </c>
      <c r="AU146" s="226" t="s">
        <v>81</v>
      </c>
      <c r="AY146" s="20" t="s">
        <v>196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79</v>
      </c>
      <c r="BK146" s="227">
        <f>ROUND(I146*H146,2)</f>
        <v>0</v>
      </c>
      <c r="BL146" s="20" t="s">
        <v>204</v>
      </c>
      <c r="BM146" s="226" t="s">
        <v>2495</v>
      </c>
    </row>
    <row r="147" s="2" customFormat="1">
      <c r="A147" s="41"/>
      <c r="B147" s="42"/>
      <c r="C147" s="43"/>
      <c r="D147" s="228" t="s">
        <v>206</v>
      </c>
      <c r="E147" s="43"/>
      <c r="F147" s="229" t="s">
        <v>2496</v>
      </c>
      <c r="G147" s="43"/>
      <c r="H147" s="43"/>
      <c r="I147" s="230"/>
      <c r="J147" s="43"/>
      <c r="K147" s="43"/>
      <c r="L147" s="47"/>
      <c r="M147" s="231"/>
      <c r="N147" s="232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206</v>
      </c>
      <c r="AU147" s="20" t="s">
        <v>81</v>
      </c>
    </row>
    <row r="148" s="13" customFormat="1">
      <c r="A148" s="13"/>
      <c r="B148" s="233"/>
      <c r="C148" s="234"/>
      <c r="D148" s="235" t="s">
        <v>208</v>
      </c>
      <c r="E148" s="236" t="s">
        <v>19</v>
      </c>
      <c r="F148" s="237" t="s">
        <v>2475</v>
      </c>
      <c r="G148" s="234"/>
      <c r="H148" s="236" t="s">
        <v>19</v>
      </c>
      <c r="I148" s="238"/>
      <c r="J148" s="234"/>
      <c r="K148" s="234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208</v>
      </c>
      <c r="AU148" s="243" t="s">
        <v>81</v>
      </c>
      <c r="AV148" s="13" t="s">
        <v>79</v>
      </c>
      <c r="AW148" s="13" t="s">
        <v>33</v>
      </c>
      <c r="AX148" s="13" t="s">
        <v>72</v>
      </c>
      <c r="AY148" s="243" t="s">
        <v>196</v>
      </c>
    </row>
    <row r="149" s="13" customFormat="1">
      <c r="A149" s="13"/>
      <c r="B149" s="233"/>
      <c r="C149" s="234"/>
      <c r="D149" s="235" t="s">
        <v>208</v>
      </c>
      <c r="E149" s="236" t="s">
        <v>19</v>
      </c>
      <c r="F149" s="237" t="s">
        <v>2476</v>
      </c>
      <c r="G149" s="234"/>
      <c r="H149" s="236" t="s">
        <v>19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208</v>
      </c>
      <c r="AU149" s="243" t="s">
        <v>81</v>
      </c>
      <c r="AV149" s="13" t="s">
        <v>79</v>
      </c>
      <c r="AW149" s="13" t="s">
        <v>33</v>
      </c>
      <c r="AX149" s="13" t="s">
        <v>72</v>
      </c>
      <c r="AY149" s="243" t="s">
        <v>196</v>
      </c>
    </row>
    <row r="150" s="14" customFormat="1">
      <c r="A150" s="14"/>
      <c r="B150" s="244"/>
      <c r="C150" s="245"/>
      <c r="D150" s="235" t="s">
        <v>208</v>
      </c>
      <c r="E150" s="246" t="s">
        <v>19</v>
      </c>
      <c r="F150" s="247" t="s">
        <v>2477</v>
      </c>
      <c r="G150" s="245"/>
      <c r="H150" s="248">
        <v>31.5</v>
      </c>
      <c r="I150" s="249"/>
      <c r="J150" s="245"/>
      <c r="K150" s="245"/>
      <c r="L150" s="250"/>
      <c r="M150" s="251"/>
      <c r="N150" s="252"/>
      <c r="O150" s="252"/>
      <c r="P150" s="252"/>
      <c r="Q150" s="252"/>
      <c r="R150" s="252"/>
      <c r="S150" s="252"/>
      <c r="T150" s="253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4" t="s">
        <v>208</v>
      </c>
      <c r="AU150" s="254" t="s">
        <v>81</v>
      </c>
      <c r="AV150" s="14" t="s">
        <v>81</v>
      </c>
      <c r="AW150" s="14" t="s">
        <v>33</v>
      </c>
      <c r="AX150" s="14" t="s">
        <v>72</v>
      </c>
      <c r="AY150" s="254" t="s">
        <v>196</v>
      </c>
    </row>
    <row r="151" s="13" customFormat="1">
      <c r="A151" s="13"/>
      <c r="B151" s="233"/>
      <c r="C151" s="234"/>
      <c r="D151" s="235" t="s">
        <v>208</v>
      </c>
      <c r="E151" s="236" t="s">
        <v>19</v>
      </c>
      <c r="F151" s="237" t="s">
        <v>807</v>
      </c>
      <c r="G151" s="234"/>
      <c r="H151" s="236" t="s">
        <v>19</v>
      </c>
      <c r="I151" s="238"/>
      <c r="J151" s="234"/>
      <c r="K151" s="234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208</v>
      </c>
      <c r="AU151" s="243" t="s">
        <v>81</v>
      </c>
      <c r="AV151" s="13" t="s">
        <v>79</v>
      </c>
      <c r="AW151" s="13" t="s">
        <v>33</v>
      </c>
      <c r="AX151" s="13" t="s">
        <v>72</v>
      </c>
      <c r="AY151" s="243" t="s">
        <v>196</v>
      </c>
    </row>
    <row r="152" s="13" customFormat="1">
      <c r="A152" s="13"/>
      <c r="B152" s="233"/>
      <c r="C152" s="234"/>
      <c r="D152" s="235" t="s">
        <v>208</v>
      </c>
      <c r="E152" s="236" t="s">
        <v>19</v>
      </c>
      <c r="F152" s="237" t="s">
        <v>2475</v>
      </c>
      <c r="G152" s="234"/>
      <c r="H152" s="236" t="s">
        <v>19</v>
      </c>
      <c r="I152" s="238"/>
      <c r="J152" s="234"/>
      <c r="K152" s="234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208</v>
      </c>
      <c r="AU152" s="243" t="s">
        <v>81</v>
      </c>
      <c r="AV152" s="13" t="s">
        <v>79</v>
      </c>
      <c r="AW152" s="13" t="s">
        <v>33</v>
      </c>
      <c r="AX152" s="13" t="s">
        <v>72</v>
      </c>
      <c r="AY152" s="243" t="s">
        <v>196</v>
      </c>
    </row>
    <row r="153" s="13" customFormat="1">
      <c r="A153" s="13"/>
      <c r="B153" s="233"/>
      <c r="C153" s="234"/>
      <c r="D153" s="235" t="s">
        <v>208</v>
      </c>
      <c r="E153" s="236" t="s">
        <v>19</v>
      </c>
      <c r="F153" s="237" t="s">
        <v>2482</v>
      </c>
      <c r="G153" s="234"/>
      <c r="H153" s="236" t="s">
        <v>19</v>
      </c>
      <c r="I153" s="238"/>
      <c r="J153" s="234"/>
      <c r="K153" s="234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208</v>
      </c>
      <c r="AU153" s="243" t="s">
        <v>81</v>
      </c>
      <c r="AV153" s="13" t="s">
        <v>79</v>
      </c>
      <c r="AW153" s="13" t="s">
        <v>33</v>
      </c>
      <c r="AX153" s="13" t="s">
        <v>72</v>
      </c>
      <c r="AY153" s="243" t="s">
        <v>196</v>
      </c>
    </row>
    <row r="154" s="14" customFormat="1">
      <c r="A154" s="14"/>
      <c r="B154" s="244"/>
      <c r="C154" s="245"/>
      <c r="D154" s="235" t="s">
        <v>208</v>
      </c>
      <c r="E154" s="246" t="s">
        <v>19</v>
      </c>
      <c r="F154" s="247" t="s">
        <v>2483</v>
      </c>
      <c r="G154" s="245"/>
      <c r="H154" s="248">
        <v>297.39999999999998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4" t="s">
        <v>208</v>
      </c>
      <c r="AU154" s="254" t="s">
        <v>81</v>
      </c>
      <c r="AV154" s="14" t="s">
        <v>81</v>
      </c>
      <c r="AW154" s="14" t="s">
        <v>33</v>
      </c>
      <c r="AX154" s="14" t="s">
        <v>72</v>
      </c>
      <c r="AY154" s="254" t="s">
        <v>196</v>
      </c>
    </row>
    <row r="155" s="13" customFormat="1">
      <c r="A155" s="13"/>
      <c r="B155" s="233"/>
      <c r="C155" s="234"/>
      <c r="D155" s="235" t="s">
        <v>208</v>
      </c>
      <c r="E155" s="236" t="s">
        <v>19</v>
      </c>
      <c r="F155" s="237" t="s">
        <v>807</v>
      </c>
      <c r="G155" s="234"/>
      <c r="H155" s="236" t="s">
        <v>19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208</v>
      </c>
      <c r="AU155" s="243" t="s">
        <v>81</v>
      </c>
      <c r="AV155" s="13" t="s">
        <v>79</v>
      </c>
      <c r="AW155" s="13" t="s">
        <v>33</v>
      </c>
      <c r="AX155" s="13" t="s">
        <v>72</v>
      </c>
      <c r="AY155" s="243" t="s">
        <v>196</v>
      </c>
    </row>
    <row r="156" s="15" customFormat="1">
      <c r="A156" s="15"/>
      <c r="B156" s="255"/>
      <c r="C156" s="256"/>
      <c r="D156" s="235" t="s">
        <v>208</v>
      </c>
      <c r="E156" s="257" t="s">
        <v>19</v>
      </c>
      <c r="F156" s="258" t="s">
        <v>219</v>
      </c>
      <c r="G156" s="256"/>
      <c r="H156" s="259">
        <v>328.89999999999998</v>
      </c>
      <c r="I156" s="260"/>
      <c r="J156" s="256"/>
      <c r="K156" s="256"/>
      <c r="L156" s="261"/>
      <c r="M156" s="262"/>
      <c r="N156" s="263"/>
      <c r="O156" s="263"/>
      <c r="P156" s="263"/>
      <c r="Q156" s="263"/>
      <c r="R156" s="263"/>
      <c r="S156" s="263"/>
      <c r="T156" s="264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5" t="s">
        <v>208</v>
      </c>
      <c r="AU156" s="265" t="s">
        <v>81</v>
      </c>
      <c r="AV156" s="15" t="s">
        <v>204</v>
      </c>
      <c r="AW156" s="15" t="s">
        <v>33</v>
      </c>
      <c r="AX156" s="15" t="s">
        <v>79</v>
      </c>
      <c r="AY156" s="265" t="s">
        <v>196</v>
      </c>
    </row>
    <row r="157" s="2" customFormat="1" ht="16.5" customHeight="1">
      <c r="A157" s="41"/>
      <c r="B157" s="42"/>
      <c r="C157" s="215" t="s">
        <v>278</v>
      </c>
      <c r="D157" s="215" t="s">
        <v>199</v>
      </c>
      <c r="E157" s="216" t="s">
        <v>2497</v>
      </c>
      <c r="F157" s="217" t="s">
        <v>2498</v>
      </c>
      <c r="G157" s="218" t="s">
        <v>202</v>
      </c>
      <c r="H157" s="219">
        <v>328.89999999999998</v>
      </c>
      <c r="I157" s="220"/>
      <c r="J157" s="221">
        <f>ROUND(I157*H157,2)</f>
        <v>0</v>
      </c>
      <c r="K157" s="217" t="s">
        <v>203</v>
      </c>
      <c r="L157" s="47"/>
      <c r="M157" s="222" t="s">
        <v>19</v>
      </c>
      <c r="N157" s="223" t="s">
        <v>43</v>
      </c>
      <c r="O157" s="87"/>
      <c r="P157" s="224">
        <f>O157*H157</f>
        <v>0</v>
      </c>
      <c r="Q157" s="224">
        <v>0</v>
      </c>
      <c r="R157" s="224">
        <f>Q157*H157</f>
        <v>0</v>
      </c>
      <c r="S157" s="224">
        <v>0</v>
      </c>
      <c r="T157" s="22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6" t="s">
        <v>204</v>
      </c>
      <c r="AT157" s="226" t="s">
        <v>199</v>
      </c>
      <c r="AU157" s="226" t="s">
        <v>81</v>
      </c>
      <c r="AY157" s="20" t="s">
        <v>196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20" t="s">
        <v>79</v>
      </c>
      <c r="BK157" s="227">
        <f>ROUND(I157*H157,2)</f>
        <v>0</v>
      </c>
      <c r="BL157" s="20" t="s">
        <v>204</v>
      </c>
      <c r="BM157" s="226" t="s">
        <v>2499</v>
      </c>
    </row>
    <row r="158" s="2" customFormat="1">
      <c r="A158" s="41"/>
      <c r="B158" s="42"/>
      <c r="C158" s="43"/>
      <c r="D158" s="228" t="s">
        <v>206</v>
      </c>
      <c r="E158" s="43"/>
      <c r="F158" s="229" t="s">
        <v>2500</v>
      </c>
      <c r="G158" s="43"/>
      <c r="H158" s="43"/>
      <c r="I158" s="230"/>
      <c r="J158" s="43"/>
      <c r="K158" s="43"/>
      <c r="L158" s="47"/>
      <c r="M158" s="231"/>
      <c r="N158" s="232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206</v>
      </c>
      <c r="AU158" s="20" t="s">
        <v>81</v>
      </c>
    </row>
    <row r="159" s="13" customFormat="1">
      <c r="A159" s="13"/>
      <c r="B159" s="233"/>
      <c r="C159" s="234"/>
      <c r="D159" s="235" t="s">
        <v>208</v>
      </c>
      <c r="E159" s="236" t="s">
        <v>19</v>
      </c>
      <c r="F159" s="237" t="s">
        <v>2475</v>
      </c>
      <c r="G159" s="234"/>
      <c r="H159" s="236" t="s">
        <v>19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208</v>
      </c>
      <c r="AU159" s="243" t="s">
        <v>81</v>
      </c>
      <c r="AV159" s="13" t="s">
        <v>79</v>
      </c>
      <c r="AW159" s="13" t="s">
        <v>33</v>
      </c>
      <c r="AX159" s="13" t="s">
        <v>72</v>
      </c>
      <c r="AY159" s="243" t="s">
        <v>196</v>
      </c>
    </row>
    <row r="160" s="13" customFormat="1">
      <c r="A160" s="13"/>
      <c r="B160" s="233"/>
      <c r="C160" s="234"/>
      <c r="D160" s="235" t="s">
        <v>208</v>
      </c>
      <c r="E160" s="236" t="s">
        <v>19</v>
      </c>
      <c r="F160" s="237" t="s">
        <v>2501</v>
      </c>
      <c r="G160" s="234"/>
      <c r="H160" s="236" t="s">
        <v>19</v>
      </c>
      <c r="I160" s="238"/>
      <c r="J160" s="234"/>
      <c r="K160" s="234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208</v>
      </c>
      <c r="AU160" s="243" t="s">
        <v>81</v>
      </c>
      <c r="AV160" s="13" t="s">
        <v>79</v>
      </c>
      <c r="AW160" s="13" t="s">
        <v>33</v>
      </c>
      <c r="AX160" s="13" t="s">
        <v>72</v>
      </c>
      <c r="AY160" s="243" t="s">
        <v>196</v>
      </c>
    </row>
    <row r="161" s="13" customFormat="1">
      <c r="A161" s="13"/>
      <c r="B161" s="233"/>
      <c r="C161" s="234"/>
      <c r="D161" s="235" t="s">
        <v>208</v>
      </c>
      <c r="E161" s="236" t="s">
        <v>19</v>
      </c>
      <c r="F161" s="237" t="s">
        <v>2476</v>
      </c>
      <c r="G161" s="234"/>
      <c r="H161" s="236" t="s">
        <v>19</v>
      </c>
      <c r="I161" s="238"/>
      <c r="J161" s="234"/>
      <c r="K161" s="234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208</v>
      </c>
      <c r="AU161" s="243" t="s">
        <v>81</v>
      </c>
      <c r="AV161" s="13" t="s">
        <v>79</v>
      </c>
      <c r="AW161" s="13" t="s">
        <v>33</v>
      </c>
      <c r="AX161" s="13" t="s">
        <v>72</v>
      </c>
      <c r="AY161" s="243" t="s">
        <v>196</v>
      </c>
    </row>
    <row r="162" s="14" customFormat="1">
      <c r="A162" s="14"/>
      <c r="B162" s="244"/>
      <c r="C162" s="245"/>
      <c r="D162" s="235" t="s">
        <v>208</v>
      </c>
      <c r="E162" s="246" t="s">
        <v>19</v>
      </c>
      <c r="F162" s="247" t="s">
        <v>2477</v>
      </c>
      <c r="G162" s="245"/>
      <c r="H162" s="248">
        <v>31.5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208</v>
      </c>
      <c r="AU162" s="254" t="s">
        <v>81</v>
      </c>
      <c r="AV162" s="14" t="s">
        <v>81</v>
      </c>
      <c r="AW162" s="14" t="s">
        <v>33</v>
      </c>
      <c r="AX162" s="14" t="s">
        <v>72</v>
      </c>
      <c r="AY162" s="254" t="s">
        <v>196</v>
      </c>
    </row>
    <row r="163" s="13" customFormat="1">
      <c r="A163" s="13"/>
      <c r="B163" s="233"/>
      <c r="C163" s="234"/>
      <c r="D163" s="235" t="s">
        <v>208</v>
      </c>
      <c r="E163" s="236" t="s">
        <v>19</v>
      </c>
      <c r="F163" s="237" t="s">
        <v>807</v>
      </c>
      <c r="G163" s="234"/>
      <c r="H163" s="236" t="s">
        <v>19</v>
      </c>
      <c r="I163" s="238"/>
      <c r="J163" s="234"/>
      <c r="K163" s="234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208</v>
      </c>
      <c r="AU163" s="243" t="s">
        <v>81</v>
      </c>
      <c r="AV163" s="13" t="s">
        <v>79</v>
      </c>
      <c r="AW163" s="13" t="s">
        <v>33</v>
      </c>
      <c r="AX163" s="13" t="s">
        <v>72</v>
      </c>
      <c r="AY163" s="243" t="s">
        <v>196</v>
      </c>
    </row>
    <row r="164" s="13" customFormat="1">
      <c r="A164" s="13"/>
      <c r="B164" s="233"/>
      <c r="C164" s="234"/>
      <c r="D164" s="235" t="s">
        <v>208</v>
      </c>
      <c r="E164" s="236" t="s">
        <v>19</v>
      </c>
      <c r="F164" s="237" t="s">
        <v>2475</v>
      </c>
      <c r="G164" s="234"/>
      <c r="H164" s="236" t="s">
        <v>19</v>
      </c>
      <c r="I164" s="238"/>
      <c r="J164" s="234"/>
      <c r="K164" s="234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208</v>
      </c>
      <c r="AU164" s="243" t="s">
        <v>81</v>
      </c>
      <c r="AV164" s="13" t="s">
        <v>79</v>
      </c>
      <c r="AW164" s="13" t="s">
        <v>33</v>
      </c>
      <c r="AX164" s="13" t="s">
        <v>72</v>
      </c>
      <c r="AY164" s="243" t="s">
        <v>196</v>
      </c>
    </row>
    <row r="165" s="13" customFormat="1">
      <c r="A165" s="13"/>
      <c r="B165" s="233"/>
      <c r="C165" s="234"/>
      <c r="D165" s="235" t="s">
        <v>208</v>
      </c>
      <c r="E165" s="236" t="s">
        <v>19</v>
      </c>
      <c r="F165" s="237" t="s">
        <v>2482</v>
      </c>
      <c r="G165" s="234"/>
      <c r="H165" s="236" t="s">
        <v>19</v>
      </c>
      <c r="I165" s="238"/>
      <c r="J165" s="234"/>
      <c r="K165" s="234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208</v>
      </c>
      <c r="AU165" s="243" t="s">
        <v>81</v>
      </c>
      <c r="AV165" s="13" t="s">
        <v>79</v>
      </c>
      <c r="AW165" s="13" t="s">
        <v>33</v>
      </c>
      <c r="AX165" s="13" t="s">
        <v>72</v>
      </c>
      <c r="AY165" s="243" t="s">
        <v>196</v>
      </c>
    </row>
    <row r="166" s="14" customFormat="1">
      <c r="A166" s="14"/>
      <c r="B166" s="244"/>
      <c r="C166" s="245"/>
      <c r="D166" s="235" t="s">
        <v>208</v>
      </c>
      <c r="E166" s="246" t="s">
        <v>19</v>
      </c>
      <c r="F166" s="247" t="s">
        <v>2483</v>
      </c>
      <c r="G166" s="245"/>
      <c r="H166" s="248">
        <v>297.39999999999998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208</v>
      </c>
      <c r="AU166" s="254" t="s">
        <v>81</v>
      </c>
      <c r="AV166" s="14" t="s">
        <v>81</v>
      </c>
      <c r="AW166" s="14" t="s">
        <v>33</v>
      </c>
      <c r="AX166" s="14" t="s">
        <v>72</v>
      </c>
      <c r="AY166" s="254" t="s">
        <v>196</v>
      </c>
    </row>
    <row r="167" s="13" customFormat="1">
      <c r="A167" s="13"/>
      <c r="B167" s="233"/>
      <c r="C167" s="234"/>
      <c r="D167" s="235" t="s">
        <v>208</v>
      </c>
      <c r="E167" s="236" t="s">
        <v>19</v>
      </c>
      <c r="F167" s="237" t="s">
        <v>807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208</v>
      </c>
      <c r="AU167" s="243" t="s">
        <v>81</v>
      </c>
      <c r="AV167" s="13" t="s">
        <v>79</v>
      </c>
      <c r="AW167" s="13" t="s">
        <v>33</v>
      </c>
      <c r="AX167" s="13" t="s">
        <v>72</v>
      </c>
      <c r="AY167" s="243" t="s">
        <v>196</v>
      </c>
    </row>
    <row r="168" s="15" customFormat="1">
      <c r="A168" s="15"/>
      <c r="B168" s="255"/>
      <c r="C168" s="256"/>
      <c r="D168" s="235" t="s">
        <v>208</v>
      </c>
      <c r="E168" s="257" t="s">
        <v>19</v>
      </c>
      <c r="F168" s="258" t="s">
        <v>219</v>
      </c>
      <c r="G168" s="256"/>
      <c r="H168" s="259">
        <v>328.89999999999998</v>
      </c>
      <c r="I168" s="260"/>
      <c r="J168" s="256"/>
      <c r="K168" s="256"/>
      <c r="L168" s="261"/>
      <c r="M168" s="262"/>
      <c r="N168" s="263"/>
      <c r="O168" s="263"/>
      <c r="P168" s="263"/>
      <c r="Q168" s="263"/>
      <c r="R168" s="263"/>
      <c r="S168" s="263"/>
      <c r="T168" s="264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65" t="s">
        <v>208</v>
      </c>
      <c r="AU168" s="265" t="s">
        <v>81</v>
      </c>
      <c r="AV168" s="15" t="s">
        <v>204</v>
      </c>
      <c r="AW168" s="15" t="s">
        <v>33</v>
      </c>
      <c r="AX168" s="15" t="s">
        <v>79</v>
      </c>
      <c r="AY168" s="265" t="s">
        <v>196</v>
      </c>
    </row>
    <row r="169" s="2" customFormat="1" ht="16.5" customHeight="1">
      <c r="A169" s="41"/>
      <c r="B169" s="42"/>
      <c r="C169" s="215" t="s">
        <v>284</v>
      </c>
      <c r="D169" s="215" t="s">
        <v>199</v>
      </c>
      <c r="E169" s="216" t="s">
        <v>2502</v>
      </c>
      <c r="F169" s="217" t="s">
        <v>2503</v>
      </c>
      <c r="G169" s="218" t="s">
        <v>202</v>
      </c>
      <c r="H169" s="219">
        <v>328.89999999999998</v>
      </c>
      <c r="I169" s="220"/>
      <c r="J169" s="221">
        <f>ROUND(I169*H169,2)</f>
        <v>0</v>
      </c>
      <c r="K169" s="217" t="s">
        <v>203</v>
      </c>
      <c r="L169" s="47"/>
      <c r="M169" s="222" t="s">
        <v>19</v>
      </c>
      <c r="N169" s="223" t="s">
        <v>43</v>
      </c>
      <c r="O169" s="87"/>
      <c r="P169" s="224">
        <f>O169*H169</f>
        <v>0</v>
      </c>
      <c r="Q169" s="224">
        <v>0</v>
      </c>
      <c r="R169" s="224">
        <f>Q169*H169</f>
        <v>0</v>
      </c>
      <c r="S169" s="224">
        <v>0</v>
      </c>
      <c r="T169" s="22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6" t="s">
        <v>204</v>
      </c>
      <c r="AT169" s="226" t="s">
        <v>199</v>
      </c>
      <c r="AU169" s="226" t="s">
        <v>81</v>
      </c>
      <c r="AY169" s="20" t="s">
        <v>196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20" t="s">
        <v>79</v>
      </c>
      <c r="BK169" s="227">
        <f>ROUND(I169*H169,2)</f>
        <v>0</v>
      </c>
      <c r="BL169" s="20" t="s">
        <v>204</v>
      </c>
      <c r="BM169" s="226" t="s">
        <v>2504</v>
      </c>
    </row>
    <row r="170" s="2" customFormat="1">
      <c r="A170" s="41"/>
      <c r="B170" s="42"/>
      <c r="C170" s="43"/>
      <c r="D170" s="228" t="s">
        <v>206</v>
      </c>
      <c r="E170" s="43"/>
      <c r="F170" s="229" t="s">
        <v>2505</v>
      </c>
      <c r="G170" s="43"/>
      <c r="H170" s="43"/>
      <c r="I170" s="230"/>
      <c r="J170" s="43"/>
      <c r="K170" s="43"/>
      <c r="L170" s="47"/>
      <c r="M170" s="231"/>
      <c r="N170" s="232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206</v>
      </c>
      <c r="AU170" s="20" t="s">
        <v>81</v>
      </c>
    </row>
    <row r="171" s="13" customFormat="1">
      <c r="A171" s="13"/>
      <c r="B171" s="233"/>
      <c r="C171" s="234"/>
      <c r="D171" s="235" t="s">
        <v>208</v>
      </c>
      <c r="E171" s="236" t="s">
        <v>19</v>
      </c>
      <c r="F171" s="237" t="s">
        <v>2475</v>
      </c>
      <c r="G171" s="234"/>
      <c r="H171" s="236" t="s">
        <v>19</v>
      </c>
      <c r="I171" s="238"/>
      <c r="J171" s="234"/>
      <c r="K171" s="234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208</v>
      </c>
      <c r="AU171" s="243" t="s">
        <v>81</v>
      </c>
      <c r="AV171" s="13" t="s">
        <v>79</v>
      </c>
      <c r="AW171" s="13" t="s">
        <v>33</v>
      </c>
      <c r="AX171" s="13" t="s">
        <v>72</v>
      </c>
      <c r="AY171" s="243" t="s">
        <v>196</v>
      </c>
    </row>
    <row r="172" s="13" customFormat="1">
      <c r="A172" s="13"/>
      <c r="B172" s="233"/>
      <c r="C172" s="234"/>
      <c r="D172" s="235" t="s">
        <v>208</v>
      </c>
      <c r="E172" s="236" t="s">
        <v>19</v>
      </c>
      <c r="F172" s="237" t="s">
        <v>2501</v>
      </c>
      <c r="G172" s="234"/>
      <c r="H172" s="236" t="s">
        <v>19</v>
      </c>
      <c r="I172" s="238"/>
      <c r="J172" s="234"/>
      <c r="K172" s="234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208</v>
      </c>
      <c r="AU172" s="243" t="s">
        <v>81</v>
      </c>
      <c r="AV172" s="13" t="s">
        <v>79</v>
      </c>
      <c r="AW172" s="13" t="s">
        <v>33</v>
      </c>
      <c r="AX172" s="13" t="s">
        <v>72</v>
      </c>
      <c r="AY172" s="243" t="s">
        <v>196</v>
      </c>
    </row>
    <row r="173" s="13" customFormat="1">
      <c r="A173" s="13"/>
      <c r="B173" s="233"/>
      <c r="C173" s="234"/>
      <c r="D173" s="235" t="s">
        <v>208</v>
      </c>
      <c r="E173" s="236" t="s">
        <v>19</v>
      </c>
      <c r="F173" s="237" t="s">
        <v>2476</v>
      </c>
      <c r="G173" s="234"/>
      <c r="H173" s="236" t="s">
        <v>19</v>
      </c>
      <c r="I173" s="238"/>
      <c r="J173" s="234"/>
      <c r="K173" s="234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208</v>
      </c>
      <c r="AU173" s="243" t="s">
        <v>81</v>
      </c>
      <c r="AV173" s="13" t="s">
        <v>79</v>
      </c>
      <c r="AW173" s="13" t="s">
        <v>33</v>
      </c>
      <c r="AX173" s="13" t="s">
        <v>72</v>
      </c>
      <c r="AY173" s="243" t="s">
        <v>196</v>
      </c>
    </row>
    <row r="174" s="14" customFormat="1">
      <c r="A174" s="14"/>
      <c r="B174" s="244"/>
      <c r="C174" s="245"/>
      <c r="D174" s="235" t="s">
        <v>208</v>
      </c>
      <c r="E174" s="246" t="s">
        <v>19</v>
      </c>
      <c r="F174" s="247" t="s">
        <v>2477</v>
      </c>
      <c r="G174" s="245"/>
      <c r="H174" s="248">
        <v>31.5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208</v>
      </c>
      <c r="AU174" s="254" t="s">
        <v>81</v>
      </c>
      <c r="AV174" s="14" t="s">
        <v>81</v>
      </c>
      <c r="AW174" s="14" t="s">
        <v>33</v>
      </c>
      <c r="AX174" s="14" t="s">
        <v>72</v>
      </c>
      <c r="AY174" s="254" t="s">
        <v>196</v>
      </c>
    </row>
    <row r="175" s="13" customFormat="1">
      <c r="A175" s="13"/>
      <c r="B175" s="233"/>
      <c r="C175" s="234"/>
      <c r="D175" s="235" t="s">
        <v>208</v>
      </c>
      <c r="E175" s="236" t="s">
        <v>19</v>
      </c>
      <c r="F175" s="237" t="s">
        <v>807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208</v>
      </c>
      <c r="AU175" s="243" t="s">
        <v>81</v>
      </c>
      <c r="AV175" s="13" t="s">
        <v>79</v>
      </c>
      <c r="AW175" s="13" t="s">
        <v>33</v>
      </c>
      <c r="AX175" s="13" t="s">
        <v>72</v>
      </c>
      <c r="AY175" s="243" t="s">
        <v>196</v>
      </c>
    </row>
    <row r="176" s="13" customFormat="1">
      <c r="A176" s="13"/>
      <c r="B176" s="233"/>
      <c r="C176" s="234"/>
      <c r="D176" s="235" t="s">
        <v>208</v>
      </c>
      <c r="E176" s="236" t="s">
        <v>19</v>
      </c>
      <c r="F176" s="237" t="s">
        <v>2475</v>
      </c>
      <c r="G176" s="234"/>
      <c r="H176" s="236" t="s">
        <v>19</v>
      </c>
      <c r="I176" s="238"/>
      <c r="J176" s="234"/>
      <c r="K176" s="234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208</v>
      </c>
      <c r="AU176" s="243" t="s">
        <v>81</v>
      </c>
      <c r="AV176" s="13" t="s">
        <v>79</v>
      </c>
      <c r="AW176" s="13" t="s">
        <v>33</v>
      </c>
      <c r="AX176" s="13" t="s">
        <v>72</v>
      </c>
      <c r="AY176" s="243" t="s">
        <v>196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2482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4" customFormat="1">
      <c r="A178" s="14"/>
      <c r="B178" s="244"/>
      <c r="C178" s="245"/>
      <c r="D178" s="235" t="s">
        <v>208</v>
      </c>
      <c r="E178" s="246" t="s">
        <v>19</v>
      </c>
      <c r="F178" s="247" t="s">
        <v>2483</v>
      </c>
      <c r="G178" s="245"/>
      <c r="H178" s="248">
        <v>297.39999999999998</v>
      </c>
      <c r="I178" s="249"/>
      <c r="J178" s="245"/>
      <c r="K178" s="245"/>
      <c r="L178" s="250"/>
      <c r="M178" s="251"/>
      <c r="N178" s="252"/>
      <c r="O178" s="252"/>
      <c r="P178" s="252"/>
      <c r="Q178" s="252"/>
      <c r="R178" s="252"/>
      <c r="S178" s="252"/>
      <c r="T178" s="25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4" t="s">
        <v>208</v>
      </c>
      <c r="AU178" s="254" t="s">
        <v>81</v>
      </c>
      <c r="AV178" s="14" t="s">
        <v>81</v>
      </c>
      <c r="AW178" s="14" t="s">
        <v>33</v>
      </c>
      <c r="AX178" s="14" t="s">
        <v>72</v>
      </c>
      <c r="AY178" s="254" t="s">
        <v>196</v>
      </c>
    </row>
    <row r="179" s="13" customFormat="1">
      <c r="A179" s="13"/>
      <c r="B179" s="233"/>
      <c r="C179" s="234"/>
      <c r="D179" s="235" t="s">
        <v>208</v>
      </c>
      <c r="E179" s="236" t="s">
        <v>19</v>
      </c>
      <c r="F179" s="237" t="s">
        <v>807</v>
      </c>
      <c r="G179" s="234"/>
      <c r="H179" s="236" t="s">
        <v>19</v>
      </c>
      <c r="I179" s="238"/>
      <c r="J179" s="234"/>
      <c r="K179" s="234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208</v>
      </c>
      <c r="AU179" s="243" t="s">
        <v>81</v>
      </c>
      <c r="AV179" s="13" t="s">
        <v>79</v>
      </c>
      <c r="AW179" s="13" t="s">
        <v>33</v>
      </c>
      <c r="AX179" s="13" t="s">
        <v>72</v>
      </c>
      <c r="AY179" s="243" t="s">
        <v>196</v>
      </c>
    </row>
    <row r="180" s="15" customFormat="1">
      <c r="A180" s="15"/>
      <c r="B180" s="255"/>
      <c r="C180" s="256"/>
      <c r="D180" s="235" t="s">
        <v>208</v>
      </c>
      <c r="E180" s="257" t="s">
        <v>19</v>
      </c>
      <c r="F180" s="258" t="s">
        <v>219</v>
      </c>
      <c r="G180" s="256"/>
      <c r="H180" s="259">
        <v>328.89999999999998</v>
      </c>
      <c r="I180" s="260"/>
      <c r="J180" s="256"/>
      <c r="K180" s="256"/>
      <c r="L180" s="261"/>
      <c r="M180" s="262"/>
      <c r="N180" s="263"/>
      <c r="O180" s="263"/>
      <c r="P180" s="263"/>
      <c r="Q180" s="263"/>
      <c r="R180" s="263"/>
      <c r="S180" s="263"/>
      <c r="T180" s="264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65" t="s">
        <v>208</v>
      </c>
      <c r="AU180" s="265" t="s">
        <v>81</v>
      </c>
      <c r="AV180" s="15" t="s">
        <v>204</v>
      </c>
      <c r="AW180" s="15" t="s">
        <v>33</v>
      </c>
      <c r="AX180" s="15" t="s">
        <v>79</v>
      </c>
      <c r="AY180" s="265" t="s">
        <v>196</v>
      </c>
    </row>
    <row r="181" s="2" customFormat="1" ht="24.15" customHeight="1">
      <c r="A181" s="41"/>
      <c r="B181" s="42"/>
      <c r="C181" s="215" t="s">
        <v>294</v>
      </c>
      <c r="D181" s="215" t="s">
        <v>199</v>
      </c>
      <c r="E181" s="216" t="s">
        <v>1469</v>
      </c>
      <c r="F181" s="217" t="s">
        <v>1470</v>
      </c>
      <c r="G181" s="218" t="s">
        <v>264</v>
      </c>
      <c r="H181" s="219">
        <v>32.890000000000001</v>
      </c>
      <c r="I181" s="220"/>
      <c r="J181" s="221">
        <f>ROUND(I181*H181,2)</f>
        <v>0</v>
      </c>
      <c r="K181" s="217" t="s">
        <v>203</v>
      </c>
      <c r="L181" s="47"/>
      <c r="M181" s="222" t="s">
        <v>19</v>
      </c>
      <c r="N181" s="223" t="s">
        <v>43</v>
      </c>
      <c r="O181" s="87"/>
      <c r="P181" s="224">
        <f>O181*H181</f>
        <v>0</v>
      </c>
      <c r="Q181" s="224">
        <v>0</v>
      </c>
      <c r="R181" s="224">
        <f>Q181*H181</f>
        <v>0</v>
      </c>
      <c r="S181" s="224">
        <v>0</v>
      </c>
      <c r="T181" s="225">
        <f>S181*H181</f>
        <v>0</v>
      </c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R181" s="226" t="s">
        <v>204</v>
      </c>
      <c r="AT181" s="226" t="s">
        <v>199</v>
      </c>
      <c r="AU181" s="226" t="s">
        <v>81</v>
      </c>
      <c r="AY181" s="20" t="s">
        <v>196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20" t="s">
        <v>79</v>
      </c>
      <c r="BK181" s="227">
        <f>ROUND(I181*H181,2)</f>
        <v>0</v>
      </c>
      <c r="BL181" s="20" t="s">
        <v>204</v>
      </c>
      <c r="BM181" s="226" t="s">
        <v>2506</v>
      </c>
    </row>
    <row r="182" s="2" customFormat="1">
      <c r="A182" s="41"/>
      <c r="B182" s="42"/>
      <c r="C182" s="43"/>
      <c r="D182" s="228" t="s">
        <v>206</v>
      </c>
      <c r="E182" s="43"/>
      <c r="F182" s="229" t="s">
        <v>1472</v>
      </c>
      <c r="G182" s="43"/>
      <c r="H182" s="43"/>
      <c r="I182" s="230"/>
      <c r="J182" s="43"/>
      <c r="K182" s="43"/>
      <c r="L182" s="47"/>
      <c r="M182" s="231"/>
      <c r="N182" s="232"/>
      <c r="O182" s="87"/>
      <c r="P182" s="87"/>
      <c r="Q182" s="87"/>
      <c r="R182" s="87"/>
      <c r="S182" s="87"/>
      <c r="T182" s="88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T182" s="20" t="s">
        <v>206</v>
      </c>
      <c r="AU182" s="20" t="s">
        <v>81</v>
      </c>
    </row>
    <row r="183" s="13" customFormat="1">
      <c r="A183" s="13"/>
      <c r="B183" s="233"/>
      <c r="C183" s="234"/>
      <c r="D183" s="235" t="s">
        <v>208</v>
      </c>
      <c r="E183" s="236" t="s">
        <v>19</v>
      </c>
      <c r="F183" s="237" t="s">
        <v>2475</v>
      </c>
      <c r="G183" s="234"/>
      <c r="H183" s="236" t="s">
        <v>19</v>
      </c>
      <c r="I183" s="238"/>
      <c r="J183" s="234"/>
      <c r="K183" s="234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208</v>
      </c>
      <c r="AU183" s="243" t="s">
        <v>81</v>
      </c>
      <c r="AV183" s="13" t="s">
        <v>79</v>
      </c>
      <c r="AW183" s="13" t="s">
        <v>33</v>
      </c>
      <c r="AX183" s="13" t="s">
        <v>72</v>
      </c>
      <c r="AY183" s="243" t="s">
        <v>196</v>
      </c>
    </row>
    <row r="184" s="13" customFormat="1">
      <c r="A184" s="13"/>
      <c r="B184" s="233"/>
      <c r="C184" s="234"/>
      <c r="D184" s="235" t="s">
        <v>208</v>
      </c>
      <c r="E184" s="236" t="s">
        <v>19</v>
      </c>
      <c r="F184" s="237" t="s">
        <v>2501</v>
      </c>
      <c r="G184" s="234"/>
      <c r="H184" s="236" t="s">
        <v>19</v>
      </c>
      <c r="I184" s="238"/>
      <c r="J184" s="234"/>
      <c r="K184" s="234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208</v>
      </c>
      <c r="AU184" s="243" t="s">
        <v>81</v>
      </c>
      <c r="AV184" s="13" t="s">
        <v>79</v>
      </c>
      <c r="AW184" s="13" t="s">
        <v>33</v>
      </c>
      <c r="AX184" s="13" t="s">
        <v>72</v>
      </c>
      <c r="AY184" s="243" t="s">
        <v>196</v>
      </c>
    </row>
    <row r="185" s="13" customFormat="1">
      <c r="A185" s="13"/>
      <c r="B185" s="233"/>
      <c r="C185" s="234"/>
      <c r="D185" s="235" t="s">
        <v>208</v>
      </c>
      <c r="E185" s="236" t="s">
        <v>19</v>
      </c>
      <c r="F185" s="237" t="s">
        <v>2476</v>
      </c>
      <c r="G185" s="234"/>
      <c r="H185" s="236" t="s">
        <v>19</v>
      </c>
      <c r="I185" s="238"/>
      <c r="J185" s="234"/>
      <c r="K185" s="234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208</v>
      </c>
      <c r="AU185" s="243" t="s">
        <v>81</v>
      </c>
      <c r="AV185" s="13" t="s">
        <v>79</v>
      </c>
      <c r="AW185" s="13" t="s">
        <v>33</v>
      </c>
      <c r="AX185" s="13" t="s">
        <v>72</v>
      </c>
      <c r="AY185" s="243" t="s">
        <v>196</v>
      </c>
    </row>
    <row r="186" s="14" customFormat="1">
      <c r="A186" s="14"/>
      <c r="B186" s="244"/>
      <c r="C186" s="245"/>
      <c r="D186" s="235" t="s">
        <v>208</v>
      </c>
      <c r="E186" s="246" t="s">
        <v>19</v>
      </c>
      <c r="F186" s="247" t="s">
        <v>2507</v>
      </c>
      <c r="G186" s="245"/>
      <c r="H186" s="248">
        <v>3.1499999999999999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208</v>
      </c>
      <c r="AU186" s="254" t="s">
        <v>81</v>
      </c>
      <c r="AV186" s="14" t="s">
        <v>81</v>
      </c>
      <c r="AW186" s="14" t="s">
        <v>33</v>
      </c>
      <c r="AX186" s="14" t="s">
        <v>72</v>
      </c>
      <c r="AY186" s="254" t="s">
        <v>196</v>
      </c>
    </row>
    <row r="187" s="13" customFormat="1">
      <c r="A187" s="13"/>
      <c r="B187" s="233"/>
      <c r="C187" s="234"/>
      <c r="D187" s="235" t="s">
        <v>208</v>
      </c>
      <c r="E187" s="236" t="s">
        <v>19</v>
      </c>
      <c r="F187" s="237" t="s">
        <v>807</v>
      </c>
      <c r="G187" s="234"/>
      <c r="H187" s="236" t="s">
        <v>19</v>
      </c>
      <c r="I187" s="238"/>
      <c r="J187" s="234"/>
      <c r="K187" s="234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208</v>
      </c>
      <c r="AU187" s="243" t="s">
        <v>81</v>
      </c>
      <c r="AV187" s="13" t="s">
        <v>79</v>
      </c>
      <c r="AW187" s="13" t="s">
        <v>33</v>
      </c>
      <c r="AX187" s="13" t="s">
        <v>72</v>
      </c>
      <c r="AY187" s="243" t="s">
        <v>196</v>
      </c>
    </row>
    <row r="188" s="13" customFormat="1">
      <c r="A188" s="13"/>
      <c r="B188" s="233"/>
      <c r="C188" s="234"/>
      <c r="D188" s="235" t="s">
        <v>208</v>
      </c>
      <c r="E188" s="236" t="s">
        <v>19</v>
      </c>
      <c r="F188" s="237" t="s">
        <v>2475</v>
      </c>
      <c r="G188" s="234"/>
      <c r="H188" s="236" t="s">
        <v>19</v>
      </c>
      <c r="I188" s="238"/>
      <c r="J188" s="234"/>
      <c r="K188" s="234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208</v>
      </c>
      <c r="AU188" s="243" t="s">
        <v>81</v>
      </c>
      <c r="AV188" s="13" t="s">
        <v>79</v>
      </c>
      <c r="AW188" s="13" t="s">
        <v>33</v>
      </c>
      <c r="AX188" s="13" t="s">
        <v>72</v>
      </c>
      <c r="AY188" s="243" t="s">
        <v>196</v>
      </c>
    </row>
    <row r="189" s="13" customFormat="1">
      <c r="A189" s="13"/>
      <c r="B189" s="233"/>
      <c r="C189" s="234"/>
      <c r="D189" s="235" t="s">
        <v>208</v>
      </c>
      <c r="E189" s="236" t="s">
        <v>19</v>
      </c>
      <c r="F189" s="237" t="s">
        <v>2482</v>
      </c>
      <c r="G189" s="234"/>
      <c r="H189" s="236" t="s">
        <v>19</v>
      </c>
      <c r="I189" s="238"/>
      <c r="J189" s="234"/>
      <c r="K189" s="234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208</v>
      </c>
      <c r="AU189" s="243" t="s">
        <v>81</v>
      </c>
      <c r="AV189" s="13" t="s">
        <v>79</v>
      </c>
      <c r="AW189" s="13" t="s">
        <v>33</v>
      </c>
      <c r="AX189" s="13" t="s">
        <v>72</v>
      </c>
      <c r="AY189" s="243" t="s">
        <v>196</v>
      </c>
    </row>
    <row r="190" s="14" customFormat="1">
      <c r="A190" s="14"/>
      <c r="B190" s="244"/>
      <c r="C190" s="245"/>
      <c r="D190" s="235" t="s">
        <v>208</v>
      </c>
      <c r="E190" s="246" t="s">
        <v>19</v>
      </c>
      <c r="F190" s="247" t="s">
        <v>2508</v>
      </c>
      <c r="G190" s="245"/>
      <c r="H190" s="248">
        <v>29.739999999999998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4" t="s">
        <v>208</v>
      </c>
      <c r="AU190" s="254" t="s">
        <v>81</v>
      </c>
      <c r="AV190" s="14" t="s">
        <v>81</v>
      </c>
      <c r="AW190" s="14" t="s">
        <v>33</v>
      </c>
      <c r="AX190" s="14" t="s">
        <v>72</v>
      </c>
      <c r="AY190" s="254" t="s">
        <v>196</v>
      </c>
    </row>
    <row r="191" s="13" customFormat="1">
      <c r="A191" s="13"/>
      <c r="B191" s="233"/>
      <c r="C191" s="234"/>
      <c r="D191" s="235" t="s">
        <v>208</v>
      </c>
      <c r="E191" s="236" t="s">
        <v>19</v>
      </c>
      <c r="F191" s="237" t="s">
        <v>807</v>
      </c>
      <c r="G191" s="234"/>
      <c r="H191" s="236" t="s">
        <v>19</v>
      </c>
      <c r="I191" s="238"/>
      <c r="J191" s="234"/>
      <c r="K191" s="234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208</v>
      </c>
      <c r="AU191" s="243" t="s">
        <v>81</v>
      </c>
      <c r="AV191" s="13" t="s">
        <v>79</v>
      </c>
      <c r="AW191" s="13" t="s">
        <v>33</v>
      </c>
      <c r="AX191" s="13" t="s">
        <v>72</v>
      </c>
      <c r="AY191" s="243" t="s">
        <v>196</v>
      </c>
    </row>
    <row r="192" s="15" customFormat="1">
      <c r="A192" s="15"/>
      <c r="B192" s="255"/>
      <c r="C192" s="256"/>
      <c r="D192" s="235" t="s">
        <v>208</v>
      </c>
      <c r="E192" s="257" t="s">
        <v>19</v>
      </c>
      <c r="F192" s="258" t="s">
        <v>219</v>
      </c>
      <c r="G192" s="256"/>
      <c r="H192" s="259">
        <v>32.890000000000001</v>
      </c>
      <c r="I192" s="260"/>
      <c r="J192" s="256"/>
      <c r="K192" s="256"/>
      <c r="L192" s="261"/>
      <c r="M192" s="262"/>
      <c r="N192" s="263"/>
      <c r="O192" s="263"/>
      <c r="P192" s="263"/>
      <c r="Q192" s="263"/>
      <c r="R192" s="263"/>
      <c r="S192" s="263"/>
      <c r="T192" s="264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5" t="s">
        <v>208</v>
      </c>
      <c r="AU192" s="265" t="s">
        <v>81</v>
      </c>
      <c r="AV192" s="15" t="s">
        <v>204</v>
      </c>
      <c r="AW192" s="15" t="s">
        <v>33</v>
      </c>
      <c r="AX192" s="15" t="s">
        <v>79</v>
      </c>
      <c r="AY192" s="265" t="s">
        <v>196</v>
      </c>
    </row>
    <row r="193" s="2" customFormat="1" ht="24.15" customHeight="1">
      <c r="A193" s="41"/>
      <c r="B193" s="42"/>
      <c r="C193" s="215" t="s">
        <v>299</v>
      </c>
      <c r="D193" s="215" t="s">
        <v>199</v>
      </c>
      <c r="E193" s="216" t="s">
        <v>310</v>
      </c>
      <c r="F193" s="217" t="s">
        <v>311</v>
      </c>
      <c r="G193" s="218" t="s">
        <v>264</v>
      </c>
      <c r="H193" s="219">
        <v>32.890000000000001</v>
      </c>
      <c r="I193" s="220"/>
      <c r="J193" s="221">
        <f>ROUND(I193*H193,2)</f>
        <v>0</v>
      </c>
      <c r="K193" s="217" t="s">
        <v>203</v>
      </c>
      <c r="L193" s="47"/>
      <c r="M193" s="222" t="s">
        <v>19</v>
      </c>
      <c r="N193" s="223" t="s">
        <v>43</v>
      </c>
      <c r="O193" s="87"/>
      <c r="P193" s="224">
        <f>O193*H193</f>
        <v>0</v>
      </c>
      <c r="Q193" s="224">
        <v>0</v>
      </c>
      <c r="R193" s="224">
        <f>Q193*H193</f>
        <v>0</v>
      </c>
      <c r="S193" s="224">
        <v>0</v>
      </c>
      <c r="T193" s="225">
        <f>S193*H193</f>
        <v>0</v>
      </c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R193" s="226" t="s">
        <v>204</v>
      </c>
      <c r="AT193" s="226" t="s">
        <v>199</v>
      </c>
      <c r="AU193" s="226" t="s">
        <v>81</v>
      </c>
      <c r="AY193" s="20" t="s">
        <v>196</v>
      </c>
      <c r="BE193" s="227">
        <f>IF(N193="základní",J193,0)</f>
        <v>0</v>
      </c>
      <c r="BF193" s="227">
        <f>IF(N193="snížená",J193,0)</f>
        <v>0</v>
      </c>
      <c r="BG193" s="227">
        <f>IF(N193="zákl. přenesená",J193,0)</f>
        <v>0</v>
      </c>
      <c r="BH193" s="227">
        <f>IF(N193="sníž. přenesená",J193,0)</f>
        <v>0</v>
      </c>
      <c r="BI193" s="227">
        <f>IF(N193="nulová",J193,0)</f>
        <v>0</v>
      </c>
      <c r="BJ193" s="20" t="s">
        <v>79</v>
      </c>
      <c r="BK193" s="227">
        <f>ROUND(I193*H193,2)</f>
        <v>0</v>
      </c>
      <c r="BL193" s="20" t="s">
        <v>204</v>
      </c>
      <c r="BM193" s="226" t="s">
        <v>2509</v>
      </c>
    </row>
    <row r="194" s="2" customFormat="1">
      <c r="A194" s="41"/>
      <c r="B194" s="42"/>
      <c r="C194" s="43"/>
      <c r="D194" s="228" t="s">
        <v>206</v>
      </c>
      <c r="E194" s="43"/>
      <c r="F194" s="229" t="s">
        <v>313</v>
      </c>
      <c r="G194" s="43"/>
      <c r="H194" s="43"/>
      <c r="I194" s="230"/>
      <c r="J194" s="43"/>
      <c r="K194" s="43"/>
      <c r="L194" s="47"/>
      <c r="M194" s="231"/>
      <c r="N194" s="232"/>
      <c r="O194" s="87"/>
      <c r="P194" s="87"/>
      <c r="Q194" s="87"/>
      <c r="R194" s="87"/>
      <c r="S194" s="87"/>
      <c r="T194" s="88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T194" s="20" t="s">
        <v>206</v>
      </c>
      <c r="AU194" s="20" t="s">
        <v>81</v>
      </c>
    </row>
    <row r="195" s="13" customFormat="1">
      <c r="A195" s="13"/>
      <c r="B195" s="233"/>
      <c r="C195" s="234"/>
      <c r="D195" s="235" t="s">
        <v>208</v>
      </c>
      <c r="E195" s="236" t="s">
        <v>19</v>
      </c>
      <c r="F195" s="237" t="s">
        <v>2475</v>
      </c>
      <c r="G195" s="234"/>
      <c r="H195" s="236" t="s">
        <v>19</v>
      </c>
      <c r="I195" s="238"/>
      <c r="J195" s="234"/>
      <c r="K195" s="234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208</v>
      </c>
      <c r="AU195" s="243" t="s">
        <v>81</v>
      </c>
      <c r="AV195" s="13" t="s">
        <v>79</v>
      </c>
      <c r="AW195" s="13" t="s">
        <v>33</v>
      </c>
      <c r="AX195" s="13" t="s">
        <v>72</v>
      </c>
      <c r="AY195" s="243" t="s">
        <v>196</v>
      </c>
    </row>
    <row r="196" s="13" customFormat="1">
      <c r="A196" s="13"/>
      <c r="B196" s="233"/>
      <c r="C196" s="234"/>
      <c r="D196" s="235" t="s">
        <v>208</v>
      </c>
      <c r="E196" s="236" t="s">
        <v>19</v>
      </c>
      <c r="F196" s="237" t="s">
        <v>2501</v>
      </c>
      <c r="G196" s="234"/>
      <c r="H196" s="236" t="s">
        <v>19</v>
      </c>
      <c r="I196" s="238"/>
      <c r="J196" s="234"/>
      <c r="K196" s="234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208</v>
      </c>
      <c r="AU196" s="243" t="s">
        <v>81</v>
      </c>
      <c r="AV196" s="13" t="s">
        <v>79</v>
      </c>
      <c r="AW196" s="13" t="s">
        <v>33</v>
      </c>
      <c r="AX196" s="13" t="s">
        <v>72</v>
      </c>
      <c r="AY196" s="243" t="s">
        <v>196</v>
      </c>
    </row>
    <row r="197" s="13" customFormat="1">
      <c r="A197" s="13"/>
      <c r="B197" s="233"/>
      <c r="C197" s="234"/>
      <c r="D197" s="235" t="s">
        <v>208</v>
      </c>
      <c r="E197" s="236" t="s">
        <v>19</v>
      </c>
      <c r="F197" s="237" t="s">
        <v>2476</v>
      </c>
      <c r="G197" s="234"/>
      <c r="H197" s="236" t="s">
        <v>19</v>
      </c>
      <c r="I197" s="238"/>
      <c r="J197" s="234"/>
      <c r="K197" s="234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208</v>
      </c>
      <c r="AU197" s="243" t="s">
        <v>81</v>
      </c>
      <c r="AV197" s="13" t="s">
        <v>79</v>
      </c>
      <c r="AW197" s="13" t="s">
        <v>33</v>
      </c>
      <c r="AX197" s="13" t="s">
        <v>72</v>
      </c>
      <c r="AY197" s="243" t="s">
        <v>196</v>
      </c>
    </row>
    <row r="198" s="14" customFormat="1">
      <c r="A198" s="14"/>
      <c r="B198" s="244"/>
      <c r="C198" s="245"/>
      <c r="D198" s="235" t="s">
        <v>208</v>
      </c>
      <c r="E198" s="246" t="s">
        <v>19</v>
      </c>
      <c r="F198" s="247" t="s">
        <v>2507</v>
      </c>
      <c r="G198" s="245"/>
      <c r="H198" s="248">
        <v>3.1499999999999999</v>
      </c>
      <c r="I198" s="249"/>
      <c r="J198" s="245"/>
      <c r="K198" s="245"/>
      <c r="L198" s="250"/>
      <c r="M198" s="251"/>
      <c r="N198" s="252"/>
      <c r="O198" s="252"/>
      <c r="P198" s="252"/>
      <c r="Q198" s="252"/>
      <c r="R198" s="252"/>
      <c r="S198" s="252"/>
      <c r="T198" s="253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4" t="s">
        <v>208</v>
      </c>
      <c r="AU198" s="254" t="s">
        <v>81</v>
      </c>
      <c r="AV198" s="14" t="s">
        <v>81</v>
      </c>
      <c r="AW198" s="14" t="s">
        <v>33</v>
      </c>
      <c r="AX198" s="14" t="s">
        <v>72</v>
      </c>
      <c r="AY198" s="254" t="s">
        <v>196</v>
      </c>
    </row>
    <row r="199" s="13" customFormat="1">
      <c r="A199" s="13"/>
      <c r="B199" s="233"/>
      <c r="C199" s="234"/>
      <c r="D199" s="235" t="s">
        <v>208</v>
      </c>
      <c r="E199" s="236" t="s">
        <v>19</v>
      </c>
      <c r="F199" s="237" t="s">
        <v>807</v>
      </c>
      <c r="G199" s="234"/>
      <c r="H199" s="236" t="s">
        <v>19</v>
      </c>
      <c r="I199" s="238"/>
      <c r="J199" s="234"/>
      <c r="K199" s="234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208</v>
      </c>
      <c r="AU199" s="243" t="s">
        <v>81</v>
      </c>
      <c r="AV199" s="13" t="s">
        <v>79</v>
      </c>
      <c r="AW199" s="13" t="s">
        <v>33</v>
      </c>
      <c r="AX199" s="13" t="s">
        <v>72</v>
      </c>
      <c r="AY199" s="243" t="s">
        <v>196</v>
      </c>
    </row>
    <row r="200" s="13" customFormat="1">
      <c r="A200" s="13"/>
      <c r="B200" s="233"/>
      <c r="C200" s="234"/>
      <c r="D200" s="235" t="s">
        <v>208</v>
      </c>
      <c r="E200" s="236" t="s">
        <v>19</v>
      </c>
      <c r="F200" s="237" t="s">
        <v>2475</v>
      </c>
      <c r="G200" s="234"/>
      <c r="H200" s="236" t="s">
        <v>19</v>
      </c>
      <c r="I200" s="238"/>
      <c r="J200" s="234"/>
      <c r="K200" s="234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208</v>
      </c>
      <c r="AU200" s="243" t="s">
        <v>81</v>
      </c>
      <c r="AV200" s="13" t="s">
        <v>79</v>
      </c>
      <c r="AW200" s="13" t="s">
        <v>33</v>
      </c>
      <c r="AX200" s="13" t="s">
        <v>72</v>
      </c>
      <c r="AY200" s="243" t="s">
        <v>196</v>
      </c>
    </row>
    <row r="201" s="13" customFormat="1">
      <c r="A201" s="13"/>
      <c r="B201" s="233"/>
      <c r="C201" s="234"/>
      <c r="D201" s="235" t="s">
        <v>208</v>
      </c>
      <c r="E201" s="236" t="s">
        <v>19</v>
      </c>
      <c r="F201" s="237" t="s">
        <v>2482</v>
      </c>
      <c r="G201" s="234"/>
      <c r="H201" s="236" t="s">
        <v>19</v>
      </c>
      <c r="I201" s="238"/>
      <c r="J201" s="234"/>
      <c r="K201" s="234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208</v>
      </c>
      <c r="AU201" s="243" t="s">
        <v>81</v>
      </c>
      <c r="AV201" s="13" t="s">
        <v>79</v>
      </c>
      <c r="AW201" s="13" t="s">
        <v>33</v>
      </c>
      <c r="AX201" s="13" t="s">
        <v>72</v>
      </c>
      <c r="AY201" s="243" t="s">
        <v>196</v>
      </c>
    </row>
    <row r="202" s="14" customFormat="1">
      <c r="A202" s="14"/>
      <c r="B202" s="244"/>
      <c r="C202" s="245"/>
      <c r="D202" s="235" t="s">
        <v>208</v>
      </c>
      <c r="E202" s="246" t="s">
        <v>19</v>
      </c>
      <c r="F202" s="247" t="s">
        <v>2508</v>
      </c>
      <c r="G202" s="245"/>
      <c r="H202" s="248">
        <v>29.739999999999998</v>
      </c>
      <c r="I202" s="249"/>
      <c r="J202" s="245"/>
      <c r="K202" s="245"/>
      <c r="L202" s="250"/>
      <c r="M202" s="251"/>
      <c r="N202" s="252"/>
      <c r="O202" s="252"/>
      <c r="P202" s="252"/>
      <c r="Q202" s="252"/>
      <c r="R202" s="252"/>
      <c r="S202" s="252"/>
      <c r="T202" s="25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4" t="s">
        <v>208</v>
      </c>
      <c r="AU202" s="254" t="s">
        <v>81</v>
      </c>
      <c r="AV202" s="14" t="s">
        <v>81</v>
      </c>
      <c r="AW202" s="14" t="s">
        <v>33</v>
      </c>
      <c r="AX202" s="14" t="s">
        <v>72</v>
      </c>
      <c r="AY202" s="254" t="s">
        <v>196</v>
      </c>
    </row>
    <row r="203" s="13" customFormat="1">
      <c r="A203" s="13"/>
      <c r="B203" s="233"/>
      <c r="C203" s="234"/>
      <c r="D203" s="235" t="s">
        <v>208</v>
      </c>
      <c r="E203" s="236" t="s">
        <v>19</v>
      </c>
      <c r="F203" s="237" t="s">
        <v>807</v>
      </c>
      <c r="G203" s="234"/>
      <c r="H203" s="236" t="s">
        <v>19</v>
      </c>
      <c r="I203" s="238"/>
      <c r="J203" s="234"/>
      <c r="K203" s="234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208</v>
      </c>
      <c r="AU203" s="243" t="s">
        <v>81</v>
      </c>
      <c r="AV203" s="13" t="s">
        <v>79</v>
      </c>
      <c r="AW203" s="13" t="s">
        <v>33</v>
      </c>
      <c r="AX203" s="13" t="s">
        <v>72</v>
      </c>
      <c r="AY203" s="243" t="s">
        <v>196</v>
      </c>
    </row>
    <row r="204" s="15" customFormat="1">
      <c r="A204" s="15"/>
      <c r="B204" s="255"/>
      <c r="C204" s="256"/>
      <c r="D204" s="235" t="s">
        <v>208</v>
      </c>
      <c r="E204" s="257" t="s">
        <v>19</v>
      </c>
      <c r="F204" s="258" t="s">
        <v>219</v>
      </c>
      <c r="G204" s="256"/>
      <c r="H204" s="259">
        <v>32.890000000000001</v>
      </c>
      <c r="I204" s="260"/>
      <c r="J204" s="256"/>
      <c r="K204" s="256"/>
      <c r="L204" s="261"/>
      <c r="M204" s="262"/>
      <c r="N204" s="263"/>
      <c r="O204" s="263"/>
      <c r="P204" s="263"/>
      <c r="Q204" s="263"/>
      <c r="R204" s="263"/>
      <c r="S204" s="263"/>
      <c r="T204" s="264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T204" s="265" t="s">
        <v>208</v>
      </c>
      <c r="AU204" s="265" t="s">
        <v>81</v>
      </c>
      <c r="AV204" s="15" t="s">
        <v>204</v>
      </c>
      <c r="AW204" s="15" t="s">
        <v>33</v>
      </c>
      <c r="AX204" s="15" t="s">
        <v>79</v>
      </c>
      <c r="AY204" s="265" t="s">
        <v>196</v>
      </c>
    </row>
    <row r="205" s="2" customFormat="1" ht="24.15" customHeight="1">
      <c r="A205" s="41"/>
      <c r="B205" s="42"/>
      <c r="C205" s="215" t="s">
        <v>197</v>
      </c>
      <c r="D205" s="215" t="s">
        <v>199</v>
      </c>
      <c r="E205" s="216" t="s">
        <v>315</v>
      </c>
      <c r="F205" s="217" t="s">
        <v>316</v>
      </c>
      <c r="G205" s="218" t="s">
        <v>317</v>
      </c>
      <c r="H205" s="219">
        <v>52.624000000000002</v>
      </c>
      <c r="I205" s="220"/>
      <c r="J205" s="221">
        <f>ROUND(I205*H205,2)</f>
        <v>0</v>
      </c>
      <c r="K205" s="217" t="s">
        <v>203</v>
      </c>
      <c r="L205" s="47"/>
      <c r="M205" s="222" t="s">
        <v>19</v>
      </c>
      <c r="N205" s="223" t="s">
        <v>43</v>
      </c>
      <c r="O205" s="87"/>
      <c r="P205" s="224">
        <f>O205*H205</f>
        <v>0</v>
      </c>
      <c r="Q205" s="224">
        <v>0</v>
      </c>
      <c r="R205" s="224">
        <f>Q205*H205</f>
        <v>0</v>
      </c>
      <c r="S205" s="224">
        <v>0</v>
      </c>
      <c r="T205" s="225">
        <f>S205*H205</f>
        <v>0</v>
      </c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R205" s="226" t="s">
        <v>204</v>
      </c>
      <c r="AT205" s="226" t="s">
        <v>199</v>
      </c>
      <c r="AU205" s="226" t="s">
        <v>81</v>
      </c>
      <c r="AY205" s="20" t="s">
        <v>196</v>
      </c>
      <c r="BE205" s="227">
        <f>IF(N205="základní",J205,0)</f>
        <v>0</v>
      </c>
      <c r="BF205" s="227">
        <f>IF(N205="snížená",J205,0)</f>
        <v>0</v>
      </c>
      <c r="BG205" s="227">
        <f>IF(N205="zákl. přenesená",J205,0)</f>
        <v>0</v>
      </c>
      <c r="BH205" s="227">
        <f>IF(N205="sníž. přenesená",J205,0)</f>
        <v>0</v>
      </c>
      <c r="BI205" s="227">
        <f>IF(N205="nulová",J205,0)</f>
        <v>0</v>
      </c>
      <c r="BJ205" s="20" t="s">
        <v>79</v>
      </c>
      <c r="BK205" s="227">
        <f>ROUND(I205*H205,2)</f>
        <v>0</v>
      </c>
      <c r="BL205" s="20" t="s">
        <v>204</v>
      </c>
      <c r="BM205" s="226" t="s">
        <v>2510</v>
      </c>
    </row>
    <row r="206" s="2" customFormat="1">
      <c r="A206" s="41"/>
      <c r="B206" s="42"/>
      <c r="C206" s="43"/>
      <c r="D206" s="228" t="s">
        <v>206</v>
      </c>
      <c r="E206" s="43"/>
      <c r="F206" s="229" t="s">
        <v>319</v>
      </c>
      <c r="G206" s="43"/>
      <c r="H206" s="43"/>
      <c r="I206" s="230"/>
      <c r="J206" s="43"/>
      <c r="K206" s="43"/>
      <c r="L206" s="47"/>
      <c r="M206" s="231"/>
      <c r="N206" s="232"/>
      <c r="O206" s="87"/>
      <c r="P206" s="87"/>
      <c r="Q206" s="87"/>
      <c r="R206" s="87"/>
      <c r="S206" s="87"/>
      <c r="T206" s="88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T206" s="20" t="s">
        <v>206</v>
      </c>
      <c r="AU206" s="20" t="s">
        <v>81</v>
      </c>
    </row>
    <row r="207" s="13" customFormat="1">
      <c r="A207" s="13"/>
      <c r="B207" s="233"/>
      <c r="C207" s="234"/>
      <c r="D207" s="235" t="s">
        <v>208</v>
      </c>
      <c r="E207" s="236" t="s">
        <v>19</v>
      </c>
      <c r="F207" s="237" t="s">
        <v>2475</v>
      </c>
      <c r="G207" s="234"/>
      <c r="H207" s="236" t="s">
        <v>19</v>
      </c>
      <c r="I207" s="238"/>
      <c r="J207" s="234"/>
      <c r="K207" s="234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208</v>
      </c>
      <c r="AU207" s="243" t="s">
        <v>81</v>
      </c>
      <c r="AV207" s="13" t="s">
        <v>79</v>
      </c>
      <c r="AW207" s="13" t="s">
        <v>33</v>
      </c>
      <c r="AX207" s="13" t="s">
        <v>72</v>
      </c>
      <c r="AY207" s="243" t="s">
        <v>196</v>
      </c>
    </row>
    <row r="208" s="13" customFormat="1">
      <c r="A208" s="13"/>
      <c r="B208" s="233"/>
      <c r="C208" s="234"/>
      <c r="D208" s="235" t="s">
        <v>208</v>
      </c>
      <c r="E208" s="236" t="s">
        <v>19</v>
      </c>
      <c r="F208" s="237" t="s">
        <v>2501</v>
      </c>
      <c r="G208" s="234"/>
      <c r="H208" s="236" t="s">
        <v>19</v>
      </c>
      <c r="I208" s="238"/>
      <c r="J208" s="234"/>
      <c r="K208" s="234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208</v>
      </c>
      <c r="AU208" s="243" t="s">
        <v>81</v>
      </c>
      <c r="AV208" s="13" t="s">
        <v>79</v>
      </c>
      <c r="AW208" s="13" t="s">
        <v>33</v>
      </c>
      <c r="AX208" s="13" t="s">
        <v>72</v>
      </c>
      <c r="AY208" s="243" t="s">
        <v>196</v>
      </c>
    </row>
    <row r="209" s="13" customFormat="1">
      <c r="A209" s="13"/>
      <c r="B209" s="233"/>
      <c r="C209" s="234"/>
      <c r="D209" s="235" t="s">
        <v>208</v>
      </c>
      <c r="E209" s="236" t="s">
        <v>19</v>
      </c>
      <c r="F209" s="237" t="s">
        <v>2476</v>
      </c>
      <c r="G209" s="234"/>
      <c r="H209" s="236" t="s">
        <v>19</v>
      </c>
      <c r="I209" s="238"/>
      <c r="J209" s="234"/>
      <c r="K209" s="234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208</v>
      </c>
      <c r="AU209" s="243" t="s">
        <v>81</v>
      </c>
      <c r="AV209" s="13" t="s">
        <v>79</v>
      </c>
      <c r="AW209" s="13" t="s">
        <v>33</v>
      </c>
      <c r="AX209" s="13" t="s">
        <v>72</v>
      </c>
      <c r="AY209" s="243" t="s">
        <v>196</v>
      </c>
    </row>
    <row r="210" s="14" customFormat="1">
      <c r="A210" s="14"/>
      <c r="B210" s="244"/>
      <c r="C210" s="245"/>
      <c r="D210" s="235" t="s">
        <v>208</v>
      </c>
      <c r="E210" s="246" t="s">
        <v>19</v>
      </c>
      <c r="F210" s="247" t="s">
        <v>2511</v>
      </c>
      <c r="G210" s="245"/>
      <c r="H210" s="248">
        <v>5.04</v>
      </c>
      <c r="I210" s="249"/>
      <c r="J210" s="245"/>
      <c r="K210" s="245"/>
      <c r="L210" s="250"/>
      <c r="M210" s="251"/>
      <c r="N210" s="252"/>
      <c r="O210" s="252"/>
      <c r="P210" s="252"/>
      <c r="Q210" s="252"/>
      <c r="R210" s="252"/>
      <c r="S210" s="252"/>
      <c r="T210" s="253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4" t="s">
        <v>208</v>
      </c>
      <c r="AU210" s="254" t="s">
        <v>81</v>
      </c>
      <c r="AV210" s="14" t="s">
        <v>81</v>
      </c>
      <c r="AW210" s="14" t="s">
        <v>33</v>
      </c>
      <c r="AX210" s="14" t="s">
        <v>72</v>
      </c>
      <c r="AY210" s="254" t="s">
        <v>196</v>
      </c>
    </row>
    <row r="211" s="13" customFormat="1">
      <c r="A211" s="13"/>
      <c r="B211" s="233"/>
      <c r="C211" s="234"/>
      <c r="D211" s="235" t="s">
        <v>208</v>
      </c>
      <c r="E211" s="236" t="s">
        <v>19</v>
      </c>
      <c r="F211" s="237" t="s">
        <v>807</v>
      </c>
      <c r="G211" s="234"/>
      <c r="H211" s="236" t="s">
        <v>19</v>
      </c>
      <c r="I211" s="238"/>
      <c r="J211" s="234"/>
      <c r="K211" s="234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208</v>
      </c>
      <c r="AU211" s="243" t="s">
        <v>81</v>
      </c>
      <c r="AV211" s="13" t="s">
        <v>79</v>
      </c>
      <c r="AW211" s="13" t="s">
        <v>33</v>
      </c>
      <c r="AX211" s="13" t="s">
        <v>72</v>
      </c>
      <c r="AY211" s="243" t="s">
        <v>196</v>
      </c>
    </row>
    <row r="212" s="13" customFormat="1">
      <c r="A212" s="13"/>
      <c r="B212" s="233"/>
      <c r="C212" s="234"/>
      <c r="D212" s="235" t="s">
        <v>208</v>
      </c>
      <c r="E212" s="236" t="s">
        <v>19</v>
      </c>
      <c r="F212" s="237" t="s">
        <v>2475</v>
      </c>
      <c r="G212" s="234"/>
      <c r="H212" s="236" t="s">
        <v>19</v>
      </c>
      <c r="I212" s="238"/>
      <c r="J212" s="234"/>
      <c r="K212" s="234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208</v>
      </c>
      <c r="AU212" s="243" t="s">
        <v>81</v>
      </c>
      <c r="AV212" s="13" t="s">
        <v>79</v>
      </c>
      <c r="AW212" s="13" t="s">
        <v>33</v>
      </c>
      <c r="AX212" s="13" t="s">
        <v>72</v>
      </c>
      <c r="AY212" s="243" t="s">
        <v>196</v>
      </c>
    </row>
    <row r="213" s="13" customFormat="1">
      <c r="A213" s="13"/>
      <c r="B213" s="233"/>
      <c r="C213" s="234"/>
      <c r="D213" s="235" t="s">
        <v>208</v>
      </c>
      <c r="E213" s="236" t="s">
        <v>19</v>
      </c>
      <c r="F213" s="237" t="s">
        <v>2482</v>
      </c>
      <c r="G213" s="234"/>
      <c r="H213" s="236" t="s">
        <v>19</v>
      </c>
      <c r="I213" s="238"/>
      <c r="J213" s="234"/>
      <c r="K213" s="234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208</v>
      </c>
      <c r="AU213" s="243" t="s">
        <v>81</v>
      </c>
      <c r="AV213" s="13" t="s">
        <v>79</v>
      </c>
      <c r="AW213" s="13" t="s">
        <v>33</v>
      </c>
      <c r="AX213" s="13" t="s">
        <v>72</v>
      </c>
      <c r="AY213" s="243" t="s">
        <v>196</v>
      </c>
    </row>
    <row r="214" s="14" customFormat="1">
      <c r="A214" s="14"/>
      <c r="B214" s="244"/>
      <c r="C214" s="245"/>
      <c r="D214" s="235" t="s">
        <v>208</v>
      </c>
      <c r="E214" s="246" t="s">
        <v>19</v>
      </c>
      <c r="F214" s="247" t="s">
        <v>2512</v>
      </c>
      <c r="G214" s="245"/>
      <c r="H214" s="248">
        <v>47.584000000000003</v>
      </c>
      <c r="I214" s="249"/>
      <c r="J214" s="245"/>
      <c r="K214" s="245"/>
      <c r="L214" s="250"/>
      <c r="M214" s="251"/>
      <c r="N214" s="252"/>
      <c r="O214" s="252"/>
      <c r="P214" s="252"/>
      <c r="Q214" s="252"/>
      <c r="R214" s="252"/>
      <c r="S214" s="252"/>
      <c r="T214" s="253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4" t="s">
        <v>208</v>
      </c>
      <c r="AU214" s="254" t="s">
        <v>81</v>
      </c>
      <c r="AV214" s="14" t="s">
        <v>81</v>
      </c>
      <c r="AW214" s="14" t="s">
        <v>33</v>
      </c>
      <c r="AX214" s="14" t="s">
        <v>72</v>
      </c>
      <c r="AY214" s="254" t="s">
        <v>196</v>
      </c>
    </row>
    <row r="215" s="13" customFormat="1">
      <c r="A215" s="13"/>
      <c r="B215" s="233"/>
      <c r="C215" s="234"/>
      <c r="D215" s="235" t="s">
        <v>208</v>
      </c>
      <c r="E215" s="236" t="s">
        <v>19</v>
      </c>
      <c r="F215" s="237" t="s">
        <v>807</v>
      </c>
      <c r="G215" s="234"/>
      <c r="H215" s="236" t="s">
        <v>19</v>
      </c>
      <c r="I215" s="238"/>
      <c r="J215" s="234"/>
      <c r="K215" s="234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208</v>
      </c>
      <c r="AU215" s="243" t="s">
        <v>81</v>
      </c>
      <c r="AV215" s="13" t="s">
        <v>79</v>
      </c>
      <c r="AW215" s="13" t="s">
        <v>33</v>
      </c>
      <c r="AX215" s="13" t="s">
        <v>72</v>
      </c>
      <c r="AY215" s="243" t="s">
        <v>196</v>
      </c>
    </row>
    <row r="216" s="15" customFormat="1">
      <c r="A216" s="15"/>
      <c r="B216" s="255"/>
      <c r="C216" s="256"/>
      <c r="D216" s="235" t="s">
        <v>208</v>
      </c>
      <c r="E216" s="257" t="s">
        <v>19</v>
      </c>
      <c r="F216" s="258" t="s">
        <v>219</v>
      </c>
      <c r="G216" s="256"/>
      <c r="H216" s="259">
        <v>52.624000000000002</v>
      </c>
      <c r="I216" s="260"/>
      <c r="J216" s="256"/>
      <c r="K216" s="256"/>
      <c r="L216" s="261"/>
      <c r="M216" s="262"/>
      <c r="N216" s="263"/>
      <c r="O216" s="263"/>
      <c r="P216" s="263"/>
      <c r="Q216" s="263"/>
      <c r="R216" s="263"/>
      <c r="S216" s="263"/>
      <c r="T216" s="264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5" t="s">
        <v>208</v>
      </c>
      <c r="AU216" s="265" t="s">
        <v>81</v>
      </c>
      <c r="AV216" s="15" t="s">
        <v>204</v>
      </c>
      <c r="AW216" s="15" t="s">
        <v>33</v>
      </c>
      <c r="AX216" s="15" t="s">
        <v>79</v>
      </c>
      <c r="AY216" s="265" t="s">
        <v>196</v>
      </c>
    </row>
    <row r="217" s="12" customFormat="1" ht="22.8" customHeight="1">
      <c r="A217" s="12"/>
      <c r="B217" s="199"/>
      <c r="C217" s="200"/>
      <c r="D217" s="201" t="s">
        <v>71</v>
      </c>
      <c r="E217" s="213" t="s">
        <v>2513</v>
      </c>
      <c r="F217" s="213" t="s">
        <v>2514</v>
      </c>
      <c r="G217" s="200"/>
      <c r="H217" s="200"/>
      <c r="I217" s="203"/>
      <c r="J217" s="214">
        <f>BK217</f>
        <v>0</v>
      </c>
      <c r="K217" s="200"/>
      <c r="L217" s="205"/>
      <c r="M217" s="206"/>
      <c r="N217" s="207"/>
      <c r="O217" s="207"/>
      <c r="P217" s="208">
        <f>SUM(P218:P292)</f>
        <v>0</v>
      </c>
      <c r="Q217" s="207"/>
      <c r="R217" s="208">
        <f>SUM(R218:R292)</f>
        <v>53.58183425</v>
      </c>
      <c r="S217" s="207"/>
      <c r="T217" s="209">
        <f>SUM(T218:T292)</f>
        <v>0</v>
      </c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R217" s="210" t="s">
        <v>79</v>
      </c>
      <c r="AT217" s="211" t="s">
        <v>71</v>
      </c>
      <c r="AU217" s="211" t="s">
        <v>79</v>
      </c>
      <c r="AY217" s="210" t="s">
        <v>196</v>
      </c>
      <c r="BK217" s="212">
        <f>SUM(BK218:BK292)</f>
        <v>0</v>
      </c>
    </row>
    <row r="218" s="2" customFormat="1" ht="21.75" customHeight="1">
      <c r="A218" s="41"/>
      <c r="B218" s="42"/>
      <c r="C218" s="215" t="s">
        <v>259</v>
      </c>
      <c r="D218" s="215" t="s">
        <v>199</v>
      </c>
      <c r="E218" s="216" t="s">
        <v>1042</v>
      </c>
      <c r="F218" s="217" t="s">
        <v>1043</v>
      </c>
      <c r="G218" s="218" t="s">
        <v>202</v>
      </c>
      <c r="H218" s="219">
        <v>258.80000000000001</v>
      </c>
      <c r="I218" s="220"/>
      <c r="J218" s="221">
        <f>ROUND(I218*H218,2)</f>
        <v>0</v>
      </c>
      <c r="K218" s="217" t="s">
        <v>203</v>
      </c>
      <c r="L218" s="47"/>
      <c r="M218" s="222" t="s">
        <v>19</v>
      </c>
      <c r="N218" s="223" t="s">
        <v>43</v>
      </c>
      <c r="O218" s="87"/>
      <c r="P218" s="224">
        <f>O218*H218</f>
        <v>0</v>
      </c>
      <c r="Q218" s="224">
        <v>0</v>
      </c>
      <c r="R218" s="224">
        <f>Q218*H218</f>
        <v>0</v>
      </c>
      <c r="S218" s="224">
        <v>0</v>
      </c>
      <c r="T218" s="225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6" t="s">
        <v>204</v>
      </c>
      <c r="AT218" s="226" t="s">
        <v>199</v>
      </c>
      <c r="AU218" s="226" t="s">
        <v>81</v>
      </c>
      <c r="AY218" s="20" t="s">
        <v>196</v>
      </c>
      <c r="BE218" s="227">
        <f>IF(N218="základní",J218,0)</f>
        <v>0</v>
      </c>
      <c r="BF218" s="227">
        <f>IF(N218="snížená",J218,0)</f>
        <v>0</v>
      </c>
      <c r="BG218" s="227">
        <f>IF(N218="zákl. přenesená",J218,0)</f>
        <v>0</v>
      </c>
      <c r="BH218" s="227">
        <f>IF(N218="sníž. přenesená",J218,0)</f>
        <v>0</v>
      </c>
      <c r="BI218" s="227">
        <f>IF(N218="nulová",J218,0)</f>
        <v>0</v>
      </c>
      <c r="BJ218" s="20" t="s">
        <v>79</v>
      </c>
      <c r="BK218" s="227">
        <f>ROUND(I218*H218,2)</f>
        <v>0</v>
      </c>
      <c r="BL218" s="20" t="s">
        <v>204</v>
      </c>
      <c r="BM218" s="226" t="s">
        <v>2515</v>
      </c>
    </row>
    <row r="219" s="2" customFormat="1">
      <c r="A219" s="41"/>
      <c r="B219" s="42"/>
      <c r="C219" s="43"/>
      <c r="D219" s="228" t="s">
        <v>206</v>
      </c>
      <c r="E219" s="43"/>
      <c r="F219" s="229" t="s">
        <v>1045</v>
      </c>
      <c r="G219" s="43"/>
      <c r="H219" s="43"/>
      <c r="I219" s="230"/>
      <c r="J219" s="43"/>
      <c r="K219" s="43"/>
      <c r="L219" s="47"/>
      <c r="M219" s="231"/>
      <c r="N219" s="232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206</v>
      </c>
      <c r="AU219" s="20" t="s">
        <v>81</v>
      </c>
    </row>
    <row r="220" s="13" customFormat="1">
      <c r="A220" s="13"/>
      <c r="B220" s="233"/>
      <c r="C220" s="234"/>
      <c r="D220" s="235" t="s">
        <v>208</v>
      </c>
      <c r="E220" s="236" t="s">
        <v>19</v>
      </c>
      <c r="F220" s="237" t="s">
        <v>2516</v>
      </c>
      <c r="G220" s="234"/>
      <c r="H220" s="236" t="s">
        <v>19</v>
      </c>
      <c r="I220" s="238"/>
      <c r="J220" s="234"/>
      <c r="K220" s="234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208</v>
      </c>
      <c r="AU220" s="243" t="s">
        <v>81</v>
      </c>
      <c r="AV220" s="13" t="s">
        <v>79</v>
      </c>
      <c r="AW220" s="13" t="s">
        <v>33</v>
      </c>
      <c r="AX220" s="13" t="s">
        <v>72</v>
      </c>
      <c r="AY220" s="243" t="s">
        <v>196</v>
      </c>
    </row>
    <row r="221" s="13" customFormat="1">
      <c r="A221" s="13"/>
      <c r="B221" s="233"/>
      <c r="C221" s="234"/>
      <c r="D221" s="235" t="s">
        <v>208</v>
      </c>
      <c r="E221" s="236" t="s">
        <v>19</v>
      </c>
      <c r="F221" s="237" t="s">
        <v>2517</v>
      </c>
      <c r="G221" s="234"/>
      <c r="H221" s="236" t="s">
        <v>19</v>
      </c>
      <c r="I221" s="238"/>
      <c r="J221" s="234"/>
      <c r="K221" s="234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208</v>
      </c>
      <c r="AU221" s="243" t="s">
        <v>81</v>
      </c>
      <c r="AV221" s="13" t="s">
        <v>79</v>
      </c>
      <c r="AW221" s="13" t="s">
        <v>33</v>
      </c>
      <c r="AX221" s="13" t="s">
        <v>72</v>
      </c>
      <c r="AY221" s="243" t="s">
        <v>196</v>
      </c>
    </row>
    <row r="222" s="13" customFormat="1">
      <c r="A222" s="13"/>
      <c r="B222" s="233"/>
      <c r="C222" s="234"/>
      <c r="D222" s="235" t="s">
        <v>208</v>
      </c>
      <c r="E222" s="236" t="s">
        <v>19</v>
      </c>
      <c r="F222" s="237" t="s">
        <v>2516</v>
      </c>
      <c r="G222" s="234"/>
      <c r="H222" s="236" t="s">
        <v>19</v>
      </c>
      <c r="I222" s="238"/>
      <c r="J222" s="234"/>
      <c r="K222" s="234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208</v>
      </c>
      <c r="AU222" s="243" t="s">
        <v>81</v>
      </c>
      <c r="AV222" s="13" t="s">
        <v>79</v>
      </c>
      <c r="AW222" s="13" t="s">
        <v>33</v>
      </c>
      <c r="AX222" s="13" t="s">
        <v>72</v>
      </c>
      <c r="AY222" s="243" t="s">
        <v>196</v>
      </c>
    </row>
    <row r="223" s="13" customFormat="1">
      <c r="A223" s="13"/>
      <c r="B223" s="233"/>
      <c r="C223" s="234"/>
      <c r="D223" s="235" t="s">
        <v>208</v>
      </c>
      <c r="E223" s="236" t="s">
        <v>19</v>
      </c>
      <c r="F223" s="237" t="s">
        <v>2518</v>
      </c>
      <c r="G223" s="234"/>
      <c r="H223" s="236" t="s">
        <v>19</v>
      </c>
      <c r="I223" s="238"/>
      <c r="J223" s="234"/>
      <c r="K223" s="234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208</v>
      </c>
      <c r="AU223" s="243" t="s">
        <v>81</v>
      </c>
      <c r="AV223" s="13" t="s">
        <v>79</v>
      </c>
      <c r="AW223" s="13" t="s">
        <v>33</v>
      </c>
      <c r="AX223" s="13" t="s">
        <v>72</v>
      </c>
      <c r="AY223" s="243" t="s">
        <v>196</v>
      </c>
    </row>
    <row r="224" s="14" customFormat="1">
      <c r="A224" s="14"/>
      <c r="B224" s="244"/>
      <c r="C224" s="245"/>
      <c r="D224" s="235" t="s">
        <v>208</v>
      </c>
      <c r="E224" s="246" t="s">
        <v>19</v>
      </c>
      <c r="F224" s="247" t="s">
        <v>2519</v>
      </c>
      <c r="G224" s="245"/>
      <c r="H224" s="248">
        <v>45.600000000000001</v>
      </c>
      <c r="I224" s="249"/>
      <c r="J224" s="245"/>
      <c r="K224" s="245"/>
      <c r="L224" s="250"/>
      <c r="M224" s="251"/>
      <c r="N224" s="252"/>
      <c r="O224" s="252"/>
      <c r="P224" s="252"/>
      <c r="Q224" s="252"/>
      <c r="R224" s="252"/>
      <c r="S224" s="252"/>
      <c r="T224" s="253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4" t="s">
        <v>208</v>
      </c>
      <c r="AU224" s="254" t="s">
        <v>81</v>
      </c>
      <c r="AV224" s="14" t="s">
        <v>81</v>
      </c>
      <c r="AW224" s="14" t="s">
        <v>33</v>
      </c>
      <c r="AX224" s="14" t="s">
        <v>72</v>
      </c>
      <c r="AY224" s="254" t="s">
        <v>196</v>
      </c>
    </row>
    <row r="225" s="13" customFormat="1">
      <c r="A225" s="13"/>
      <c r="B225" s="233"/>
      <c r="C225" s="234"/>
      <c r="D225" s="235" t="s">
        <v>208</v>
      </c>
      <c r="E225" s="236" t="s">
        <v>19</v>
      </c>
      <c r="F225" s="237" t="s">
        <v>2516</v>
      </c>
      <c r="G225" s="234"/>
      <c r="H225" s="236" t="s">
        <v>19</v>
      </c>
      <c r="I225" s="238"/>
      <c r="J225" s="234"/>
      <c r="K225" s="234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208</v>
      </c>
      <c r="AU225" s="243" t="s">
        <v>81</v>
      </c>
      <c r="AV225" s="13" t="s">
        <v>79</v>
      </c>
      <c r="AW225" s="13" t="s">
        <v>33</v>
      </c>
      <c r="AX225" s="13" t="s">
        <v>72</v>
      </c>
      <c r="AY225" s="243" t="s">
        <v>196</v>
      </c>
    </row>
    <row r="226" s="13" customFormat="1">
      <c r="A226" s="13"/>
      <c r="B226" s="233"/>
      <c r="C226" s="234"/>
      <c r="D226" s="235" t="s">
        <v>208</v>
      </c>
      <c r="E226" s="236" t="s">
        <v>19</v>
      </c>
      <c r="F226" s="237" t="s">
        <v>2520</v>
      </c>
      <c r="G226" s="234"/>
      <c r="H226" s="236" t="s">
        <v>19</v>
      </c>
      <c r="I226" s="238"/>
      <c r="J226" s="234"/>
      <c r="K226" s="234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208</v>
      </c>
      <c r="AU226" s="243" t="s">
        <v>81</v>
      </c>
      <c r="AV226" s="13" t="s">
        <v>79</v>
      </c>
      <c r="AW226" s="13" t="s">
        <v>33</v>
      </c>
      <c r="AX226" s="13" t="s">
        <v>72</v>
      </c>
      <c r="AY226" s="243" t="s">
        <v>196</v>
      </c>
    </row>
    <row r="227" s="14" customFormat="1">
      <c r="A227" s="14"/>
      <c r="B227" s="244"/>
      <c r="C227" s="245"/>
      <c r="D227" s="235" t="s">
        <v>208</v>
      </c>
      <c r="E227" s="246" t="s">
        <v>19</v>
      </c>
      <c r="F227" s="247" t="s">
        <v>294</v>
      </c>
      <c r="G227" s="245"/>
      <c r="H227" s="248">
        <v>9</v>
      </c>
      <c r="I227" s="249"/>
      <c r="J227" s="245"/>
      <c r="K227" s="245"/>
      <c r="L227" s="250"/>
      <c r="M227" s="251"/>
      <c r="N227" s="252"/>
      <c r="O227" s="252"/>
      <c r="P227" s="252"/>
      <c r="Q227" s="252"/>
      <c r="R227" s="252"/>
      <c r="S227" s="252"/>
      <c r="T227" s="253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4" t="s">
        <v>208</v>
      </c>
      <c r="AU227" s="254" t="s">
        <v>81</v>
      </c>
      <c r="AV227" s="14" t="s">
        <v>81</v>
      </c>
      <c r="AW227" s="14" t="s">
        <v>33</v>
      </c>
      <c r="AX227" s="14" t="s">
        <v>72</v>
      </c>
      <c r="AY227" s="254" t="s">
        <v>196</v>
      </c>
    </row>
    <row r="228" s="13" customFormat="1">
      <c r="A228" s="13"/>
      <c r="B228" s="233"/>
      <c r="C228" s="234"/>
      <c r="D228" s="235" t="s">
        <v>208</v>
      </c>
      <c r="E228" s="236" t="s">
        <v>19</v>
      </c>
      <c r="F228" s="237" t="s">
        <v>2516</v>
      </c>
      <c r="G228" s="234"/>
      <c r="H228" s="236" t="s">
        <v>19</v>
      </c>
      <c r="I228" s="238"/>
      <c r="J228" s="234"/>
      <c r="K228" s="234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208</v>
      </c>
      <c r="AU228" s="243" t="s">
        <v>81</v>
      </c>
      <c r="AV228" s="13" t="s">
        <v>79</v>
      </c>
      <c r="AW228" s="13" t="s">
        <v>33</v>
      </c>
      <c r="AX228" s="13" t="s">
        <v>72</v>
      </c>
      <c r="AY228" s="243" t="s">
        <v>196</v>
      </c>
    </row>
    <row r="229" s="13" customFormat="1">
      <c r="A229" s="13"/>
      <c r="B229" s="233"/>
      <c r="C229" s="234"/>
      <c r="D229" s="235" t="s">
        <v>208</v>
      </c>
      <c r="E229" s="236" t="s">
        <v>19</v>
      </c>
      <c r="F229" s="237" t="s">
        <v>2521</v>
      </c>
      <c r="G229" s="234"/>
      <c r="H229" s="236" t="s">
        <v>19</v>
      </c>
      <c r="I229" s="238"/>
      <c r="J229" s="234"/>
      <c r="K229" s="234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208</v>
      </c>
      <c r="AU229" s="243" t="s">
        <v>81</v>
      </c>
      <c r="AV229" s="13" t="s">
        <v>79</v>
      </c>
      <c r="AW229" s="13" t="s">
        <v>33</v>
      </c>
      <c r="AX229" s="13" t="s">
        <v>72</v>
      </c>
      <c r="AY229" s="243" t="s">
        <v>196</v>
      </c>
    </row>
    <row r="230" s="14" customFormat="1">
      <c r="A230" s="14"/>
      <c r="B230" s="244"/>
      <c r="C230" s="245"/>
      <c r="D230" s="235" t="s">
        <v>208</v>
      </c>
      <c r="E230" s="246" t="s">
        <v>19</v>
      </c>
      <c r="F230" s="247" t="s">
        <v>2522</v>
      </c>
      <c r="G230" s="245"/>
      <c r="H230" s="248">
        <v>10.1</v>
      </c>
      <c r="I230" s="249"/>
      <c r="J230" s="245"/>
      <c r="K230" s="245"/>
      <c r="L230" s="250"/>
      <c r="M230" s="251"/>
      <c r="N230" s="252"/>
      <c r="O230" s="252"/>
      <c r="P230" s="252"/>
      <c r="Q230" s="252"/>
      <c r="R230" s="252"/>
      <c r="S230" s="252"/>
      <c r="T230" s="253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4" t="s">
        <v>208</v>
      </c>
      <c r="AU230" s="254" t="s">
        <v>81</v>
      </c>
      <c r="AV230" s="14" t="s">
        <v>81</v>
      </c>
      <c r="AW230" s="14" t="s">
        <v>33</v>
      </c>
      <c r="AX230" s="14" t="s">
        <v>72</v>
      </c>
      <c r="AY230" s="254" t="s">
        <v>196</v>
      </c>
    </row>
    <row r="231" s="15" customFormat="1">
      <c r="A231" s="15"/>
      <c r="B231" s="255"/>
      <c r="C231" s="256"/>
      <c r="D231" s="235" t="s">
        <v>208</v>
      </c>
      <c r="E231" s="257" t="s">
        <v>19</v>
      </c>
      <c r="F231" s="258" t="s">
        <v>219</v>
      </c>
      <c r="G231" s="256"/>
      <c r="H231" s="259">
        <v>64.700000000000003</v>
      </c>
      <c r="I231" s="260"/>
      <c r="J231" s="256"/>
      <c r="K231" s="256"/>
      <c r="L231" s="261"/>
      <c r="M231" s="262"/>
      <c r="N231" s="263"/>
      <c r="O231" s="263"/>
      <c r="P231" s="263"/>
      <c r="Q231" s="263"/>
      <c r="R231" s="263"/>
      <c r="S231" s="263"/>
      <c r="T231" s="264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65" t="s">
        <v>208</v>
      </c>
      <c r="AU231" s="265" t="s">
        <v>81</v>
      </c>
      <c r="AV231" s="15" t="s">
        <v>204</v>
      </c>
      <c r="AW231" s="15" t="s">
        <v>33</v>
      </c>
      <c r="AX231" s="15" t="s">
        <v>79</v>
      </c>
      <c r="AY231" s="265" t="s">
        <v>196</v>
      </c>
    </row>
    <row r="232" s="14" customFormat="1">
      <c r="A232" s="14"/>
      <c r="B232" s="244"/>
      <c r="C232" s="245"/>
      <c r="D232" s="235" t="s">
        <v>208</v>
      </c>
      <c r="E232" s="245"/>
      <c r="F232" s="247" t="s">
        <v>2523</v>
      </c>
      <c r="G232" s="245"/>
      <c r="H232" s="248">
        <v>258.80000000000001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4" t="s">
        <v>208</v>
      </c>
      <c r="AU232" s="254" t="s">
        <v>81</v>
      </c>
      <c r="AV232" s="14" t="s">
        <v>81</v>
      </c>
      <c r="AW232" s="14" t="s">
        <v>4</v>
      </c>
      <c r="AX232" s="14" t="s">
        <v>79</v>
      </c>
      <c r="AY232" s="254" t="s">
        <v>196</v>
      </c>
    </row>
    <row r="233" s="2" customFormat="1" ht="16.5" customHeight="1">
      <c r="A233" s="41"/>
      <c r="B233" s="42"/>
      <c r="C233" s="280" t="s">
        <v>314</v>
      </c>
      <c r="D233" s="280" t="s">
        <v>407</v>
      </c>
      <c r="E233" s="281" t="s">
        <v>1049</v>
      </c>
      <c r="F233" s="282" t="s">
        <v>1050</v>
      </c>
      <c r="G233" s="283" t="s">
        <v>264</v>
      </c>
      <c r="H233" s="284">
        <v>13.199</v>
      </c>
      <c r="I233" s="285"/>
      <c r="J233" s="286">
        <f>ROUND(I233*H233,2)</f>
        <v>0</v>
      </c>
      <c r="K233" s="282" t="s">
        <v>203</v>
      </c>
      <c r="L233" s="287"/>
      <c r="M233" s="288" t="s">
        <v>19</v>
      </c>
      <c r="N233" s="289" t="s">
        <v>43</v>
      </c>
      <c r="O233" s="87"/>
      <c r="P233" s="224">
        <f>O233*H233</f>
        <v>0</v>
      </c>
      <c r="Q233" s="224">
        <v>0.22</v>
      </c>
      <c r="R233" s="224">
        <f>Q233*H233</f>
        <v>2.9037799999999998</v>
      </c>
      <c r="S233" s="224">
        <v>0</v>
      </c>
      <c r="T233" s="225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6" t="s">
        <v>284</v>
      </c>
      <c r="AT233" s="226" t="s">
        <v>407</v>
      </c>
      <c r="AU233" s="226" t="s">
        <v>81</v>
      </c>
      <c r="AY233" s="20" t="s">
        <v>196</v>
      </c>
      <c r="BE233" s="227">
        <f>IF(N233="základní",J233,0)</f>
        <v>0</v>
      </c>
      <c r="BF233" s="227">
        <f>IF(N233="snížená",J233,0)</f>
        <v>0</v>
      </c>
      <c r="BG233" s="227">
        <f>IF(N233="zákl. přenesená",J233,0)</f>
        <v>0</v>
      </c>
      <c r="BH233" s="227">
        <f>IF(N233="sníž. přenesená",J233,0)</f>
        <v>0</v>
      </c>
      <c r="BI233" s="227">
        <f>IF(N233="nulová",J233,0)</f>
        <v>0</v>
      </c>
      <c r="BJ233" s="20" t="s">
        <v>79</v>
      </c>
      <c r="BK233" s="227">
        <f>ROUND(I233*H233,2)</f>
        <v>0</v>
      </c>
      <c r="BL233" s="20" t="s">
        <v>204</v>
      </c>
      <c r="BM233" s="226" t="s">
        <v>2524</v>
      </c>
    </row>
    <row r="234" s="13" customFormat="1">
      <c r="A234" s="13"/>
      <c r="B234" s="233"/>
      <c r="C234" s="234"/>
      <c r="D234" s="235" t="s">
        <v>208</v>
      </c>
      <c r="E234" s="236" t="s">
        <v>19</v>
      </c>
      <c r="F234" s="237" t="s">
        <v>2516</v>
      </c>
      <c r="G234" s="234"/>
      <c r="H234" s="236" t="s">
        <v>19</v>
      </c>
      <c r="I234" s="238"/>
      <c r="J234" s="234"/>
      <c r="K234" s="234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208</v>
      </c>
      <c r="AU234" s="243" t="s">
        <v>81</v>
      </c>
      <c r="AV234" s="13" t="s">
        <v>79</v>
      </c>
      <c r="AW234" s="13" t="s">
        <v>33</v>
      </c>
      <c r="AX234" s="13" t="s">
        <v>72</v>
      </c>
      <c r="AY234" s="243" t="s">
        <v>196</v>
      </c>
    </row>
    <row r="235" s="13" customFormat="1">
      <c r="A235" s="13"/>
      <c r="B235" s="233"/>
      <c r="C235" s="234"/>
      <c r="D235" s="235" t="s">
        <v>208</v>
      </c>
      <c r="E235" s="236" t="s">
        <v>19</v>
      </c>
      <c r="F235" s="237" t="s">
        <v>2517</v>
      </c>
      <c r="G235" s="234"/>
      <c r="H235" s="236" t="s">
        <v>19</v>
      </c>
      <c r="I235" s="238"/>
      <c r="J235" s="234"/>
      <c r="K235" s="234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208</v>
      </c>
      <c r="AU235" s="243" t="s">
        <v>81</v>
      </c>
      <c r="AV235" s="13" t="s">
        <v>79</v>
      </c>
      <c r="AW235" s="13" t="s">
        <v>33</v>
      </c>
      <c r="AX235" s="13" t="s">
        <v>72</v>
      </c>
      <c r="AY235" s="243" t="s">
        <v>196</v>
      </c>
    </row>
    <row r="236" s="13" customFormat="1">
      <c r="A236" s="13"/>
      <c r="B236" s="233"/>
      <c r="C236" s="234"/>
      <c r="D236" s="235" t="s">
        <v>208</v>
      </c>
      <c r="E236" s="236" t="s">
        <v>19</v>
      </c>
      <c r="F236" s="237" t="s">
        <v>2516</v>
      </c>
      <c r="G236" s="234"/>
      <c r="H236" s="236" t="s">
        <v>19</v>
      </c>
      <c r="I236" s="238"/>
      <c r="J236" s="234"/>
      <c r="K236" s="234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208</v>
      </c>
      <c r="AU236" s="243" t="s">
        <v>81</v>
      </c>
      <c r="AV236" s="13" t="s">
        <v>79</v>
      </c>
      <c r="AW236" s="13" t="s">
        <v>33</v>
      </c>
      <c r="AX236" s="13" t="s">
        <v>72</v>
      </c>
      <c r="AY236" s="243" t="s">
        <v>196</v>
      </c>
    </row>
    <row r="237" s="13" customFormat="1">
      <c r="A237" s="13"/>
      <c r="B237" s="233"/>
      <c r="C237" s="234"/>
      <c r="D237" s="235" t="s">
        <v>208</v>
      </c>
      <c r="E237" s="236" t="s">
        <v>19</v>
      </c>
      <c r="F237" s="237" t="s">
        <v>2518</v>
      </c>
      <c r="G237" s="234"/>
      <c r="H237" s="236" t="s">
        <v>19</v>
      </c>
      <c r="I237" s="238"/>
      <c r="J237" s="234"/>
      <c r="K237" s="234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208</v>
      </c>
      <c r="AU237" s="243" t="s">
        <v>81</v>
      </c>
      <c r="AV237" s="13" t="s">
        <v>79</v>
      </c>
      <c r="AW237" s="13" t="s">
        <v>33</v>
      </c>
      <c r="AX237" s="13" t="s">
        <v>72</v>
      </c>
      <c r="AY237" s="243" t="s">
        <v>196</v>
      </c>
    </row>
    <row r="238" s="14" customFormat="1">
      <c r="A238" s="14"/>
      <c r="B238" s="244"/>
      <c r="C238" s="245"/>
      <c r="D238" s="235" t="s">
        <v>208</v>
      </c>
      <c r="E238" s="246" t="s">
        <v>19</v>
      </c>
      <c r="F238" s="247" t="s">
        <v>2525</v>
      </c>
      <c r="G238" s="245"/>
      <c r="H238" s="248">
        <v>182.40000000000001</v>
      </c>
      <c r="I238" s="249"/>
      <c r="J238" s="245"/>
      <c r="K238" s="245"/>
      <c r="L238" s="250"/>
      <c r="M238" s="251"/>
      <c r="N238" s="252"/>
      <c r="O238" s="252"/>
      <c r="P238" s="252"/>
      <c r="Q238" s="252"/>
      <c r="R238" s="252"/>
      <c r="S238" s="252"/>
      <c r="T238" s="253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4" t="s">
        <v>208</v>
      </c>
      <c r="AU238" s="254" t="s">
        <v>81</v>
      </c>
      <c r="AV238" s="14" t="s">
        <v>81</v>
      </c>
      <c r="AW238" s="14" t="s">
        <v>33</v>
      </c>
      <c r="AX238" s="14" t="s">
        <v>72</v>
      </c>
      <c r="AY238" s="254" t="s">
        <v>196</v>
      </c>
    </row>
    <row r="239" s="13" customFormat="1">
      <c r="A239" s="13"/>
      <c r="B239" s="233"/>
      <c r="C239" s="234"/>
      <c r="D239" s="235" t="s">
        <v>208</v>
      </c>
      <c r="E239" s="236" t="s">
        <v>19</v>
      </c>
      <c r="F239" s="237" t="s">
        <v>2516</v>
      </c>
      <c r="G239" s="234"/>
      <c r="H239" s="236" t="s">
        <v>19</v>
      </c>
      <c r="I239" s="238"/>
      <c r="J239" s="234"/>
      <c r="K239" s="234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208</v>
      </c>
      <c r="AU239" s="243" t="s">
        <v>81</v>
      </c>
      <c r="AV239" s="13" t="s">
        <v>79</v>
      </c>
      <c r="AW239" s="13" t="s">
        <v>33</v>
      </c>
      <c r="AX239" s="13" t="s">
        <v>72</v>
      </c>
      <c r="AY239" s="243" t="s">
        <v>196</v>
      </c>
    </row>
    <row r="240" s="13" customFormat="1">
      <c r="A240" s="13"/>
      <c r="B240" s="233"/>
      <c r="C240" s="234"/>
      <c r="D240" s="235" t="s">
        <v>208</v>
      </c>
      <c r="E240" s="236" t="s">
        <v>19</v>
      </c>
      <c r="F240" s="237" t="s">
        <v>2520</v>
      </c>
      <c r="G240" s="234"/>
      <c r="H240" s="236" t="s">
        <v>19</v>
      </c>
      <c r="I240" s="238"/>
      <c r="J240" s="234"/>
      <c r="K240" s="234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208</v>
      </c>
      <c r="AU240" s="243" t="s">
        <v>81</v>
      </c>
      <c r="AV240" s="13" t="s">
        <v>79</v>
      </c>
      <c r="AW240" s="13" t="s">
        <v>33</v>
      </c>
      <c r="AX240" s="13" t="s">
        <v>72</v>
      </c>
      <c r="AY240" s="243" t="s">
        <v>196</v>
      </c>
    </row>
    <row r="241" s="14" customFormat="1">
      <c r="A241" s="14"/>
      <c r="B241" s="244"/>
      <c r="C241" s="245"/>
      <c r="D241" s="235" t="s">
        <v>208</v>
      </c>
      <c r="E241" s="246" t="s">
        <v>19</v>
      </c>
      <c r="F241" s="247" t="s">
        <v>2526</v>
      </c>
      <c r="G241" s="245"/>
      <c r="H241" s="248">
        <v>36</v>
      </c>
      <c r="I241" s="249"/>
      <c r="J241" s="245"/>
      <c r="K241" s="245"/>
      <c r="L241" s="250"/>
      <c r="M241" s="251"/>
      <c r="N241" s="252"/>
      <c r="O241" s="252"/>
      <c r="P241" s="252"/>
      <c r="Q241" s="252"/>
      <c r="R241" s="252"/>
      <c r="S241" s="252"/>
      <c r="T241" s="253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4" t="s">
        <v>208</v>
      </c>
      <c r="AU241" s="254" t="s">
        <v>81</v>
      </c>
      <c r="AV241" s="14" t="s">
        <v>81</v>
      </c>
      <c r="AW241" s="14" t="s">
        <v>33</v>
      </c>
      <c r="AX241" s="14" t="s">
        <v>72</v>
      </c>
      <c r="AY241" s="254" t="s">
        <v>196</v>
      </c>
    </row>
    <row r="242" s="13" customFormat="1">
      <c r="A242" s="13"/>
      <c r="B242" s="233"/>
      <c r="C242" s="234"/>
      <c r="D242" s="235" t="s">
        <v>208</v>
      </c>
      <c r="E242" s="236" t="s">
        <v>19</v>
      </c>
      <c r="F242" s="237" t="s">
        <v>2516</v>
      </c>
      <c r="G242" s="234"/>
      <c r="H242" s="236" t="s">
        <v>19</v>
      </c>
      <c r="I242" s="238"/>
      <c r="J242" s="234"/>
      <c r="K242" s="234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208</v>
      </c>
      <c r="AU242" s="243" t="s">
        <v>81</v>
      </c>
      <c r="AV242" s="13" t="s">
        <v>79</v>
      </c>
      <c r="AW242" s="13" t="s">
        <v>33</v>
      </c>
      <c r="AX242" s="13" t="s">
        <v>72</v>
      </c>
      <c r="AY242" s="243" t="s">
        <v>196</v>
      </c>
    </row>
    <row r="243" s="13" customFormat="1">
      <c r="A243" s="13"/>
      <c r="B243" s="233"/>
      <c r="C243" s="234"/>
      <c r="D243" s="235" t="s">
        <v>208</v>
      </c>
      <c r="E243" s="236" t="s">
        <v>19</v>
      </c>
      <c r="F243" s="237" t="s">
        <v>2521</v>
      </c>
      <c r="G243" s="234"/>
      <c r="H243" s="236" t="s">
        <v>19</v>
      </c>
      <c r="I243" s="238"/>
      <c r="J243" s="234"/>
      <c r="K243" s="234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208</v>
      </c>
      <c r="AU243" s="243" t="s">
        <v>81</v>
      </c>
      <c r="AV243" s="13" t="s">
        <v>79</v>
      </c>
      <c r="AW243" s="13" t="s">
        <v>33</v>
      </c>
      <c r="AX243" s="13" t="s">
        <v>72</v>
      </c>
      <c r="AY243" s="243" t="s">
        <v>196</v>
      </c>
    </row>
    <row r="244" s="14" customFormat="1">
      <c r="A244" s="14"/>
      <c r="B244" s="244"/>
      <c r="C244" s="245"/>
      <c r="D244" s="235" t="s">
        <v>208</v>
      </c>
      <c r="E244" s="246" t="s">
        <v>19</v>
      </c>
      <c r="F244" s="247" t="s">
        <v>2527</v>
      </c>
      <c r="G244" s="245"/>
      <c r="H244" s="248">
        <v>40.399999999999999</v>
      </c>
      <c r="I244" s="249"/>
      <c r="J244" s="245"/>
      <c r="K244" s="245"/>
      <c r="L244" s="250"/>
      <c r="M244" s="251"/>
      <c r="N244" s="252"/>
      <c r="O244" s="252"/>
      <c r="P244" s="252"/>
      <c r="Q244" s="252"/>
      <c r="R244" s="252"/>
      <c r="S244" s="252"/>
      <c r="T244" s="253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4" t="s">
        <v>208</v>
      </c>
      <c r="AU244" s="254" t="s">
        <v>81</v>
      </c>
      <c r="AV244" s="14" t="s">
        <v>81</v>
      </c>
      <c r="AW244" s="14" t="s">
        <v>33</v>
      </c>
      <c r="AX244" s="14" t="s">
        <v>72</v>
      </c>
      <c r="AY244" s="254" t="s">
        <v>196</v>
      </c>
    </row>
    <row r="245" s="15" customFormat="1">
      <c r="A245" s="15"/>
      <c r="B245" s="255"/>
      <c r="C245" s="256"/>
      <c r="D245" s="235" t="s">
        <v>208</v>
      </c>
      <c r="E245" s="257" t="s">
        <v>19</v>
      </c>
      <c r="F245" s="258" t="s">
        <v>2528</v>
      </c>
      <c r="G245" s="256"/>
      <c r="H245" s="259">
        <v>258.80000000000001</v>
      </c>
      <c r="I245" s="260"/>
      <c r="J245" s="256"/>
      <c r="K245" s="256"/>
      <c r="L245" s="261"/>
      <c r="M245" s="262"/>
      <c r="N245" s="263"/>
      <c r="O245" s="263"/>
      <c r="P245" s="263"/>
      <c r="Q245" s="263"/>
      <c r="R245" s="263"/>
      <c r="S245" s="263"/>
      <c r="T245" s="264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5" t="s">
        <v>208</v>
      </c>
      <c r="AU245" s="265" t="s">
        <v>81</v>
      </c>
      <c r="AV245" s="15" t="s">
        <v>204</v>
      </c>
      <c r="AW245" s="15" t="s">
        <v>33</v>
      </c>
      <c r="AX245" s="15" t="s">
        <v>79</v>
      </c>
      <c r="AY245" s="265" t="s">
        <v>196</v>
      </c>
    </row>
    <row r="246" s="14" customFormat="1">
      <c r="A246" s="14"/>
      <c r="B246" s="244"/>
      <c r="C246" s="245"/>
      <c r="D246" s="235" t="s">
        <v>208</v>
      </c>
      <c r="E246" s="245"/>
      <c r="F246" s="247" t="s">
        <v>2529</v>
      </c>
      <c r="G246" s="245"/>
      <c r="H246" s="248">
        <v>13.199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4" t="s">
        <v>208</v>
      </c>
      <c r="AU246" s="254" t="s">
        <v>81</v>
      </c>
      <c r="AV246" s="14" t="s">
        <v>81</v>
      </c>
      <c r="AW246" s="14" t="s">
        <v>4</v>
      </c>
      <c r="AX246" s="14" t="s">
        <v>79</v>
      </c>
      <c r="AY246" s="254" t="s">
        <v>196</v>
      </c>
    </row>
    <row r="247" s="2" customFormat="1" ht="24.15" customHeight="1">
      <c r="A247" s="41"/>
      <c r="B247" s="42"/>
      <c r="C247" s="215" t="s">
        <v>323</v>
      </c>
      <c r="D247" s="215" t="s">
        <v>199</v>
      </c>
      <c r="E247" s="216" t="s">
        <v>2530</v>
      </c>
      <c r="F247" s="217" t="s">
        <v>2531</v>
      </c>
      <c r="G247" s="218" t="s">
        <v>202</v>
      </c>
      <c r="H247" s="219">
        <v>64.700000000000003</v>
      </c>
      <c r="I247" s="220"/>
      <c r="J247" s="221">
        <f>ROUND(I247*H247,2)</f>
        <v>0</v>
      </c>
      <c r="K247" s="217" t="s">
        <v>203</v>
      </c>
      <c r="L247" s="47"/>
      <c r="M247" s="222" t="s">
        <v>19</v>
      </c>
      <c r="N247" s="223" t="s">
        <v>43</v>
      </c>
      <c r="O247" s="87"/>
      <c r="P247" s="224">
        <f>O247*H247</f>
        <v>0</v>
      </c>
      <c r="Q247" s="224">
        <v>0.39600000000000002</v>
      </c>
      <c r="R247" s="224">
        <f>Q247*H247</f>
        <v>25.621200000000002</v>
      </c>
      <c r="S247" s="224">
        <v>0</v>
      </c>
      <c r="T247" s="225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6" t="s">
        <v>204</v>
      </c>
      <c r="AT247" s="226" t="s">
        <v>199</v>
      </c>
      <c r="AU247" s="226" t="s">
        <v>81</v>
      </c>
      <c r="AY247" s="20" t="s">
        <v>196</v>
      </c>
      <c r="BE247" s="227">
        <f>IF(N247="základní",J247,0)</f>
        <v>0</v>
      </c>
      <c r="BF247" s="227">
        <f>IF(N247="snížená",J247,0)</f>
        <v>0</v>
      </c>
      <c r="BG247" s="227">
        <f>IF(N247="zákl. přenesená",J247,0)</f>
        <v>0</v>
      </c>
      <c r="BH247" s="227">
        <f>IF(N247="sníž. přenesená",J247,0)</f>
        <v>0</v>
      </c>
      <c r="BI247" s="227">
        <f>IF(N247="nulová",J247,0)</f>
        <v>0</v>
      </c>
      <c r="BJ247" s="20" t="s">
        <v>79</v>
      </c>
      <c r="BK247" s="227">
        <f>ROUND(I247*H247,2)</f>
        <v>0</v>
      </c>
      <c r="BL247" s="20" t="s">
        <v>204</v>
      </c>
      <c r="BM247" s="226" t="s">
        <v>2532</v>
      </c>
    </row>
    <row r="248" s="2" customFormat="1">
      <c r="A248" s="41"/>
      <c r="B248" s="42"/>
      <c r="C248" s="43"/>
      <c r="D248" s="228" t="s">
        <v>206</v>
      </c>
      <c r="E248" s="43"/>
      <c r="F248" s="229" t="s">
        <v>2533</v>
      </c>
      <c r="G248" s="43"/>
      <c r="H248" s="43"/>
      <c r="I248" s="230"/>
      <c r="J248" s="43"/>
      <c r="K248" s="43"/>
      <c r="L248" s="47"/>
      <c r="M248" s="231"/>
      <c r="N248" s="232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206</v>
      </c>
      <c r="AU248" s="20" t="s">
        <v>81</v>
      </c>
    </row>
    <row r="249" s="13" customFormat="1">
      <c r="A249" s="13"/>
      <c r="B249" s="233"/>
      <c r="C249" s="234"/>
      <c r="D249" s="235" t="s">
        <v>208</v>
      </c>
      <c r="E249" s="236" t="s">
        <v>19</v>
      </c>
      <c r="F249" s="237" t="s">
        <v>2516</v>
      </c>
      <c r="G249" s="234"/>
      <c r="H249" s="236" t="s">
        <v>19</v>
      </c>
      <c r="I249" s="238"/>
      <c r="J249" s="234"/>
      <c r="K249" s="234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208</v>
      </c>
      <c r="AU249" s="243" t="s">
        <v>81</v>
      </c>
      <c r="AV249" s="13" t="s">
        <v>79</v>
      </c>
      <c r="AW249" s="13" t="s">
        <v>33</v>
      </c>
      <c r="AX249" s="13" t="s">
        <v>72</v>
      </c>
      <c r="AY249" s="243" t="s">
        <v>196</v>
      </c>
    </row>
    <row r="250" s="13" customFormat="1">
      <c r="A250" s="13"/>
      <c r="B250" s="233"/>
      <c r="C250" s="234"/>
      <c r="D250" s="235" t="s">
        <v>208</v>
      </c>
      <c r="E250" s="236" t="s">
        <v>19</v>
      </c>
      <c r="F250" s="237" t="s">
        <v>2534</v>
      </c>
      <c r="G250" s="234"/>
      <c r="H250" s="236" t="s">
        <v>19</v>
      </c>
      <c r="I250" s="238"/>
      <c r="J250" s="234"/>
      <c r="K250" s="234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208</v>
      </c>
      <c r="AU250" s="243" t="s">
        <v>81</v>
      </c>
      <c r="AV250" s="13" t="s">
        <v>79</v>
      </c>
      <c r="AW250" s="13" t="s">
        <v>33</v>
      </c>
      <c r="AX250" s="13" t="s">
        <v>72</v>
      </c>
      <c r="AY250" s="243" t="s">
        <v>196</v>
      </c>
    </row>
    <row r="251" s="13" customFormat="1">
      <c r="A251" s="13"/>
      <c r="B251" s="233"/>
      <c r="C251" s="234"/>
      <c r="D251" s="235" t="s">
        <v>208</v>
      </c>
      <c r="E251" s="236" t="s">
        <v>19</v>
      </c>
      <c r="F251" s="237" t="s">
        <v>2516</v>
      </c>
      <c r="G251" s="234"/>
      <c r="H251" s="236" t="s">
        <v>19</v>
      </c>
      <c r="I251" s="238"/>
      <c r="J251" s="234"/>
      <c r="K251" s="234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208</v>
      </c>
      <c r="AU251" s="243" t="s">
        <v>81</v>
      </c>
      <c r="AV251" s="13" t="s">
        <v>79</v>
      </c>
      <c r="AW251" s="13" t="s">
        <v>33</v>
      </c>
      <c r="AX251" s="13" t="s">
        <v>72</v>
      </c>
      <c r="AY251" s="243" t="s">
        <v>196</v>
      </c>
    </row>
    <row r="252" s="13" customFormat="1">
      <c r="A252" s="13"/>
      <c r="B252" s="233"/>
      <c r="C252" s="234"/>
      <c r="D252" s="235" t="s">
        <v>208</v>
      </c>
      <c r="E252" s="236" t="s">
        <v>19</v>
      </c>
      <c r="F252" s="237" t="s">
        <v>2535</v>
      </c>
      <c r="G252" s="234"/>
      <c r="H252" s="236" t="s">
        <v>19</v>
      </c>
      <c r="I252" s="238"/>
      <c r="J252" s="234"/>
      <c r="K252" s="234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208</v>
      </c>
      <c r="AU252" s="243" t="s">
        <v>81</v>
      </c>
      <c r="AV252" s="13" t="s">
        <v>79</v>
      </c>
      <c r="AW252" s="13" t="s">
        <v>33</v>
      </c>
      <c r="AX252" s="13" t="s">
        <v>72</v>
      </c>
      <c r="AY252" s="243" t="s">
        <v>196</v>
      </c>
    </row>
    <row r="253" s="14" customFormat="1">
      <c r="A253" s="14"/>
      <c r="B253" s="244"/>
      <c r="C253" s="245"/>
      <c r="D253" s="235" t="s">
        <v>208</v>
      </c>
      <c r="E253" s="246" t="s">
        <v>19</v>
      </c>
      <c r="F253" s="247" t="s">
        <v>2519</v>
      </c>
      <c r="G253" s="245"/>
      <c r="H253" s="248">
        <v>45.600000000000001</v>
      </c>
      <c r="I253" s="249"/>
      <c r="J253" s="245"/>
      <c r="K253" s="245"/>
      <c r="L253" s="250"/>
      <c r="M253" s="251"/>
      <c r="N253" s="252"/>
      <c r="O253" s="252"/>
      <c r="P253" s="252"/>
      <c r="Q253" s="252"/>
      <c r="R253" s="252"/>
      <c r="S253" s="252"/>
      <c r="T253" s="253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4" t="s">
        <v>208</v>
      </c>
      <c r="AU253" s="254" t="s">
        <v>81</v>
      </c>
      <c r="AV253" s="14" t="s">
        <v>81</v>
      </c>
      <c r="AW253" s="14" t="s">
        <v>33</v>
      </c>
      <c r="AX253" s="14" t="s">
        <v>72</v>
      </c>
      <c r="AY253" s="254" t="s">
        <v>196</v>
      </c>
    </row>
    <row r="254" s="13" customFormat="1">
      <c r="A254" s="13"/>
      <c r="B254" s="233"/>
      <c r="C254" s="234"/>
      <c r="D254" s="235" t="s">
        <v>208</v>
      </c>
      <c r="E254" s="236" t="s">
        <v>19</v>
      </c>
      <c r="F254" s="237" t="s">
        <v>2516</v>
      </c>
      <c r="G254" s="234"/>
      <c r="H254" s="236" t="s">
        <v>19</v>
      </c>
      <c r="I254" s="238"/>
      <c r="J254" s="234"/>
      <c r="K254" s="234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208</v>
      </c>
      <c r="AU254" s="243" t="s">
        <v>81</v>
      </c>
      <c r="AV254" s="13" t="s">
        <v>79</v>
      </c>
      <c r="AW254" s="13" t="s">
        <v>33</v>
      </c>
      <c r="AX254" s="13" t="s">
        <v>72</v>
      </c>
      <c r="AY254" s="243" t="s">
        <v>196</v>
      </c>
    </row>
    <row r="255" s="13" customFormat="1">
      <c r="A255" s="13"/>
      <c r="B255" s="233"/>
      <c r="C255" s="234"/>
      <c r="D255" s="235" t="s">
        <v>208</v>
      </c>
      <c r="E255" s="236" t="s">
        <v>19</v>
      </c>
      <c r="F255" s="237" t="s">
        <v>2536</v>
      </c>
      <c r="G255" s="234"/>
      <c r="H255" s="236" t="s">
        <v>19</v>
      </c>
      <c r="I255" s="238"/>
      <c r="J255" s="234"/>
      <c r="K255" s="234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208</v>
      </c>
      <c r="AU255" s="243" t="s">
        <v>81</v>
      </c>
      <c r="AV255" s="13" t="s">
        <v>79</v>
      </c>
      <c r="AW255" s="13" t="s">
        <v>33</v>
      </c>
      <c r="AX255" s="13" t="s">
        <v>72</v>
      </c>
      <c r="AY255" s="243" t="s">
        <v>196</v>
      </c>
    </row>
    <row r="256" s="14" customFormat="1">
      <c r="A256" s="14"/>
      <c r="B256" s="244"/>
      <c r="C256" s="245"/>
      <c r="D256" s="235" t="s">
        <v>208</v>
      </c>
      <c r="E256" s="246" t="s">
        <v>19</v>
      </c>
      <c r="F256" s="247" t="s">
        <v>294</v>
      </c>
      <c r="G256" s="245"/>
      <c r="H256" s="248">
        <v>9</v>
      </c>
      <c r="I256" s="249"/>
      <c r="J256" s="245"/>
      <c r="K256" s="245"/>
      <c r="L256" s="250"/>
      <c r="M256" s="251"/>
      <c r="N256" s="252"/>
      <c r="O256" s="252"/>
      <c r="P256" s="252"/>
      <c r="Q256" s="252"/>
      <c r="R256" s="252"/>
      <c r="S256" s="252"/>
      <c r="T256" s="253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4" t="s">
        <v>208</v>
      </c>
      <c r="AU256" s="254" t="s">
        <v>81</v>
      </c>
      <c r="AV256" s="14" t="s">
        <v>81</v>
      </c>
      <c r="AW256" s="14" t="s">
        <v>33</v>
      </c>
      <c r="AX256" s="14" t="s">
        <v>72</v>
      </c>
      <c r="AY256" s="254" t="s">
        <v>196</v>
      </c>
    </row>
    <row r="257" s="13" customFormat="1">
      <c r="A257" s="13"/>
      <c r="B257" s="233"/>
      <c r="C257" s="234"/>
      <c r="D257" s="235" t="s">
        <v>208</v>
      </c>
      <c r="E257" s="236" t="s">
        <v>19</v>
      </c>
      <c r="F257" s="237" t="s">
        <v>2516</v>
      </c>
      <c r="G257" s="234"/>
      <c r="H257" s="236" t="s">
        <v>19</v>
      </c>
      <c r="I257" s="238"/>
      <c r="J257" s="234"/>
      <c r="K257" s="234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208</v>
      </c>
      <c r="AU257" s="243" t="s">
        <v>81</v>
      </c>
      <c r="AV257" s="13" t="s">
        <v>79</v>
      </c>
      <c r="AW257" s="13" t="s">
        <v>33</v>
      </c>
      <c r="AX257" s="13" t="s">
        <v>72</v>
      </c>
      <c r="AY257" s="243" t="s">
        <v>196</v>
      </c>
    </row>
    <row r="258" s="13" customFormat="1">
      <c r="A258" s="13"/>
      <c r="B258" s="233"/>
      <c r="C258" s="234"/>
      <c r="D258" s="235" t="s">
        <v>208</v>
      </c>
      <c r="E258" s="236" t="s">
        <v>19</v>
      </c>
      <c r="F258" s="237" t="s">
        <v>2537</v>
      </c>
      <c r="G258" s="234"/>
      <c r="H258" s="236" t="s">
        <v>19</v>
      </c>
      <c r="I258" s="238"/>
      <c r="J258" s="234"/>
      <c r="K258" s="234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208</v>
      </c>
      <c r="AU258" s="243" t="s">
        <v>81</v>
      </c>
      <c r="AV258" s="13" t="s">
        <v>79</v>
      </c>
      <c r="AW258" s="13" t="s">
        <v>33</v>
      </c>
      <c r="AX258" s="13" t="s">
        <v>72</v>
      </c>
      <c r="AY258" s="243" t="s">
        <v>196</v>
      </c>
    </row>
    <row r="259" s="14" customFormat="1">
      <c r="A259" s="14"/>
      <c r="B259" s="244"/>
      <c r="C259" s="245"/>
      <c r="D259" s="235" t="s">
        <v>208</v>
      </c>
      <c r="E259" s="246" t="s">
        <v>19</v>
      </c>
      <c r="F259" s="247" t="s">
        <v>2522</v>
      </c>
      <c r="G259" s="245"/>
      <c r="H259" s="248">
        <v>10.1</v>
      </c>
      <c r="I259" s="249"/>
      <c r="J259" s="245"/>
      <c r="K259" s="245"/>
      <c r="L259" s="250"/>
      <c r="M259" s="251"/>
      <c r="N259" s="252"/>
      <c r="O259" s="252"/>
      <c r="P259" s="252"/>
      <c r="Q259" s="252"/>
      <c r="R259" s="252"/>
      <c r="S259" s="252"/>
      <c r="T259" s="253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4" t="s">
        <v>208</v>
      </c>
      <c r="AU259" s="254" t="s">
        <v>81</v>
      </c>
      <c r="AV259" s="14" t="s">
        <v>81</v>
      </c>
      <c r="AW259" s="14" t="s">
        <v>33</v>
      </c>
      <c r="AX259" s="14" t="s">
        <v>72</v>
      </c>
      <c r="AY259" s="254" t="s">
        <v>196</v>
      </c>
    </row>
    <row r="260" s="15" customFormat="1">
      <c r="A260" s="15"/>
      <c r="B260" s="255"/>
      <c r="C260" s="256"/>
      <c r="D260" s="235" t="s">
        <v>208</v>
      </c>
      <c r="E260" s="257" t="s">
        <v>19</v>
      </c>
      <c r="F260" s="258" t="s">
        <v>219</v>
      </c>
      <c r="G260" s="256"/>
      <c r="H260" s="259">
        <v>64.700000000000003</v>
      </c>
      <c r="I260" s="260"/>
      <c r="J260" s="256"/>
      <c r="K260" s="256"/>
      <c r="L260" s="261"/>
      <c r="M260" s="262"/>
      <c r="N260" s="263"/>
      <c r="O260" s="263"/>
      <c r="P260" s="263"/>
      <c r="Q260" s="263"/>
      <c r="R260" s="263"/>
      <c r="S260" s="263"/>
      <c r="T260" s="264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T260" s="265" t="s">
        <v>208</v>
      </c>
      <c r="AU260" s="265" t="s">
        <v>81</v>
      </c>
      <c r="AV260" s="15" t="s">
        <v>204</v>
      </c>
      <c r="AW260" s="15" t="s">
        <v>33</v>
      </c>
      <c r="AX260" s="15" t="s">
        <v>79</v>
      </c>
      <c r="AY260" s="265" t="s">
        <v>196</v>
      </c>
    </row>
    <row r="261" s="2" customFormat="1" ht="16.5" customHeight="1">
      <c r="A261" s="41"/>
      <c r="B261" s="42"/>
      <c r="C261" s="215" t="s">
        <v>8</v>
      </c>
      <c r="D261" s="215" t="s">
        <v>199</v>
      </c>
      <c r="E261" s="216" t="s">
        <v>2538</v>
      </c>
      <c r="F261" s="217" t="s">
        <v>2539</v>
      </c>
      <c r="G261" s="218" t="s">
        <v>202</v>
      </c>
      <c r="H261" s="219">
        <v>64.700000000000003</v>
      </c>
      <c r="I261" s="220"/>
      <c r="J261" s="221">
        <f>ROUND(I261*H261,2)</f>
        <v>0</v>
      </c>
      <c r="K261" s="217" t="s">
        <v>203</v>
      </c>
      <c r="L261" s="47"/>
      <c r="M261" s="222" t="s">
        <v>19</v>
      </c>
      <c r="N261" s="223" t="s">
        <v>43</v>
      </c>
      <c r="O261" s="87"/>
      <c r="P261" s="224">
        <f>O261*H261</f>
        <v>0</v>
      </c>
      <c r="Q261" s="224">
        <v>0.0010175</v>
      </c>
      <c r="R261" s="224">
        <f>Q261*H261</f>
        <v>0.065832249999999995</v>
      </c>
      <c r="S261" s="224">
        <v>0</v>
      </c>
      <c r="T261" s="225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6" t="s">
        <v>204</v>
      </c>
      <c r="AT261" s="226" t="s">
        <v>199</v>
      </c>
      <c r="AU261" s="226" t="s">
        <v>81</v>
      </c>
      <c r="AY261" s="20" t="s">
        <v>196</v>
      </c>
      <c r="BE261" s="227">
        <f>IF(N261="základní",J261,0)</f>
        <v>0</v>
      </c>
      <c r="BF261" s="227">
        <f>IF(N261="snížená",J261,0)</f>
        <v>0</v>
      </c>
      <c r="BG261" s="227">
        <f>IF(N261="zákl. přenesená",J261,0)</f>
        <v>0</v>
      </c>
      <c r="BH261" s="227">
        <f>IF(N261="sníž. přenesená",J261,0)</f>
        <v>0</v>
      </c>
      <c r="BI261" s="227">
        <f>IF(N261="nulová",J261,0)</f>
        <v>0</v>
      </c>
      <c r="BJ261" s="20" t="s">
        <v>79</v>
      </c>
      <c r="BK261" s="227">
        <f>ROUND(I261*H261,2)</f>
        <v>0</v>
      </c>
      <c r="BL261" s="20" t="s">
        <v>204</v>
      </c>
      <c r="BM261" s="226" t="s">
        <v>2540</v>
      </c>
    </row>
    <row r="262" s="2" customFormat="1">
      <c r="A262" s="41"/>
      <c r="B262" s="42"/>
      <c r="C262" s="43"/>
      <c r="D262" s="228" t="s">
        <v>206</v>
      </c>
      <c r="E262" s="43"/>
      <c r="F262" s="229" t="s">
        <v>2541</v>
      </c>
      <c r="G262" s="43"/>
      <c r="H262" s="43"/>
      <c r="I262" s="230"/>
      <c r="J262" s="43"/>
      <c r="K262" s="43"/>
      <c r="L262" s="47"/>
      <c r="M262" s="231"/>
      <c r="N262" s="232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206</v>
      </c>
      <c r="AU262" s="20" t="s">
        <v>81</v>
      </c>
    </row>
    <row r="263" s="13" customFormat="1">
      <c r="A263" s="13"/>
      <c r="B263" s="233"/>
      <c r="C263" s="234"/>
      <c r="D263" s="235" t="s">
        <v>208</v>
      </c>
      <c r="E263" s="236" t="s">
        <v>19</v>
      </c>
      <c r="F263" s="237" t="s">
        <v>2516</v>
      </c>
      <c r="G263" s="234"/>
      <c r="H263" s="236" t="s">
        <v>19</v>
      </c>
      <c r="I263" s="238"/>
      <c r="J263" s="234"/>
      <c r="K263" s="234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208</v>
      </c>
      <c r="AU263" s="243" t="s">
        <v>81</v>
      </c>
      <c r="AV263" s="13" t="s">
        <v>79</v>
      </c>
      <c r="AW263" s="13" t="s">
        <v>33</v>
      </c>
      <c r="AX263" s="13" t="s">
        <v>72</v>
      </c>
      <c r="AY263" s="243" t="s">
        <v>196</v>
      </c>
    </row>
    <row r="264" s="13" customFormat="1">
      <c r="A264" s="13"/>
      <c r="B264" s="233"/>
      <c r="C264" s="234"/>
      <c r="D264" s="235" t="s">
        <v>208</v>
      </c>
      <c r="E264" s="236" t="s">
        <v>19</v>
      </c>
      <c r="F264" s="237" t="s">
        <v>2542</v>
      </c>
      <c r="G264" s="234"/>
      <c r="H264" s="236" t="s">
        <v>19</v>
      </c>
      <c r="I264" s="238"/>
      <c r="J264" s="234"/>
      <c r="K264" s="234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208</v>
      </c>
      <c r="AU264" s="243" t="s">
        <v>81</v>
      </c>
      <c r="AV264" s="13" t="s">
        <v>79</v>
      </c>
      <c r="AW264" s="13" t="s">
        <v>33</v>
      </c>
      <c r="AX264" s="13" t="s">
        <v>72</v>
      </c>
      <c r="AY264" s="243" t="s">
        <v>196</v>
      </c>
    </row>
    <row r="265" s="13" customFormat="1">
      <c r="A265" s="13"/>
      <c r="B265" s="233"/>
      <c r="C265" s="234"/>
      <c r="D265" s="235" t="s">
        <v>208</v>
      </c>
      <c r="E265" s="236" t="s">
        <v>19</v>
      </c>
      <c r="F265" s="237" t="s">
        <v>2516</v>
      </c>
      <c r="G265" s="234"/>
      <c r="H265" s="236" t="s">
        <v>19</v>
      </c>
      <c r="I265" s="238"/>
      <c r="J265" s="234"/>
      <c r="K265" s="234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208</v>
      </c>
      <c r="AU265" s="243" t="s">
        <v>81</v>
      </c>
      <c r="AV265" s="13" t="s">
        <v>79</v>
      </c>
      <c r="AW265" s="13" t="s">
        <v>33</v>
      </c>
      <c r="AX265" s="13" t="s">
        <v>72</v>
      </c>
      <c r="AY265" s="243" t="s">
        <v>196</v>
      </c>
    </row>
    <row r="266" s="13" customFormat="1">
      <c r="A266" s="13"/>
      <c r="B266" s="233"/>
      <c r="C266" s="234"/>
      <c r="D266" s="235" t="s">
        <v>208</v>
      </c>
      <c r="E266" s="236" t="s">
        <v>19</v>
      </c>
      <c r="F266" s="237" t="s">
        <v>2543</v>
      </c>
      <c r="G266" s="234"/>
      <c r="H266" s="236" t="s">
        <v>19</v>
      </c>
      <c r="I266" s="238"/>
      <c r="J266" s="234"/>
      <c r="K266" s="234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208</v>
      </c>
      <c r="AU266" s="243" t="s">
        <v>81</v>
      </c>
      <c r="AV266" s="13" t="s">
        <v>79</v>
      </c>
      <c r="AW266" s="13" t="s">
        <v>33</v>
      </c>
      <c r="AX266" s="13" t="s">
        <v>72</v>
      </c>
      <c r="AY266" s="243" t="s">
        <v>196</v>
      </c>
    </row>
    <row r="267" s="14" customFormat="1">
      <c r="A267" s="14"/>
      <c r="B267" s="244"/>
      <c r="C267" s="245"/>
      <c r="D267" s="235" t="s">
        <v>208</v>
      </c>
      <c r="E267" s="246" t="s">
        <v>19</v>
      </c>
      <c r="F267" s="247" t="s">
        <v>2519</v>
      </c>
      <c r="G267" s="245"/>
      <c r="H267" s="248">
        <v>45.600000000000001</v>
      </c>
      <c r="I267" s="249"/>
      <c r="J267" s="245"/>
      <c r="K267" s="245"/>
      <c r="L267" s="250"/>
      <c r="M267" s="251"/>
      <c r="N267" s="252"/>
      <c r="O267" s="252"/>
      <c r="P267" s="252"/>
      <c r="Q267" s="252"/>
      <c r="R267" s="252"/>
      <c r="S267" s="252"/>
      <c r="T267" s="253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4" t="s">
        <v>208</v>
      </c>
      <c r="AU267" s="254" t="s">
        <v>81</v>
      </c>
      <c r="AV267" s="14" t="s">
        <v>81</v>
      </c>
      <c r="AW267" s="14" t="s">
        <v>33</v>
      </c>
      <c r="AX267" s="14" t="s">
        <v>72</v>
      </c>
      <c r="AY267" s="254" t="s">
        <v>196</v>
      </c>
    </row>
    <row r="268" s="13" customFormat="1">
      <c r="A268" s="13"/>
      <c r="B268" s="233"/>
      <c r="C268" s="234"/>
      <c r="D268" s="235" t="s">
        <v>208</v>
      </c>
      <c r="E268" s="236" t="s">
        <v>19</v>
      </c>
      <c r="F268" s="237" t="s">
        <v>2516</v>
      </c>
      <c r="G268" s="234"/>
      <c r="H268" s="236" t="s">
        <v>19</v>
      </c>
      <c r="I268" s="238"/>
      <c r="J268" s="234"/>
      <c r="K268" s="234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208</v>
      </c>
      <c r="AU268" s="243" t="s">
        <v>81</v>
      </c>
      <c r="AV268" s="13" t="s">
        <v>79</v>
      </c>
      <c r="AW268" s="13" t="s">
        <v>33</v>
      </c>
      <c r="AX268" s="13" t="s">
        <v>72</v>
      </c>
      <c r="AY268" s="243" t="s">
        <v>196</v>
      </c>
    </row>
    <row r="269" s="13" customFormat="1">
      <c r="A269" s="13"/>
      <c r="B269" s="233"/>
      <c r="C269" s="234"/>
      <c r="D269" s="235" t="s">
        <v>208</v>
      </c>
      <c r="E269" s="236" t="s">
        <v>19</v>
      </c>
      <c r="F269" s="237" t="s">
        <v>2544</v>
      </c>
      <c r="G269" s="234"/>
      <c r="H269" s="236" t="s">
        <v>19</v>
      </c>
      <c r="I269" s="238"/>
      <c r="J269" s="234"/>
      <c r="K269" s="234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208</v>
      </c>
      <c r="AU269" s="243" t="s">
        <v>81</v>
      </c>
      <c r="AV269" s="13" t="s">
        <v>79</v>
      </c>
      <c r="AW269" s="13" t="s">
        <v>33</v>
      </c>
      <c r="AX269" s="13" t="s">
        <v>72</v>
      </c>
      <c r="AY269" s="243" t="s">
        <v>196</v>
      </c>
    </row>
    <row r="270" s="14" customFormat="1">
      <c r="A270" s="14"/>
      <c r="B270" s="244"/>
      <c r="C270" s="245"/>
      <c r="D270" s="235" t="s">
        <v>208</v>
      </c>
      <c r="E270" s="246" t="s">
        <v>19</v>
      </c>
      <c r="F270" s="247" t="s">
        <v>294</v>
      </c>
      <c r="G270" s="245"/>
      <c r="H270" s="248">
        <v>9</v>
      </c>
      <c r="I270" s="249"/>
      <c r="J270" s="245"/>
      <c r="K270" s="245"/>
      <c r="L270" s="250"/>
      <c r="M270" s="251"/>
      <c r="N270" s="252"/>
      <c r="O270" s="252"/>
      <c r="P270" s="252"/>
      <c r="Q270" s="252"/>
      <c r="R270" s="252"/>
      <c r="S270" s="252"/>
      <c r="T270" s="253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4" t="s">
        <v>208</v>
      </c>
      <c r="AU270" s="254" t="s">
        <v>81</v>
      </c>
      <c r="AV270" s="14" t="s">
        <v>81</v>
      </c>
      <c r="AW270" s="14" t="s">
        <v>33</v>
      </c>
      <c r="AX270" s="14" t="s">
        <v>72</v>
      </c>
      <c r="AY270" s="254" t="s">
        <v>196</v>
      </c>
    </row>
    <row r="271" s="13" customFormat="1">
      <c r="A271" s="13"/>
      <c r="B271" s="233"/>
      <c r="C271" s="234"/>
      <c r="D271" s="235" t="s">
        <v>208</v>
      </c>
      <c r="E271" s="236" t="s">
        <v>19</v>
      </c>
      <c r="F271" s="237" t="s">
        <v>2516</v>
      </c>
      <c r="G271" s="234"/>
      <c r="H271" s="236" t="s">
        <v>19</v>
      </c>
      <c r="I271" s="238"/>
      <c r="J271" s="234"/>
      <c r="K271" s="234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208</v>
      </c>
      <c r="AU271" s="243" t="s">
        <v>81</v>
      </c>
      <c r="AV271" s="13" t="s">
        <v>79</v>
      </c>
      <c r="AW271" s="13" t="s">
        <v>33</v>
      </c>
      <c r="AX271" s="13" t="s">
        <v>72</v>
      </c>
      <c r="AY271" s="243" t="s">
        <v>196</v>
      </c>
    </row>
    <row r="272" s="13" customFormat="1">
      <c r="A272" s="13"/>
      <c r="B272" s="233"/>
      <c r="C272" s="234"/>
      <c r="D272" s="235" t="s">
        <v>208</v>
      </c>
      <c r="E272" s="236" t="s">
        <v>19</v>
      </c>
      <c r="F272" s="237" t="s">
        <v>2545</v>
      </c>
      <c r="G272" s="234"/>
      <c r="H272" s="236" t="s">
        <v>19</v>
      </c>
      <c r="I272" s="238"/>
      <c r="J272" s="234"/>
      <c r="K272" s="234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208</v>
      </c>
      <c r="AU272" s="243" t="s">
        <v>81</v>
      </c>
      <c r="AV272" s="13" t="s">
        <v>79</v>
      </c>
      <c r="AW272" s="13" t="s">
        <v>33</v>
      </c>
      <c r="AX272" s="13" t="s">
        <v>72</v>
      </c>
      <c r="AY272" s="243" t="s">
        <v>196</v>
      </c>
    </row>
    <row r="273" s="14" customFormat="1">
      <c r="A273" s="14"/>
      <c r="B273" s="244"/>
      <c r="C273" s="245"/>
      <c r="D273" s="235" t="s">
        <v>208</v>
      </c>
      <c r="E273" s="246" t="s">
        <v>19</v>
      </c>
      <c r="F273" s="247" t="s">
        <v>2522</v>
      </c>
      <c r="G273" s="245"/>
      <c r="H273" s="248">
        <v>10.1</v>
      </c>
      <c r="I273" s="249"/>
      <c r="J273" s="245"/>
      <c r="K273" s="245"/>
      <c r="L273" s="250"/>
      <c r="M273" s="251"/>
      <c r="N273" s="252"/>
      <c r="O273" s="252"/>
      <c r="P273" s="252"/>
      <c r="Q273" s="252"/>
      <c r="R273" s="252"/>
      <c r="S273" s="252"/>
      <c r="T273" s="253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4" t="s">
        <v>208</v>
      </c>
      <c r="AU273" s="254" t="s">
        <v>81</v>
      </c>
      <c r="AV273" s="14" t="s">
        <v>81</v>
      </c>
      <c r="AW273" s="14" t="s">
        <v>33</v>
      </c>
      <c r="AX273" s="14" t="s">
        <v>72</v>
      </c>
      <c r="AY273" s="254" t="s">
        <v>196</v>
      </c>
    </row>
    <row r="274" s="15" customFormat="1">
      <c r="A274" s="15"/>
      <c r="B274" s="255"/>
      <c r="C274" s="256"/>
      <c r="D274" s="235" t="s">
        <v>208</v>
      </c>
      <c r="E274" s="257" t="s">
        <v>19</v>
      </c>
      <c r="F274" s="258" t="s">
        <v>219</v>
      </c>
      <c r="G274" s="256"/>
      <c r="H274" s="259">
        <v>64.700000000000003</v>
      </c>
      <c r="I274" s="260"/>
      <c r="J274" s="256"/>
      <c r="K274" s="256"/>
      <c r="L274" s="261"/>
      <c r="M274" s="262"/>
      <c r="N274" s="263"/>
      <c r="O274" s="263"/>
      <c r="P274" s="263"/>
      <c r="Q274" s="263"/>
      <c r="R274" s="263"/>
      <c r="S274" s="263"/>
      <c r="T274" s="264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5" t="s">
        <v>208</v>
      </c>
      <c r="AU274" s="265" t="s">
        <v>81</v>
      </c>
      <c r="AV274" s="15" t="s">
        <v>204</v>
      </c>
      <c r="AW274" s="15" t="s">
        <v>33</v>
      </c>
      <c r="AX274" s="15" t="s">
        <v>79</v>
      </c>
      <c r="AY274" s="265" t="s">
        <v>196</v>
      </c>
    </row>
    <row r="275" s="2" customFormat="1" ht="24.15" customHeight="1">
      <c r="A275" s="41"/>
      <c r="B275" s="42"/>
      <c r="C275" s="215" t="s">
        <v>292</v>
      </c>
      <c r="D275" s="215" t="s">
        <v>199</v>
      </c>
      <c r="E275" s="216" t="s">
        <v>2546</v>
      </c>
      <c r="F275" s="217" t="s">
        <v>2547</v>
      </c>
      <c r="G275" s="218" t="s">
        <v>202</v>
      </c>
      <c r="H275" s="219">
        <v>64.700000000000003</v>
      </c>
      <c r="I275" s="220"/>
      <c r="J275" s="221">
        <f>ROUND(I275*H275,2)</f>
        <v>0</v>
      </c>
      <c r="K275" s="217" t="s">
        <v>203</v>
      </c>
      <c r="L275" s="47"/>
      <c r="M275" s="222" t="s">
        <v>19</v>
      </c>
      <c r="N275" s="223" t="s">
        <v>43</v>
      </c>
      <c r="O275" s="87"/>
      <c r="P275" s="224">
        <f>O275*H275</f>
        <v>0</v>
      </c>
      <c r="Q275" s="224">
        <v>0.38625999999999999</v>
      </c>
      <c r="R275" s="224">
        <f>Q275*H275</f>
        <v>24.991022000000001</v>
      </c>
      <c r="S275" s="224">
        <v>0</v>
      </c>
      <c r="T275" s="225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6" t="s">
        <v>204</v>
      </c>
      <c r="AT275" s="226" t="s">
        <v>199</v>
      </c>
      <c r="AU275" s="226" t="s">
        <v>81</v>
      </c>
      <c r="AY275" s="20" t="s">
        <v>196</v>
      </c>
      <c r="BE275" s="227">
        <f>IF(N275="základní",J275,0)</f>
        <v>0</v>
      </c>
      <c r="BF275" s="227">
        <f>IF(N275="snížená",J275,0)</f>
        <v>0</v>
      </c>
      <c r="BG275" s="227">
        <f>IF(N275="zákl. přenesená",J275,0)</f>
        <v>0</v>
      </c>
      <c r="BH275" s="227">
        <f>IF(N275="sníž. přenesená",J275,0)</f>
        <v>0</v>
      </c>
      <c r="BI275" s="227">
        <f>IF(N275="nulová",J275,0)</f>
        <v>0</v>
      </c>
      <c r="BJ275" s="20" t="s">
        <v>79</v>
      </c>
      <c r="BK275" s="227">
        <f>ROUND(I275*H275,2)</f>
        <v>0</v>
      </c>
      <c r="BL275" s="20" t="s">
        <v>204</v>
      </c>
      <c r="BM275" s="226" t="s">
        <v>2548</v>
      </c>
    </row>
    <row r="276" s="2" customFormat="1">
      <c r="A276" s="41"/>
      <c r="B276" s="42"/>
      <c r="C276" s="43"/>
      <c r="D276" s="228" t="s">
        <v>206</v>
      </c>
      <c r="E276" s="43"/>
      <c r="F276" s="229" t="s">
        <v>2549</v>
      </c>
      <c r="G276" s="43"/>
      <c r="H276" s="43"/>
      <c r="I276" s="230"/>
      <c r="J276" s="43"/>
      <c r="K276" s="43"/>
      <c r="L276" s="47"/>
      <c r="M276" s="231"/>
      <c r="N276" s="232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206</v>
      </c>
      <c r="AU276" s="20" t="s">
        <v>81</v>
      </c>
    </row>
    <row r="277" s="13" customFormat="1">
      <c r="A277" s="13"/>
      <c r="B277" s="233"/>
      <c r="C277" s="234"/>
      <c r="D277" s="235" t="s">
        <v>208</v>
      </c>
      <c r="E277" s="236" t="s">
        <v>19</v>
      </c>
      <c r="F277" s="237" t="s">
        <v>2516</v>
      </c>
      <c r="G277" s="234"/>
      <c r="H277" s="236" t="s">
        <v>19</v>
      </c>
      <c r="I277" s="238"/>
      <c r="J277" s="234"/>
      <c r="K277" s="234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208</v>
      </c>
      <c r="AU277" s="243" t="s">
        <v>81</v>
      </c>
      <c r="AV277" s="13" t="s">
        <v>79</v>
      </c>
      <c r="AW277" s="13" t="s">
        <v>33</v>
      </c>
      <c r="AX277" s="13" t="s">
        <v>72</v>
      </c>
      <c r="AY277" s="243" t="s">
        <v>196</v>
      </c>
    </row>
    <row r="278" s="13" customFormat="1">
      <c r="A278" s="13"/>
      <c r="B278" s="233"/>
      <c r="C278" s="234"/>
      <c r="D278" s="235" t="s">
        <v>208</v>
      </c>
      <c r="E278" s="236" t="s">
        <v>19</v>
      </c>
      <c r="F278" s="237" t="s">
        <v>2550</v>
      </c>
      <c r="G278" s="234"/>
      <c r="H278" s="236" t="s">
        <v>19</v>
      </c>
      <c r="I278" s="238"/>
      <c r="J278" s="234"/>
      <c r="K278" s="234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208</v>
      </c>
      <c r="AU278" s="243" t="s">
        <v>81</v>
      </c>
      <c r="AV278" s="13" t="s">
        <v>79</v>
      </c>
      <c r="AW278" s="13" t="s">
        <v>33</v>
      </c>
      <c r="AX278" s="13" t="s">
        <v>72</v>
      </c>
      <c r="AY278" s="243" t="s">
        <v>196</v>
      </c>
    </row>
    <row r="279" s="13" customFormat="1">
      <c r="A279" s="13"/>
      <c r="B279" s="233"/>
      <c r="C279" s="234"/>
      <c r="D279" s="235" t="s">
        <v>208</v>
      </c>
      <c r="E279" s="236" t="s">
        <v>19</v>
      </c>
      <c r="F279" s="237" t="s">
        <v>2516</v>
      </c>
      <c r="G279" s="234"/>
      <c r="H279" s="236" t="s">
        <v>19</v>
      </c>
      <c r="I279" s="238"/>
      <c r="J279" s="234"/>
      <c r="K279" s="234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208</v>
      </c>
      <c r="AU279" s="243" t="s">
        <v>81</v>
      </c>
      <c r="AV279" s="13" t="s">
        <v>79</v>
      </c>
      <c r="AW279" s="13" t="s">
        <v>33</v>
      </c>
      <c r="AX279" s="13" t="s">
        <v>72</v>
      </c>
      <c r="AY279" s="243" t="s">
        <v>196</v>
      </c>
    </row>
    <row r="280" s="13" customFormat="1">
      <c r="A280" s="13"/>
      <c r="B280" s="233"/>
      <c r="C280" s="234"/>
      <c r="D280" s="235" t="s">
        <v>208</v>
      </c>
      <c r="E280" s="236" t="s">
        <v>19</v>
      </c>
      <c r="F280" s="237" t="s">
        <v>2551</v>
      </c>
      <c r="G280" s="234"/>
      <c r="H280" s="236" t="s">
        <v>19</v>
      </c>
      <c r="I280" s="238"/>
      <c r="J280" s="234"/>
      <c r="K280" s="234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208</v>
      </c>
      <c r="AU280" s="243" t="s">
        <v>81</v>
      </c>
      <c r="AV280" s="13" t="s">
        <v>79</v>
      </c>
      <c r="AW280" s="13" t="s">
        <v>33</v>
      </c>
      <c r="AX280" s="13" t="s">
        <v>72</v>
      </c>
      <c r="AY280" s="243" t="s">
        <v>196</v>
      </c>
    </row>
    <row r="281" s="14" customFormat="1">
      <c r="A281" s="14"/>
      <c r="B281" s="244"/>
      <c r="C281" s="245"/>
      <c r="D281" s="235" t="s">
        <v>208</v>
      </c>
      <c r="E281" s="246" t="s">
        <v>19</v>
      </c>
      <c r="F281" s="247" t="s">
        <v>2519</v>
      </c>
      <c r="G281" s="245"/>
      <c r="H281" s="248">
        <v>45.600000000000001</v>
      </c>
      <c r="I281" s="249"/>
      <c r="J281" s="245"/>
      <c r="K281" s="245"/>
      <c r="L281" s="250"/>
      <c r="M281" s="251"/>
      <c r="N281" s="252"/>
      <c r="O281" s="252"/>
      <c r="P281" s="252"/>
      <c r="Q281" s="252"/>
      <c r="R281" s="252"/>
      <c r="S281" s="252"/>
      <c r="T281" s="253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4" t="s">
        <v>208</v>
      </c>
      <c r="AU281" s="254" t="s">
        <v>81</v>
      </c>
      <c r="AV281" s="14" t="s">
        <v>81</v>
      </c>
      <c r="AW281" s="14" t="s">
        <v>33</v>
      </c>
      <c r="AX281" s="14" t="s">
        <v>72</v>
      </c>
      <c r="AY281" s="254" t="s">
        <v>196</v>
      </c>
    </row>
    <row r="282" s="13" customFormat="1">
      <c r="A282" s="13"/>
      <c r="B282" s="233"/>
      <c r="C282" s="234"/>
      <c r="D282" s="235" t="s">
        <v>208</v>
      </c>
      <c r="E282" s="236" t="s">
        <v>19</v>
      </c>
      <c r="F282" s="237" t="s">
        <v>2516</v>
      </c>
      <c r="G282" s="234"/>
      <c r="H282" s="236" t="s">
        <v>19</v>
      </c>
      <c r="I282" s="238"/>
      <c r="J282" s="234"/>
      <c r="K282" s="234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208</v>
      </c>
      <c r="AU282" s="243" t="s">
        <v>81</v>
      </c>
      <c r="AV282" s="13" t="s">
        <v>79</v>
      </c>
      <c r="AW282" s="13" t="s">
        <v>33</v>
      </c>
      <c r="AX282" s="13" t="s">
        <v>72</v>
      </c>
      <c r="AY282" s="243" t="s">
        <v>196</v>
      </c>
    </row>
    <row r="283" s="13" customFormat="1">
      <c r="A283" s="13"/>
      <c r="B283" s="233"/>
      <c r="C283" s="234"/>
      <c r="D283" s="235" t="s">
        <v>208</v>
      </c>
      <c r="E283" s="236" t="s">
        <v>19</v>
      </c>
      <c r="F283" s="237" t="s">
        <v>2552</v>
      </c>
      <c r="G283" s="234"/>
      <c r="H283" s="236" t="s">
        <v>19</v>
      </c>
      <c r="I283" s="238"/>
      <c r="J283" s="234"/>
      <c r="K283" s="234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208</v>
      </c>
      <c r="AU283" s="243" t="s">
        <v>81</v>
      </c>
      <c r="AV283" s="13" t="s">
        <v>79</v>
      </c>
      <c r="AW283" s="13" t="s">
        <v>33</v>
      </c>
      <c r="AX283" s="13" t="s">
        <v>72</v>
      </c>
      <c r="AY283" s="243" t="s">
        <v>196</v>
      </c>
    </row>
    <row r="284" s="14" customFormat="1">
      <c r="A284" s="14"/>
      <c r="B284" s="244"/>
      <c r="C284" s="245"/>
      <c r="D284" s="235" t="s">
        <v>208</v>
      </c>
      <c r="E284" s="246" t="s">
        <v>19</v>
      </c>
      <c r="F284" s="247" t="s">
        <v>294</v>
      </c>
      <c r="G284" s="245"/>
      <c r="H284" s="248">
        <v>9</v>
      </c>
      <c r="I284" s="249"/>
      <c r="J284" s="245"/>
      <c r="K284" s="245"/>
      <c r="L284" s="250"/>
      <c r="M284" s="251"/>
      <c r="N284" s="252"/>
      <c r="O284" s="252"/>
      <c r="P284" s="252"/>
      <c r="Q284" s="252"/>
      <c r="R284" s="252"/>
      <c r="S284" s="252"/>
      <c r="T284" s="253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4" t="s">
        <v>208</v>
      </c>
      <c r="AU284" s="254" t="s">
        <v>81</v>
      </c>
      <c r="AV284" s="14" t="s">
        <v>81</v>
      </c>
      <c r="AW284" s="14" t="s">
        <v>33</v>
      </c>
      <c r="AX284" s="14" t="s">
        <v>72</v>
      </c>
      <c r="AY284" s="254" t="s">
        <v>196</v>
      </c>
    </row>
    <row r="285" s="13" customFormat="1">
      <c r="A285" s="13"/>
      <c r="B285" s="233"/>
      <c r="C285" s="234"/>
      <c r="D285" s="235" t="s">
        <v>208</v>
      </c>
      <c r="E285" s="236" t="s">
        <v>19</v>
      </c>
      <c r="F285" s="237" t="s">
        <v>2516</v>
      </c>
      <c r="G285" s="234"/>
      <c r="H285" s="236" t="s">
        <v>19</v>
      </c>
      <c r="I285" s="238"/>
      <c r="J285" s="234"/>
      <c r="K285" s="234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208</v>
      </c>
      <c r="AU285" s="243" t="s">
        <v>81</v>
      </c>
      <c r="AV285" s="13" t="s">
        <v>79</v>
      </c>
      <c r="AW285" s="13" t="s">
        <v>33</v>
      </c>
      <c r="AX285" s="13" t="s">
        <v>72</v>
      </c>
      <c r="AY285" s="243" t="s">
        <v>196</v>
      </c>
    </row>
    <row r="286" s="13" customFormat="1">
      <c r="A286" s="13"/>
      <c r="B286" s="233"/>
      <c r="C286" s="234"/>
      <c r="D286" s="235" t="s">
        <v>208</v>
      </c>
      <c r="E286" s="236" t="s">
        <v>19</v>
      </c>
      <c r="F286" s="237" t="s">
        <v>2553</v>
      </c>
      <c r="G286" s="234"/>
      <c r="H286" s="236" t="s">
        <v>19</v>
      </c>
      <c r="I286" s="238"/>
      <c r="J286" s="234"/>
      <c r="K286" s="234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208</v>
      </c>
      <c r="AU286" s="243" t="s">
        <v>81</v>
      </c>
      <c r="AV286" s="13" t="s">
        <v>79</v>
      </c>
      <c r="AW286" s="13" t="s">
        <v>33</v>
      </c>
      <c r="AX286" s="13" t="s">
        <v>72</v>
      </c>
      <c r="AY286" s="243" t="s">
        <v>196</v>
      </c>
    </row>
    <row r="287" s="14" customFormat="1">
      <c r="A287" s="14"/>
      <c r="B287" s="244"/>
      <c r="C287" s="245"/>
      <c r="D287" s="235" t="s">
        <v>208</v>
      </c>
      <c r="E287" s="246" t="s">
        <v>19</v>
      </c>
      <c r="F287" s="247" t="s">
        <v>2522</v>
      </c>
      <c r="G287" s="245"/>
      <c r="H287" s="248">
        <v>10.1</v>
      </c>
      <c r="I287" s="249"/>
      <c r="J287" s="245"/>
      <c r="K287" s="245"/>
      <c r="L287" s="250"/>
      <c r="M287" s="251"/>
      <c r="N287" s="252"/>
      <c r="O287" s="252"/>
      <c r="P287" s="252"/>
      <c r="Q287" s="252"/>
      <c r="R287" s="252"/>
      <c r="S287" s="252"/>
      <c r="T287" s="253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4" t="s">
        <v>208</v>
      </c>
      <c r="AU287" s="254" t="s">
        <v>81</v>
      </c>
      <c r="AV287" s="14" t="s">
        <v>81</v>
      </c>
      <c r="AW287" s="14" t="s">
        <v>33</v>
      </c>
      <c r="AX287" s="14" t="s">
        <v>72</v>
      </c>
      <c r="AY287" s="254" t="s">
        <v>196</v>
      </c>
    </row>
    <row r="288" s="15" customFormat="1">
      <c r="A288" s="15"/>
      <c r="B288" s="255"/>
      <c r="C288" s="256"/>
      <c r="D288" s="235" t="s">
        <v>208</v>
      </c>
      <c r="E288" s="257" t="s">
        <v>19</v>
      </c>
      <c r="F288" s="258" t="s">
        <v>219</v>
      </c>
      <c r="G288" s="256"/>
      <c r="H288" s="259">
        <v>64.700000000000003</v>
      </c>
      <c r="I288" s="260"/>
      <c r="J288" s="256"/>
      <c r="K288" s="256"/>
      <c r="L288" s="261"/>
      <c r="M288" s="262"/>
      <c r="N288" s="263"/>
      <c r="O288" s="263"/>
      <c r="P288" s="263"/>
      <c r="Q288" s="263"/>
      <c r="R288" s="263"/>
      <c r="S288" s="263"/>
      <c r="T288" s="264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65" t="s">
        <v>208</v>
      </c>
      <c r="AU288" s="265" t="s">
        <v>81</v>
      </c>
      <c r="AV288" s="15" t="s">
        <v>204</v>
      </c>
      <c r="AW288" s="15" t="s">
        <v>33</v>
      </c>
      <c r="AX288" s="15" t="s">
        <v>79</v>
      </c>
      <c r="AY288" s="265" t="s">
        <v>196</v>
      </c>
    </row>
    <row r="289" s="2" customFormat="1" ht="24.15" customHeight="1">
      <c r="A289" s="41"/>
      <c r="B289" s="42"/>
      <c r="C289" s="215" t="s">
        <v>308</v>
      </c>
      <c r="D289" s="215" t="s">
        <v>199</v>
      </c>
      <c r="E289" s="216" t="s">
        <v>437</v>
      </c>
      <c r="F289" s="217" t="s">
        <v>438</v>
      </c>
      <c r="G289" s="218" t="s">
        <v>317</v>
      </c>
      <c r="H289" s="219">
        <v>53.582000000000001</v>
      </c>
      <c r="I289" s="220"/>
      <c r="J289" s="221">
        <f>ROUND(I289*H289,2)</f>
        <v>0</v>
      </c>
      <c r="K289" s="217" t="s">
        <v>203</v>
      </c>
      <c r="L289" s="47"/>
      <c r="M289" s="222" t="s">
        <v>19</v>
      </c>
      <c r="N289" s="223" t="s">
        <v>43</v>
      </c>
      <c r="O289" s="87"/>
      <c r="P289" s="224">
        <f>O289*H289</f>
        <v>0</v>
      </c>
      <c r="Q289" s="224">
        <v>0</v>
      </c>
      <c r="R289" s="224">
        <f>Q289*H289</f>
        <v>0</v>
      </c>
      <c r="S289" s="224">
        <v>0</v>
      </c>
      <c r="T289" s="225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6" t="s">
        <v>204</v>
      </c>
      <c r="AT289" s="226" t="s">
        <v>199</v>
      </c>
      <c r="AU289" s="226" t="s">
        <v>81</v>
      </c>
      <c r="AY289" s="20" t="s">
        <v>196</v>
      </c>
      <c r="BE289" s="227">
        <f>IF(N289="základní",J289,0)</f>
        <v>0</v>
      </c>
      <c r="BF289" s="227">
        <f>IF(N289="snížená",J289,0)</f>
        <v>0</v>
      </c>
      <c r="BG289" s="227">
        <f>IF(N289="zákl. přenesená",J289,0)</f>
        <v>0</v>
      </c>
      <c r="BH289" s="227">
        <f>IF(N289="sníž. přenesená",J289,0)</f>
        <v>0</v>
      </c>
      <c r="BI289" s="227">
        <f>IF(N289="nulová",J289,0)</f>
        <v>0</v>
      </c>
      <c r="BJ289" s="20" t="s">
        <v>79</v>
      </c>
      <c r="BK289" s="227">
        <f>ROUND(I289*H289,2)</f>
        <v>0</v>
      </c>
      <c r="BL289" s="20" t="s">
        <v>204</v>
      </c>
      <c r="BM289" s="226" t="s">
        <v>2554</v>
      </c>
    </row>
    <row r="290" s="2" customFormat="1">
      <c r="A290" s="41"/>
      <c r="B290" s="42"/>
      <c r="C290" s="43"/>
      <c r="D290" s="228" t="s">
        <v>206</v>
      </c>
      <c r="E290" s="43"/>
      <c r="F290" s="229" t="s">
        <v>440</v>
      </c>
      <c r="G290" s="43"/>
      <c r="H290" s="43"/>
      <c r="I290" s="230"/>
      <c r="J290" s="43"/>
      <c r="K290" s="43"/>
      <c r="L290" s="47"/>
      <c r="M290" s="231"/>
      <c r="N290" s="232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206</v>
      </c>
      <c r="AU290" s="20" t="s">
        <v>81</v>
      </c>
    </row>
    <row r="291" s="14" customFormat="1">
      <c r="A291" s="14"/>
      <c r="B291" s="244"/>
      <c r="C291" s="245"/>
      <c r="D291" s="235" t="s">
        <v>208</v>
      </c>
      <c r="E291" s="246" t="s">
        <v>19</v>
      </c>
      <c r="F291" s="247" t="s">
        <v>2555</v>
      </c>
      <c r="G291" s="245"/>
      <c r="H291" s="248">
        <v>53.582000000000001</v>
      </c>
      <c r="I291" s="249"/>
      <c r="J291" s="245"/>
      <c r="K291" s="245"/>
      <c r="L291" s="250"/>
      <c r="M291" s="251"/>
      <c r="N291" s="252"/>
      <c r="O291" s="252"/>
      <c r="P291" s="252"/>
      <c r="Q291" s="252"/>
      <c r="R291" s="252"/>
      <c r="S291" s="252"/>
      <c r="T291" s="253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4" t="s">
        <v>208</v>
      </c>
      <c r="AU291" s="254" t="s">
        <v>81</v>
      </c>
      <c r="AV291" s="14" t="s">
        <v>81</v>
      </c>
      <c r="AW291" s="14" t="s">
        <v>33</v>
      </c>
      <c r="AX291" s="14" t="s">
        <v>72</v>
      </c>
      <c r="AY291" s="254" t="s">
        <v>196</v>
      </c>
    </row>
    <row r="292" s="15" customFormat="1">
      <c r="A292" s="15"/>
      <c r="B292" s="255"/>
      <c r="C292" s="256"/>
      <c r="D292" s="235" t="s">
        <v>208</v>
      </c>
      <c r="E292" s="257" t="s">
        <v>19</v>
      </c>
      <c r="F292" s="258" t="s">
        <v>219</v>
      </c>
      <c r="G292" s="256"/>
      <c r="H292" s="259">
        <v>53.582000000000001</v>
      </c>
      <c r="I292" s="260"/>
      <c r="J292" s="256"/>
      <c r="K292" s="256"/>
      <c r="L292" s="261"/>
      <c r="M292" s="262"/>
      <c r="N292" s="263"/>
      <c r="O292" s="263"/>
      <c r="P292" s="263"/>
      <c r="Q292" s="263"/>
      <c r="R292" s="263"/>
      <c r="S292" s="263"/>
      <c r="T292" s="264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5" t="s">
        <v>208</v>
      </c>
      <c r="AU292" s="265" t="s">
        <v>81</v>
      </c>
      <c r="AV292" s="15" t="s">
        <v>204</v>
      </c>
      <c r="AW292" s="15" t="s">
        <v>33</v>
      </c>
      <c r="AX292" s="15" t="s">
        <v>79</v>
      </c>
      <c r="AY292" s="265" t="s">
        <v>196</v>
      </c>
    </row>
    <row r="293" s="12" customFormat="1" ht="22.8" customHeight="1">
      <c r="A293" s="12"/>
      <c r="B293" s="199"/>
      <c r="C293" s="200"/>
      <c r="D293" s="201" t="s">
        <v>71</v>
      </c>
      <c r="E293" s="213" t="s">
        <v>2556</v>
      </c>
      <c r="F293" s="213" t="s">
        <v>2557</v>
      </c>
      <c r="G293" s="200"/>
      <c r="H293" s="200"/>
      <c r="I293" s="203"/>
      <c r="J293" s="214">
        <f>BK293</f>
        <v>0</v>
      </c>
      <c r="K293" s="200"/>
      <c r="L293" s="205"/>
      <c r="M293" s="206"/>
      <c r="N293" s="207"/>
      <c r="O293" s="207"/>
      <c r="P293" s="208">
        <f>SUM(P294:P404)</f>
        <v>0</v>
      </c>
      <c r="Q293" s="207"/>
      <c r="R293" s="208">
        <f>SUM(R294:R404)</f>
        <v>7.7329800000000004</v>
      </c>
      <c r="S293" s="207"/>
      <c r="T293" s="209">
        <f>SUM(T294:T404)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10" t="s">
        <v>79</v>
      </c>
      <c r="AT293" s="211" t="s">
        <v>71</v>
      </c>
      <c r="AU293" s="211" t="s">
        <v>79</v>
      </c>
      <c r="AY293" s="210" t="s">
        <v>196</v>
      </c>
      <c r="BK293" s="212">
        <f>SUM(BK294:BK404)</f>
        <v>0</v>
      </c>
    </row>
    <row r="294" s="2" customFormat="1" ht="24.15" customHeight="1">
      <c r="A294" s="41"/>
      <c r="B294" s="42"/>
      <c r="C294" s="215" t="s">
        <v>345</v>
      </c>
      <c r="D294" s="215" t="s">
        <v>199</v>
      </c>
      <c r="E294" s="216" t="s">
        <v>1462</v>
      </c>
      <c r="F294" s="217" t="s">
        <v>1463</v>
      </c>
      <c r="G294" s="218" t="s">
        <v>264</v>
      </c>
      <c r="H294" s="219">
        <v>8.0999999999999996</v>
      </c>
      <c r="I294" s="220"/>
      <c r="J294" s="221">
        <f>ROUND(I294*H294,2)</f>
        <v>0</v>
      </c>
      <c r="K294" s="217" t="s">
        <v>203</v>
      </c>
      <c r="L294" s="47"/>
      <c r="M294" s="222" t="s">
        <v>19</v>
      </c>
      <c r="N294" s="223" t="s">
        <v>43</v>
      </c>
      <c r="O294" s="87"/>
      <c r="P294" s="224">
        <f>O294*H294</f>
        <v>0</v>
      </c>
      <c r="Q294" s="224">
        <v>0</v>
      </c>
      <c r="R294" s="224">
        <f>Q294*H294</f>
        <v>0</v>
      </c>
      <c r="S294" s="224">
        <v>0</v>
      </c>
      <c r="T294" s="225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6" t="s">
        <v>204</v>
      </c>
      <c r="AT294" s="226" t="s">
        <v>199</v>
      </c>
      <c r="AU294" s="226" t="s">
        <v>81</v>
      </c>
      <c r="AY294" s="20" t="s">
        <v>196</v>
      </c>
      <c r="BE294" s="227">
        <f>IF(N294="základní",J294,0)</f>
        <v>0</v>
      </c>
      <c r="BF294" s="227">
        <f>IF(N294="snížená",J294,0)</f>
        <v>0</v>
      </c>
      <c r="BG294" s="227">
        <f>IF(N294="zákl. přenesená",J294,0)</f>
        <v>0</v>
      </c>
      <c r="BH294" s="227">
        <f>IF(N294="sníž. přenesená",J294,0)</f>
        <v>0</v>
      </c>
      <c r="BI294" s="227">
        <f>IF(N294="nulová",J294,0)</f>
        <v>0</v>
      </c>
      <c r="BJ294" s="20" t="s">
        <v>79</v>
      </c>
      <c r="BK294" s="227">
        <f>ROUND(I294*H294,2)</f>
        <v>0</v>
      </c>
      <c r="BL294" s="20" t="s">
        <v>204</v>
      </c>
      <c r="BM294" s="226" t="s">
        <v>2558</v>
      </c>
    </row>
    <row r="295" s="2" customFormat="1">
      <c r="A295" s="41"/>
      <c r="B295" s="42"/>
      <c r="C295" s="43"/>
      <c r="D295" s="228" t="s">
        <v>206</v>
      </c>
      <c r="E295" s="43"/>
      <c r="F295" s="229" t="s">
        <v>1465</v>
      </c>
      <c r="G295" s="43"/>
      <c r="H295" s="43"/>
      <c r="I295" s="230"/>
      <c r="J295" s="43"/>
      <c r="K295" s="43"/>
      <c r="L295" s="47"/>
      <c r="M295" s="231"/>
      <c r="N295" s="232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206</v>
      </c>
      <c r="AU295" s="20" t="s">
        <v>81</v>
      </c>
    </row>
    <row r="296" s="13" customFormat="1">
      <c r="A296" s="13"/>
      <c r="B296" s="233"/>
      <c r="C296" s="234"/>
      <c r="D296" s="235" t="s">
        <v>208</v>
      </c>
      <c r="E296" s="236" t="s">
        <v>19</v>
      </c>
      <c r="F296" s="237" t="s">
        <v>2559</v>
      </c>
      <c r="G296" s="234"/>
      <c r="H296" s="236" t="s">
        <v>19</v>
      </c>
      <c r="I296" s="238"/>
      <c r="J296" s="234"/>
      <c r="K296" s="234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208</v>
      </c>
      <c r="AU296" s="243" t="s">
        <v>81</v>
      </c>
      <c r="AV296" s="13" t="s">
        <v>79</v>
      </c>
      <c r="AW296" s="13" t="s">
        <v>33</v>
      </c>
      <c r="AX296" s="13" t="s">
        <v>72</v>
      </c>
      <c r="AY296" s="243" t="s">
        <v>196</v>
      </c>
    </row>
    <row r="297" s="13" customFormat="1">
      <c r="A297" s="13"/>
      <c r="B297" s="233"/>
      <c r="C297" s="234"/>
      <c r="D297" s="235" t="s">
        <v>208</v>
      </c>
      <c r="E297" s="236" t="s">
        <v>19</v>
      </c>
      <c r="F297" s="237" t="s">
        <v>2560</v>
      </c>
      <c r="G297" s="234"/>
      <c r="H297" s="236" t="s">
        <v>19</v>
      </c>
      <c r="I297" s="238"/>
      <c r="J297" s="234"/>
      <c r="K297" s="234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208</v>
      </c>
      <c r="AU297" s="243" t="s">
        <v>81</v>
      </c>
      <c r="AV297" s="13" t="s">
        <v>79</v>
      </c>
      <c r="AW297" s="13" t="s">
        <v>33</v>
      </c>
      <c r="AX297" s="13" t="s">
        <v>72</v>
      </c>
      <c r="AY297" s="243" t="s">
        <v>196</v>
      </c>
    </row>
    <row r="298" s="14" customFormat="1">
      <c r="A298" s="14"/>
      <c r="B298" s="244"/>
      <c r="C298" s="245"/>
      <c r="D298" s="235" t="s">
        <v>208</v>
      </c>
      <c r="E298" s="246" t="s">
        <v>19</v>
      </c>
      <c r="F298" s="247" t="s">
        <v>2561</v>
      </c>
      <c r="G298" s="245"/>
      <c r="H298" s="248">
        <v>8.0999999999999996</v>
      </c>
      <c r="I298" s="249"/>
      <c r="J298" s="245"/>
      <c r="K298" s="245"/>
      <c r="L298" s="250"/>
      <c r="M298" s="251"/>
      <c r="N298" s="252"/>
      <c r="O298" s="252"/>
      <c r="P298" s="252"/>
      <c r="Q298" s="252"/>
      <c r="R298" s="252"/>
      <c r="S298" s="252"/>
      <c r="T298" s="253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4" t="s">
        <v>208</v>
      </c>
      <c r="AU298" s="254" t="s">
        <v>81</v>
      </c>
      <c r="AV298" s="14" t="s">
        <v>81</v>
      </c>
      <c r="AW298" s="14" t="s">
        <v>33</v>
      </c>
      <c r="AX298" s="14" t="s">
        <v>72</v>
      </c>
      <c r="AY298" s="254" t="s">
        <v>196</v>
      </c>
    </row>
    <row r="299" s="13" customFormat="1">
      <c r="A299" s="13"/>
      <c r="B299" s="233"/>
      <c r="C299" s="234"/>
      <c r="D299" s="235" t="s">
        <v>208</v>
      </c>
      <c r="E299" s="236" t="s">
        <v>19</v>
      </c>
      <c r="F299" s="237" t="s">
        <v>2562</v>
      </c>
      <c r="G299" s="234"/>
      <c r="H299" s="236" t="s">
        <v>19</v>
      </c>
      <c r="I299" s="238"/>
      <c r="J299" s="234"/>
      <c r="K299" s="234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208</v>
      </c>
      <c r="AU299" s="243" t="s">
        <v>81</v>
      </c>
      <c r="AV299" s="13" t="s">
        <v>79</v>
      </c>
      <c r="AW299" s="13" t="s">
        <v>33</v>
      </c>
      <c r="AX299" s="13" t="s">
        <v>72</v>
      </c>
      <c r="AY299" s="243" t="s">
        <v>196</v>
      </c>
    </row>
    <row r="300" s="15" customFormat="1">
      <c r="A300" s="15"/>
      <c r="B300" s="255"/>
      <c r="C300" s="256"/>
      <c r="D300" s="235" t="s">
        <v>208</v>
      </c>
      <c r="E300" s="257" t="s">
        <v>19</v>
      </c>
      <c r="F300" s="258" t="s">
        <v>219</v>
      </c>
      <c r="G300" s="256"/>
      <c r="H300" s="259">
        <v>8.0999999999999996</v>
      </c>
      <c r="I300" s="260"/>
      <c r="J300" s="256"/>
      <c r="K300" s="256"/>
      <c r="L300" s="261"/>
      <c r="M300" s="262"/>
      <c r="N300" s="263"/>
      <c r="O300" s="263"/>
      <c r="P300" s="263"/>
      <c r="Q300" s="263"/>
      <c r="R300" s="263"/>
      <c r="S300" s="263"/>
      <c r="T300" s="264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5" t="s">
        <v>208</v>
      </c>
      <c r="AU300" s="265" t="s">
        <v>81</v>
      </c>
      <c r="AV300" s="15" t="s">
        <v>204</v>
      </c>
      <c r="AW300" s="15" t="s">
        <v>33</v>
      </c>
      <c r="AX300" s="15" t="s">
        <v>79</v>
      </c>
      <c r="AY300" s="265" t="s">
        <v>196</v>
      </c>
    </row>
    <row r="301" s="2" customFormat="1" ht="33" customHeight="1">
      <c r="A301" s="41"/>
      <c r="B301" s="42"/>
      <c r="C301" s="215" t="s">
        <v>353</v>
      </c>
      <c r="D301" s="215" t="s">
        <v>199</v>
      </c>
      <c r="E301" s="216" t="s">
        <v>918</v>
      </c>
      <c r="F301" s="217" t="s">
        <v>919</v>
      </c>
      <c r="G301" s="218" t="s">
        <v>264</v>
      </c>
      <c r="H301" s="219">
        <v>8.0999999999999996</v>
      </c>
      <c r="I301" s="220"/>
      <c r="J301" s="221">
        <f>ROUND(I301*H301,2)</f>
        <v>0</v>
      </c>
      <c r="K301" s="217" t="s">
        <v>203</v>
      </c>
      <c r="L301" s="47"/>
      <c r="M301" s="222" t="s">
        <v>19</v>
      </c>
      <c r="N301" s="223" t="s">
        <v>43</v>
      </c>
      <c r="O301" s="87"/>
      <c r="P301" s="224">
        <f>O301*H301</f>
        <v>0</v>
      </c>
      <c r="Q301" s="224">
        <v>0</v>
      </c>
      <c r="R301" s="224">
        <f>Q301*H301</f>
        <v>0</v>
      </c>
      <c r="S301" s="224">
        <v>0</v>
      </c>
      <c r="T301" s="225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6" t="s">
        <v>204</v>
      </c>
      <c r="AT301" s="226" t="s">
        <v>199</v>
      </c>
      <c r="AU301" s="226" t="s">
        <v>81</v>
      </c>
      <c r="AY301" s="20" t="s">
        <v>196</v>
      </c>
      <c r="BE301" s="227">
        <f>IF(N301="základní",J301,0)</f>
        <v>0</v>
      </c>
      <c r="BF301" s="227">
        <f>IF(N301="snížená",J301,0)</f>
        <v>0</v>
      </c>
      <c r="BG301" s="227">
        <f>IF(N301="zákl. přenesená",J301,0)</f>
        <v>0</v>
      </c>
      <c r="BH301" s="227">
        <f>IF(N301="sníž. přenesená",J301,0)</f>
        <v>0</v>
      </c>
      <c r="BI301" s="227">
        <f>IF(N301="nulová",J301,0)</f>
        <v>0</v>
      </c>
      <c r="BJ301" s="20" t="s">
        <v>79</v>
      </c>
      <c r="BK301" s="227">
        <f>ROUND(I301*H301,2)</f>
        <v>0</v>
      </c>
      <c r="BL301" s="20" t="s">
        <v>204</v>
      </c>
      <c r="BM301" s="226" t="s">
        <v>2563</v>
      </c>
    </row>
    <row r="302" s="2" customFormat="1">
      <c r="A302" s="41"/>
      <c r="B302" s="42"/>
      <c r="C302" s="43"/>
      <c r="D302" s="228" t="s">
        <v>206</v>
      </c>
      <c r="E302" s="43"/>
      <c r="F302" s="229" t="s">
        <v>2388</v>
      </c>
      <c r="G302" s="43"/>
      <c r="H302" s="43"/>
      <c r="I302" s="230"/>
      <c r="J302" s="43"/>
      <c r="K302" s="43"/>
      <c r="L302" s="47"/>
      <c r="M302" s="231"/>
      <c r="N302" s="232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206</v>
      </c>
      <c r="AU302" s="20" t="s">
        <v>81</v>
      </c>
    </row>
    <row r="303" s="13" customFormat="1">
      <c r="A303" s="13"/>
      <c r="B303" s="233"/>
      <c r="C303" s="234"/>
      <c r="D303" s="235" t="s">
        <v>208</v>
      </c>
      <c r="E303" s="236" t="s">
        <v>19</v>
      </c>
      <c r="F303" s="237" t="s">
        <v>2559</v>
      </c>
      <c r="G303" s="234"/>
      <c r="H303" s="236" t="s">
        <v>19</v>
      </c>
      <c r="I303" s="238"/>
      <c r="J303" s="234"/>
      <c r="K303" s="234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208</v>
      </c>
      <c r="AU303" s="243" t="s">
        <v>81</v>
      </c>
      <c r="AV303" s="13" t="s">
        <v>79</v>
      </c>
      <c r="AW303" s="13" t="s">
        <v>33</v>
      </c>
      <c r="AX303" s="13" t="s">
        <v>72</v>
      </c>
      <c r="AY303" s="243" t="s">
        <v>196</v>
      </c>
    </row>
    <row r="304" s="13" customFormat="1">
      <c r="A304" s="13"/>
      <c r="B304" s="233"/>
      <c r="C304" s="234"/>
      <c r="D304" s="235" t="s">
        <v>208</v>
      </c>
      <c r="E304" s="236" t="s">
        <v>19</v>
      </c>
      <c r="F304" s="237" t="s">
        <v>2560</v>
      </c>
      <c r="G304" s="234"/>
      <c r="H304" s="236" t="s">
        <v>19</v>
      </c>
      <c r="I304" s="238"/>
      <c r="J304" s="234"/>
      <c r="K304" s="234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208</v>
      </c>
      <c r="AU304" s="243" t="s">
        <v>81</v>
      </c>
      <c r="AV304" s="13" t="s">
        <v>79</v>
      </c>
      <c r="AW304" s="13" t="s">
        <v>33</v>
      </c>
      <c r="AX304" s="13" t="s">
        <v>72</v>
      </c>
      <c r="AY304" s="243" t="s">
        <v>196</v>
      </c>
    </row>
    <row r="305" s="14" customFormat="1">
      <c r="A305" s="14"/>
      <c r="B305" s="244"/>
      <c r="C305" s="245"/>
      <c r="D305" s="235" t="s">
        <v>208</v>
      </c>
      <c r="E305" s="246" t="s">
        <v>19</v>
      </c>
      <c r="F305" s="247" t="s">
        <v>2561</v>
      </c>
      <c r="G305" s="245"/>
      <c r="H305" s="248">
        <v>8.0999999999999996</v>
      </c>
      <c r="I305" s="249"/>
      <c r="J305" s="245"/>
      <c r="K305" s="245"/>
      <c r="L305" s="250"/>
      <c r="M305" s="251"/>
      <c r="N305" s="252"/>
      <c r="O305" s="252"/>
      <c r="P305" s="252"/>
      <c r="Q305" s="252"/>
      <c r="R305" s="252"/>
      <c r="S305" s="252"/>
      <c r="T305" s="253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4" t="s">
        <v>208</v>
      </c>
      <c r="AU305" s="254" t="s">
        <v>81</v>
      </c>
      <c r="AV305" s="14" t="s">
        <v>81</v>
      </c>
      <c r="AW305" s="14" t="s">
        <v>33</v>
      </c>
      <c r="AX305" s="14" t="s">
        <v>72</v>
      </c>
      <c r="AY305" s="254" t="s">
        <v>196</v>
      </c>
    </row>
    <row r="306" s="13" customFormat="1">
      <c r="A306" s="13"/>
      <c r="B306" s="233"/>
      <c r="C306" s="234"/>
      <c r="D306" s="235" t="s">
        <v>208</v>
      </c>
      <c r="E306" s="236" t="s">
        <v>19</v>
      </c>
      <c r="F306" s="237" t="s">
        <v>2562</v>
      </c>
      <c r="G306" s="234"/>
      <c r="H306" s="236" t="s">
        <v>19</v>
      </c>
      <c r="I306" s="238"/>
      <c r="J306" s="234"/>
      <c r="K306" s="234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208</v>
      </c>
      <c r="AU306" s="243" t="s">
        <v>81</v>
      </c>
      <c r="AV306" s="13" t="s">
        <v>79</v>
      </c>
      <c r="AW306" s="13" t="s">
        <v>33</v>
      </c>
      <c r="AX306" s="13" t="s">
        <v>72</v>
      </c>
      <c r="AY306" s="243" t="s">
        <v>196</v>
      </c>
    </row>
    <row r="307" s="15" customFormat="1">
      <c r="A307" s="15"/>
      <c r="B307" s="255"/>
      <c r="C307" s="256"/>
      <c r="D307" s="235" t="s">
        <v>208</v>
      </c>
      <c r="E307" s="257" t="s">
        <v>19</v>
      </c>
      <c r="F307" s="258" t="s">
        <v>219</v>
      </c>
      <c r="G307" s="256"/>
      <c r="H307" s="259">
        <v>8.0999999999999996</v>
      </c>
      <c r="I307" s="260"/>
      <c r="J307" s="256"/>
      <c r="K307" s="256"/>
      <c r="L307" s="261"/>
      <c r="M307" s="262"/>
      <c r="N307" s="263"/>
      <c r="O307" s="263"/>
      <c r="P307" s="263"/>
      <c r="Q307" s="263"/>
      <c r="R307" s="263"/>
      <c r="S307" s="263"/>
      <c r="T307" s="264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T307" s="265" t="s">
        <v>208</v>
      </c>
      <c r="AU307" s="265" t="s">
        <v>81</v>
      </c>
      <c r="AV307" s="15" t="s">
        <v>204</v>
      </c>
      <c r="AW307" s="15" t="s">
        <v>33</v>
      </c>
      <c r="AX307" s="15" t="s">
        <v>79</v>
      </c>
      <c r="AY307" s="265" t="s">
        <v>196</v>
      </c>
    </row>
    <row r="308" s="2" customFormat="1" ht="33" customHeight="1">
      <c r="A308" s="41"/>
      <c r="B308" s="42"/>
      <c r="C308" s="215" t="s">
        <v>361</v>
      </c>
      <c r="D308" s="215" t="s">
        <v>199</v>
      </c>
      <c r="E308" s="216" t="s">
        <v>922</v>
      </c>
      <c r="F308" s="217" t="s">
        <v>923</v>
      </c>
      <c r="G308" s="218" t="s">
        <v>264</v>
      </c>
      <c r="H308" s="219">
        <v>8.0999999999999996</v>
      </c>
      <c r="I308" s="220"/>
      <c r="J308" s="221">
        <f>ROUND(I308*H308,2)</f>
        <v>0</v>
      </c>
      <c r="K308" s="217" t="s">
        <v>203</v>
      </c>
      <c r="L308" s="47"/>
      <c r="M308" s="222" t="s">
        <v>19</v>
      </c>
      <c r="N308" s="223" t="s">
        <v>43</v>
      </c>
      <c r="O308" s="87"/>
      <c r="P308" s="224">
        <f>O308*H308</f>
        <v>0</v>
      </c>
      <c r="Q308" s="224">
        <v>0</v>
      </c>
      <c r="R308" s="224">
        <f>Q308*H308</f>
        <v>0</v>
      </c>
      <c r="S308" s="224">
        <v>0</v>
      </c>
      <c r="T308" s="225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6" t="s">
        <v>204</v>
      </c>
      <c r="AT308" s="226" t="s">
        <v>199</v>
      </c>
      <c r="AU308" s="226" t="s">
        <v>81</v>
      </c>
      <c r="AY308" s="20" t="s">
        <v>196</v>
      </c>
      <c r="BE308" s="227">
        <f>IF(N308="základní",J308,0)</f>
        <v>0</v>
      </c>
      <c r="BF308" s="227">
        <f>IF(N308="snížená",J308,0)</f>
        <v>0</v>
      </c>
      <c r="BG308" s="227">
        <f>IF(N308="zákl. přenesená",J308,0)</f>
        <v>0</v>
      </c>
      <c r="BH308" s="227">
        <f>IF(N308="sníž. přenesená",J308,0)</f>
        <v>0</v>
      </c>
      <c r="BI308" s="227">
        <f>IF(N308="nulová",J308,0)</f>
        <v>0</v>
      </c>
      <c r="BJ308" s="20" t="s">
        <v>79</v>
      </c>
      <c r="BK308" s="227">
        <f>ROUND(I308*H308,2)</f>
        <v>0</v>
      </c>
      <c r="BL308" s="20" t="s">
        <v>204</v>
      </c>
      <c r="BM308" s="226" t="s">
        <v>2564</v>
      </c>
    </row>
    <row r="309" s="2" customFormat="1">
      <c r="A309" s="41"/>
      <c r="B309" s="42"/>
      <c r="C309" s="43"/>
      <c r="D309" s="228" t="s">
        <v>206</v>
      </c>
      <c r="E309" s="43"/>
      <c r="F309" s="229" t="s">
        <v>2391</v>
      </c>
      <c r="G309" s="43"/>
      <c r="H309" s="43"/>
      <c r="I309" s="230"/>
      <c r="J309" s="43"/>
      <c r="K309" s="43"/>
      <c r="L309" s="47"/>
      <c r="M309" s="231"/>
      <c r="N309" s="232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206</v>
      </c>
      <c r="AU309" s="20" t="s">
        <v>81</v>
      </c>
    </row>
    <row r="310" s="13" customFormat="1">
      <c r="A310" s="13"/>
      <c r="B310" s="233"/>
      <c r="C310" s="234"/>
      <c r="D310" s="235" t="s">
        <v>208</v>
      </c>
      <c r="E310" s="236" t="s">
        <v>19</v>
      </c>
      <c r="F310" s="237" t="s">
        <v>2559</v>
      </c>
      <c r="G310" s="234"/>
      <c r="H310" s="236" t="s">
        <v>19</v>
      </c>
      <c r="I310" s="238"/>
      <c r="J310" s="234"/>
      <c r="K310" s="234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208</v>
      </c>
      <c r="AU310" s="243" t="s">
        <v>81</v>
      </c>
      <c r="AV310" s="13" t="s">
        <v>79</v>
      </c>
      <c r="AW310" s="13" t="s">
        <v>33</v>
      </c>
      <c r="AX310" s="13" t="s">
        <v>72</v>
      </c>
      <c r="AY310" s="243" t="s">
        <v>196</v>
      </c>
    </row>
    <row r="311" s="13" customFormat="1">
      <c r="A311" s="13"/>
      <c r="B311" s="233"/>
      <c r="C311" s="234"/>
      <c r="D311" s="235" t="s">
        <v>208</v>
      </c>
      <c r="E311" s="236" t="s">
        <v>19</v>
      </c>
      <c r="F311" s="237" t="s">
        <v>2560</v>
      </c>
      <c r="G311" s="234"/>
      <c r="H311" s="236" t="s">
        <v>19</v>
      </c>
      <c r="I311" s="238"/>
      <c r="J311" s="234"/>
      <c r="K311" s="234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208</v>
      </c>
      <c r="AU311" s="243" t="s">
        <v>81</v>
      </c>
      <c r="AV311" s="13" t="s">
        <v>79</v>
      </c>
      <c r="AW311" s="13" t="s">
        <v>33</v>
      </c>
      <c r="AX311" s="13" t="s">
        <v>72</v>
      </c>
      <c r="AY311" s="243" t="s">
        <v>196</v>
      </c>
    </row>
    <row r="312" s="14" customFormat="1">
      <c r="A312" s="14"/>
      <c r="B312" s="244"/>
      <c r="C312" s="245"/>
      <c r="D312" s="235" t="s">
        <v>208</v>
      </c>
      <c r="E312" s="246" t="s">
        <v>19</v>
      </c>
      <c r="F312" s="247" t="s">
        <v>2561</v>
      </c>
      <c r="G312" s="245"/>
      <c r="H312" s="248">
        <v>8.0999999999999996</v>
      </c>
      <c r="I312" s="249"/>
      <c r="J312" s="245"/>
      <c r="K312" s="245"/>
      <c r="L312" s="250"/>
      <c r="M312" s="251"/>
      <c r="N312" s="252"/>
      <c r="O312" s="252"/>
      <c r="P312" s="252"/>
      <c r="Q312" s="252"/>
      <c r="R312" s="252"/>
      <c r="S312" s="252"/>
      <c r="T312" s="253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4" t="s">
        <v>208</v>
      </c>
      <c r="AU312" s="254" t="s">
        <v>81</v>
      </c>
      <c r="AV312" s="14" t="s">
        <v>81</v>
      </c>
      <c r="AW312" s="14" t="s">
        <v>33</v>
      </c>
      <c r="AX312" s="14" t="s">
        <v>72</v>
      </c>
      <c r="AY312" s="254" t="s">
        <v>196</v>
      </c>
    </row>
    <row r="313" s="13" customFormat="1">
      <c r="A313" s="13"/>
      <c r="B313" s="233"/>
      <c r="C313" s="234"/>
      <c r="D313" s="235" t="s">
        <v>208</v>
      </c>
      <c r="E313" s="236" t="s">
        <v>19</v>
      </c>
      <c r="F313" s="237" t="s">
        <v>2562</v>
      </c>
      <c r="G313" s="234"/>
      <c r="H313" s="236" t="s">
        <v>19</v>
      </c>
      <c r="I313" s="238"/>
      <c r="J313" s="234"/>
      <c r="K313" s="234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208</v>
      </c>
      <c r="AU313" s="243" t="s">
        <v>81</v>
      </c>
      <c r="AV313" s="13" t="s">
        <v>79</v>
      </c>
      <c r="AW313" s="13" t="s">
        <v>33</v>
      </c>
      <c r="AX313" s="13" t="s">
        <v>72</v>
      </c>
      <c r="AY313" s="243" t="s">
        <v>196</v>
      </c>
    </row>
    <row r="314" s="15" customFormat="1">
      <c r="A314" s="15"/>
      <c r="B314" s="255"/>
      <c r="C314" s="256"/>
      <c r="D314" s="235" t="s">
        <v>208</v>
      </c>
      <c r="E314" s="257" t="s">
        <v>19</v>
      </c>
      <c r="F314" s="258" t="s">
        <v>219</v>
      </c>
      <c r="G314" s="256"/>
      <c r="H314" s="259">
        <v>8.0999999999999996</v>
      </c>
      <c r="I314" s="260"/>
      <c r="J314" s="256"/>
      <c r="K314" s="256"/>
      <c r="L314" s="261"/>
      <c r="M314" s="262"/>
      <c r="N314" s="263"/>
      <c r="O314" s="263"/>
      <c r="P314" s="263"/>
      <c r="Q314" s="263"/>
      <c r="R314" s="263"/>
      <c r="S314" s="263"/>
      <c r="T314" s="264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65" t="s">
        <v>208</v>
      </c>
      <c r="AU314" s="265" t="s">
        <v>81</v>
      </c>
      <c r="AV314" s="15" t="s">
        <v>204</v>
      </c>
      <c r="AW314" s="15" t="s">
        <v>33</v>
      </c>
      <c r="AX314" s="15" t="s">
        <v>79</v>
      </c>
      <c r="AY314" s="265" t="s">
        <v>196</v>
      </c>
    </row>
    <row r="315" s="2" customFormat="1" ht="37.8" customHeight="1">
      <c r="A315" s="41"/>
      <c r="B315" s="42"/>
      <c r="C315" s="215" t="s">
        <v>7</v>
      </c>
      <c r="D315" s="215" t="s">
        <v>199</v>
      </c>
      <c r="E315" s="216" t="s">
        <v>295</v>
      </c>
      <c r="F315" s="217" t="s">
        <v>296</v>
      </c>
      <c r="G315" s="218" t="s">
        <v>264</v>
      </c>
      <c r="H315" s="219">
        <v>8.0999999999999996</v>
      </c>
      <c r="I315" s="220"/>
      <c r="J315" s="221">
        <f>ROUND(I315*H315,2)</f>
        <v>0</v>
      </c>
      <c r="K315" s="217" t="s">
        <v>203</v>
      </c>
      <c r="L315" s="47"/>
      <c r="M315" s="222" t="s">
        <v>19</v>
      </c>
      <c r="N315" s="223" t="s">
        <v>43</v>
      </c>
      <c r="O315" s="87"/>
      <c r="P315" s="224">
        <f>O315*H315</f>
        <v>0</v>
      </c>
      <c r="Q315" s="224">
        <v>0</v>
      </c>
      <c r="R315" s="224">
        <f>Q315*H315</f>
        <v>0</v>
      </c>
      <c r="S315" s="224">
        <v>0</v>
      </c>
      <c r="T315" s="225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6" t="s">
        <v>204</v>
      </c>
      <c r="AT315" s="226" t="s">
        <v>199</v>
      </c>
      <c r="AU315" s="226" t="s">
        <v>81</v>
      </c>
      <c r="AY315" s="20" t="s">
        <v>196</v>
      </c>
      <c r="BE315" s="227">
        <f>IF(N315="základní",J315,0)</f>
        <v>0</v>
      </c>
      <c r="BF315" s="227">
        <f>IF(N315="snížená",J315,0)</f>
        <v>0</v>
      </c>
      <c r="BG315" s="227">
        <f>IF(N315="zákl. přenesená",J315,0)</f>
        <v>0</v>
      </c>
      <c r="BH315" s="227">
        <f>IF(N315="sníž. přenesená",J315,0)</f>
        <v>0</v>
      </c>
      <c r="BI315" s="227">
        <f>IF(N315="nulová",J315,0)</f>
        <v>0</v>
      </c>
      <c r="BJ315" s="20" t="s">
        <v>79</v>
      </c>
      <c r="BK315" s="227">
        <f>ROUND(I315*H315,2)</f>
        <v>0</v>
      </c>
      <c r="BL315" s="20" t="s">
        <v>204</v>
      </c>
      <c r="BM315" s="226" t="s">
        <v>2565</v>
      </c>
    </row>
    <row r="316" s="2" customFormat="1">
      <c r="A316" s="41"/>
      <c r="B316" s="42"/>
      <c r="C316" s="43"/>
      <c r="D316" s="228" t="s">
        <v>206</v>
      </c>
      <c r="E316" s="43"/>
      <c r="F316" s="229" t="s">
        <v>298</v>
      </c>
      <c r="G316" s="43"/>
      <c r="H316" s="43"/>
      <c r="I316" s="230"/>
      <c r="J316" s="43"/>
      <c r="K316" s="43"/>
      <c r="L316" s="47"/>
      <c r="M316" s="231"/>
      <c r="N316" s="232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206</v>
      </c>
      <c r="AU316" s="20" t="s">
        <v>81</v>
      </c>
    </row>
    <row r="317" s="13" customFormat="1">
      <c r="A317" s="13"/>
      <c r="B317" s="233"/>
      <c r="C317" s="234"/>
      <c r="D317" s="235" t="s">
        <v>208</v>
      </c>
      <c r="E317" s="236" t="s">
        <v>19</v>
      </c>
      <c r="F317" s="237" t="s">
        <v>2559</v>
      </c>
      <c r="G317" s="234"/>
      <c r="H317" s="236" t="s">
        <v>19</v>
      </c>
      <c r="I317" s="238"/>
      <c r="J317" s="234"/>
      <c r="K317" s="234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208</v>
      </c>
      <c r="AU317" s="243" t="s">
        <v>81</v>
      </c>
      <c r="AV317" s="13" t="s">
        <v>79</v>
      </c>
      <c r="AW317" s="13" t="s">
        <v>33</v>
      </c>
      <c r="AX317" s="13" t="s">
        <v>72</v>
      </c>
      <c r="AY317" s="243" t="s">
        <v>196</v>
      </c>
    </row>
    <row r="318" s="13" customFormat="1">
      <c r="A318" s="13"/>
      <c r="B318" s="233"/>
      <c r="C318" s="234"/>
      <c r="D318" s="235" t="s">
        <v>208</v>
      </c>
      <c r="E318" s="236" t="s">
        <v>19</v>
      </c>
      <c r="F318" s="237" t="s">
        <v>2560</v>
      </c>
      <c r="G318" s="234"/>
      <c r="H318" s="236" t="s">
        <v>19</v>
      </c>
      <c r="I318" s="238"/>
      <c r="J318" s="234"/>
      <c r="K318" s="234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208</v>
      </c>
      <c r="AU318" s="243" t="s">
        <v>81</v>
      </c>
      <c r="AV318" s="13" t="s">
        <v>79</v>
      </c>
      <c r="AW318" s="13" t="s">
        <v>33</v>
      </c>
      <c r="AX318" s="13" t="s">
        <v>72</v>
      </c>
      <c r="AY318" s="243" t="s">
        <v>196</v>
      </c>
    </row>
    <row r="319" s="14" customFormat="1">
      <c r="A319" s="14"/>
      <c r="B319" s="244"/>
      <c r="C319" s="245"/>
      <c r="D319" s="235" t="s">
        <v>208</v>
      </c>
      <c r="E319" s="246" t="s">
        <v>19</v>
      </c>
      <c r="F319" s="247" t="s">
        <v>2561</v>
      </c>
      <c r="G319" s="245"/>
      <c r="H319" s="248">
        <v>8.0999999999999996</v>
      </c>
      <c r="I319" s="249"/>
      <c r="J319" s="245"/>
      <c r="K319" s="245"/>
      <c r="L319" s="250"/>
      <c r="M319" s="251"/>
      <c r="N319" s="252"/>
      <c r="O319" s="252"/>
      <c r="P319" s="252"/>
      <c r="Q319" s="252"/>
      <c r="R319" s="252"/>
      <c r="S319" s="252"/>
      <c r="T319" s="253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4" t="s">
        <v>208</v>
      </c>
      <c r="AU319" s="254" t="s">
        <v>81</v>
      </c>
      <c r="AV319" s="14" t="s">
        <v>81</v>
      </c>
      <c r="AW319" s="14" t="s">
        <v>33</v>
      </c>
      <c r="AX319" s="14" t="s">
        <v>72</v>
      </c>
      <c r="AY319" s="254" t="s">
        <v>196</v>
      </c>
    </row>
    <row r="320" s="13" customFormat="1">
      <c r="A320" s="13"/>
      <c r="B320" s="233"/>
      <c r="C320" s="234"/>
      <c r="D320" s="235" t="s">
        <v>208</v>
      </c>
      <c r="E320" s="236" t="s">
        <v>19</v>
      </c>
      <c r="F320" s="237" t="s">
        <v>2562</v>
      </c>
      <c r="G320" s="234"/>
      <c r="H320" s="236" t="s">
        <v>19</v>
      </c>
      <c r="I320" s="238"/>
      <c r="J320" s="234"/>
      <c r="K320" s="234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208</v>
      </c>
      <c r="AU320" s="243" t="s">
        <v>81</v>
      </c>
      <c r="AV320" s="13" t="s">
        <v>79</v>
      </c>
      <c r="AW320" s="13" t="s">
        <v>33</v>
      </c>
      <c r="AX320" s="13" t="s">
        <v>72</v>
      </c>
      <c r="AY320" s="243" t="s">
        <v>196</v>
      </c>
    </row>
    <row r="321" s="15" customFormat="1">
      <c r="A321" s="15"/>
      <c r="B321" s="255"/>
      <c r="C321" s="256"/>
      <c r="D321" s="235" t="s">
        <v>208</v>
      </c>
      <c r="E321" s="257" t="s">
        <v>19</v>
      </c>
      <c r="F321" s="258" t="s">
        <v>219</v>
      </c>
      <c r="G321" s="256"/>
      <c r="H321" s="259">
        <v>8.0999999999999996</v>
      </c>
      <c r="I321" s="260"/>
      <c r="J321" s="256"/>
      <c r="K321" s="256"/>
      <c r="L321" s="261"/>
      <c r="M321" s="262"/>
      <c r="N321" s="263"/>
      <c r="O321" s="263"/>
      <c r="P321" s="263"/>
      <c r="Q321" s="263"/>
      <c r="R321" s="263"/>
      <c r="S321" s="263"/>
      <c r="T321" s="264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T321" s="265" t="s">
        <v>208</v>
      </c>
      <c r="AU321" s="265" t="s">
        <v>81</v>
      </c>
      <c r="AV321" s="15" t="s">
        <v>204</v>
      </c>
      <c r="AW321" s="15" t="s">
        <v>33</v>
      </c>
      <c r="AX321" s="15" t="s">
        <v>79</v>
      </c>
      <c r="AY321" s="265" t="s">
        <v>196</v>
      </c>
    </row>
    <row r="322" s="2" customFormat="1" ht="37.8" customHeight="1">
      <c r="A322" s="41"/>
      <c r="B322" s="42"/>
      <c r="C322" s="215" t="s">
        <v>478</v>
      </c>
      <c r="D322" s="215" t="s">
        <v>199</v>
      </c>
      <c r="E322" s="216" t="s">
        <v>300</v>
      </c>
      <c r="F322" s="217" t="s">
        <v>301</v>
      </c>
      <c r="G322" s="218" t="s">
        <v>264</v>
      </c>
      <c r="H322" s="219">
        <v>8.0999999999999996</v>
      </c>
      <c r="I322" s="220"/>
      <c r="J322" s="221">
        <f>ROUND(I322*H322,2)</f>
        <v>0</v>
      </c>
      <c r="K322" s="217" t="s">
        <v>203</v>
      </c>
      <c r="L322" s="47"/>
      <c r="M322" s="222" t="s">
        <v>19</v>
      </c>
      <c r="N322" s="223" t="s">
        <v>43</v>
      </c>
      <c r="O322" s="87"/>
      <c r="P322" s="224">
        <f>O322*H322</f>
        <v>0</v>
      </c>
      <c r="Q322" s="224">
        <v>0</v>
      </c>
      <c r="R322" s="224">
        <f>Q322*H322</f>
        <v>0</v>
      </c>
      <c r="S322" s="224">
        <v>0</v>
      </c>
      <c r="T322" s="225">
        <f>S322*H322</f>
        <v>0</v>
      </c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R322" s="226" t="s">
        <v>204</v>
      </c>
      <c r="AT322" s="226" t="s">
        <v>199</v>
      </c>
      <c r="AU322" s="226" t="s">
        <v>81</v>
      </c>
      <c r="AY322" s="20" t="s">
        <v>196</v>
      </c>
      <c r="BE322" s="227">
        <f>IF(N322="základní",J322,0)</f>
        <v>0</v>
      </c>
      <c r="BF322" s="227">
        <f>IF(N322="snížená",J322,0)</f>
        <v>0</v>
      </c>
      <c r="BG322" s="227">
        <f>IF(N322="zákl. přenesená",J322,0)</f>
        <v>0</v>
      </c>
      <c r="BH322" s="227">
        <f>IF(N322="sníž. přenesená",J322,0)</f>
        <v>0</v>
      </c>
      <c r="BI322" s="227">
        <f>IF(N322="nulová",J322,0)</f>
        <v>0</v>
      </c>
      <c r="BJ322" s="20" t="s">
        <v>79</v>
      </c>
      <c r="BK322" s="227">
        <f>ROUND(I322*H322,2)</f>
        <v>0</v>
      </c>
      <c r="BL322" s="20" t="s">
        <v>204</v>
      </c>
      <c r="BM322" s="226" t="s">
        <v>2566</v>
      </c>
    </row>
    <row r="323" s="2" customFormat="1">
      <c r="A323" s="41"/>
      <c r="B323" s="42"/>
      <c r="C323" s="43"/>
      <c r="D323" s="228" t="s">
        <v>206</v>
      </c>
      <c r="E323" s="43"/>
      <c r="F323" s="229" t="s">
        <v>303</v>
      </c>
      <c r="G323" s="43"/>
      <c r="H323" s="43"/>
      <c r="I323" s="230"/>
      <c r="J323" s="43"/>
      <c r="K323" s="43"/>
      <c r="L323" s="47"/>
      <c r="M323" s="231"/>
      <c r="N323" s="232"/>
      <c r="O323" s="87"/>
      <c r="P323" s="87"/>
      <c r="Q323" s="87"/>
      <c r="R323" s="87"/>
      <c r="S323" s="87"/>
      <c r="T323" s="88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T323" s="20" t="s">
        <v>206</v>
      </c>
      <c r="AU323" s="20" t="s">
        <v>81</v>
      </c>
    </row>
    <row r="324" s="13" customFormat="1">
      <c r="A324" s="13"/>
      <c r="B324" s="233"/>
      <c r="C324" s="234"/>
      <c r="D324" s="235" t="s">
        <v>208</v>
      </c>
      <c r="E324" s="236" t="s">
        <v>19</v>
      </c>
      <c r="F324" s="237" t="s">
        <v>2559</v>
      </c>
      <c r="G324" s="234"/>
      <c r="H324" s="236" t="s">
        <v>19</v>
      </c>
      <c r="I324" s="238"/>
      <c r="J324" s="234"/>
      <c r="K324" s="234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208</v>
      </c>
      <c r="AU324" s="243" t="s">
        <v>81</v>
      </c>
      <c r="AV324" s="13" t="s">
        <v>79</v>
      </c>
      <c r="AW324" s="13" t="s">
        <v>33</v>
      </c>
      <c r="AX324" s="13" t="s">
        <v>72</v>
      </c>
      <c r="AY324" s="243" t="s">
        <v>196</v>
      </c>
    </row>
    <row r="325" s="13" customFormat="1">
      <c r="A325" s="13"/>
      <c r="B325" s="233"/>
      <c r="C325" s="234"/>
      <c r="D325" s="235" t="s">
        <v>208</v>
      </c>
      <c r="E325" s="236" t="s">
        <v>19</v>
      </c>
      <c r="F325" s="237" t="s">
        <v>2560</v>
      </c>
      <c r="G325" s="234"/>
      <c r="H325" s="236" t="s">
        <v>19</v>
      </c>
      <c r="I325" s="238"/>
      <c r="J325" s="234"/>
      <c r="K325" s="234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208</v>
      </c>
      <c r="AU325" s="243" t="s">
        <v>81</v>
      </c>
      <c r="AV325" s="13" t="s">
        <v>79</v>
      </c>
      <c r="AW325" s="13" t="s">
        <v>33</v>
      </c>
      <c r="AX325" s="13" t="s">
        <v>72</v>
      </c>
      <c r="AY325" s="243" t="s">
        <v>196</v>
      </c>
    </row>
    <row r="326" s="14" customFormat="1">
      <c r="A326" s="14"/>
      <c r="B326" s="244"/>
      <c r="C326" s="245"/>
      <c r="D326" s="235" t="s">
        <v>208</v>
      </c>
      <c r="E326" s="246" t="s">
        <v>19</v>
      </c>
      <c r="F326" s="247" t="s">
        <v>2561</v>
      </c>
      <c r="G326" s="245"/>
      <c r="H326" s="248">
        <v>8.0999999999999996</v>
      </c>
      <c r="I326" s="249"/>
      <c r="J326" s="245"/>
      <c r="K326" s="245"/>
      <c r="L326" s="250"/>
      <c r="M326" s="251"/>
      <c r="N326" s="252"/>
      <c r="O326" s="252"/>
      <c r="P326" s="252"/>
      <c r="Q326" s="252"/>
      <c r="R326" s="252"/>
      <c r="S326" s="252"/>
      <c r="T326" s="253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4" t="s">
        <v>208</v>
      </c>
      <c r="AU326" s="254" t="s">
        <v>81</v>
      </c>
      <c r="AV326" s="14" t="s">
        <v>81</v>
      </c>
      <c r="AW326" s="14" t="s">
        <v>33</v>
      </c>
      <c r="AX326" s="14" t="s">
        <v>72</v>
      </c>
      <c r="AY326" s="254" t="s">
        <v>196</v>
      </c>
    </row>
    <row r="327" s="13" customFormat="1">
      <c r="A327" s="13"/>
      <c r="B327" s="233"/>
      <c r="C327" s="234"/>
      <c r="D327" s="235" t="s">
        <v>208</v>
      </c>
      <c r="E327" s="236" t="s">
        <v>19</v>
      </c>
      <c r="F327" s="237" t="s">
        <v>2562</v>
      </c>
      <c r="G327" s="234"/>
      <c r="H327" s="236" t="s">
        <v>19</v>
      </c>
      <c r="I327" s="238"/>
      <c r="J327" s="234"/>
      <c r="K327" s="234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208</v>
      </c>
      <c r="AU327" s="243" t="s">
        <v>81</v>
      </c>
      <c r="AV327" s="13" t="s">
        <v>79</v>
      </c>
      <c r="AW327" s="13" t="s">
        <v>33</v>
      </c>
      <c r="AX327" s="13" t="s">
        <v>72</v>
      </c>
      <c r="AY327" s="243" t="s">
        <v>196</v>
      </c>
    </row>
    <row r="328" s="15" customFormat="1">
      <c r="A328" s="15"/>
      <c r="B328" s="255"/>
      <c r="C328" s="256"/>
      <c r="D328" s="235" t="s">
        <v>208</v>
      </c>
      <c r="E328" s="257" t="s">
        <v>19</v>
      </c>
      <c r="F328" s="258" t="s">
        <v>219</v>
      </c>
      <c r="G328" s="256"/>
      <c r="H328" s="259">
        <v>8.0999999999999996</v>
      </c>
      <c r="I328" s="260"/>
      <c r="J328" s="256"/>
      <c r="K328" s="256"/>
      <c r="L328" s="261"/>
      <c r="M328" s="262"/>
      <c r="N328" s="263"/>
      <c r="O328" s="263"/>
      <c r="P328" s="263"/>
      <c r="Q328" s="263"/>
      <c r="R328" s="263"/>
      <c r="S328" s="263"/>
      <c r="T328" s="264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T328" s="265" t="s">
        <v>208</v>
      </c>
      <c r="AU328" s="265" t="s">
        <v>81</v>
      </c>
      <c r="AV328" s="15" t="s">
        <v>204</v>
      </c>
      <c r="AW328" s="15" t="s">
        <v>33</v>
      </c>
      <c r="AX328" s="15" t="s">
        <v>79</v>
      </c>
      <c r="AY328" s="265" t="s">
        <v>196</v>
      </c>
    </row>
    <row r="329" s="2" customFormat="1" ht="24.15" customHeight="1">
      <c r="A329" s="41"/>
      <c r="B329" s="42"/>
      <c r="C329" s="215" t="s">
        <v>483</v>
      </c>
      <c r="D329" s="215" t="s">
        <v>199</v>
      </c>
      <c r="E329" s="216" t="s">
        <v>1469</v>
      </c>
      <c r="F329" s="217" t="s">
        <v>1470</v>
      </c>
      <c r="G329" s="218" t="s">
        <v>264</v>
      </c>
      <c r="H329" s="219">
        <v>8.0999999999999996</v>
      </c>
      <c r="I329" s="220"/>
      <c r="J329" s="221">
        <f>ROUND(I329*H329,2)</f>
        <v>0</v>
      </c>
      <c r="K329" s="217" t="s">
        <v>203</v>
      </c>
      <c r="L329" s="47"/>
      <c r="M329" s="222" t="s">
        <v>19</v>
      </c>
      <c r="N329" s="223" t="s">
        <v>43</v>
      </c>
      <c r="O329" s="87"/>
      <c r="P329" s="224">
        <f>O329*H329</f>
        <v>0</v>
      </c>
      <c r="Q329" s="224">
        <v>0</v>
      </c>
      <c r="R329" s="224">
        <f>Q329*H329</f>
        <v>0</v>
      </c>
      <c r="S329" s="224">
        <v>0</v>
      </c>
      <c r="T329" s="225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6" t="s">
        <v>204</v>
      </c>
      <c r="AT329" s="226" t="s">
        <v>199</v>
      </c>
      <c r="AU329" s="226" t="s">
        <v>81</v>
      </c>
      <c r="AY329" s="20" t="s">
        <v>196</v>
      </c>
      <c r="BE329" s="227">
        <f>IF(N329="základní",J329,0)</f>
        <v>0</v>
      </c>
      <c r="BF329" s="227">
        <f>IF(N329="snížená",J329,0)</f>
        <v>0</v>
      </c>
      <c r="BG329" s="227">
        <f>IF(N329="zákl. přenesená",J329,0)</f>
        <v>0</v>
      </c>
      <c r="BH329" s="227">
        <f>IF(N329="sníž. přenesená",J329,0)</f>
        <v>0</v>
      </c>
      <c r="BI329" s="227">
        <f>IF(N329="nulová",J329,0)</f>
        <v>0</v>
      </c>
      <c r="BJ329" s="20" t="s">
        <v>79</v>
      </c>
      <c r="BK329" s="227">
        <f>ROUND(I329*H329,2)</f>
        <v>0</v>
      </c>
      <c r="BL329" s="20" t="s">
        <v>204</v>
      </c>
      <c r="BM329" s="226" t="s">
        <v>2567</v>
      </c>
    </row>
    <row r="330" s="2" customFormat="1">
      <c r="A330" s="41"/>
      <c r="B330" s="42"/>
      <c r="C330" s="43"/>
      <c r="D330" s="228" t="s">
        <v>206</v>
      </c>
      <c r="E330" s="43"/>
      <c r="F330" s="229" t="s">
        <v>1472</v>
      </c>
      <c r="G330" s="43"/>
      <c r="H330" s="43"/>
      <c r="I330" s="230"/>
      <c r="J330" s="43"/>
      <c r="K330" s="43"/>
      <c r="L330" s="47"/>
      <c r="M330" s="231"/>
      <c r="N330" s="232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206</v>
      </c>
      <c r="AU330" s="20" t="s">
        <v>81</v>
      </c>
    </row>
    <row r="331" s="13" customFormat="1">
      <c r="A331" s="13"/>
      <c r="B331" s="233"/>
      <c r="C331" s="234"/>
      <c r="D331" s="235" t="s">
        <v>208</v>
      </c>
      <c r="E331" s="236" t="s">
        <v>19</v>
      </c>
      <c r="F331" s="237" t="s">
        <v>2559</v>
      </c>
      <c r="G331" s="234"/>
      <c r="H331" s="236" t="s">
        <v>19</v>
      </c>
      <c r="I331" s="238"/>
      <c r="J331" s="234"/>
      <c r="K331" s="234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208</v>
      </c>
      <c r="AU331" s="243" t="s">
        <v>81</v>
      </c>
      <c r="AV331" s="13" t="s">
        <v>79</v>
      </c>
      <c r="AW331" s="13" t="s">
        <v>33</v>
      </c>
      <c r="AX331" s="13" t="s">
        <v>72</v>
      </c>
      <c r="AY331" s="243" t="s">
        <v>196</v>
      </c>
    </row>
    <row r="332" s="13" customFormat="1">
      <c r="A332" s="13"/>
      <c r="B332" s="233"/>
      <c r="C332" s="234"/>
      <c r="D332" s="235" t="s">
        <v>208</v>
      </c>
      <c r="E332" s="236" t="s">
        <v>19</v>
      </c>
      <c r="F332" s="237" t="s">
        <v>2560</v>
      </c>
      <c r="G332" s="234"/>
      <c r="H332" s="236" t="s">
        <v>19</v>
      </c>
      <c r="I332" s="238"/>
      <c r="J332" s="234"/>
      <c r="K332" s="234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208</v>
      </c>
      <c r="AU332" s="243" t="s">
        <v>81</v>
      </c>
      <c r="AV332" s="13" t="s">
        <v>79</v>
      </c>
      <c r="AW332" s="13" t="s">
        <v>33</v>
      </c>
      <c r="AX332" s="13" t="s">
        <v>72</v>
      </c>
      <c r="AY332" s="243" t="s">
        <v>196</v>
      </c>
    </row>
    <row r="333" s="14" customFormat="1">
      <c r="A333" s="14"/>
      <c r="B333" s="244"/>
      <c r="C333" s="245"/>
      <c r="D333" s="235" t="s">
        <v>208</v>
      </c>
      <c r="E333" s="246" t="s">
        <v>19</v>
      </c>
      <c r="F333" s="247" t="s">
        <v>2561</v>
      </c>
      <c r="G333" s="245"/>
      <c r="H333" s="248">
        <v>8.0999999999999996</v>
      </c>
      <c r="I333" s="249"/>
      <c r="J333" s="245"/>
      <c r="K333" s="245"/>
      <c r="L333" s="250"/>
      <c r="M333" s="251"/>
      <c r="N333" s="252"/>
      <c r="O333" s="252"/>
      <c r="P333" s="252"/>
      <c r="Q333" s="252"/>
      <c r="R333" s="252"/>
      <c r="S333" s="252"/>
      <c r="T333" s="253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4" t="s">
        <v>208</v>
      </c>
      <c r="AU333" s="254" t="s">
        <v>81</v>
      </c>
      <c r="AV333" s="14" t="s">
        <v>81</v>
      </c>
      <c r="AW333" s="14" t="s">
        <v>33</v>
      </c>
      <c r="AX333" s="14" t="s">
        <v>72</v>
      </c>
      <c r="AY333" s="254" t="s">
        <v>196</v>
      </c>
    </row>
    <row r="334" s="13" customFormat="1">
      <c r="A334" s="13"/>
      <c r="B334" s="233"/>
      <c r="C334" s="234"/>
      <c r="D334" s="235" t="s">
        <v>208</v>
      </c>
      <c r="E334" s="236" t="s">
        <v>19</v>
      </c>
      <c r="F334" s="237" t="s">
        <v>2562</v>
      </c>
      <c r="G334" s="234"/>
      <c r="H334" s="236" t="s">
        <v>19</v>
      </c>
      <c r="I334" s="238"/>
      <c r="J334" s="234"/>
      <c r="K334" s="234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208</v>
      </c>
      <c r="AU334" s="243" t="s">
        <v>81</v>
      </c>
      <c r="AV334" s="13" t="s">
        <v>79</v>
      </c>
      <c r="AW334" s="13" t="s">
        <v>33</v>
      </c>
      <c r="AX334" s="13" t="s">
        <v>72</v>
      </c>
      <c r="AY334" s="243" t="s">
        <v>196</v>
      </c>
    </row>
    <row r="335" s="15" customFormat="1">
      <c r="A335" s="15"/>
      <c r="B335" s="255"/>
      <c r="C335" s="256"/>
      <c r="D335" s="235" t="s">
        <v>208</v>
      </c>
      <c r="E335" s="257" t="s">
        <v>19</v>
      </c>
      <c r="F335" s="258" t="s">
        <v>219</v>
      </c>
      <c r="G335" s="256"/>
      <c r="H335" s="259">
        <v>8.0999999999999996</v>
      </c>
      <c r="I335" s="260"/>
      <c r="J335" s="256"/>
      <c r="K335" s="256"/>
      <c r="L335" s="261"/>
      <c r="M335" s="262"/>
      <c r="N335" s="263"/>
      <c r="O335" s="263"/>
      <c r="P335" s="263"/>
      <c r="Q335" s="263"/>
      <c r="R335" s="263"/>
      <c r="S335" s="263"/>
      <c r="T335" s="264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5" t="s">
        <v>208</v>
      </c>
      <c r="AU335" s="265" t="s">
        <v>81</v>
      </c>
      <c r="AV335" s="15" t="s">
        <v>204</v>
      </c>
      <c r="AW335" s="15" t="s">
        <v>33</v>
      </c>
      <c r="AX335" s="15" t="s">
        <v>79</v>
      </c>
      <c r="AY335" s="265" t="s">
        <v>196</v>
      </c>
    </row>
    <row r="336" s="2" customFormat="1" ht="24.15" customHeight="1">
      <c r="A336" s="41"/>
      <c r="B336" s="42"/>
      <c r="C336" s="215" t="s">
        <v>491</v>
      </c>
      <c r="D336" s="215" t="s">
        <v>199</v>
      </c>
      <c r="E336" s="216" t="s">
        <v>310</v>
      </c>
      <c r="F336" s="217" t="s">
        <v>311</v>
      </c>
      <c r="G336" s="218" t="s">
        <v>264</v>
      </c>
      <c r="H336" s="219">
        <v>8.0999999999999996</v>
      </c>
      <c r="I336" s="220"/>
      <c r="J336" s="221">
        <f>ROUND(I336*H336,2)</f>
        <v>0</v>
      </c>
      <c r="K336" s="217" t="s">
        <v>203</v>
      </c>
      <c r="L336" s="47"/>
      <c r="M336" s="222" t="s">
        <v>19</v>
      </c>
      <c r="N336" s="223" t="s">
        <v>43</v>
      </c>
      <c r="O336" s="87"/>
      <c r="P336" s="224">
        <f>O336*H336</f>
        <v>0</v>
      </c>
      <c r="Q336" s="224">
        <v>0</v>
      </c>
      <c r="R336" s="224">
        <f>Q336*H336</f>
        <v>0</v>
      </c>
      <c r="S336" s="224">
        <v>0</v>
      </c>
      <c r="T336" s="225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6" t="s">
        <v>204</v>
      </c>
      <c r="AT336" s="226" t="s">
        <v>199</v>
      </c>
      <c r="AU336" s="226" t="s">
        <v>81</v>
      </c>
      <c r="AY336" s="20" t="s">
        <v>196</v>
      </c>
      <c r="BE336" s="227">
        <f>IF(N336="základní",J336,0)</f>
        <v>0</v>
      </c>
      <c r="BF336" s="227">
        <f>IF(N336="snížená",J336,0)</f>
        <v>0</v>
      </c>
      <c r="BG336" s="227">
        <f>IF(N336="zákl. přenesená",J336,0)</f>
        <v>0</v>
      </c>
      <c r="BH336" s="227">
        <f>IF(N336="sníž. přenesená",J336,0)</f>
        <v>0</v>
      </c>
      <c r="BI336" s="227">
        <f>IF(N336="nulová",J336,0)</f>
        <v>0</v>
      </c>
      <c r="BJ336" s="20" t="s">
        <v>79</v>
      </c>
      <c r="BK336" s="227">
        <f>ROUND(I336*H336,2)</f>
        <v>0</v>
      </c>
      <c r="BL336" s="20" t="s">
        <v>204</v>
      </c>
      <c r="BM336" s="226" t="s">
        <v>2568</v>
      </c>
    </row>
    <row r="337" s="2" customFormat="1">
      <c r="A337" s="41"/>
      <c r="B337" s="42"/>
      <c r="C337" s="43"/>
      <c r="D337" s="228" t="s">
        <v>206</v>
      </c>
      <c r="E337" s="43"/>
      <c r="F337" s="229" t="s">
        <v>313</v>
      </c>
      <c r="G337" s="43"/>
      <c r="H337" s="43"/>
      <c r="I337" s="230"/>
      <c r="J337" s="43"/>
      <c r="K337" s="43"/>
      <c r="L337" s="47"/>
      <c r="M337" s="231"/>
      <c r="N337" s="232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206</v>
      </c>
      <c r="AU337" s="20" t="s">
        <v>81</v>
      </c>
    </row>
    <row r="338" s="13" customFormat="1">
      <c r="A338" s="13"/>
      <c r="B338" s="233"/>
      <c r="C338" s="234"/>
      <c r="D338" s="235" t="s">
        <v>208</v>
      </c>
      <c r="E338" s="236" t="s">
        <v>19</v>
      </c>
      <c r="F338" s="237" t="s">
        <v>2559</v>
      </c>
      <c r="G338" s="234"/>
      <c r="H338" s="236" t="s">
        <v>19</v>
      </c>
      <c r="I338" s="238"/>
      <c r="J338" s="234"/>
      <c r="K338" s="234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208</v>
      </c>
      <c r="AU338" s="243" t="s">
        <v>81</v>
      </c>
      <c r="AV338" s="13" t="s">
        <v>79</v>
      </c>
      <c r="AW338" s="13" t="s">
        <v>33</v>
      </c>
      <c r="AX338" s="13" t="s">
        <v>72</v>
      </c>
      <c r="AY338" s="243" t="s">
        <v>196</v>
      </c>
    </row>
    <row r="339" s="13" customFormat="1">
      <c r="A339" s="13"/>
      <c r="B339" s="233"/>
      <c r="C339" s="234"/>
      <c r="D339" s="235" t="s">
        <v>208</v>
      </c>
      <c r="E339" s="236" t="s">
        <v>19</v>
      </c>
      <c r="F339" s="237" t="s">
        <v>2560</v>
      </c>
      <c r="G339" s="234"/>
      <c r="H339" s="236" t="s">
        <v>19</v>
      </c>
      <c r="I339" s="238"/>
      <c r="J339" s="234"/>
      <c r="K339" s="234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208</v>
      </c>
      <c r="AU339" s="243" t="s">
        <v>81</v>
      </c>
      <c r="AV339" s="13" t="s">
        <v>79</v>
      </c>
      <c r="AW339" s="13" t="s">
        <v>33</v>
      </c>
      <c r="AX339" s="13" t="s">
        <v>72</v>
      </c>
      <c r="AY339" s="243" t="s">
        <v>196</v>
      </c>
    </row>
    <row r="340" s="14" customFormat="1">
      <c r="A340" s="14"/>
      <c r="B340" s="244"/>
      <c r="C340" s="245"/>
      <c r="D340" s="235" t="s">
        <v>208</v>
      </c>
      <c r="E340" s="246" t="s">
        <v>19</v>
      </c>
      <c r="F340" s="247" t="s">
        <v>2561</v>
      </c>
      <c r="G340" s="245"/>
      <c r="H340" s="248">
        <v>8.0999999999999996</v>
      </c>
      <c r="I340" s="249"/>
      <c r="J340" s="245"/>
      <c r="K340" s="245"/>
      <c r="L340" s="250"/>
      <c r="M340" s="251"/>
      <c r="N340" s="252"/>
      <c r="O340" s="252"/>
      <c r="P340" s="252"/>
      <c r="Q340" s="252"/>
      <c r="R340" s="252"/>
      <c r="S340" s="252"/>
      <c r="T340" s="253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4" t="s">
        <v>208</v>
      </c>
      <c r="AU340" s="254" t="s">
        <v>81</v>
      </c>
      <c r="AV340" s="14" t="s">
        <v>81</v>
      </c>
      <c r="AW340" s="14" t="s">
        <v>33</v>
      </c>
      <c r="AX340" s="14" t="s">
        <v>72</v>
      </c>
      <c r="AY340" s="254" t="s">
        <v>196</v>
      </c>
    </row>
    <row r="341" s="13" customFormat="1">
      <c r="A341" s="13"/>
      <c r="B341" s="233"/>
      <c r="C341" s="234"/>
      <c r="D341" s="235" t="s">
        <v>208</v>
      </c>
      <c r="E341" s="236" t="s">
        <v>19</v>
      </c>
      <c r="F341" s="237" t="s">
        <v>2562</v>
      </c>
      <c r="G341" s="234"/>
      <c r="H341" s="236" t="s">
        <v>19</v>
      </c>
      <c r="I341" s="238"/>
      <c r="J341" s="234"/>
      <c r="K341" s="234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208</v>
      </c>
      <c r="AU341" s="243" t="s">
        <v>81</v>
      </c>
      <c r="AV341" s="13" t="s">
        <v>79</v>
      </c>
      <c r="AW341" s="13" t="s">
        <v>33</v>
      </c>
      <c r="AX341" s="13" t="s">
        <v>72</v>
      </c>
      <c r="AY341" s="243" t="s">
        <v>196</v>
      </c>
    </row>
    <row r="342" s="15" customFormat="1">
      <c r="A342" s="15"/>
      <c r="B342" s="255"/>
      <c r="C342" s="256"/>
      <c r="D342" s="235" t="s">
        <v>208</v>
      </c>
      <c r="E342" s="257" t="s">
        <v>19</v>
      </c>
      <c r="F342" s="258" t="s">
        <v>219</v>
      </c>
      <c r="G342" s="256"/>
      <c r="H342" s="259">
        <v>8.0999999999999996</v>
      </c>
      <c r="I342" s="260"/>
      <c r="J342" s="256"/>
      <c r="K342" s="256"/>
      <c r="L342" s="261"/>
      <c r="M342" s="262"/>
      <c r="N342" s="263"/>
      <c r="O342" s="263"/>
      <c r="P342" s="263"/>
      <c r="Q342" s="263"/>
      <c r="R342" s="263"/>
      <c r="S342" s="263"/>
      <c r="T342" s="264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5" t="s">
        <v>208</v>
      </c>
      <c r="AU342" s="265" t="s">
        <v>81</v>
      </c>
      <c r="AV342" s="15" t="s">
        <v>204</v>
      </c>
      <c r="AW342" s="15" t="s">
        <v>33</v>
      </c>
      <c r="AX342" s="15" t="s">
        <v>79</v>
      </c>
      <c r="AY342" s="265" t="s">
        <v>196</v>
      </c>
    </row>
    <row r="343" s="2" customFormat="1" ht="24.15" customHeight="1">
      <c r="A343" s="41"/>
      <c r="B343" s="42"/>
      <c r="C343" s="215" t="s">
        <v>493</v>
      </c>
      <c r="D343" s="215" t="s">
        <v>199</v>
      </c>
      <c r="E343" s="216" t="s">
        <v>315</v>
      </c>
      <c r="F343" s="217" t="s">
        <v>316</v>
      </c>
      <c r="G343" s="218" t="s">
        <v>317</v>
      </c>
      <c r="H343" s="219">
        <v>12.960000000000001</v>
      </c>
      <c r="I343" s="220"/>
      <c r="J343" s="221">
        <f>ROUND(I343*H343,2)</f>
        <v>0</v>
      </c>
      <c r="K343" s="217" t="s">
        <v>203</v>
      </c>
      <c r="L343" s="47"/>
      <c r="M343" s="222" t="s">
        <v>19</v>
      </c>
      <c r="N343" s="223" t="s">
        <v>43</v>
      </c>
      <c r="O343" s="87"/>
      <c r="P343" s="224">
        <f>O343*H343</f>
        <v>0</v>
      </c>
      <c r="Q343" s="224">
        <v>0</v>
      </c>
      <c r="R343" s="224">
        <f>Q343*H343</f>
        <v>0</v>
      </c>
      <c r="S343" s="224">
        <v>0</v>
      </c>
      <c r="T343" s="225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6" t="s">
        <v>204</v>
      </c>
      <c r="AT343" s="226" t="s">
        <v>199</v>
      </c>
      <c r="AU343" s="226" t="s">
        <v>81</v>
      </c>
      <c r="AY343" s="20" t="s">
        <v>196</v>
      </c>
      <c r="BE343" s="227">
        <f>IF(N343="základní",J343,0)</f>
        <v>0</v>
      </c>
      <c r="BF343" s="227">
        <f>IF(N343="snížená",J343,0)</f>
        <v>0</v>
      </c>
      <c r="BG343" s="227">
        <f>IF(N343="zákl. přenesená",J343,0)</f>
        <v>0</v>
      </c>
      <c r="BH343" s="227">
        <f>IF(N343="sníž. přenesená",J343,0)</f>
        <v>0</v>
      </c>
      <c r="BI343" s="227">
        <f>IF(N343="nulová",J343,0)</f>
        <v>0</v>
      </c>
      <c r="BJ343" s="20" t="s">
        <v>79</v>
      </c>
      <c r="BK343" s="227">
        <f>ROUND(I343*H343,2)</f>
        <v>0</v>
      </c>
      <c r="BL343" s="20" t="s">
        <v>204</v>
      </c>
      <c r="BM343" s="226" t="s">
        <v>2569</v>
      </c>
    </row>
    <row r="344" s="2" customFormat="1">
      <c r="A344" s="41"/>
      <c r="B344" s="42"/>
      <c r="C344" s="43"/>
      <c r="D344" s="228" t="s">
        <v>206</v>
      </c>
      <c r="E344" s="43"/>
      <c r="F344" s="229" t="s">
        <v>319</v>
      </c>
      <c r="G344" s="43"/>
      <c r="H344" s="43"/>
      <c r="I344" s="230"/>
      <c r="J344" s="43"/>
      <c r="K344" s="43"/>
      <c r="L344" s="47"/>
      <c r="M344" s="231"/>
      <c r="N344" s="232"/>
      <c r="O344" s="87"/>
      <c r="P344" s="87"/>
      <c r="Q344" s="87"/>
      <c r="R344" s="87"/>
      <c r="S344" s="87"/>
      <c r="T344" s="88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T344" s="20" t="s">
        <v>206</v>
      </c>
      <c r="AU344" s="20" t="s">
        <v>81</v>
      </c>
    </row>
    <row r="345" s="13" customFormat="1">
      <c r="A345" s="13"/>
      <c r="B345" s="233"/>
      <c r="C345" s="234"/>
      <c r="D345" s="235" t="s">
        <v>208</v>
      </c>
      <c r="E345" s="236" t="s">
        <v>19</v>
      </c>
      <c r="F345" s="237" t="s">
        <v>2559</v>
      </c>
      <c r="G345" s="234"/>
      <c r="H345" s="236" t="s">
        <v>19</v>
      </c>
      <c r="I345" s="238"/>
      <c r="J345" s="234"/>
      <c r="K345" s="234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208</v>
      </c>
      <c r="AU345" s="243" t="s">
        <v>81</v>
      </c>
      <c r="AV345" s="13" t="s">
        <v>79</v>
      </c>
      <c r="AW345" s="13" t="s">
        <v>33</v>
      </c>
      <c r="AX345" s="13" t="s">
        <v>72</v>
      </c>
      <c r="AY345" s="243" t="s">
        <v>196</v>
      </c>
    </row>
    <row r="346" s="13" customFormat="1">
      <c r="A346" s="13"/>
      <c r="B346" s="233"/>
      <c r="C346" s="234"/>
      <c r="D346" s="235" t="s">
        <v>208</v>
      </c>
      <c r="E346" s="236" t="s">
        <v>19</v>
      </c>
      <c r="F346" s="237" t="s">
        <v>2560</v>
      </c>
      <c r="G346" s="234"/>
      <c r="H346" s="236" t="s">
        <v>19</v>
      </c>
      <c r="I346" s="238"/>
      <c r="J346" s="234"/>
      <c r="K346" s="234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208</v>
      </c>
      <c r="AU346" s="243" t="s">
        <v>81</v>
      </c>
      <c r="AV346" s="13" t="s">
        <v>79</v>
      </c>
      <c r="AW346" s="13" t="s">
        <v>33</v>
      </c>
      <c r="AX346" s="13" t="s">
        <v>72</v>
      </c>
      <c r="AY346" s="243" t="s">
        <v>196</v>
      </c>
    </row>
    <row r="347" s="14" customFormat="1">
      <c r="A347" s="14"/>
      <c r="B347" s="244"/>
      <c r="C347" s="245"/>
      <c r="D347" s="235" t="s">
        <v>208</v>
      </c>
      <c r="E347" s="246" t="s">
        <v>19</v>
      </c>
      <c r="F347" s="247" t="s">
        <v>2570</v>
      </c>
      <c r="G347" s="245"/>
      <c r="H347" s="248">
        <v>12.960000000000001</v>
      </c>
      <c r="I347" s="249"/>
      <c r="J347" s="245"/>
      <c r="K347" s="245"/>
      <c r="L347" s="250"/>
      <c r="M347" s="251"/>
      <c r="N347" s="252"/>
      <c r="O347" s="252"/>
      <c r="P347" s="252"/>
      <c r="Q347" s="252"/>
      <c r="R347" s="252"/>
      <c r="S347" s="252"/>
      <c r="T347" s="253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4" t="s">
        <v>208</v>
      </c>
      <c r="AU347" s="254" t="s">
        <v>81</v>
      </c>
      <c r="AV347" s="14" t="s">
        <v>81</v>
      </c>
      <c r="AW347" s="14" t="s">
        <v>33</v>
      </c>
      <c r="AX347" s="14" t="s">
        <v>72</v>
      </c>
      <c r="AY347" s="254" t="s">
        <v>196</v>
      </c>
    </row>
    <row r="348" s="13" customFormat="1">
      <c r="A348" s="13"/>
      <c r="B348" s="233"/>
      <c r="C348" s="234"/>
      <c r="D348" s="235" t="s">
        <v>208</v>
      </c>
      <c r="E348" s="236" t="s">
        <v>19</v>
      </c>
      <c r="F348" s="237" t="s">
        <v>2562</v>
      </c>
      <c r="G348" s="234"/>
      <c r="H348" s="236" t="s">
        <v>19</v>
      </c>
      <c r="I348" s="238"/>
      <c r="J348" s="234"/>
      <c r="K348" s="234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208</v>
      </c>
      <c r="AU348" s="243" t="s">
        <v>81</v>
      </c>
      <c r="AV348" s="13" t="s">
        <v>79</v>
      </c>
      <c r="AW348" s="13" t="s">
        <v>33</v>
      </c>
      <c r="AX348" s="13" t="s">
        <v>72</v>
      </c>
      <c r="AY348" s="243" t="s">
        <v>196</v>
      </c>
    </row>
    <row r="349" s="15" customFormat="1">
      <c r="A349" s="15"/>
      <c r="B349" s="255"/>
      <c r="C349" s="256"/>
      <c r="D349" s="235" t="s">
        <v>208</v>
      </c>
      <c r="E349" s="257" t="s">
        <v>19</v>
      </c>
      <c r="F349" s="258" t="s">
        <v>219</v>
      </c>
      <c r="G349" s="256"/>
      <c r="H349" s="259">
        <v>12.960000000000001</v>
      </c>
      <c r="I349" s="260"/>
      <c r="J349" s="256"/>
      <c r="K349" s="256"/>
      <c r="L349" s="261"/>
      <c r="M349" s="262"/>
      <c r="N349" s="263"/>
      <c r="O349" s="263"/>
      <c r="P349" s="263"/>
      <c r="Q349" s="263"/>
      <c r="R349" s="263"/>
      <c r="S349" s="263"/>
      <c r="T349" s="264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65" t="s">
        <v>208</v>
      </c>
      <c r="AU349" s="265" t="s">
        <v>81</v>
      </c>
      <c r="AV349" s="15" t="s">
        <v>204</v>
      </c>
      <c r="AW349" s="15" t="s">
        <v>33</v>
      </c>
      <c r="AX349" s="15" t="s">
        <v>79</v>
      </c>
      <c r="AY349" s="265" t="s">
        <v>196</v>
      </c>
    </row>
    <row r="350" s="2" customFormat="1" ht="24.15" customHeight="1">
      <c r="A350" s="41"/>
      <c r="B350" s="42"/>
      <c r="C350" s="215" t="s">
        <v>472</v>
      </c>
      <c r="D350" s="215" t="s">
        <v>199</v>
      </c>
      <c r="E350" s="216" t="s">
        <v>389</v>
      </c>
      <c r="F350" s="217" t="s">
        <v>390</v>
      </c>
      <c r="G350" s="218" t="s">
        <v>202</v>
      </c>
      <c r="H350" s="219">
        <v>9</v>
      </c>
      <c r="I350" s="220"/>
      <c r="J350" s="221">
        <f>ROUND(I350*H350,2)</f>
        <v>0</v>
      </c>
      <c r="K350" s="217" t="s">
        <v>203</v>
      </c>
      <c r="L350" s="47"/>
      <c r="M350" s="222" t="s">
        <v>19</v>
      </c>
      <c r="N350" s="223" t="s">
        <v>43</v>
      </c>
      <c r="O350" s="87"/>
      <c r="P350" s="224">
        <f>O350*H350</f>
        <v>0</v>
      </c>
      <c r="Q350" s="224">
        <v>0</v>
      </c>
      <c r="R350" s="224">
        <f>Q350*H350</f>
        <v>0</v>
      </c>
      <c r="S350" s="224">
        <v>0</v>
      </c>
      <c r="T350" s="225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6" t="s">
        <v>204</v>
      </c>
      <c r="AT350" s="226" t="s">
        <v>199</v>
      </c>
      <c r="AU350" s="226" t="s">
        <v>81</v>
      </c>
      <c r="AY350" s="20" t="s">
        <v>196</v>
      </c>
      <c r="BE350" s="227">
        <f>IF(N350="základní",J350,0)</f>
        <v>0</v>
      </c>
      <c r="BF350" s="227">
        <f>IF(N350="snížená",J350,0)</f>
        <v>0</v>
      </c>
      <c r="BG350" s="227">
        <f>IF(N350="zákl. přenesená",J350,0)</f>
        <v>0</v>
      </c>
      <c r="BH350" s="227">
        <f>IF(N350="sníž. přenesená",J350,0)</f>
        <v>0</v>
      </c>
      <c r="BI350" s="227">
        <f>IF(N350="nulová",J350,0)</f>
        <v>0</v>
      </c>
      <c r="BJ350" s="20" t="s">
        <v>79</v>
      </c>
      <c r="BK350" s="227">
        <f>ROUND(I350*H350,2)</f>
        <v>0</v>
      </c>
      <c r="BL350" s="20" t="s">
        <v>204</v>
      </c>
      <c r="BM350" s="226" t="s">
        <v>2571</v>
      </c>
    </row>
    <row r="351" s="2" customFormat="1">
      <c r="A351" s="41"/>
      <c r="B351" s="42"/>
      <c r="C351" s="43"/>
      <c r="D351" s="228" t="s">
        <v>206</v>
      </c>
      <c r="E351" s="43"/>
      <c r="F351" s="229" t="s">
        <v>392</v>
      </c>
      <c r="G351" s="43"/>
      <c r="H351" s="43"/>
      <c r="I351" s="230"/>
      <c r="J351" s="43"/>
      <c r="K351" s="43"/>
      <c r="L351" s="47"/>
      <c r="M351" s="231"/>
      <c r="N351" s="232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206</v>
      </c>
      <c r="AU351" s="20" t="s">
        <v>81</v>
      </c>
    </row>
    <row r="352" s="13" customFormat="1">
      <c r="A352" s="13"/>
      <c r="B352" s="233"/>
      <c r="C352" s="234"/>
      <c r="D352" s="235" t="s">
        <v>208</v>
      </c>
      <c r="E352" s="236" t="s">
        <v>19</v>
      </c>
      <c r="F352" s="237" t="s">
        <v>2559</v>
      </c>
      <c r="G352" s="234"/>
      <c r="H352" s="236" t="s">
        <v>19</v>
      </c>
      <c r="I352" s="238"/>
      <c r="J352" s="234"/>
      <c r="K352" s="234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208</v>
      </c>
      <c r="AU352" s="243" t="s">
        <v>81</v>
      </c>
      <c r="AV352" s="13" t="s">
        <v>79</v>
      </c>
      <c r="AW352" s="13" t="s">
        <v>33</v>
      </c>
      <c r="AX352" s="13" t="s">
        <v>72</v>
      </c>
      <c r="AY352" s="243" t="s">
        <v>196</v>
      </c>
    </row>
    <row r="353" s="13" customFormat="1">
      <c r="A353" s="13"/>
      <c r="B353" s="233"/>
      <c r="C353" s="234"/>
      <c r="D353" s="235" t="s">
        <v>208</v>
      </c>
      <c r="E353" s="236" t="s">
        <v>19</v>
      </c>
      <c r="F353" s="237" t="s">
        <v>2572</v>
      </c>
      <c r="G353" s="234"/>
      <c r="H353" s="236" t="s">
        <v>19</v>
      </c>
      <c r="I353" s="238"/>
      <c r="J353" s="234"/>
      <c r="K353" s="234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208</v>
      </c>
      <c r="AU353" s="243" t="s">
        <v>81</v>
      </c>
      <c r="AV353" s="13" t="s">
        <v>79</v>
      </c>
      <c r="AW353" s="13" t="s">
        <v>33</v>
      </c>
      <c r="AX353" s="13" t="s">
        <v>72</v>
      </c>
      <c r="AY353" s="243" t="s">
        <v>196</v>
      </c>
    </row>
    <row r="354" s="14" customFormat="1">
      <c r="A354" s="14"/>
      <c r="B354" s="244"/>
      <c r="C354" s="245"/>
      <c r="D354" s="235" t="s">
        <v>208</v>
      </c>
      <c r="E354" s="246" t="s">
        <v>19</v>
      </c>
      <c r="F354" s="247" t="s">
        <v>294</v>
      </c>
      <c r="G354" s="245"/>
      <c r="H354" s="248">
        <v>9</v>
      </c>
      <c r="I354" s="249"/>
      <c r="J354" s="245"/>
      <c r="K354" s="245"/>
      <c r="L354" s="250"/>
      <c r="M354" s="251"/>
      <c r="N354" s="252"/>
      <c r="O354" s="252"/>
      <c r="P354" s="252"/>
      <c r="Q354" s="252"/>
      <c r="R354" s="252"/>
      <c r="S354" s="252"/>
      <c r="T354" s="253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4" t="s">
        <v>208</v>
      </c>
      <c r="AU354" s="254" t="s">
        <v>81</v>
      </c>
      <c r="AV354" s="14" t="s">
        <v>81</v>
      </c>
      <c r="AW354" s="14" t="s">
        <v>33</v>
      </c>
      <c r="AX354" s="14" t="s">
        <v>72</v>
      </c>
      <c r="AY354" s="254" t="s">
        <v>196</v>
      </c>
    </row>
    <row r="355" s="13" customFormat="1">
      <c r="A355" s="13"/>
      <c r="B355" s="233"/>
      <c r="C355" s="234"/>
      <c r="D355" s="235" t="s">
        <v>208</v>
      </c>
      <c r="E355" s="236" t="s">
        <v>19</v>
      </c>
      <c r="F355" s="237" t="s">
        <v>2562</v>
      </c>
      <c r="G355" s="234"/>
      <c r="H355" s="236" t="s">
        <v>19</v>
      </c>
      <c r="I355" s="238"/>
      <c r="J355" s="234"/>
      <c r="K355" s="234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208</v>
      </c>
      <c r="AU355" s="243" t="s">
        <v>81</v>
      </c>
      <c r="AV355" s="13" t="s">
        <v>79</v>
      </c>
      <c r="AW355" s="13" t="s">
        <v>33</v>
      </c>
      <c r="AX355" s="13" t="s">
        <v>72</v>
      </c>
      <c r="AY355" s="243" t="s">
        <v>196</v>
      </c>
    </row>
    <row r="356" s="15" customFormat="1">
      <c r="A356" s="15"/>
      <c r="B356" s="255"/>
      <c r="C356" s="256"/>
      <c r="D356" s="235" t="s">
        <v>208</v>
      </c>
      <c r="E356" s="257" t="s">
        <v>19</v>
      </c>
      <c r="F356" s="258" t="s">
        <v>219</v>
      </c>
      <c r="G356" s="256"/>
      <c r="H356" s="259">
        <v>9</v>
      </c>
      <c r="I356" s="260"/>
      <c r="J356" s="256"/>
      <c r="K356" s="256"/>
      <c r="L356" s="261"/>
      <c r="M356" s="262"/>
      <c r="N356" s="263"/>
      <c r="O356" s="263"/>
      <c r="P356" s="263"/>
      <c r="Q356" s="263"/>
      <c r="R356" s="263"/>
      <c r="S356" s="263"/>
      <c r="T356" s="264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T356" s="265" t="s">
        <v>208</v>
      </c>
      <c r="AU356" s="265" t="s">
        <v>81</v>
      </c>
      <c r="AV356" s="15" t="s">
        <v>204</v>
      </c>
      <c r="AW356" s="15" t="s">
        <v>33</v>
      </c>
      <c r="AX356" s="15" t="s">
        <v>79</v>
      </c>
      <c r="AY356" s="265" t="s">
        <v>196</v>
      </c>
    </row>
    <row r="357" s="2" customFormat="1" ht="24.15" customHeight="1">
      <c r="A357" s="41"/>
      <c r="B357" s="42"/>
      <c r="C357" s="215" t="s">
        <v>500</v>
      </c>
      <c r="D357" s="215" t="s">
        <v>199</v>
      </c>
      <c r="E357" s="216" t="s">
        <v>2573</v>
      </c>
      <c r="F357" s="217" t="s">
        <v>2574</v>
      </c>
      <c r="G357" s="218" t="s">
        <v>202</v>
      </c>
      <c r="H357" s="219">
        <v>9</v>
      </c>
      <c r="I357" s="220"/>
      <c r="J357" s="221">
        <f>ROUND(I357*H357,2)</f>
        <v>0</v>
      </c>
      <c r="K357" s="217" t="s">
        <v>203</v>
      </c>
      <c r="L357" s="47"/>
      <c r="M357" s="222" t="s">
        <v>19</v>
      </c>
      <c r="N357" s="223" t="s">
        <v>43</v>
      </c>
      <c r="O357" s="87"/>
      <c r="P357" s="224">
        <f>O357*H357</f>
        <v>0</v>
      </c>
      <c r="Q357" s="224">
        <v>0.48089999999999999</v>
      </c>
      <c r="R357" s="224">
        <f>Q357*H357</f>
        <v>4.3281000000000001</v>
      </c>
      <c r="S357" s="224">
        <v>0</v>
      </c>
      <c r="T357" s="225">
        <f>S357*H357</f>
        <v>0</v>
      </c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R357" s="226" t="s">
        <v>204</v>
      </c>
      <c r="AT357" s="226" t="s">
        <v>199</v>
      </c>
      <c r="AU357" s="226" t="s">
        <v>81</v>
      </c>
      <c r="AY357" s="20" t="s">
        <v>196</v>
      </c>
      <c r="BE357" s="227">
        <f>IF(N357="základní",J357,0)</f>
        <v>0</v>
      </c>
      <c r="BF357" s="227">
        <f>IF(N357="snížená",J357,0)</f>
        <v>0</v>
      </c>
      <c r="BG357" s="227">
        <f>IF(N357="zákl. přenesená",J357,0)</f>
        <v>0</v>
      </c>
      <c r="BH357" s="227">
        <f>IF(N357="sníž. přenesená",J357,0)</f>
        <v>0</v>
      </c>
      <c r="BI357" s="227">
        <f>IF(N357="nulová",J357,0)</f>
        <v>0</v>
      </c>
      <c r="BJ357" s="20" t="s">
        <v>79</v>
      </c>
      <c r="BK357" s="227">
        <f>ROUND(I357*H357,2)</f>
        <v>0</v>
      </c>
      <c r="BL357" s="20" t="s">
        <v>204</v>
      </c>
      <c r="BM357" s="226" t="s">
        <v>2575</v>
      </c>
    </row>
    <row r="358" s="2" customFormat="1">
      <c r="A358" s="41"/>
      <c r="B358" s="42"/>
      <c r="C358" s="43"/>
      <c r="D358" s="228" t="s">
        <v>206</v>
      </c>
      <c r="E358" s="43"/>
      <c r="F358" s="229" t="s">
        <v>2576</v>
      </c>
      <c r="G358" s="43"/>
      <c r="H358" s="43"/>
      <c r="I358" s="230"/>
      <c r="J358" s="43"/>
      <c r="K358" s="43"/>
      <c r="L358" s="47"/>
      <c r="M358" s="231"/>
      <c r="N358" s="232"/>
      <c r="O358" s="87"/>
      <c r="P358" s="87"/>
      <c r="Q358" s="87"/>
      <c r="R358" s="87"/>
      <c r="S358" s="87"/>
      <c r="T358" s="88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T358" s="20" t="s">
        <v>206</v>
      </c>
      <c r="AU358" s="20" t="s">
        <v>81</v>
      </c>
    </row>
    <row r="359" s="13" customFormat="1">
      <c r="A359" s="13"/>
      <c r="B359" s="233"/>
      <c r="C359" s="234"/>
      <c r="D359" s="235" t="s">
        <v>208</v>
      </c>
      <c r="E359" s="236" t="s">
        <v>19</v>
      </c>
      <c r="F359" s="237" t="s">
        <v>2559</v>
      </c>
      <c r="G359" s="234"/>
      <c r="H359" s="236" t="s">
        <v>19</v>
      </c>
      <c r="I359" s="238"/>
      <c r="J359" s="234"/>
      <c r="K359" s="234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208</v>
      </c>
      <c r="AU359" s="243" t="s">
        <v>81</v>
      </c>
      <c r="AV359" s="13" t="s">
        <v>79</v>
      </c>
      <c r="AW359" s="13" t="s">
        <v>33</v>
      </c>
      <c r="AX359" s="13" t="s">
        <v>72</v>
      </c>
      <c r="AY359" s="243" t="s">
        <v>196</v>
      </c>
    </row>
    <row r="360" s="13" customFormat="1">
      <c r="A360" s="13"/>
      <c r="B360" s="233"/>
      <c r="C360" s="234"/>
      <c r="D360" s="235" t="s">
        <v>208</v>
      </c>
      <c r="E360" s="236" t="s">
        <v>19</v>
      </c>
      <c r="F360" s="237" t="s">
        <v>2577</v>
      </c>
      <c r="G360" s="234"/>
      <c r="H360" s="236" t="s">
        <v>19</v>
      </c>
      <c r="I360" s="238"/>
      <c r="J360" s="234"/>
      <c r="K360" s="234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208</v>
      </c>
      <c r="AU360" s="243" t="s">
        <v>81</v>
      </c>
      <c r="AV360" s="13" t="s">
        <v>79</v>
      </c>
      <c r="AW360" s="13" t="s">
        <v>33</v>
      </c>
      <c r="AX360" s="13" t="s">
        <v>72</v>
      </c>
      <c r="AY360" s="243" t="s">
        <v>196</v>
      </c>
    </row>
    <row r="361" s="14" customFormat="1">
      <c r="A361" s="14"/>
      <c r="B361" s="244"/>
      <c r="C361" s="245"/>
      <c r="D361" s="235" t="s">
        <v>208</v>
      </c>
      <c r="E361" s="246" t="s">
        <v>19</v>
      </c>
      <c r="F361" s="247" t="s">
        <v>294</v>
      </c>
      <c r="G361" s="245"/>
      <c r="H361" s="248">
        <v>9</v>
      </c>
      <c r="I361" s="249"/>
      <c r="J361" s="245"/>
      <c r="K361" s="245"/>
      <c r="L361" s="250"/>
      <c r="M361" s="251"/>
      <c r="N361" s="252"/>
      <c r="O361" s="252"/>
      <c r="P361" s="252"/>
      <c r="Q361" s="252"/>
      <c r="R361" s="252"/>
      <c r="S361" s="252"/>
      <c r="T361" s="253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4" t="s">
        <v>208</v>
      </c>
      <c r="AU361" s="254" t="s">
        <v>81</v>
      </c>
      <c r="AV361" s="14" t="s">
        <v>81</v>
      </c>
      <c r="AW361" s="14" t="s">
        <v>33</v>
      </c>
      <c r="AX361" s="14" t="s">
        <v>72</v>
      </c>
      <c r="AY361" s="254" t="s">
        <v>196</v>
      </c>
    </row>
    <row r="362" s="13" customFormat="1">
      <c r="A362" s="13"/>
      <c r="B362" s="233"/>
      <c r="C362" s="234"/>
      <c r="D362" s="235" t="s">
        <v>208</v>
      </c>
      <c r="E362" s="236" t="s">
        <v>19</v>
      </c>
      <c r="F362" s="237" t="s">
        <v>2562</v>
      </c>
      <c r="G362" s="234"/>
      <c r="H362" s="236" t="s">
        <v>19</v>
      </c>
      <c r="I362" s="238"/>
      <c r="J362" s="234"/>
      <c r="K362" s="234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208</v>
      </c>
      <c r="AU362" s="243" t="s">
        <v>81</v>
      </c>
      <c r="AV362" s="13" t="s">
        <v>79</v>
      </c>
      <c r="AW362" s="13" t="s">
        <v>33</v>
      </c>
      <c r="AX362" s="13" t="s">
        <v>72</v>
      </c>
      <c r="AY362" s="243" t="s">
        <v>196</v>
      </c>
    </row>
    <row r="363" s="15" customFormat="1">
      <c r="A363" s="15"/>
      <c r="B363" s="255"/>
      <c r="C363" s="256"/>
      <c r="D363" s="235" t="s">
        <v>208</v>
      </c>
      <c r="E363" s="257" t="s">
        <v>19</v>
      </c>
      <c r="F363" s="258" t="s">
        <v>219</v>
      </c>
      <c r="G363" s="256"/>
      <c r="H363" s="259">
        <v>9</v>
      </c>
      <c r="I363" s="260"/>
      <c r="J363" s="256"/>
      <c r="K363" s="256"/>
      <c r="L363" s="261"/>
      <c r="M363" s="262"/>
      <c r="N363" s="263"/>
      <c r="O363" s="263"/>
      <c r="P363" s="263"/>
      <c r="Q363" s="263"/>
      <c r="R363" s="263"/>
      <c r="S363" s="263"/>
      <c r="T363" s="264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65" t="s">
        <v>208</v>
      </c>
      <c r="AU363" s="265" t="s">
        <v>81</v>
      </c>
      <c r="AV363" s="15" t="s">
        <v>204</v>
      </c>
      <c r="AW363" s="15" t="s">
        <v>33</v>
      </c>
      <c r="AX363" s="15" t="s">
        <v>79</v>
      </c>
      <c r="AY363" s="265" t="s">
        <v>196</v>
      </c>
    </row>
    <row r="364" s="2" customFormat="1" ht="16.5" customHeight="1">
      <c r="A364" s="41"/>
      <c r="B364" s="42"/>
      <c r="C364" s="215" t="s">
        <v>505</v>
      </c>
      <c r="D364" s="215" t="s">
        <v>199</v>
      </c>
      <c r="E364" s="216" t="s">
        <v>2578</v>
      </c>
      <c r="F364" s="217" t="s">
        <v>2579</v>
      </c>
      <c r="G364" s="218" t="s">
        <v>264</v>
      </c>
      <c r="H364" s="219">
        <v>3.1499999999999999</v>
      </c>
      <c r="I364" s="220"/>
      <c r="J364" s="221">
        <f>ROUND(I364*H364,2)</f>
        <v>0</v>
      </c>
      <c r="K364" s="217" t="s">
        <v>203</v>
      </c>
      <c r="L364" s="47"/>
      <c r="M364" s="222" t="s">
        <v>19</v>
      </c>
      <c r="N364" s="223" t="s">
        <v>43</v>
      </c>
      <c r="O364" s="87"/>
      <c r="P364" s="224">
        <f>O364*H364</f>
        <v>0</v>
      </c>
      <c r="Q364" s="224">
        <v>0</v>
      </c>
      <c r="R364" s="224">
        <f>Q364*H364</f>
        <v>0</v>
      </c>
      <c r="S364" s="224">
        <v>0</v>
      </c>
      <c r="T364" s="225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6" t="s">
        <v>204</v>
      </c>
      <c r="AT364" s="226" t="s">
        <v>199</v>
      </c>
      <c r="AU364" s="226" t="s">
        <v>81</v>
      </c>
      <c r="AY364" s="20" t="s">
        <v>196</v>
      </c>
      <c r="BE364" s="227">
        <f>IF(N364="základní",J364,0)</f>
        <v>0</v>
      </c>
      <c r="BF364" s="227">
        <f>IF(N364="snížená",J364,0)</f>
        <v>0</v>
      </c>
      <c r="BG364" s="227">
        <f>IF(N364="zákl. přenesená",J364,0)</f>
        <v>0</v>
      </c>
      <c r="BH364" s="227">
        <f>IF(N364="sníž. přenesená",J364,0)</f>
        <v>0</v>
      </c>
      <c r="BI364" s="227">
        <f>IF(N364="nulová",J364,0)</f>
        <v>0</v>
      </c>
      <c r="BJ364" s="20" t="s">
        <v>79</v>
      </c>
      <c r="BK364" s="227">
        <f>ROUND(I364*H364,2)</f>
        <v>0</v>
      </c>
      <c r="BL364" s="20" t="s">
        <v>204</v>
      </c>
      <c r="BM364" s="226" t="s">
        <v>2580</v>
      </c>
    </row>
    <row r="365" s="2" customFormat="1">
      <c r="A365" s="41"/>
      <c r="B365" s="42"/>
      <c r="C365" s="43"/>
      <c r="D365" s="228" t="s">
        <v>206</v>
      </c>
      <c r="E365" s="43"/>
      <c r="F365" s="229" t="s">
        <v>2581</v>
      </c>
      <c r="G365" s="43"/>
      <c r="H365" s="43"/>
      <c r="I365" s="230"/>
      <c r="J365" s="43"/>
      <c r="K365" s="43"/>
      <c r="L365" s="47"/>
      <c r="M365" s="231"/>
      <c r="N365" s="232"/>
      <c r="O365" s="87"/>
      <c r="P365" s="87"/>
      <c r="Q365" s="87"/>
      <c r="R365" s="87"/>
      <c r="S365" s="87"/>
      <c r="T365" s="88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206</v>
      </c>
      <c r="AU365" s="20" t="s">
        <v>81</v>
      </c>
    </row>
    <row r="366" s="13" customFormat="1">
      <c r="A366" s="13"/>
      <c r="B366" s="233"/>
      <c r="C366" s="234"/>
      <c r="D366" s="235" t="s">
        <v>208</v>
      </c>
      <c r="E366" s="236" t="s">
        <v>19</v>
      </c>
      <c r="F366" s="237" t="s">
        <v>2559</v>
      </c>
      <c r="G366" s="234"/>
      <c r="H366" s="236" t="s">
        <v>19</v>
      </c>
      <c r="I366" s="238"/>
      <c r="J366" s="234"/>
      <c r="K366" s="234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208</v>
      </c>
      <c r="AU366" s="243" t="s">
        <v>81</v>
      </c>
      <c r="AV366" s="13" t="s">
        <v>79</v>
      </c>
      <c r="AW366" s="13" t="s">
        <v>33</v>
      </c>
      <c r="AX366" s="13" t="s">
        <v>72</v>
      </c>
      <c r="AY366" s="243" t="s">
        <v>196</v>
      </c>
    </row>
    <row r="367" s="13" customFormat="1">
      <c r="A367" s="13"/>
      <c r="B367" s="233"/>
      <c r="C367" s="234"/>
      <c r="D367" s="235" t="s">
        <v>208</v>
      </c>
      <c r="E367" s="236" t="s">
        <v>19</v>
      </c>
      <c r="F367" s="237" t="s">
        <v>2582</v>
      </c>
      <c r="G367" s="234"/>
      <c r="H367" s="236" t="s">
        <v>19</v>
      </c>
      <c r="I367" s="238"/>
      <c r="J367" s="234"/>
      <c r="K367" s="234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208</v>
      </c>
      <c r="AU367" s="243" t="s">
        <v>81</v>
      </c>
      <c r="AV367" s="13" t="s">
        <v>79</v>
      </c>
      <c r="AW367" s="13" t="s">
        <v>33</v>
      </c>
      <c r="AX367" s="13" t="s">
        <v>72</v>
      </c>
      <c r="AY367" s="243" t="s">
        <v>196</v>
      </c>
    </row>
    <row r="368" s="13" customFormat="1">
      <c r="A368" s="13"/>
      <c r="B368" s="233"/>
      <c r="C368" s="234"/>
      <c r="D368" s="235" t="s">
        <v>208</v>
      </c>
      <c r="E368" s="236" t="s">
        <v>19</v>
      </c>
      <c r="F368" s="237" t="s">
        <v>2559</v>
      </c>
      <c r="G368" s="234"/>
      <c r="H368" s="236" t="s">
        <v>19</v>
      </c>
      <c r="I368" s="238"/>
      <c r="J368" s="234"/>
      <c r="K368" s="234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208</v>
      </c>
      <c r="AU368" s="243" t="s">
        <v>81</v>
      </c>
      <c r="AV368" s="13" t="s">
        <v>79</v>
      </c>
      <c r="AW368" s="13" t="s">
        <v>33</v>
      </c>
      <c r="AX368" s="13" t="s">
        <v>72</v>
      </c>
      <c r="AY368" s="243" t="s">
        <v>196</v>
      </c>
    </row>
    <row r="369" s="13" customFormat="1">
      <c r="A369" s="13"/>
      <c r="B369" s="233"/>
      <c r="C369" s="234"/>
      <c r="D369" s="235" t="s">
        <v>208</v>
      </c>
      <c r="E369" s="236" t="s">
        <v>19</v>
      </c>
      <c r="F369" s="237" t="s">
        <v>2583</v>
      </c>
      <c r="G369" s="234"/>
      <c r="H369" s="236" t="s">
        <v>19</v>
      </c>
      <c r="I369" s="238"/>
      <c r="J369" s="234"/>
      <c r="K369" s="234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208</v>
      </c>
      <c r="AU369" s="243" t="s">
        <v>81</v>
      </c>
      <c r="AV369" s="13" t="s">
        <v>79</v>
      </c>
      <c r="AW369" s="13" t="s">
        <v>33</v>
      </c>
      <c r="AX369" s="13" t="s">
        <v>72</v>
      </c>
      <c r="AY369" s="243" t="s">
        <v>196</v>
      </c>
    </row>
    <row r="370" s="13" customFormat="1">
      <c r="A370" s="13"/>
      <c r="B370" s="233"/>
      <c r="C370" s="234"/>
      <c r="D370" s="235" t="s">
        <v>208</v>
      </c>
      <c r="E370" s="236" t="s">
        <v>19</v>
      </c>
      <c r="F370" s="237" t="s">
        <v>2584</v>
      </c>
      <c r="G370" s="234"/>
      <c r="H370" s="236" t="s">
        <v>19</v>
      </c>
      <c r="I370" s="238"/>
      <c r="J370" s="234"/>
      <c r="K370" s="234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208</v>
      </c>
      <c r="AU370" s="243" t="s">
        <v>81</v>
      </c>
      <c r="AV370" s="13" t="s">
        <v>79</v>
      </c>
      <c r="AW370" s="13" t="s">
        <v>33</v>
      </c>
      <c r="AX370" s="13" t="s">
        <v>72</v>
      </c>
      <c r="AY370" s="243" t="s">
        <v>196</v>
      </c>
    </row>
    <row r="371" s="14" customFormat="1">
      <c r="A371" s="14"/>
      <c r="B371" s="244"/>
      <c r="C371" s="245"/>
      <c r="D371" s="235" t="s">
        <v>208</v>
      </c>
      <c r="E371" s="246" t="s">
        <v>19</v>
      </c>
      <c r="F371" s="247" t="s">
        <v>2585</v>
      </c>
      <c r="G371" s="245"/>
      <c r="H371" s="248">
        <v>3.1499999999999999</v>
      </c>
      <c r="I371" s="249"/>
      <c r="J371" s="245"/>
      <c r="K371" s="245"/>
      <c r="L371" s="250"/>
      <c r="M371" s="251"/>
      <c r="N371" s="252"/>
      <c r="O371" s="252"/>
      <c r="P371" s="252"/>
      <c r="Q371" s="252"/>
      <c r="R371" s="252"/>
      <c r="S371" s="252"/>
      <c r="T371" s="253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4" t="s">
        <v>208</v>
      </c>
      <c r="AU371" s="254" t="s">
        <v>81</v>
      </c>
      <c r="AV371" s="14" t="s">
        <v>81</v>
      </c>
      <c r="AW371" s="14" t="s">
        <v>33</v>
      </c>
      <c r="AX371" s="14" t="s">
        <v>72</v>
      </c>
      <c r="AY371" s="254" t="s">
        <v>196</v>
      </c>
    </row>
    <row r="372" s="15" customFormat="1">
      <c r="A372" s="15"/>
      <c r="B372" s="255"/>
      <c r="C372" s="256"/>
      <c r="D372" s="235" t="s">
        <v>208</v>
      </c>
      <c r="E372" s="257" t="s">
        <v>19</v>
      </c>
      <c r="F372" s="258" t="s">
        <v>219</v>
      </c>
      <c r="G372" s="256"/>
      <c r="H372" s="259">
        <v>3.1499999999999999</v>
      </c>
      <c r="I372" s="260"/>
      <c r="J372" s="256"/>
      <c r="K372" s="256"/>
      <c r="L372" s="261"/>
      <c r="M372" s="262"/>
      <c r="N372" s="263"/>
      <c r="O372" s="263"/>
      <c r="P372" s="263"/>
      <c r="Q372" s="263"/>
      <c r="R372" s="263"/>
      <c r="S372" s="263"/>
      <c r="T372" s="264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5" t="s">
        <v>208</v>
      </c>
      <c r="AU372" s="265" t="s">
        <v>81</v>
      </c>
      <c r="AV372" s="15" t="s">
        <v>204</v>
      </c>
      <c r="AW372" s="15" t="s">
        <v>33</v>
      </c>
      <c r="AX372" s="15" t="s">
        <v>79</v>
      </c>
      <c r="AY372" s="265" t="s">
        <v>196</v>
      </c>
    </row>
    <row r="373" s="2" customFormat="1" ht="16.5" customHeight="1">
      <c r="A373" s="41"/>
      <c r="B373" s="42"/>
      <c r="C373" s="280" t="s">
        <v>510</v>
      </c>
      <c r="D373" s="280" t="s">
        <v>407</v>
      </c>
      <c r="E373" s="281" t="s">
        <v>1049</v>
      </c>
      <c r="F373" s="282" t="s">
        <v>1050</v>
      </c>
      <c r="G373" s="283" t="s">
        <v>264</v>
      </c>
      <c r="H373" s="284">
        <v>0.45000000000000001</v>
      </c>
      <c r="I373" s="285"/>
      <c r="J373" s="286">
        <f>ROUND(I373*H373,2)</f>
        <v>0</v>
      </c>
      <c r="K373" s="282" t="s">
        <v>203</v>
      </c>
      <c r="L373" s="287"/>
      <c r="M373" s="288" t="s">
        <v>19</v>
      </c>
      <c r="N373" s="289" t="s">
        <v>43</v>
      </c>
      <c r="O373" s="87"/>
      <c r="P373" s="224">
        <f>O373*H373</f>
        <v>0</v>
      </c>
      <c r="Q373" s="224">
        <v>0.22</v>
      </c>
      <c r="R373" s="224">
        <f>Q373*H373</f>
        <v>0.099000000000000005</v>
      </c>
      <c r="S373" s="224">
        <v>0</v>
      </c>
      <c r="T373" s="225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6" t="s">
        <v>284</v>
      </c>
      <c r="AT373" s="226" t="s">
        <v>407</v>
      </c>
      <c r="AU373" s="226" t="s">
        <v>81</v>
      </c>
      <c r="AY373" s="20" t="s">
        <v>196</v>
      </c>
      <c r="BE373" s="227">
        <f>IF(N373="základní",J373,0)</f>
        <v>0</v>
      </c>
      <c r="BF373" s="227">
        <f>IF(N373="snížená",J373,0)</f>
        <v>0</v>
      </c>
      <c r="BG373" s="227">
        <f>IF(N373="zákl. přenesená",J373,0)</f>
        <v>0</v>
      </c>
      <c r="BH373" s="227">
        <f>IF(N373="sníž. přenesená",J373,0)</f>
        <v>0</v>
      </c>
      <c r="BI373" s="227">
        <f>IF(N373="nulová",J373,0)</f>
        <v>0</v>
      </c>
      <c r="BJ373" s="20" t="s">
        <v>79</v>
      </c>
      <c r="BK373" s="227">
        <f>ROUND(I373*H373,2)</f>
        <v>0</v>
      </c>
      <c r="BL373" s="20" t="s">
        <v>204</v>
      </c>
      <c r="BM373" s="226" t="s">
        <v>2586</v>
      </c>
    </row>
    <row r="374" s="13" customFormat="1">
      <c r="A374" s="13"/>
      <c r="B374" s="233"/>
      <c r="C374" s="234"/>
      <c r="D374" s="235" t="s">
        <v>208</v>
      </c>
      <c r="E374" s="236" t="s">
        <v>19</v>
      </c>
      <c r="F374" s="237" t="s">
        <v>2559</v>
      </c>
      <c r="G374" s="234"/>
      <c r="H374" s="236" t="s">
        <v>19</v>
      </c>
      <c r="I374" s="238"/>
      <c r="J374" s="234"/>
      <c r="K374" s="234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208</v>
      </c>
      <c r="AU374" s="243" t="s">
        <v>81</v>
      </c>
      <c r="AV374" s="13" t="s">
        <v>79</v>
      </c>
      <c r="AW374" s="13" t="s">
        <v>33</v>
      </c>
      <c r="AX374" s="13" t="s">
        <v>72</v>
      </c>
      <c r="AY374" s="243" t="s">
        <v>196</v>
      </c>
    </row>
    <row r="375" s="13" customFormat="1">
      <c r="A375" s="13"/>
      <c r="B375" s="233"/>
      <c r="C375" s="234"/>
      <c r="D375" s="235" t="s">
        <v>208</v>
      </c>
      <c r="E375" s="236" t="s">
        <v>19</v>
      </c>
      <c r="F375" s="237" t="s">
        <v>2582</v>
      </c>
      <c r="G375" s="234"/>
      <c r="H375" s="236" t="s">
        <v>19</v>
      </c>
      <c r="I375" s="238"/>
      <c r="J375" s="234"/>
      <c r="K375" s="234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208</v>
      </c>
      <c r="AU375" s="243" t="s">
        <v>81</v>
      </c>
      <c r="AV375" s="13" t="s">
        <v>79</v>
      </c>
      <c r="AW375" s="13" t="s">
        <v>33</v>
      </c>
      <c r="AX375" s="13" t="s">
        <v>72</v>
      </c>
      <c r="AY375" s="243" t="s">
        <v>196</v>
      </c>
    </row>
    <row r="376" s="14" customFormat="1">
      <c r="A376" s="14"/>
      <c r="B376" s="244"/>
      <c r="C376" s="245"/>
      <c r="D376" s="235" t="s">
        <v>208</v>
      </c>
      <c r="E376" s="246" t="s">
        <v>19</v>
      </c>
      <c r="F376" s="247" t="s">
        <v>2587</v>
      </c>
      <c r="G376" s="245"/>
      <c r="H376" s="248">
        <v>0.45000000000000001</v>
      </c>
      <c r="I376" s="249"/>
      <c r="J376" s="245"/>
      <c r="K376" s="245"/>
      <c r="L376" s="250"/>
      <c r="M376" s="251"/>
      <c r="N376" s="252"/>
      <c r="O376" s="252"/>
      <c r="P376" s="252"/>
      <c r="Q376" s="252"/>
      <c r="R376" s="252"/>
      <c r="S376" s="252"/>
      <c r="T376" s="253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4" t="s">
        <v>208</v>
      </c>
      <c r="AU376" s="254" t="s">
        <v>81</v>
      </c>
      <c r="AV376" s="14" t="s">
        <v>81</v>
      </c>
      <c r="AW376" s="14" t="s">
        <v>33</v>
      </c>
      <c r="AX376" s="14" t="s">
        <v>72</v>
      </c>
      <c r="AY376" s="254" t="s">
        <v>196</v>
      </c>
    </row>
    <row r="377" s="13" customFormat="1">
      <c r="A377" s="13"/>
      <c r="B377" s="233"/>
      <c r="C377" s="234"/>
      <c r="D377" s="235" t="s">
        <v>208</v>
      </c>
      <c r="E377" s="236" t="s">
        <v>19</v>
      </c>
      <c r="F377" s="237" t="s">
        <v>2588</v>
      </c>
      <c r="G377" s="234"/>
      <c r="H377" s="236" t="s">
        <v>19</v>
      </c>
      <c r="I377" s="238"/>
      <c r="J377" s="234"/>
      <c r="K377" s="234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208</v>
      </c>
      <c r="AU377" s="243" t="s">
        <v>81</v>
      </c>
      <c r="AV377" s="13" t="s">
        <v>79</v>
      </c>
      <c r="AW377" s="13" t="s">
        <v>33</v>
      </c>
      <c r="AX377" s="13" t="s">
        <v>72</v>
      </c>
      <c r="AY377" s="243" t="s">
        <v>196</v>
      </c>
    </row>
    <row r="378" s="15" customFormat="1">
      <c r="A378" s="15"/>
      <c r="B378" s="255"/>
      <c r="C378" s="256"/>
      <c r="D378" s="235" t="s">
        <v>208</v>
      </c>
      <c r="E378" s="257" t="s">
        <v>19</v>
      </c>
      <c r="F378" s="258" t="s">
        <v>219</v>
      </c>
      <c r="G378" s="256"/>
      <c r="H378" s="259">
        <v>0.45000000000000001</v>
      </c>
      <c r="I378" s="260"/>
      <c r="J378" s="256"/>
      <c r="K378" s="256"/>
      <c r="L378" s="261"/>
      <c r="M378" s="262"/>
      <c r="N378" s="263"/>
      <c r="O378" s="263"/>
      <c r="P378" s="263"/>
      <c r="Q378" s="263"/>
      <c r="R378" s="263"/>
      <c r="S378" s="263"/>
      <c r="T378" s="264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65" t="s">
        <v>208</v>
      </c>
      <c r="AU378" s="265" t="s">
        <v>81</v>
      </c>
      <c r="AV378" s="15" t="s">
        <v>204</v>
      </c>
      <c r="AW378" s="15" t="s">
        <v>33</v>
      </c>
      <c r="AX378" s="15" t="s">
        <v>79</v>
      </c>
      <c r="AY378" s="265" t="s">
        <v>196</v>
      </c>
    </row>
    <row r="379" s="2" customFormat="1" ht="16.5" customHeight="1">
      <c r="A379" s="41"/>
      <c r="B379" s="42"/>
      <c r="C379" s="280" t="s">
        <v>513</v>
      </c>
      <c r="D379" s="280" t="s">
        <v>407</v>
      </c>
      <c r="E379" s="281" t="s">
        <v>2589</v>
      </c>
      <c r="F379" s="282" t="s">
        <v>2590</v>
      </c>
      <c r="G379" s="283" t="s">
        <v>317</v>
      </c>
      <c r="H379" s="284">
        <v>2.7000000000000002</v>
      </c>
      <c r="I379" s="285"/>
      <c r="J379" s="286">
        <f>ROUND(I379*H379,2)</f>
        <v>0</v>
      </c>
      <c r="K379" s="282" t="s">
        <v>203</v>
      </c>
      <c r="L379" s="287"/>
      <c r="M379" s="288" t="s">
        <v>19</v>
      </c>
      <c r="N379" s="289" t="s">
        <v>43</v>
      </c>
      <c r="O379" s="87"/>
      <c r="P379" s="224">
        <f>O379*H379</f>
        <v>0</v>
      </c>
      <c r="Q379" s="224">
        <v>1</v>
      </c>
      <c r="R379" s="224">
        <f>Q379*H379</f>
        <v>2.7000000000000002</v>
      </c>
      <c r="S379" s="224">
        <v>0</v>
      </c>
      <c r="T379" s="225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26" t="s">
        <v>284</v>
      </c>
      <c r="AT379" s="226" t="s">
        <v>407</v>
      </c>
      <c r="AU379" s="226" t="s">
        <v>81</v>
      </c>
      <c r="AY379" s="20" t="s">
        <v>196</v>
      </c>
      <c r="BE379" s="227">
        <f>IF(N379="základní",J379,0)</f>
        <v>0</v>
      </c>
      <c r="BF379" s="227">
        <f>IF(N379="snížená",J379,0)</f>
        <v>0</v>
      </c>
      <c r="BG379" s="227">
        <f>IF(N379="zákl. přenesená",J379,0)</f>
        <v>0</v>
      </c>
      <c r="BH379" s="227">
        <f>IF(N379="sníž. přenesená",J379,0)</f>
        <v>0</v>
      </c>
      <c r="BI379" s="227">
        <f>IF(N379="nulová",J379,0)</f>
        <v>0</v>
      </c>
      <c r="BJ379" s="20" t="s">
        <v>79</v>
      </c>
      <c r="BK379" s="227">
        <f>ROUND(I379*H379,2)</f>
        <v>0</v>
      </c>
      <c r="BL379" s="20" t="s">
        <v>204</v>
      </c>
      <c r="BM379" s="226" t="s">
        <v>2591</v>
      </c>
    </row>
    <row r="380" s="13" customFormat="1">
      <c r="A380" s="13"/>
      <c r="B380" s="233"/>
      <c r="C380" s="234"/>
      <c r="D380" s="235" t="s">
        <v>208</v>
      </c>
      <c r="E380" s="236" t="s">
        <v>19</v>
      </c>
      <c r="F380" s="237" t="s">
        <v>2559</v>
      </c>
      <c r="G380" s="234"/>
      <c r="H380" s="236" t="s">
        <v>19</v>
      </c>
      <c r="I380" s="238"/>
      <c r="J380" s="234"/>
      <c r="K380" s="234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208</v>
      </c>
      <c r="AU380" s="243" t="s">
        <v>81</v>
      </c>
      <c r="AV380" s="13" t="s">
        <v>79</v>
      </c>
      <c r="AW380" s="13" t="s">
        <v>33</v>
      </c>
      <c r="AX380" s="13" t="s">
        <v>72</v>
      </c>
      <c r="AY380" s="243" t="s">
        <v>196</v>
      </c>
    </row>
    <row r="381" s="13" customFormat="1">
      <c r="A381" s="13"/>
      <c r="B381" s="233"/>
      <c r="C381" s="234"/>
      <c r="D381" s="235" t="s">
        <v>208</v>
      </c>
      <c r="E381" s="236" t="s">
        <v>19</v>
      </c>
      <c r="F381" s="237" t="s">
        <v>2583</v>
      </c>
      <c r="G381" s="234"/>
      <c r="H381" s="236" t="s">
        <v>19</v>
      </c>
      <c r="I381" s="238"/>
      <c r="J381" s="234"/>
      <c r="K381" s="234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208</v>
      </c>
      <c r="AU381" s="243" t="s">
        <v>81</v>
      </c>
      <c r="AV381" s="13" t="s">
        <v>79</v>
      </c>
      <c r="AW381" s="13" t="s">
        <v>33</v>
      </c>
      <c r="AX381" s="13" t="s">
        <v>72</v>
      </c>
      <c r="AY381" s="243" t="s">
        <v>196</v>
      </c>
    </row>
    <row r="382" s="13" customFormat="1">
      <c r="A382" s="13"/>
      <c r="B382" s="233"/>
      <c r="C382" s="234"/>
      <c r="D382" s="235" t="s">
        <v>208</v>
      </c>
      <c r="E382" s="236" t="s">
        <v>19</v>
      </c>
      <c r="F382" s="237" t="s">
        <v>2592</v>
      </c>
      <c r="G382" s="234"/>
      <c r="H382" s="236" t="s">
        <v>19</v>
      </c>
      <c r="I382" s="238"/>
      <c r="J382" s="234"/>
      <c r="K382" s="234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208</v>
      </c>
      <c r="AU382" s="243" t="s">
        <v>81</v>
      </c>
      <c r="AV382" s="13" t="s">
        <v>79</v>
      </c>
      <c r="AW382" s="13" t="s">
        <v>33</v>
      </c>
      <c r="AX382" s="13" t="s">
        <v>72</v>
      </c>
      <c r="AY382" s="243" t="s">
        <v>196</v>
      </c>
    </row>
    <row r="383" s="13" customFormat="1">
      <c r="A383" s="13"/>
      <c r="B383" s="233"/>
      <c r="C383" s="234"/>
      <c r="D383" s="235" t="s">
        <v>208</v>
      </c>
      <c r="E383" s="236" t="s">
        <v>19</v>
      </c>
      <c r="F383" s="237" t="s">
        <v>2562</v>
      </c>
      <c r="G383" s="234"/>
      <c r="H383" s="236" t="s">
        <v>19</v>
      </c>
      <c r="I383" s="238"/>
      <c r="J383" s="234"/>
      <c r="K383" s="234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208</v>
      </c>
      <c r="AU383" s="243" t="s">
        <v>81</v>
      </c>
      <c r="AV383" s="13" t="s">
        <v>79</v>
      </c>
      <c r="AW383" s="13" t="s">
        <v>33</v>
      </c>
      <c r="AX383" s="13" t="s">
        <v>72</v>
      </c>
      <c r="AY383" s="243" t="s">
        <v>196</v>
      </c>
    </row>
    <row r="384" s="14" customFormat="1">
      <c r="A384" s="14"/>
      <c r="B384" s="244"/>
      <c r="C384" s="245"/>
      <c r="D384" s="235" t="s">
        <v>208</v>
      </c>
      <c r="E384" s="246" t="s">
        <v>19</v>
      </c>
      <c r="F384" s="247" t="s">
        <v>2593</v>
      </c>
      <c r="G384" s="245"/>
      <c r="H384" s="248">
        <v>2.7000000000000002</v>
      </c>
      <c r="I384" s="249"/>
      <c r="J384" s="245"/>
      <c r="K384" s="245"/>
      <c r="L384" s="250"/>
      <c r="M384" s="251"/>
      <c r="N384" s="252"/>
      <c r="O384" s="252"/>
      <c r="P384" s="252"/>
      <c r="Q384" s="252"/>
      <c r="R384" s="252"/>
      <c r="S384" s="252"/>
      <c r="T384" s="253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4" t="s">
        <v>208</v>
      </c>
      <c r="AU384" s="254" t="s">
        <v>81</v>
      </c>
      <c r="AV384" s="14" t="s">
        <v>81</v>
      </c>
      <c r="AW384" s="14" t="s">
        <v>33</v>
      </c>
      <c r="AX384" s="14" t="s">
        <v>72</v>
      </c>
      <c r="AY384" s="254" t="s">
        <v>196</v>
      </c>
    </row>
    <row r="385" s="15" customFormat="1">
      <c r="A385" s="15"/>
      <c r="B385" s="255"/>
      <c r="C385" s="256"/>
      <c r="D385" s="235" t="s">
        <v>208</v>
      </c>
      <c r="E385" s="257" t="s">
        <v>19</v>
      </c>
      <c r="F385" s="258" t="s">
        <v>219</v>
      </c>
      <c r="G385" s="256"/>
      <c r="H385" s="259">
        <v>2.7000000000000002</v>
      </c>
      <c r="I385" s="260"/>
      <c r="J385" s="256"/>
      <c r="K385" s="256"/>
      <c r="L385" s="261"/>
      <c r="M385" s="262"/>
      <c r="N385" s="263"/>
      <c r="O385" s="263"/>
      <c r="P385" s="263"/>
      <c r="Q385" s="263"/>
      <c r="R385" s="263"/>
      <c r="S385" s="263"/>
      <c r="T385" s="264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65" t="s">
        <v>208</v>
      </c>
      <c r="AU385" s="265" t="s">
        <v>81</v>
      </c>
      <c r="AV385" s="15" t="s">
        <v>204</v>
      </c>
      <c r="AW385" s="15" t="s">
        <v>33</v>
      </c>
      <c r="AX385" s="15" t="s">
        <v>79</v>
      </c>
      <c r="AY385" s="265" t="s">
        <v>196</v>
      </c>
    </row>
    <row r="386" s="2" customFormat="1" ht="21.75" customHeight="1">
      <c r="A386" s="41"/>
      <c r="B386" s="42"/>
      <c r="C386" s="215" t="s">
        <v>519</v>
      </c>
      <c r="D386" s="215" t="s">
        <v>199</v>
      </c>
      <c r="E386" s="216" t="s">
        <v>1042</v>
      </c>
      <c r="F386" s="217" t="s">
        <v>1043</v>
      </c>
      <c r="G386" s="218" t="s">
        <v>202</v>
      </c>
      <c r="H386" s="219">
        <v>54</v>
      </c>
      <c r="I386" s="220"/>
      <c r="J386" s="221">
        <f>ROUND(I386*H386,2)</f>
        <v>0</v>
      </c>
      <c r="K386" s="217" t="s">
        <v>203</v>
      </c>
      <c r="L386" s="47"/>
      <c r="M386" s="222" t="s">
        <v>19</v>
      </c>
      <c r="N386" s="223" t="s">
        <v>43</v>
      </c>
      <c r="O386" s="87"/>
      <c r="P386" s="224">
        <f>O386*H386</f>
        <v>0</v>
      </c>
      <c r="Q386" s="224">
        <v>0</v>
      </c>
      <c r="R386" s="224">
        <f>Q386*H386</f>
        <v>0</v>
      </c>
      <c r="S386" s="224">
        <v>0</v>
      </c>
      <c r="T386" s="225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6" t="s">
        <v>204</v>
      </c>
      <c r="AT386" s="226" t="s">
        <v>199</v>
      </c>
      <c r="AU386" s="226" t="s">
        <v>81</v>
      </c>
      <c r="AY386" s="20" t="s">
        <v>196</v>
      </c>
      <c r="BE386" s="227">
        <f>IF(N386="základní",J386,0)</f>
        <v>0</v>
      </c>
      <c r="BF386" s="227">
        <f>IF(N386="snížená",J386,0)</f>
        <v>0</v>
      </c>
      <c r="BG386" s="227">
        <f>IF(N386="zákl. přenesená",J386,0)</f>
        <v>0</v>
      </c>
      <c r="BH386" s="227">
        <f>IF(N386="sníž. přenesená",J386,0)</f>
        <v>0</v>
      </c>
      <c r="BI386" s="227">
        <f>IF(N386="nulová",J386,0)</f>
        <v>0</v>
      </c>
      <c r="BJ386" s="20" t="s">
        <v>79</v>
      </c>
      <c r="BK386" s="227">
        <f>ROUND(I386*H386,2)</f>
        <v>0</v>
      </c>
      <c r="BL386" s="20" t="s">
        <v>204</v>
      </c>
      <c r="BM386" s="226" t="s">
        <v>2594</v>
      </c>
    </row>
    <row r="387" s="2" customFormat="1">
      <c r="A387" s="41"/>
      <c r="B387" s="42"/>
      <c r="C387" s="43"/>
      <c r="D387" s="228" t="s">
        <v>206</v>
      </c>
      <c r="E387" s="43"/>
      <c r="F387" s="229" t="s">
        <v>1045</v>
      </c>
      <c r="G387" s="43"/>
      <c r="H387" s="43"/>
      <c r="I387" s="230"/>
      <c r="J387" s="43"/>
      <c r="K387" s="43"/>
      <c r="L387" s="47"/>
      <c r="M387" s="231"/>
      <c r="N387" s="232"/>
      <c r="O387" s="87"/>
      <c r="P387" s="87"/>
      <c r="Q387" s="87"/>
      <c r="R387" s="87"/>
      <c r="S387" s="87"/>
      <c r="T387" s="88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T387" s="20" t="s">
        <v>206</v>
      </c>
      <c r="AU387" s="20" t="s">
        <v>81</v>
      </c>
    </row>
    <row r="388" s="13" customFormat="1">
      <c r="A388" s="13"/>
      <c r="B388" s="233"/>
      <c r="C388" s="234"/>
      <c r="D388" s="235" t="s">
        <v>208</v>
      </c>
      <c r="E388" s="236" t="s">
        <v>19</v>
      </c>
      <c r="F388" s="237" t="s">
        <v>2559</v>
      </c>
      <c r="G388" s="234"/>
      <c r="H388" s="236" t="s">
        <v>19</v>
      </c>
      <c r="I388" s="238"/>
      <c r="J388" s="234"/>
      <c r="K388" s="234"/>
      <c r="L388" s="239"/>
      <c r="M388" s="240"/>
      <c r="N388" s="241"/>
      <c r="O388" s="241"/>
      <c r="P388" s="241"/>
      <c r="Q388" s="241"/>
      <c r="R388" s="241"/>
      <c r="S388" s="241"/>
      <c r="T388" s="24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3" t="s">
        <v>208</v>
      </c>
      <c r="AU388" s="243" t="s">
        <v>81</v>
      </c>
      <c r="AV388" s="13" t="s">
        <v>79</v>
      </c>
      <c r="AW388" s="13" t="s">
        <v>33</v>
      </c>
      <c r="AX388" s="13" t="s">
        <v>72</v>
      </c>
      <c r="AY388" s="243" t="s">
        <v>196</v>
      </c>
    </row>
    <row r="389" s="13" customFormat="1">
      <c r="A389" s="13"/>
      <c r="B389" s="233"/>
      <c r="C389" s="234"/>
      <c r="D389" s="235" t="s">
        <v>208</v>
      </c>
      <c r="E389" s="236" t="s">
        <v>19</v>
      </c>
      <c r="F389" s="237" t="s">
        <v>2595</v>
      </c>
      <c r="G389" s="234"/>
      <c r="H389" s="236" t="s">
        <v>19</v>
      </c>
      <c r="I389" s="238"/>
      <c r="J389" s="234"/>
      <c r="K389" s="234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208</v>
      </c>
      <c r="AU389" s="243" t="s">
        <v>81</v>
      </c>
      <c r="AV389" s="13" t="s">
        <v>79</v>
      </c>
      <c r="AW389" s="13" t="s">
        <v>33</v>
      </c>
      <c r="AX389" s="13" t="s">
        <v>72</v>
      </c>
      <c r="AY389" s="243" t="s">
        <v>196</v>
      </c>
    </row>
    <row r="390" s="14" customFormat="1">
      <c r="A390" s="14"/>
      <c r="B390" s="244"/>
      <c r="C390" s="245"/>
      <c r="D390" s="235" t="s">
        <v>208</v>
      </c>
      <c r="E390" s="246" t="s">
        <v>19</v>
      </c>
      <c r="F390" s="247" t="s">
        <v>294</v>
      </c>
      <c r="G390" s="245"/>
      <c r="H390" s="248">
        <v>9</v>
      </c>
      <c r="I390" s="249"/>
      <c r="J390" s="245"/>
      <c r="K390" s="245"/>
      <c r="L390" s="250"/>
      <c r="M390" s="251"/>
      <c r="N390" s="252"/>
      <c r="O390" s="252"/>
      <c r="P390" s="252"/>
      <c r="Q390" s="252"/>
      <c r="R390" s="252"/>
      <c r="S390" s="252"/>
      <c r="T390" s="253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4" t="s">
        <v>208</v>
      </c>
      <c r="AU390" s="254" t="s">
        <v>81</v>
      </c>
      <c r="AV390" s="14" t="s">
        <v>81</v>
      </c>
      <c r="AW390" s="14" t="s">
        <v>33</v>
      </c>
      <c r="AX390" s="14" t="s">
        <v>72</v>
      </c>
      <c r="AY390" s="254" t="s">
        <v>196</v>
      </c>
    </row>
    <row r="391" s="13" customFormat="1">
      <c r="A391" s="13"/>
      <c r="B391" s="233"/>
      <c r="C391" s="234"/>
      <c r="D391" s="235" t="s">
        <v>208</v>
      </c>
      <c r="E391" s="236" t="s">
        <v>19</v>
      </c>
      <c r="F391" s="237" t="s">
        <v>2562</v>
      </c>
      <c r="G391" s="234"/>
      <c r="H391" s="236" t="s">
        <v>19</v>
      </c>
      <c r="I391" s="238"/>
      <c r="J391" s="234"/>
      <c r="K391" s="234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208</v>
      </c>
      <c r="AU391" s="243" t="s">
        <v>81</v>
      </c>
      <c r="AV391" s="13" t="s">
        <v>79</v>
      </c>
      <c r="AW391" s="13" t="s">
        <v>33</v>
      </c>
      <c r="AX391" s="13" t="s">
        <v>72</v>
      </c>
      <c r="AY391" s="243" t="s">
        <v>196</v>
      </c>
    </row>
    <row r="392" s="15" customFormat="1">
      <c r="A392" s="15"/>
      <c r="B392" s="255"/>
      <c r="C392" s="256"/>
      <c r="D392" s="235" t="s">
        <v>208</v>
      </c>
      <c r="E392" s="257" t="s">
        <v>19</v>
      </c>
      <c r="F392" s="258" t="s">
        <v>219</v>
      </c>
      <c r="G392" s="256"/>
      <c r="H392" s="259">
        <v>9</v>
      </c>
      <c r="I392" s="260"/>
      <c r="J392" s="256"/>
      <c r="K392" s="256"/>
      <c r="L392" s="261"/>
      <c r="M392" s="262"/>
      <c r="N392" s="263"/>
      <c r="O392" s="263"/>
      <c r="P392" s="263"/>
      <c r="Q392" s="263"/>
      <c r="R392" s="263"/>
      <c r="S392" s="263"/>
      <c r="T392" s="264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65" t="s">
        <v>208</v>
      </c>
      <c r="AU392" s="265" t="s">
        <v>81</v>
      </c>
      <c r="AV392" s="15" t="s">
        <v>204</v>
      </c>
      <c r="AW392" s="15" t="s">
        <v>33</v>
      </c>
      <c r="AX392" s="15" t="s">
        <v>79</v>
      </c>
      <c r="AY392" s="265" t="s">
        <v>196</v>
      </c>
    </row>
    <row r="393" s="14" customFormat="1">
      <c r="A393" s="14"/>
      <c r="B393" s="244"/>
      <c r="C393" s="245"/>
      <c r="D393" s="235" t="s">
        <v>208</v>
      </c>
      <c r="E393" s="245"/>
      <c r="F393" s="247" t="s">
        <v>2596</v>
      </c>
      <c r="G393" s="245"/>
      <c r="H393" s="248">
        <v>54</v>
      </c>
      <c r="I393" s="249"/>
      <c r="J393" s="245"/>
      <c r="K393" s="245"/>
      <c r="L393" s="250"/>
      <c r="M393" s="251"/>
      <c r="N393" s="252"/>
      <c r="O393" s="252"/>
      <c r="P393" s="252"/>
      <c r="Q393" s="252"/>
      <c r="R393" s="252"/>
      <c r="S393" s="252"/>
      <c r="T393" s="253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4" t="s">
        <v>208</v>
      </c>
      <c r="AU393" s="254" t="s">
        <v>81</v>
      </c>
      <c r="AV393" s="14" t="s">
        <v>81</v>
      </c>
      <c r="AW393" s="14" t="s">
        <v>4</v>
      </c>
      <c r="AX393" s="14" t="s">
        <v>79</v>
      </c>
      <c r="AY393" s="254" t="s">
        <v>196</v>
      </c>
    </row>
    <row r="394" s="2" customFormat="1" ht="16.5" customHeight="1">
      <c r="A394" s="41"/>
      <c r="B394" s="42"/>
      <c r="C394" s="280" t="s">
        <v>524</v>
      </c>
      <c r="D394" s="280" t="s">
        <v>407</v>
      </c>
      <c r="E394" s="281" t="s">
        <v>1049</v>
      </c>
      <c r="F394" s="282" t="s">
        <v>1050</v>
      </c>
      <c r="G394" s="283" t="s">
        <v>264</v>
      </c>
      <c r="H394" s="284">
        <v>2.754</v>
      </c>
      <c r="I394" s="285"/>
      <c r="J394" s="286">
        <f>ROUND(I394*H394,2)</f>
        <v>0</v>
      </c>
      <c r="K394" s="282" t="s">
        <v>203</v>
      </c>
      <c r="L394" s="287"/>
      <c r="M394" s="288" t="s">
        <v>19</v>
      </c>
      <c r="N394" s="289" t="s">
        <v>43</v>
      </c>
      <c r="O394" s="87"/>
      <c r="P394" s="224">
        <f>O394*H394</f>
        <v>0</v>
      </c>
      <c r="Q394" s="224">
        <v>0.22</v>
      </c>
      <c r="R394" s="224">
        <f>Q394*H394</f>
        <v>0.60587999999999997</v>
      </c>
      <c r="S394" s="224">
        <v>0</v>
      </c>
      <c r="T394" s="225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6" t="s">
        <v>284</v>
      </c>
      <c r="AT394" s="226" t="s">
        <v>407</v>
      </c>
      <c r="AU394" s="226" t="s">
        <v>81</v>
      </c>
      <c r="AY394" s="20" t="s">
        <v>196</v>
      </c>
      <c r="BE394" s="227">
        <f>IF(N394="základní",J394,0)</f>
        <v>0</v>
      </c>
      <c r="BF394" s="227">
        <f>IF(N394="snížená",J394,0)</f>
        <v>0</v>
      </c>
      <c r="BG394" s="227">
        <f>IF(N394="zákl. přenesená",J394,0)</f>
        <v>0</v>
      </c>
      <c r="BH394" s="227">
        <f>IF(N394="sníž. přenesená",J394,0)</f>
        <v>0</v>
      </c>
      <c r="BI394" s="227">
        <f>IF(N394="nulová",J394,0)</f>
        <v>0</v>
      </c>
      <c r="BJ394" s="20" t="s">
        <v>79</v>
      </c>
      <c r="BK394" s="227">
        <f>ROUND(I394*H394,2)</f>
        <v>0</v>
      </c>
      <c r="BL394" s="20" t="s">
        <v>204</v>
      </c>
      <c r="BM394" s="226" t="s">
        <v>2597</v>
      </c>
    </row>
    <row r="395" s="13" customFormat="1">
      <c r="A395" s="13"/>
      <c r="B395" s="233"/>
      <c r="C395" s="234"/>
      <c r="D395" s="235" t="s">
        <v>208</v>
      </c>
      <c r="E395" s="236" t="s">
        <v>19</v>
      </c>
      <c r="F395" s="237" t="s">
        <v>2559</v>
      </c>
      <c r="G395" s="234"/>
      <c r="H395" s="236" t="s">
        <v>19</v>
      </c>
      <c r="I395" s="238"/>
      <c r="J395" s="234"/>
      <c r="K395" s="234"/>
      <c r="L395" s="239"/>
      <c r="M395" s="240"/>
      <c r="N395" s="241"/>
      <c r="O395" s="241"/>
      <c r="P395" s="241"/>
      <c r="Q395" s="241"/>
      <c r="R395" s="241"/>
      <c r="S395" s="241"/>
      <c r="T395" s="24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3" t="s">
        <v>208</v>
      </c>
      <c r="AU395" s="243" t="s">
        <v>81</v>
      </c>
      <c r="AV395" s="13" t="s">
        <v>79</v>
      </c>
      <c r="AW395" s="13" t="s">
        <v>33</v>
      </c>
      <c r="AX395" s="13" t="s">
        <v>72</v>
      </c>
      <c r="AY395" s="243" t="s">
        <v>196</v>
      </c>
    </row>
    <row r="396" s="13" customFormat="1">
      <c r="A396" s="13"/>
      <c r="B396" s="233"/>
      <c r="C396" s="234"/>
      <c r="D396" s="235" t="s">
        <v>208</v>
      </c>
      <c r="E396" s="236" t="s">
        <v>19</v>
      </c>
      <c r="F396" s="237" t="s">
        <v>2595</v>
      </c>
      <c r="G396" s="234"/>
      <c r="H396" s="236" t="s">
        <v>19</v>
      </c>
      <c r="I396" s="238"/>
      <c r="J396" s="234"/>
      <c r="K396" s="234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208</v>
      </c>
      <c r="AU396" s="243" t="s">
        <v>81</v>
      </c>
      <c r="AV396" s="13" t="s">
        <v>79</v>
      </c>
      <c r="AW396" s="13" t="s">
        <v>33</v>
      </c>
      <c r="AX396" s="13" t="s">
        <v>72</v>
      </c>
      <c r="AY396" s="243" t="s">
        <v>196</v>
      </c>
    </row>
    <row r="397" s="14" customFormat="1">
      <c r="A397" s="14"/>
      <c r="B397" s="244"/>
      <c r="C397" s="245"/>
      <c r="D397" s="235" t="s">
        <v>208</v>
      </c>
      <c r="E397" s="246" t="s">
        <v>19</v>
      </c>
      <c r="F397" s="247" t="s">
        <v>2598</v>
      </c>
      <c r="G397" s="245"/>
      <c r="H397" s="248">
        <v>54</v>
      </c>
      <c r="I397" s="249"/>
      <c r="J397" s="245"/>
      <c r="K397" s="245"/>
      <c r="L397" s="250"/>
      <c r="M397" s="251"/>
      <c r="N397" s="252"/>
      <c r="O397" s="252"/>
      <c r="P397" s="252"/>
      <c r="Q397" s="252"/>
      <c r="R397" s="252"/>
      <c r="S397" s="252"/>
      <c r="T397" s="253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4" t="s">
        <v>208</v>
      </c>
      <c r="AU397" s="254" t="s">
        <v>81</v>
      </c>
      <c r="AV397" s="14" t="s">
        <v>81</v>
      </c>
      <c r="AW397" s="14" t="s">
        <v>33</v>
      </c>
      <c r="AX397" s="14" t="s">
        <v>72</v>
      </c>
      <c r="AY397" s="254" t="s">
        <v>196</v>
      </c>
    </row>
    <row r="398" s="13" customFormat="1">
      <c r="A398" s="13"/>
      <c r="B398" s="233"/>
      <c r="C398" s="234"/>
      <c r="D398" s="235" t="s">
        <v>208</v>
      </c>
      <c r="E398" s="236" t="s">
        <v>19</v>
      </c>
      <c r="F398" s="237" t="s">
        <v>2562</v>
      </c>
      <c r="G398" s="234"/>
      <c r="H398" s="236" t="s">
        <v>19</v>
      </c>
      <c r="I398" s="238"/>
      <c r="J398" s="234"/>
      <c r="K398" s="234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208</v>
      </c>
      <c r="AU398" s="243" t="s">
        <v>81</v>
      </c>
      <c r="AV398" s="13" t="s">
        <v>79</v>
      </c>
      <c r="AW398" s="13" t="s">
        <v>33</v>
      </c>
      <c r="AX398" s="13" t="s">
        <v>72</v>
      </c>
      <c r="AY398" s="243" t="s">
        <v>196</v>
      </c>
    </row>
    <row r="399" s="15" customFormat="1">
      <c r="A399" s="15"/>
      <c r="B399" s="255"/>
      <c r="C399" s="256"/>
      <c r="D399" s="235" t="s">
        <v>208</v>
      </c>
      <c r="E399" s="257" t="s">
        <v>19</v>
      </c>
      <c r="F399" s="258" t="s">
        <v>219</v>
      </c>
      <c r="G399" s="256"/>
      <c r="H399" s="259">
        <v>54</v>
      </c>
      <c r="I399" s="260"/>
      <c r="J399" s="256"/>
      <c r="K399" s="256"/>
      <c r="L399" s="261"/>
      <c r="M399" s="262"/>
      <c r="N399" s="263"/>
      <c r="O399" s="263"/>
      <c r="P399" s="263"/>
      <c r="Q399" s="263"/>
      <c r="R399" s="263"/>
      <c r="S399" s="263"/>
      <c r="T399" s="264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T399" s="265" t="s">
        <v>208</v>
      </c>
      <c r="AU399" s="265" t="s">
        <v>81</v>
      </c>
      <c r="AV399" s="15" t="s">
        <v>204</v>
      </c>
      <c r="AW399" s="15" t="s">
        <v>33</v>
      </c>
      <c r="AX399" s="15" t="s">
        <v>79</v>
      </c>
      <c r="AY399" s="265" t="s">
        <v>196</v>
      </c>
    </row>
    <row r="400" s="14" customFormat="1">
      <c r="A400" s="14"/>
      <c r="B400" s="244"/>
      <c r="C400" s="245"/>
      <c r="D400" s="235" t="s">
        <v>208</v>
      </c>
      <c r="E400" s="245"/>
      <c r="F400" s="247" t="s">
        <v>2599</v>
      </c>
      <c r="G400" s="245"/>
      <c r="H400" s="248">
        <v>2.754</v>
      </c>
      <c r="I400" s="249"/>
      <c r="J400" s="245"/>
      <c r="K400" s="245"/>
      <c r="L400" s="250"/>
      <c r="M400" s="251"/>
      <c r="N400" s="252"/>
      <c r="O400" s="252"/>
      <c r="P400" s="252"/>
      <c r="Q400" s="252"/>
      <c r="R400" s="252"/>
      <c r="S400" s="252"/>
      <c r="T400" s="253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4" t="s">
        <v>208</v>
      </c>
      <c r="AU400" s="254" t="s">
        <v>81</v>
      </c>
      <c r="AV400" s="14" t="s">
        <v>81</v>
      </c>
      <c r="AW400" s="14" t="s">
        <v>4</v>
      </c>
      <c r="AX400" s="14" t="s">
        <v>79</v>
      </c>
      <c r="AY400" s="254" t="s">
        <v>196</v>
      </c>
    </row>
    <row r="401" s="2" customFormat="1" ht="24.15" customHeight="1">
      <c r="A401" s="41"/>
      <c r="B401" s="42"/>
      <c r="C401" s="215" t="s">
        <v>529</v>
      </c>
      <c r="D401" s="215" t="s">
        <v>199</v>
      </c>
      <c r="E401" s="216" t="s">
        <v>1073</v>
      </c>
      <c r="F401" s="217" t="s">
        <v>1074</v>
      </c>
      <c r="G401" s="218" t="s">
        <v>317</v>
      </c>
      <c r="H401" s="219">
        <v>7.7329999999999997</v>
      </c>
      <c r="I401" s="220"/>
      <c r="J401" s="221">
        <f>ROUND(I401*H401,2)</f>
        <v>0</v>
      </c>
      <c r="K401" s="217" t="s">
        <v>203</v>
      </c>
      <c r="L401" s="47"/>
      <c r="M401" s="222" t="s">
        <v>19</v>
      </c>
      <c r="N401" s="223" t="s">
        <v>43</v>
      </c>
      <c r="O401" s="87"/>
      <c r="P401" s="224">
        <f>O401*H401</f>
        <v>0</v>
      </c>
      <c r="Q401" s="224">
        <v>0</v>
      </c>
      <c r="R401" s="224">
        <f>Q401*H401</f>
        <v>0</v>
      </c>
      <c r="S401" s="224">
        <v>0</v>
      </c>
      <c r="T401" s="225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26" t="s">
        <v>204</v>
      </c>
      <c r="AT401" s="226" t="s">
        <v>199</v>
      </c>
      <c r="AU401" s="226" t="s">
        <v>81</v>
      </c>
      <c r="AY401" s="20" t="s">
        <v>196</v>
      </c>
      <c r="BE401" s="227">
        <f>IF(N401="základní",J401,0)</f>
        <v>0</v>
      </c>
      <c r="BF401" s="227">
        <f>IF(N401="snížená",J401,0)</f>
        <v>0</v>
      </c>
      <c r="BG401" s="227">
        <f>IF(N401="zákl. přenesená",J401,0)</f>
        <v>0</v>
      </c>
      <c r="BH401" s="227">
        <f>IF(N401="sníž. přenesená",J401,0)</f>
        <v>0</v>
      </c>
      <c r="BI401" s="227">
        <f>IF(N401="nulová",J401,0)</f>
        <v>0</v>
      </c>
      <c r="BJ401" s="20" t="s">
        <v>79</v>
      </c>
      <c r="BK401" s="227">
        <f>ROUND(I401*H401,2)</f>
        <v>0</v>
      </c>
      <c r="BL401" s="20" t="s">
        <v>204</v>
      </c>
      <c r="BM401" s="226" t="s">
        <v>2600</v>
      </c>
    </row>
    <row r="402" s="2" customFormat="1">
      <c r="A402" s="41"/>
      <c r="B402" s="42"/>
      <c r="C402" s="43"/>
      <c r="D402" s="228" t="s">
        <v>206</v>
      </c>
      <c r="E402" s="43"/>
      <c r="F402" s="229" t="s">
        <v>1076</v>
      </c>
      <c r="G402" s="43"/>
      <c r="H402" s="43"/>
      <c r="I402" s="230"/>
      <c r="J402" s="43"/>
      <c r="K402" s="43"/>
      <c r="L402" s="47"/>
      <c r="M402" s="231"/>
      <c r="N402" s="232"/>
      <c r="O402" s="87"/>
      <c r="P402" s="87"/>
      <c r="Q402" s="87"/>
      <c r="R402" s="87"/>
      <c r="S402" s="87"/>
      <c r="T402" s="88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T402" s="20" t="s">
        <v>206</v>
      </c>
      <c r="AU402" s="20" t="s">
        <v>81</v>
      </c>
    </row>
    <row r="403" s="14" customFormat="1">
      <c r="A403" s="14"/>
      <c r="B403" s="244"/>
      <c r="C403" s="245"/>
      <c r="D403" s="235" t="s">
        <v>208</v>
      </c>
      <c r="E403" s="246" t="s">
        <v>19</v>
      </c>
      <c r="F403" s="247" t="s">
        <v>2601</v>
      </c>
      <c r="G403" s="245"/>
      <c r="H403" s="248">
        <v>7.7329999999999997</v>
      </c>
      <c r="I403" s="249"/>
      <c r="J403" s="245"/>
      <c r="K403" s="245"/>
      <c r="L403" s="250"/>
      <c r="M403" s="251"/>
      <c r="N403" s="252"/>
      <c r="O403" s="252"/>
      <c r="P403" s="252"/>
      <c r="Q403" s="252"/>
      <c r="R403" s="252"/>
      <c r="S403" s="252"/>
      <c r="T403" s="253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4" t="s">
        <v>208</v>
      </c>
      <c r="AU403" s="254" t="s">
        <v>81</v>
      </c>
      <c r="AV403" s="14" t="s">
        <v>81</v>
      </c>
      <c r="AW403" s="14" t="s">
        <v>33</v>
      </c>
      <c r="AX403" s="14" t="s">
        <v>72</v>
      </c>
      <c r="AY403" s="254" t="s">
        <v>196</v>
      </c>
    </row>
    <row r="404" s="15" customFormat="1">
      <c r="A404" s="15"/>
      <c r="B404" s="255"/>
      <c r="C404" s="256"/>
      <c r="D404" s="235" t="s">
        <v>208</v>
      </c>
      <c r="E404" s="257" t="s">
        <v>19</v>
      </c>
      <c r="F404" s="258" t="s">
        <v>219</v>
      </c>
      <c r="G404" s="256"/>
      <c r="H404" s="259">
        <v>7.7329999999999997</v>
      </c>
      <c r="I404" s="260"/>
      <c r="J404" s="256"/>
      <c r="K404" s="256"/>
      <c r="L404" s="261"/>
      <c r="M404" s="262"/>
      <c r="N404" s="263"/>
      <c r="O404" s="263"/>
      <c r="P404" s="263"/>
      <c r="Q404" s="263"/>
      <c r="R404" s="263"/>
      <c r="S404" s="263"/>
      <c r="T404" s="264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T404" s="265" t="s">
        <v>208</v>
      </c>
      <c r="AU404" s="265" t="s">
        <v>81</v>
      </c>
      <c r="AV404" s="15" t="s">
        <v>204</v>
      </c>
      <c r="AW404" s="15" t="s">
        <v>33</v>
      </c>
      <c r="AX404" s="15" t="s">
        <v>79</v>
      </c>
      <c r="AY404" s="265" t="s">
        <v>196</v>
      </c>
    </row>
    <row r="405" s="12" customFormat="1" ht="22.8" customHeight="1">
      <c r="A405" s="12"/>
      <c r="B405" s="199"/>
      <c r="C405" s="200"/>
      <c r="D405" s="201" t="s">
        <v>71</v>
      </c>
      <c r="E405" s="213" t="s">
        <v>2602</v>
      </c>
      <c r="F405" s="213" t="s">
        <v>2603</v>
      </c>
      <c r="G405" s="200"/>
      <c r="H405" s="200"/>
      <c r="I405" s="203"/>
      <c r="J405" s="214">
        <f>BK405</f>
        <v>0</v>
      </c>
      <c r="K405" s="200"/>
      <c r="L405" s="205"/>
      <c r="M405" s="206"/>
      <c r="N405" s="207"/>
      <c r="O405" s="207"/>
      <c r="P405" s="208">
        <f>SUM(P406:P472)</f>
        <v>0</v>
      </c>
      <c r="Q405" s="207"/>
      <c r="R405" s="208">
        <f>SUM(R406:R472)</f>
        <v>6.048</v>
      </c>
      <c r="S405" s="207"/>
      <c r="T405" s="209">
        <f>SUM(T406:T472)</f>
        <v>0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210" t="s">
        <v>79</v>
      </c>
      <c r="AT405" s="211" t="s">
        <v>71</v>
      </c>
      <c r="AU405" s="211" t="s">
        <v>79</v>
      </c>
      <c r="AY405" s="210" t="s">
        <v>196</v>
      </c>
      <c r="BK405" s="212">
        <f>SUM(BK406:BK472)</f>
        <v>0</v>
      </c>
    </row>
    <row r="406" s="2" customFormat="1" ht="21.75" customHeight="1">
      <c r="A406" s="41"/>
      <c r="B406" s="42"/>
      <c r="C406" s="215" t="s">
        <v>535</v>
      </c>
      <c r="D406" s="215" t="s">
        <v>199</v>
      </c>
      <c r="E406" s="216" t="s">
        <v>2604</v>
      </c>
      <c r="F406" s="217" t="s">
        <v>2605</v>
      </c>
      <c r="G406" s="218" t="s">
        <v>202</v>
      </c>
      <c r="H406" s="219">
        <v>302.39999999999998</v>
      </c>
      <c r="I406" s="220"/>
      <c r="J406" s="221">
        <f>ROUND(I406*H406,2)</f>
        <v>0</v>
      </c>
      <c r="K406" s="217" t="s">
        <v>203</v>
      </c>
      <c r="L406" s="47"/>
      <c r="M406" s="222" t="s">
        <v>19</v>
      </c>
      <c r="N406" s="223" t="s">
        <v>43</v>
      </c>
      <c r="O406" s="87"/>
      <c r="P406" s="224">
        <f>O406*H406</f>
        <v>0</v>
      </c>
      <c r="Q406" s="224">
        <v>0</v>
      </c>
      <c r="R406" s="224">
        <f>Q406*H406</f>
        <v>0</v>
      </c>
      <c r="S406" s="224">
        <v>0</v>
      </c>
      <c r="T406" s="225">
        <f>S406*H406</f>
        <v>0</v>
      </c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R406" s="226" t="s">
        <v>204</v>
      </c>
      <c r="AT406" s="226" t="s">
        <v>199</v>
      </c>
      <c r="AU406" s="226" t="s">
        <v>81</v>
      </c>
      <c r="AY406" s="20" t="s">
        <v>196</v>
      </c>
      <c r="BE406" s="227">
        <f>IF(N406="základní",J406,0)</f>
        <v>0</v>
      </c>
      <c r="BF406" s="227">
        <f>IF(N406="snížená",J406,0)</f>
        <v>0</v>
      </c>
      <c r="BG406" s="227">
        <f>IF(N406="zákl. přenesená",J406,0)</f>
        <v>0</v>
      </c>
      <c r="BH406" s="227">
        <f>IF(N406="sníž. přenesená",J406,0)</f>
        <v>0</v>
      </c>
      <c r="BI406" s="227">
        <f>IF(N406="nulová",J406,0)</f>
        <v>0</v>
      </c>
      <c r="BJ406" s="20" t="s">
        <v>79</v>
      </c>
      <c r="BK406" s="227">
        <f>ROUND(I406*H406,2)</f>
        <v>0</v>
      </c>
      <c r="BL406" s="20" t="s">
        <v>204</v>
      </c>
      <c r="BM406" s="226" t="s">
        <v>2606</v>
      </c>
    </row>
    <row r="407" s="2" customFormat="1">
      <c r="A407" s="41"/>
      <c r="B407" s="42"/>
      <c r="C407" s="43"/>
      <c r="D407" s="228" t="s">
        <v>206</v>
      </c>
      <c r="E407" s="43"/>
      <c r="F407" s="229" t="s">
        <v>2607</v>
      </c>
      <c r="G407" s="43"/>
      <c r="H407" s="43"/>
      <c r="I407" s="230"/>
      <c r="J407" s="43"/>
      <c r="K407" s="43"/>
      <c r="L407" s="47"/>
      <c r="M407" s="231"/>
      <c r="N407" s="232"/>
      <c r="O407" s="87"/>
      <c r="P407" s="87"/>
      <c r="Q407" s="87"/>
      <c r="R407" s="87"/>
      <c r="S407" s="87"/>
      <c r="T407" s="88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T407" s="20" t="s">
        <v>206</v>
      </c>
      <c r="AU407" s="20" t="s">
        <v>81</v>
      </c>
    </row>
    <row r="408" s="13" customFormat="1">
      <c r="A408" s="13"/>
      <c r="B408" s="233"/>
      <c r="C408" s="234"/>
      <c r="D408" s="235" t="s">
        <v>208</v>
      </c>
      <c r="E408" s="236" t="s">
        <v>19</v>
      </c>
      <c r="F408" s="237" t="s">
        <v>2608</v>
      </c>
      <c r="G408" s="234"/>
      <c r="H408" s="236" t="s">
        <v>19</v>
      </c>
      <c r="I408" s="238"/>
      <c r="J408" s="234"/>
      <c r="K408" s="234"/>
      <c r="L408" s="239"/>
      <c r="M408" s="240"/>
      <c r="N408" s="241"/>
      <c r="O408" s="241"/>
      <c r="P408" s="241"/>
      <c r="Q408" s="241"/>
      <c r="R408" s="241"/>
      <c r="S408" s="241"/>
      <c r="T408" s="24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3" t="s">
        <v>208</v>
      </c>
      <c r="AU408" s="243" t="s">
        <v>81</v>
      </c>
      <c r="AV408" s="13" t="s">
        <v>79</v>
      </c>
      <c r="AW408" s="13" t="s">
        <v>33</v>
      </c>
      <c r="AX408" s="13" t="s">
        <v>72</v>
      </c>
      <c r="AY408" s="243" t="s">
        <v>196</v>
      </c>
    </row>
    <row r="409" s="13" customFormat="1">
      <c r="A409" s="13"/>
      <c r="B409" s="233"/>
      <c r="C409" s="234"/>
      <c r="D409" s="235" t="s">
        <v>208</v>
      </c>
      <c r="E409" s="236" t="s">
        <v>19</v>
      </c>
      <c r="F409" s="237" t="s">
        <v>2609</v>
      </c>
      <c r="G409" s="234"/>
      <c r="H409" s="236" t="s">
        <v>19</v>
      </c>
      <c r="I409" s="238"/>
      <c r="J409" s="234"/>
      <c r="K409" s="234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208</v>
      </c>
      <c r="AU409" s="243" t="s">
        <v>81</v>
      </c>
      <c r="AV409" s="13" t="s">
        <v>79</v>
      </c>
      <c r="AW409" s="13" t="s">
        <v>33</v>
      </c>
      <c r="AX409" s="13" t="s">
        <v>72</v>
      </c>
      <c r="AY409" s="243" t="s">
        <v>196</v>
      </c>
    </row>
    <row r="410" s="13" customFormat="1">
      <c r="A410" s="13"/>
      <c r="B410" s="233"/>
      <c r="C410" s="234"/>
      <c r="D410" s="235" t="s">
        <v>208</v>
      </c>
      <c r="E410" s="236" t="s">
        <v>19</v>
      </c>
      <c r="F410" s="237" t="s">
        <v>2610</v>
      </c>
      <c r="G410" s="234"/>
      <c r="H410" s="236" t="s">
        <v>19</v>
      </c>
      <c r="I410" s="238"/>
      <c r="J410" s="234"/>
      <c r="K410" s="234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208</v>
      </c>
      <c r="AU410" s="243" t="s">
        <v>81</v>
      </c>
      <c r="AV410" s="13" t="s">
        <v>79</v>
      </c>
      <c r="AW410" s="13" t="s">
        <v>33</v>
      </c>
      <c r="AX410" s="13" t="s">
        <v>72</v>
      </c>
      <c r="AY410" s="243" t="s">
        <v>196</v>
      </c>
    </row>
    <row r="411" s="13" customFormat="1">
      <c r="A411" s="13"/>
      <c r="B411" s="233"/>
      <c r="C411" s="234"/>
      <c r="D411" s="235" t="s">
        <v>208</v>
      </c>
      <c r="E411" s="236" t="s">
        <v>19</v>
      </c>
      <c r="F411" s="237" t="s">
        <v>487</v>
      </c>
      <c r="G411" s="234"/>
      <c r="H411" s="236" t="s">
        <v>19</v>
      </c>
      <c r="I411" s="238"/>
      <c r="J411" s="234"/>
      <c r="K411" s="234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208</v>
      </c>
      <c r="AU411" s="243" t="s">
        <v>81</v>
      </c>
      <c r="AV411" s="13" t="s">
        <v>79</v>
      </c>
      <c r="AW411" s="13" t="s">
        <v>33</v>
      </c>
      <c r="AX411" s="13" t="s">
        <v>72</v>
      </c>
      <c r="AY411" s="243" t="s">
        <v>196</v>
      </c>
    </row>
    <row r="412" s="14" customFormat="1">
      <c r="A412" s="14"/>
      <c r="B412" s="244"/>
      <c r="C412" s="245"/>
      <c r="D412" s="235" t="s">
        <v>208</v>
      </c>
      <c r="E412" s="246" t="s">
        <v>19</v>
      </c>
      <c r="F412" s="247" t="s">
        <v>2477</v>
      </c>
      <c r="G412" s="245"/>
      <c r="H412" s="248">
        <v>31.5</v>
      </c>
      <c r="I412" s="249"/>
      <c r="J412" s="245"/>
      <c r="K412" s="245"/>
      <c r="L412" s="250"/>
      <c r="M412" s="251"/>
      <c r="N412" s="252"/>
      <c r="O412" s="252"/>
      <c r="P412" s="252"/>
      <c r="Q412" s="252"/>
      <c r="R412" s="252"/>
      <c r="S412" s="252"/>
      <c r="T412" s="253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4" t="s">
        <v>208</v>
      </c>
      <c r="AU412" s="254" t="s">
        <v>81</v>
      </c>
      <c r="AV412" s="14" t="s">
        <v>81</v>
      </c>
      <c r="AW412" s="14" t="s">
        <v>33</v>
      </c>
      <c r="AX412" s="14" t="s">
        <v>72</v>
      </c>
      <c r="AY412" s="254" t="s">
        <v>196</v>
      </c>
    </row>
    <row r="413" s="13" customFormat="1">
      <c r="A413" s="13"/>
      <c r="B413" s="233"/>
      <c r="C413" s="234"/>
      <c r="D413" s="235" t="s">
        <v>208</v>
      </c>
      <c r="E413" s="236" t="s">
        <v>19</v>
      </c>
      <c r="F413" s="237" t="s">
        <v>2562</v>
      </c>
      <c r="G413" s="234"/>
      <c r="H413" s="236" t="s">
        <v>19</v>
      </c>
      <c r="I413" s="238"/>
      <c r="J413" s="234"/>
      <c r="K413" s="234"/>
      <c r="L413" s="239"/>
      <c r="M413" s="240"/>
      <c r="N413" s="241"/>
      <c r="O413" s="241"/>
      <c r="P413" s="241"/>
      <c r="Q413" s="241"/>
      <c r="R413" s="241"/>
      <c r="S413" s="241"/>
      <c r="T413" s="24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3" t="s">
        <v>208</v>
      </c>
      <c r="AU413" s="243" t="s">
        <v>81</v>
      </c>
      <c r="AV413" s="13" t="s">
        <v>79</v>
      </c>
      <c r="AW413" s="13" t="s">
        <v>33</v>
      </c>
      <c r="AX413" s="13" t="s">
        <v>72</v>
      </c>
      <c r="AY413" s="243" t="s">
        <v>196</v>
      </c>
    </row>
    <row r="414" s="13" customFormat="1">
      <c r="A414" s="13"/>
      <c r="B414" s="233"/>
      <c r="C414" s="234"/>
      <c r="D414" s="235" t="s">
        <v>208</v>
      </c>
      <c r="E414" s="236" t="s">
        <v>19</v>
      </c>
      <c r="F414" s="237" t="s">
        <v>2608</v>
      </c>
      <c r="G414" s="234"/>
      <c r="H414" s="236" t="s">
        <v>19</v>
      </c>
      <c r="I414" s="238"/>
      <c r="J414" s="234"/>
      <c r="K414" s="234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208</v>
      </c>
      <c r="AU414" s="243" t="s">
        <v>81</v>
      </c>
      <c r="AV414" s="13" t="s">
        <v>79</v>
      </c>
      <c r="AW414" s="13" t="s">
        <v>33</v>
      </c>
      <c r="AX414" s="13" t="s">
        <v>72</v>
      </c>
      <c r="AY414" s="243" t="s">
        <v>196</v>
      </c>
    </row>
    <row r="415" s="13" customFormat="1">
      <c r="A415" s="13"/>
      <c r="B415" s="233"/>
      <c r="C415" s="234"/>
      <c r="D415" s="235" t="s">
        <v>208</v>
      </c>
      <c r="E415" s="236" t="s">
        <v>19</v>
      </c>
      <c r="F415" s="237" t="s">
        <v>2609</v>
      </c>
      <c r="G415" s="234"/>
      <c r="H415" s="236" t="s">
        <v>19</v>
      </c>
      <c r="I415" s="238"/>
      <c r="J415" s="234"/>
      <c r="K415" s="234"/>
      <c r="L415" s="239"/>
      <c r="M415" s="240"/>
      <c r="N415" s="241"/>
      <c r="O415" s="241"/>
      <c r="P415" s="241"/>
      <c r="Q415" s="241"/>
      <c r="R415" s="241"/>
      <c r="S415" s="241"/>
      <c r="T415" s="24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3" t="s">
        <v>208</v>
      </c>
      <c r="AU415" s="243" t="s">
        <v>81</v>
      </c>
      <c r="AV415" s="13" t="s">
        <v>79</v>
      </c>
      <c r="AW415" s="13" t="s">
        <v>33</v>
      </c>
      <c r="AX415" s="13" t="s">
        <v>72</v>
      </c>
      <c r="AY415" s="243" t="s">
        <v>196</v>
      </c>
    </row>
    <row r="416" s="13" customFormat="1">
      <c r="A416" s="13"/>
      <c r="B416" s="233"/>
      <c r="C416" s="234"/>
      <c r="D416" s="235" t="s">
        <v>208</v>
      </c>
      <c r="E416" s="236" t="s">
        <v>19</v>
      </c>
      <c r="F416" s="237" t="s">
        <v>2610</v>
      </c>
      <c r="G416" s="234"/>
      <c r="H416" s="236" t="s">
        <v>19</v>
      </c>
      <c r="I416" s="238"/>
      <c r="J416" s="234"/>
      <c r="K416" s="234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208</v>
      </c>
      <c r="AU416" s="243" t="s">
        <v>81</v>
      </c>
      <c r="AV416" s="13" t="s">
        <v>79</v>
      </c>
      <c r="AW416" s="13" t="s">
        <v>33</v>
      </c>
      <c r="AX416" s="13" t="s">
        <v>72</v>
      </c>
      <c r="AY416" s="243" t="s">
        <v>196</v>
      </c>
    </row>
    <row r="417" s="13" customFormat="1">
      <c r="A417" s="13"/>
      <c r="B417" s="233"/>
      <c r="C417" s="234"/>
      <c r="D417" s="235" t="s">
        <v>208</v>
      </c>
      <c r="E417" s="236" t="s">
        <v>19</v>
      </c>
      <c r="F417" s="237" t="s">
        <v>489</v>
      </c>
      <c r="G417" s="234"/>
      <c r="H417" s="236" t="s">
        <v>19</v>
      </c>
      <c r="I417" s="238"/>
      <c r="J417" s="234"/>
      <c r="K417" s="234"/>
      <c r="L417" s="239"/>
      <c r="M417" s="240"/>
      <c r="N417" s="241"/>
      <c r="O417" s="241"/>
      <c r="P417" s="241"/>
      <c r="Q417" s="241"/>
      <c r="R417" s="241"/>
      <c r="S417" s="241"/>
      <c r="T417" s="24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3" t="s">
        <v>208</v>
      </c>
      <c r="AU417" s="243" t="s">
        <v>81</v>
      </c>
      <c r="AV417" s="13" t="s">
        <v>79</v>
      </c>
      <c r="AW417" s="13" t="s">
        <v>33</v>
      </c>
      <c r="AX417" s="13" t="s">
        <v>72</v>
      </c>
      <c r="AY417" s="243" t="s">
        <v>196</v>
      </c>
    </row>
    <row r="418" s="14" customFormat="1">
      <c r="A418" s="14"/>
      <c r="B418" s="244"/>
      <c r="C418" s="245"/>
      <c r="D418" s="235" t="s">
        <v>208</v>
      </c>
      <c r="E418" s="246" t="s">
        <v>19</v>
      </c>
      <c r="F418" s="247" t="s">
        <v>72</v>
      </c>
      <c r="G418" s="245"/>
      <c r="H418" s="248">
        <v>0</v>
      </c>
      <c r="I418" s="249"/>
      <c r="J418" s="245"/>
      <c r="K418" s="245"/>
      <c r="L418" s="250"/>
      <c r="M418" s="251"/>
      <c r="N418" s="252"/>
      <c r="O418" s="252"/>
      <c r="P418" s="252"/>
      <c r="Q418" s="252"/>
      <c r="R418" s="252"/>
      <c r="S418" s="252"/>
      <c r="T418" s="253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4" t="s">
        <v>208</v>
      </c>
      <c r="AU418" s="254" t="s">
        <v>81</v>
      </c>
      <c r="AV418" s="14" t="s">
        <v>81</v>
      </c>
      <c r="AW418" s="14" t="s">
        <v>33</v>
      </c>
      <c r="AX418" s="14" t="s">
        <v>72</v>
      </c>
      <c r="AY418" s="254" t="s">
        <v>196</v>
      </c>
    </row>
    <row r="419" s="13" customFormat="1">
      <c r="A419" s="13"/>
      <c r="B419" s="233"/>
      <c r="C419" s="234"/>
      <c r="D419" s="235" t="s">
        <v>208</v>
      </c>
      <c r="E419" s="236" t="s">
        <v>19</v>
      </c>
      <c r="F419" s="237" t="s">
        <v>2562</v>
      </c>
      <c r="G419" s="234"/>
      <c r="H419" s="236" t="s">
        <v>19</v>
      </c>
      <c r="I419" s="238"/>
      <c r="J419" s="234"/>
      <c r="K419" s="234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208</v>
      </c>
      <c r="AU419" s="243" t="s">
        <v>81</v>
      </c>
      <c r="AV419" s="13" t="s">
        <v>79</v>
      </c>
      <c r="AW419" s="13" t="s">
        <v>33</v>
      </c>
      <c r="AX419" s="13" t="s">
        <v>72</v>
      </c>
      <c r="AY419" s="243" t="s">
        <v>196</v>
      </c>
    </row>
    <row r="420" s="13" customFormat="1">
      <c r="A420" s="13"/>
      <c r="B420" s="233"/>
      <c r="C420" s="234"/>
      <c r="D420" s="235" t="s">
        <v>208</v>
      </c>
      <c r="E420" s="236" t="s">
        <v>19</v>
      </c>
      <c r="F420" s="237" t="s">
        <v>2608</v>
      </c>
      <c r="G420" s="234"/>
      <c r="H420" s="236" t="s">
        <v>19</v>
      </c>
      <c r="I420" s="238"/>
      <c r="J420" s="234"/>
      <c r="K420" s="234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208</v>
      </c>
      <c r="AU420" s="243" t="s">
        <v>81</v>
      </c>
      <c r="AV420" s="13" t="s">
        <v>79</v>
      </c>
      <c r="AW420" s="13" t="s">
        <v>33</v>
      </c>
      <c r="AX420" s="13" t="s">
        <v>72</v>
      </c>
      <c r="AY420" s="243" t="s">
        <v>196</v>
      </c>
    </row>
    <row r="421" s="13" customFormat="1">
      <c r="A421" s="13"/>
      <c r="B421" s="233"/>
      <c r="C421" s="234"/>
      <c r="D421" s="235" t="s">
        <v>208</v>
      </c>
      <c r="E421" s="236" t="s">
        <v>19</v>
      </c>
      <c r="F421" s="237" t="s">
        <v>2609</v>
      </c>
      <c r="G421" s="234"/>
      <c r="H421" s="236" t="s">
        <v>19</v>
      </c>
      <c r="I421" s="238"/>
      <c r="J421" s="234"/>
      <c r="K421" s="234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208</v>
      </c>
      <c r="AU421" s="243" t="s">
        <v>81</v>
      </c>
      <c r="AV421" s="13" t="s">
        <v>79</v>
      </c>
      <c r="AW421" s="13" t="s">
        <v>33</v>
      </c>
      <c r="AX421" s="13" t="s">
        <v>72</v>
      </c>
      <c r="AY421" s="243" t="s">
        <v>196</v>
      </c>
    </row>
    <row r="422" s="13" customFormat="1">
      <c r="A422" s="13"/>
      <c r="B422" s="233"/>
      <c r="C422" s="234"/>
      <c r="D422" s="235" t="s">
        <v>208</v>
      </c>
      <c r="E422" s="236" t="s">
        <v>19</v>
      </c>
      <c r="F422" s="237" t="s">
        <v>2610</v>
      </c>
      <c r="G422" s="234"/>
      <c r="H422" s="236" t="s">
        <v>19</v>
      </c>
      <c r="I422" s="238"/>
      <c r="J422" s="234"/>
      <c r="K422" s="234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208</v>
      </c>
      <c r="AU422" s="243" t="s">
        <v>81</v>
      </c>
      <c r="AV422" s="13" t="s">
        <v>79</v>
      </c>
      <c r="AW422" s="13" t="s">
        <v>33</v>
      </c>
      <c r="AX422" s="13" t="s">
        <v>72</v>
      </c>
      <c r="AY422" s="243" t="s">
        <v>196</v>
      </c>
    </row>
    <row r="423" s="13" customFormat="1">
      <c r="A423" s="13"/>
      <c r="B423" s="233"/>
      <c r="C423" s="234"/>
      <c r="D423" s="235" t="s">
        <v>208</v>
      </c>
      <c r="E423" s="236" t="s">
        <v>19</v>
      </c>
      <c r="F423" s="237" t="s">
        <v>401</v>
      </c>
      <c r="G423" s="234"/>
      <c r="H423" s="236" t="s">
        <v>19</v>
      </c>
      <c r="I423" s="238"/>
      <c r="J423" s="234"/>
      <c r="K423" s="234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208</v>
      </c>
      <c r="AU423" s="243" t="s">
        <v>81</v>
      </c>
      <c r="AV423" s="13" t="s">
        <v>79</v>
      </c>
      <c r="AW423" s="13" t="s">
        <v>33</v>
      </c>
      <c r="AX423" s="13" t="s">
        <v>72</v>
      </c>
      <c r="AY423" s="243" t="s">
        <v>196</v>
      </c>
    </row>
    <row r="424" s="14" customFormat="1">
      <c r="A424" s="14"/>
      <c r="B424" s="244"/>
      <c r="C424" s="245"/>
      <c r="D424" s="235" t="s">
        <v>208</v>
      </c>
      <c r="E424" s="246" t="s">
        <v>19</v>
      </c>
      <c r="F424" s="247" t="s">
        <v>2611</v>
      </c>
      <c r="G424" s="245"/>
      <c r="H424" s="248">
        <v>270.89999999999998</v>
      </c>
      <c r="I424" s="249"/>
      <c r="J424" s="245"/>
      <c r="K424" s="245"/>
      <c r="L424" s="250"/>
      <c r="M424" s="251"/>
      <c r="N424" s="252"/>
      <c r="O424" s="252"/>
      <c r="P424" s="252"/>
      <c r="Q424" s="252"/>
      <c r="R424" s="252"/>
      <c r="S424" s="252"/>
      <c r="T424" s="253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T424" s="254" t="s">
        <v>208</v>
      </c>
      <c r="AU424" s="254" t="s">
        <v>81</v>
      </c>
      <c r="AV424" s="14" t="s">
        <v>81</v>
      </c>
      <c r="AW424" s="14" t="s">
        <v>33</v>
      </c>
      <c r="AX424" s="14" t="s">
        <v>72</v>
      </c>
      <c r="AY424" s="254" t="s">
        <v>196</v>
      </c>
    </row>
    <row r="425" s="13" customFormat="1">
      <c r="A425" s="13"/>
      <c r="B425" s="233"/>
      <c r="C425" s="234"/>
      <c r="D425" s="235" t="s">
        <v>208</v>
      </c>
      <c r="E425" s="236" t="s">
        <v>19</v>
      </c>
      <c r="F425" s="237" t="s">
        <v>2562</v>
      </c>
      <c r="G425" s="234"/>
      <c r="H425" s="236" t="s">
        <v>19</v>
      </c>
      <c r="I425" s="238"/>
      <c r="J425" s="234"/>
      <c r="K425" s="234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208</v>
      </c>
      <c r="AU425" s="243" t="s">
        <v>81</v>
      </c>
      <c r="AV425" s="13" t="s">
        <v>79</v>
      </c>
      <c r="AW425" s="13" t="s">
        <v>33</v>
      </c>
      <c r="AX425" s="13" t="s">
        <v>72</v>
      </c>
      <c r="AY425" s="243" t="s">
        <v>196</v>
      </c>
    </row>
    <row r="426" s="15" customFormat="1">
      <c r="A426" s="15"/>
      <c r="B426" s="255"/>
      <c r="C426" s="256"/>
      <c r="D426" s="235" t="s">
        <v>208</v>
      </c>
      <c r="E426" s="257" t="s">
        <v>19</v>
      </c>
      <c r="F426" s="258" t="s">
        <v>219</v>
      </c>
      <c r="G426" s="256"/>
      <c r="H426" s="259">
        <v>302.39999999999998</v>
      </c>
      <c r="I426" s="260"/>
      <c r="J426" s="256"/>
      <c r="K426" s="256"/>
      <c r="L426" s="261"/>
      <c r="M426" s="262"/>
      <c r="N426" s="263"/>
      <c r="O426" s="263"/>
      <c r="P426" s="263"/>
      <c r="Q426" s="263"/>
      <c r="R426" s="263"/>
      <c r="S426" s="263"/>
      <c r="T426" s="264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65" t="s">
        <v>208</v>
      </c>
      <c r="AU426" s="265" t="s">
        <v>81</v>
      </c>
      <c r="AV426" s="15" t="s">
        <v>204</v>
      </c>
      <c r="AW426" s="15" t="s">
        <v>33</v>
      </c>
      <c r="AX426" s="15" t="s">
        <v>79</v>
      </c>
      <c r="AY426" s="265" t="s">
        <v>196</v>
      </c>
    </row>
    <row r="427" s="2" customFormat="1" ht="21.75" customHeight="1">
      <c r="A427" s="41"/>
      <c r="B427" s="42"/>
      <c r="C427" s="215" t="s">
        <v>538</v>
      </c>
      <c r="D427" s="215" t="s">
        <v>199</v>
      </c>
      <c r="E427" s="216" t="s">
        <v>2612</v>
      </c>
      <c r="F427" s="217" t="s">
        <v>2613</v>
      </c>
      <c r="G427" s="218" t="s">
        <v>202</v>
      </c>
      <c r="H427" s="219">
        <v>302.39999999999998</v>
      </c>
      <c r="I427" s="220"/>
      <c r="J427" s="221">
        <f>ROUND(I427*H427,2)</f>
        <v>0</v>
      </c>
      <c r="K427" s="217" t="s">
        <v>19</v>
      </c>
      <c r="L427" s="47"/>
      <c r="M427" s="222" t="s">
        <v>19</v>
      </c>
      <c r="N427" s="223" t="s">
        <v>43</v>
      </c>
      <c r="O427" s="87"/>
      <c r="P427" s="224">
        <f>O427*H427</f>
        <v>0</v>
      </c>
      <c r="Q427" s="224">
        <v>0</v>
      </c>
      <c r="R427" s="224">
        <f>Q427*H427</f>
        <v>0</v>
      </c>
      <c r="S427" s="224">
        <v>0</v>
      </c>
      <c r="T427" s="225">
        <f>S427*H427</f>
        <v>0</v>
      </c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R427" s="226" t="s">
        <v>204</v>
      </c>
      <c r="AT427" s="226" t="s">
        <v>199</v>
      </c>
      <c r="AU427" s="226" t="s">
        <v>81</v>
      </c>
      <c r="AY427" s="20" t="s">
        <v>196</v>
      </c>
      <c r="BE427" s="227">
        <f>IF(N427="základní",J427,0)</f>
        <v>0</v>
      </c>
      <c r="BF427" s="227">
        <f>IF(N427="snížená",J427,0)</f>
        <v>0</v>
      </c>
      <c r="BG427" s="227">
        <f>IF(N427="zákl. přenesená",J427,0)</f>
        <v>0</v>
      </c>
      <c r="BH427" s="227">
        <f>IF(N427="sníž. přenesená",J427,0)</f>
        <v>0</v>
      </c>
      <c r="BI427" s="227">
        <f>IF(N427="nulová",J427,0)</f>
        <v>0</v>
      </c>
      <c r="BJ427" s="20" t="s">
        <v>79</v>
      </c>
      <c r="BK427" s="227">
        <f>ROUND(I427*H427,2)</f>
        <v>0</v>
      </c>
      <c r="BL427" s="20" t="s">
        <v>204</v>
      </c>
      <c r="BM427" s="226" t="s">
        <v>2614</v>
      </c>
    </row>
    <row r="428" s="13" customFormat="1">
      <c r="A428" s="13"/>
      <c r="B428" s="233"/>
      <c r="C428" s="234"/>
      <c r="D428" s="235" t="s">
        <v>208</v>
      </c>
      <c r="E428" s="236" t="s">
        <v>19</v>
      </c>
      <c r="F428" s="237" t="s">
        <v>2608</v>
      </c>
      <c r="G428" s="234"/>
      <c r="H428" s="236" t="s">
        <v>19</v>
      </c>
      <c r="I428" s="238"/>
      <c r="J428" s="234"/>
      <c r="K428" s="234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208</v>
      </c>
      <c r="AU428" s="243" t="s">
        <v>81</v>
      </c>
      <c r="AV428" s="13" t="s">
        <v>79</v>
      </c>
      <c r="AW428" s="13" t="s">
        <v>33</v>
      </c>
      <c r="AX428" s="13" t="s">
        <v>72</v>
      </c>
      <c r="AY428" s="243" t="s">
        <v>196</v>
      </c>
    </row>
    <row r="429" s="13" customFormat="1">
      <c r="A429" s="13"/>
      <c r="B429" s="233"/>
      <c r="C429" s="234"/>
      <c r="D429" s="235" t="s">
        <v>208</v>
      </c>
      <c r="E429" s="236" t="s">
        <v>19</v>
      </c>
      <c r="F429" s="237" t="s">
        <v>2609</v>
      </c>
      <c r="G429" s="234"/>
      <c r="H429" s="236" t="s">
        <v>19</v>
      </c>
      <c r="I429" s="238"/>
      <c r="J429" s="234"/>
      <c r="K429" s="234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208</v>
      </c>
      <c r="AU429" s="243" t="s">
        <v>81</v>
      </c>
      <c r="AV429" s="13" t="s">
        <v>79</v>
      </c>
      <c r="AW429" s="13" t="s">
        <v>33</v>
      </c>
      <c r="AX429" s="13" t="s">
        <v>72</v>
      </c>
      <c r="AY429" s="243" t="s">
        <v>196</v>
      </c>
    </row>
    <row r="430" s="13" customFormat="1">
      <c r="A430" s="13"/>
      <c r="B430" s="233"/>
      <c r="C430" s="234"/>
      <c r="D430" s="235" t="s">
        <v>208</v>
      </c>
      <c r="E430" s="236" t="s">
        <v>19</v>
      </c>
      <c r="F430" s="237" t="s">
        <v>2610</v>
      </c>
      <c r="G430" s="234"/>
      <c r="H430" s="236" t="s">
        <v>19</v>
      </c>
      <c r="I430" s="238"/>
      <c r="J430" s="234"/>
      <c r="K430" s="234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208</v>
      </c>
      <c r="AU430" s="243" t="s">
        <v>81</v>
      </c>
      <c r="AV430" s="13" t="s">
        <v>79</v>
      </c>
      <c r="AW430" s="13" t="s">
        <v>33</v>
      </c>
      <c r="AX430" s="13" t="s">
        <v>72</v>
      </c>
      <c r="AY430" s="243" t="s">
        <v>196</v>
      </c>
    </row>
    <row r="431" s="13" customFormat="1">
      <c r="A431" s="13"/>
      <c r="B431" s="233"/>
      <c r="C431" s="234"/>
      <c r="D431" s="235" t="s">
        <v>208</v>
      </c>
      <c r="E431" s="236" t="s">
        <v>19</v>
      </c>
      <c r="F431" s="237" t="s">
        <v>487</v>
      </c>
      <c r="G431" s="234"/>
      <c r="H431" s="236" t="s">
        <v>19</v>
      </c>
      <c r="I431" s="238"/>
      <c r="J431" s="234"/>
      <c r="K431" s="234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208</v>
      </c>
      <c r="AU431" s="243" t="s">
        <v>81</v>
      </c>
      <c r="AV431" s="13" t="s">
        <v>79</v>
      </c>
      <c r="AW431" s="13" t="s">
        <v>33</v>
      </c>
      <c r="AX431" s="13" t="s">
        <v>72</v>
      </c>
      <c r="AY431" s="243" t="s">
        <v>196</v>
      </c>
    </row>
    <row r="432" s="14" customFormat="1">
      <c r="A432" s="14"/>
      <c r="B432" s="244"/>
      <c r="C432" s="245"/>
      <c r="D432" s="235" t="s">
        <v>208</v>
      </c>
      <c r="E432" s="246" t="s">
        <v>19</v>
      </c>
      <c r="F432" s="247" t="s">
        <v>2477</v>
      </c>
      <c r="G432" s="245"/>
      <c r="H432" s="248">
        <v>31.5</v>
      </c>
      <c r="I432" s="249"/>
      <c r="J432" s="245"/>
      <c r="K432" s="245"/>
      <c r="L432" s="250"/>
      <c r="M432" s="251"/>
      <c r="N432" s="252"/>
      <c r="O432" s="252"/>
      <c r="P432" s="252"/>
      <c r="Q432" s="252"/>
      <c r="R432" s="252"/>
      <c r="S432" s="252"/>
      <c r="T432" s="253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4" t="s">
        <v>208</v>
      </c>
      <c r="AU432" s="254" t="s">
        <v>81</v>
      </c>
      <c r="AV432" s="14" t="s">
        <v>81</v>
      </c>
      <c r="AW432" s="14" t="s">
        <v>33</v>
      </c>
      <c r="AX432" s="14" t="s">
        <v>72</v>
      </c>
      <c r="AY432" s="254" t="s">
        <v>196</v>
      </c>
    </row>
    <row r="433" s="13" customFormat="1">
      <c r="A433" s="13"/>
      <c r="B433" s="233"/>
      <c r="C433" s="234"/>
      <c r="D433" s="235" t="s">
        <v>208</v>
      </c>
      <c r="E433" s="236" t="s">
        <v>19</v>
      </c>
      <c r="F433" s="237" t="s">
        <v>2562</v>
      </c>
      <c r="G433" s="234"/>
      <c r="H433" s="236" t="s">
        <v>19</v>
      </c>
      <c r="I433" s="238"/>
      <c r="J433" s="234"/>
      <c r="K433" s="234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208</v>
      </c>
      <c r="AU433" s="243" t="s">
        <v>81</v>
      </c>
      <c r="AV433" s="13" t="s">
        <v>79</v>
      </c>
      <c r="AW433" s="13" t="s">
        <v>33</v>
      </c>
      <c r="AX433" s="13" t="s">
        <v>72</v>
      </c>
      <c r="AY433" s="243" t="s">
        <v>196</v>
      </c>
    </row>
    <row r="434" s="13" customFormat="1">
      <c r="A434" s="13"/>
      <c r="B434" s="233"/>
      <c r="C434" s="234"/>
      <c r="D434" s="235" t="s">
        <v>208</v>
      </c>
      <c r="E434" s="236" t="s">
        <v>19</v>
      </c>
      <c r="F434" s="237" t="s">
        <v>2608</v>
      </c>
      <c r="G434" s="234"/>
      <c r="H434" s="236" t="s">
        <v>19</v>
      </c>
      <c r="I434" s="238"/>
      <c r="J434" s="234"/>
      <c r="K434" s="234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208</v>
      </c>
      <c r="AU434" s="243" t="s">
        <v>81</v>
      </c>
      <c r="AV434" s="13" t="s">
        <v>79</v>
      </c>
      <c r="AW434" s="13" t="s">
        <v>33</v>
      </c>
      <c r="AX434" s="13" t="s">
        <v>72</v>
      </c>
      <c r="AY434" s="243" t="s">
        <v>196</v>
      </c>
    </row>
    <row r="435" s="13" customFormat="1">
      <c r="A435" s="13"/>
      <c r="B435" s="233"/>
      <c r="C435" s="234"/>
      <c r="D435" s="235" t="s">
        <v>208</v>
      </c>
      <c r="E435" s="236" t="s">
        <v>19</v>
      </c>
      <c r="F435" s="237" t="s">
        <v>2609</v>
      </c>
      <c r="G435" s="234"/>
      <c r="H435" s="236" t="s">
        <v>19</v>
      </c>
      <c r="I435" s="238"/>
      <c r="J435" s="234"/>
      <c r="K435" s="234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208</v>
      </c>
      <c r="AU435" s="243" t="s">
        <v>81</v>
      </c>
      <c r="AV435" s="13" t="s">
        <v>79</v>
      </c>
      <c r="AW435" s="13" t="s">
        <v>33</v>
      </c>
      <c r="AX435" s="13" t="s">
        <v>72</v>
      </c>
      <c r="AY435" s="243" t="s">
        <v>196</v>
      </c>
    </row>
    <row r="436" s="13" customFormat="1">
      <c r="A436" s="13"/>
      <c r="B436" s="233"/>
      <c r="C436" s="234"/>
      <c r="D436" s="235" t="s">
        <v>208</v>
      </c>
      <c r="E436" s="236" t="s">
        <v>19</v>
      </c>
      <c r="F436" s="237" t="s">
        <v>2610</v>
      </c>
      <c r="G436" s="234"/>
      <c r="H436" s="236" t="s">
        <v>19</v>
      </c>
      <c r="I436" s="238"/>
      <c r="J436" s="234"/>
      <c r="K436" s="234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208</v>
      </c>
      <c r="AU436" s="243" t="s">
        <v>81</v>
      </c>
      <c r="AV436" s="13" t="s">
        <v>79</v>
      </c>
      <c r="AW436" s="13" t="s">
        <v>33</v>
      </c>
      <c r="AX436" s="13" t="s">
        <v>72</v>
      </c>
      <c r="AY436" s="243" t="s">
        <v>196</v>
      </c>
    </row>
    <row r="437" s="13" customFormat="1">
      <c r="A437" s="13"/>
      <c r="B437" s="233"/>
      <c r="C437" s="234"/>
      <c r="D437" s="235" t="s">
        <v>208</v>
      </c>
      <c r="E437" s="236" t="s">
        <v>19</v>
      </c>
      <c r="F437" s="237" t="s">
        <v>489</v>
      </c>
      <c r="G437" s="234"/>
      <c r="H437" s="236" t="s">
        <v>19</v>
      </c>
      <c r="I437" s="238"/>
      <c r="J437" s="234"/>
      <c r="K437" s="234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208</v>
      </c>
      <c r="AU437" s="243" t="s">
        <v>81</v>
      </c>
      <c r="AV437" s="13" t="s">
        <v>79</v>
      </c>
      <c r="AW437" s="13" t="s">
        <v>33</v>
      </c>
      <c r="AX437" s="13" t="s">
        <v>72</v>
      </c>
      <c r="AY437" s="243" t="s">
        <v>196</v>
      </c>
    </row>
    <row r="438" s="14" customFormat="1">
      <c r="A438" s="14"/>
      <c r="B438" s="244"/>
      <c r="C438" s="245"/>
      <c r="D438" s="235" t="s">
        <v>208</v>
      </c>
      <c r="E438" s="246" t="s">
        <v>19</v>
      </c>
      <c r="F438" s="247" t="s">
        <v>72</v>
      </c>
      <c r="G438" s="245"/>
      <c r="H438" s="248">
        <v>0</v>
      </c>
      <c r="I438" s="249"/>
      <c r="J438" s="245"/>
      <c r="K438" s="245"/>
      <c r="L438" s="250"/>
      <c r="M438" s="251"/>
      <c r="N438" s="252"/>
      <c r="O438" s="252"/>
      <c r="P438" s="252"/>
      <c r="Q438" s="252"/>
      <c r="R438" s="252"/>
      <c r="S438" s="252"/>
      <c r="T438" s="253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4" t="s">
        <v>208</v>
      </c>
      <c r="AU438" s="254" t="s">
        <v>81</v>
      </c>
      <c r="AV438" s="14" t="s">
        <v>81</v>
      </c>
      <c r="AW438" s="14" t="s">
        <v>33</v>
      </c>
      <c r="AX438" s="14" t="s">
        <v>72</v>
      </c>
      <c r="AY438" s="254" t="s">
        <v>196</v>
      </c>
    </row>
    <row r="439" s="13" customFormat="1">
      <c r="A439" s="13"/>
      <c r="B439" s="233"/>
      <c r="C439" s="234"/>
      <c r="D439" s="235" t="s">
        <v>208</v>
      </c>
      <c r="E439" s="236" t="s">
        <v>19</v>
      </c>
      <c r="F439" s="237" t="s">
        <v>2562</v>
      </c>
      <c r="G439" s="234"/>
      <c r="H439" s="236" t="s">
        <v>19</v>
      </c>
      <c r="I439" s="238"/>
      <c r="J439" s="234"/>
      <c r="K439" s="234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208</v>
      </c>
      <c r="AU439" s="243" t="s">
        <v>81</v>
      </c>
      <c r="AV439" s="13" t="s">
        <v>79</v>
      </c>
      <c r="AW439" s="13" t="s">
        <v>33</v>
      </c>
      <c r="AX439" s="13" t="s">
        <v>72</v>
      </c>
      <c r="AY439" s="243" t="s">
        <v>196</v>
      </c>
    </row>
    <row r="440" s="13" customFormat="1">
      <c r="A440" s="13"/>
      <c r="B440" s="233"/>
      <c r="C440" s="234"/>
      <c r="D440" s="235" t="s">
        <v>208</v>
      </c>
      <c r="E440" s="236" t="s">
        <v>19</v>
      </c>
      <c r="F440" s="237" t="s">
        <v>2608</v>
      </c>
      <c r="G440" s="234"/>
      <c r="H440" s="236" t="s">
        <v>19</v>
      </c>
      <c r="I440" s="238"/>
      <c r="J440" s="234"/>
      <c r="K440" s="234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208</v>
      </c>
      <c r="AU440" s="243" t="s">
        <v>81</v>
      </c>
      <c r="AV440" s="13" t="s">
        <v>79</v>
      </c>
      <c r="AW440" s="13" t="s">
        <v>33</v>
      </c>
      <c r="AX440" s="13" t="s">
        <v>72</v>
      </c>
      <c r="AY440" s="243" t="s">
        <v>196</v>
      </c>
    </row>
    <row r="441" s="13" customFormat="1">
      <c r="A441" s="13"/>
      <c r="B441" s="233"/>
      <c r="C441" s="234"/>
      <c r="D441" s="235" t="s">
        <v>208</v>
      </c>
      <c r="E441" s="236" t="s">
        <v>19</v>
      </c>
      <c r="F441" s="237" t="s">
        <v>2609</v>
      </c>
      <c r="G441" s="234"/>
      <c r="H441" s="236" t="s">
        <v>19</v>
      </c>
      <c r="I441" s="238"/>
      <c r="J441" s="234"/>
      <c r="K441" s="234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208</v>
      </c>
      <c r="AU441" s="243" t="s">
        <v>81</v>
      </c>
      <c r="AV441" s="13" t="s">
        <v>79</v>
      </c>
      <c r="AW441" s="13" t="s">
        <v>33</v>
      </c>
      <c r="AX441" s="13" t="s">
        <v>72</v>
      </c>
      <c r="AY441" s="243" t="s">
        <v>196</v>
      </c>
    </row>
    <row r="442" s="13" customFormat="1">
      <c r="A442" s="13"/>
      <c r="B442" s="233"/>
      <c r="C442" s="234"/>
      <c r="D442" s="235" t="s">
        <v>208</v>
      </c>
      <c r="E442" s="236" t="s">
        <v>19</v>
      </c>
      <c r="F442" s="237" t="s">
        <v>2610</v>
      </c>
      <c r="G442" s="234"/>
      <c r="H442" s="236" t="s">
        <v>19</v>
      </c>
      <c r="I442" s="238"/>
      <c r="J442" s="234"/>
      <c r="K442" s="234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208</v>
      </c>
      <c r="AU442" s="243" t="s">
        <v>81</v>
      </c>
      <c r="AV442" s="13" t="s">
        <v>79</v>
      </c>
      <c r="AW442" s="13" t="s">
        <v>33</v>
      </c>
      <c r="AX442" s="13" t="s">
        <v>72</v>
      </c>
      <c r="AY442" s="243" t="s">
        <v>196</v>
      </c>
    </row>
    <row r="443" s="13" customFormat="1">
      <c r="A443" s="13"/>
      <c r="B443" s="233"/>
      <c r="C443" s="234"/>
      <c r="D443" s="235" t="s">
        <v>208</v>
      </c>
      <c r="E443" s="236" t="s">
        <v>19</v>
      </c>
      <c r="F443" s="237" t="s">
        <v>401</v>
      </c>
      <c r="G443" s="234"/>
      <c r="H443" s="236" t="s">
        <v>19</v>
      </c>
      <c r="I443" s="238"/>
      <c r="J443" s="234"/>
      <c r="K443" s="234"/>
      <c r="L443" s="239"/>
      <c r="M443" s="240"/>
      <c r="N443" s="241"/>
      <c r="O443" s="241"/>
      <c r="P443" s="241"/>
      <c r="Q443" s="241"/>
      <c r="R443" s="241"/>
      <c r="S443" s="241"/>
      <c r="T443" s="24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3" t="s">
        <v>208</v>
      </c>
      <c r="AU443" s="243" t="s">
        <v>81</v>
      </c>
      <c r="AV443" s="13" t="s">
        <v>79</v>
      </c>
      <c r="AW443" s="13" t="s">
        <v>33</v>
      </c>
      <c r="AX443" s="13" t="s">
        <v>72</v>
      </c>
      <c r="AY443" s="243" t="s">
        <v>196</v>
      </c>
    </row>
    <row r="444" s="14" customFormat="1">
      <c r="A444" s="14"/>
      <c r="B444" s="244"/>
      <c r="C444" s="245"/>
      <c r="D444" s="235" t="s">
        <v>208</v>
      </c>
      <c r="E444" s="246" t="s">
        <v>19</v>
      </c>
      <c r="F444" s="247" t="s">
        <v>2611</v>
      </c>
      <c r="G444" s="245"/>
      <c r="H444" s="248">
        <v>270.89999999999998</v>
      </c>
      <c r="I444" s="249"/>
      <c r="J444" s="245"/>
      <c r="K444" s="245"/>
      <c r="L444" s="250"/>
      <c r="M444" s="251"/>
      <c r="N444" s="252"/>
      <c r="O444" s="252"/>
      <c r="P444" s="252"/>
      <c r="Q444" s="252"/>
      <c r="R444" s="252"/>
      <c r="S444" s="252"/>
      <c r="T444" s="253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4" t="s">
        <v>208</v>
      </c>
      <c r="AU444" s="254" t="s">
        <v>81</v>
      </c>
      <c r="AV444" s="14" t="s">
        <v>81</v>
      </c>
      <c r="AW444" s="14" t="s">
        <v>33</v>
      </c>
      <c r="AX444" s="14" t="s">
        <v>72</v>
      </c>
      <c r="AY444" s="254" t="s">
        <v>196</v>
      </c>
    </row>
    <row r="445" s="13" customFormat="1">
      <c r="A445" s="13"/>
      <c r="B445" s="233"/>
      <c r="C445" s="234"/>
      <c r="D445" s="235" t="s">
        <v>208</v>
      </c>
      <c r="E445" s="236" t="s">
        <v>19</v>
      </c>
      <c r="F445" s="237" t="s">
        <v>2562</v>
      </c>
      <c r="G445" s="234"/>
      <c r="H445" s="236" t="s">
        <v>19</v>
      </c>
      <c r="I445" s="238"/>
      <c r="J445" s="234"/>
      <c r="K445" s="234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208</v>
      </c>
      <c r="AU445" s="243" t="s">
        <v>81</v>
      </c>
      <c r="AV445" s="13" t="s">
        <v>79</v>
      </c>
      <c r="AW445" s="13" t="s">
        <v>33</v>
      </c>
      <c r="AX445" s="13" t="s">
        <v>72</v>
      </c>
      <c r="AY445" s="243" t="s">
        <v>196</v>
      </c>
    </row>
    <row r="446" s="15" customFormat="1">
      <c r="A446" s="15"/>
      <c r="B446" s="255"/>
      <c r="C446" s="256"/>
      <c r="D446" s="235" t="s">
        <v>208</v>
      </c>
      <c r="E446" s="257" t="s">
        <v>19</v>
      </c>
      <c r="F446" s="258" t="s">
        <v>219</v>
      </c>
      <c r="G446" s="256"/>
      <c r="H446" s="259">
        <v>302.39999999999998</v>
      </c>
      <c r="I446" s="260"/>
      <c r="J446" s="256"/>
      <c r="K446" s="256"/>
      <c r="L446" s="261"/>
      <c r="M446" s="262"/>
      <c r="N446" s="263"/>
      <c r="O446" s="263"/>
      <c r="P446" s="263"/>
      <c r="Q446" s="263"/>
      <c r="R446" s="263"/>
      <c r="S446" s="263"/>
      <c r="T446" s="264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65" t="s">
        <v>208</v>
      </c>
      <c r="AU446" s="265" t="s">
        <v>81</v>
      </c>
      <c r="AV446" s="15" t="s">
        <v>204</v>
      </c>
      <c r="AW446" s="15" t="s">
        <v>33</v>
      </c>
      <c r="AX446" s="15" t="s">
        <v>79</v>
      </c>
      <c r="AY446" s="265" t="s">
        <v>196</v>
      </c>
    </row>
    <row r="447" s="2" customFormat="1" ht="16.5" customHeight="1">
      <c r="A447" s="41"/>
      <c r="B447" s="42"/>
      <c r="C447" s="280" t="s">
        <v>544</v>
      </c>
      <c r="D447" s="280" t="s">
        <v>407</v>
      </c>
      <c r="E447" s="281" t="s">
        <v>2615</v>
      </c>
      <c r="F447" s="282" t="s">
        <v>2616</v>
      </c>
      <c r="G447" s="283" t="s">
        <v>317</v>
      </c>
      <c r="H447" s="284">
        <v>6.048</v>
      </c>
      <c r="I447" s="285"/>
      <c r="J447" s="286">
        <f>ROUND(I447*H447,2)</f>
        <v>0</v>
      </c>
      <c r="K447" s="282" t="s">
        <v>19</v>
      </c>
      <c r="L447" s="287"/>
      <c r="M447" s="288" t="s">
        <v>19</v>
      </c>
      <c r="N447" s="289" t="s">
        <v>43</v>
      </c>
      <c r="O447" s="87"/>
      <c r="P447" s="224">
        <f>O447*H447</f>
        <v>0</v>
      </c>
      <c r="Q447" s="224">
        <v>1</v>
      </c>
      <c r="R447" s="224">
        <f>Q447*H447</f>
        <v>6.048</v>
      </c>
      <c r="S447" s="224">
        <v>0</v>
      </c>
      <c r="T447" s="225">
        <f>S447*H447</f>
        <v>0</v>
      </c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R447" s="226" t="s">
        <v>284</v>
      </c>
      <c r="AT447" s="226" t="s">
        <v>407</v>
      </c>
      <c r="AU447" s="226" t="s">
        <v>81</v>
      </c>
      <c r="AY447" s="20" t="s">
        <v>196</v>
      </c>
      <c r="BE447" s="227">
        <f>IF(N447="základní",J447,0)</f>
        <v>0</v>
      </c>
      <c r="BF447" s="227">
        <f>IF(N447="snížená",J447,0)</f>
        <v>0</v>
      </c>
      <c r="BG447" s="227">
        <f>IF(N447="zákl. přenesená",J447,0)</f>
        <v>0</v>
      </c>
      <c r="BH447" s="227">
        <f>IF(N447="sníž. přenesená",J447,0)</f>
        <v>0</v>
      </c>
      <c r="BI447" s="227">
        <f>IF(N447="nulová",J447,0)</f>
        <v>0</v>
      </c>
      <c r="BJ447" s="20" t="s">
        <v>79</v>
      </c>
      <c r="BK447" s="227">
        <f>ROUND(I447*H447,2)</f>
        <v>0</v>
      </c>
      <c r="BL447" s="20" t="s">
        <v>204</v>
      </c>
      <c r="BM447" s="226" t="s">
        <v>2617</v>
      </c>
    </row>
    <row r="448" s="13" customFormat="1">
      <c r="A448" s="13"/>
      <c r="B448" s="233"/>
      <c r="C448" s="234"/>
      <c r="D448" s="235" t="s">
        <v>208</v>
      </c>
      <c r="E448" s="236" t="s">
        <v>19</v>
      </c>
      <c r="F448" s="237" t="s">
        <v>2608</v>
      </c>
      <c r="G448" s="234"/>
      <c r="H448" s="236" t="s">
        <v>19</v>
      </c>
      <c r="I448" s="238"/>
      <c r="J448" s="234"/>
      <c r="K448" s="234"/>
      <c r="L448" s="239"/>
      <c r="M448" s="240"/>
      <c r="N448" s="241"/>
      <c r="O448" s="241"/>
      <c r="P448" s="241"/>
      <c r="Q448" s="241"/>
      <c r="R448" s="241"/>
      <c r="S448" s="241"/>
      <c r="T448" s="242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3" t="s">
        <v>208</v>
      </c>
      <c r="AU448" s="243" t="s">
        <v>81</v>
      </c>
      <c r="AV448" s="13" t="s">
        <v>79</v>
      </c>
      <c r="AW448" s="13" t="s">
        <v>33</v>
      </c>
      <c r="AX448" s="13" t="s">
        <v>72</v>
      </c>
      <c r="AY448" s="243" t="s">
        <v>196</v>
      </c>
    </row>
    <row r="449" s="13" customFormat="1">
      <c r="A449" s="13"/>
      <c r="B449" s="233"/>
      <c r="C449" s="234"/>
      <c r="D449" s="235" t="s">
        <v>208</v>
      </c>
      <c r="E449" s="236" t="s">
        <v>19</v>
      </c>
      <c r="F449" s="237" t="s">
        <v>2609</v>
      </c>
      <c r="G449" s="234"/>
      <c r="H449" s="236" t="s">
        <v>19</v>
      </c>
      <c r="I449" s="238"/>
      <c r="J449" s="234"/>
      <c r="K449" s="234"/>
      <c r="L449" s="239"/>
      <c r="M449" s="240"/>
      <c r="N449" s="241"/>
      <c r="O449" s="241"/>
      <c r="P449" s="241"/>
      <c r="Q449" s="241"/>
      <c r="R449" s="241"/>
      <c r="S449" s="241"/>
      <c r="T449" s="24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3" t="s">
        <v>208</v>
      </c>
      <c r="AU449" s="243" t="s">
        <v>81</v>
      </c>
      <c r="AV449" s="13" t="s">
        <v>79</v>
      </c>
      <c r="AW449" s="13" t="s">
        <v>33</v>
      </c>
      <c r="AX449" s="13" t="s">
        <v>72</v>
      </c>
      <c r="AY449" s="243" t="s">
        <v>196</v>
      </c>
    </row>
    <row r="450" s="13" customFormat="1">
      <c r="A450" s="13"/>
      <c r="B450" s="233"/>
      <c r="C450" s="234"/>
      <c r="D450" s="235" t="s">
        <v>208</v>
      </c>
      <c r="E450" s="236" t="s">
        <v>19</v>
      </c>
      <c r="F450" s="237" t="s">
        <v>2610</v>
      </c>
      <c r="G450" s="234"/>
      <c r="H450" s="236" t="s">
        <v>19</v>
      </c>
      <c r="I450" s="238"/>
      <c r="J450" s="234"/>
      <c r="K450" s="234"/>
      <c r="L450" s="239"/>
      <c r="M450" s="240"/>
      <c r="N450" s="241"/>
      <c r="O450" s="241"/>
      <c r="P450" s="241"/>
      <c r="Q450" s="241"/>
      <c r="R450" s="241"/>
      <c r="S450" s="241"/>
      <c r="T450" s="242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3" t="s">
        <v>208</v>
      </c>
      <c r="AU450" s="243" t="s">
        <v>81</v>
      </c>
      <c r="AV450" s="13" t="s">
        <v>79</v>
      </c>
      <c r="AW450" s="13" t="s">
        <v>33</v>
      </c>
      <c r="AX450" s="13" t="s">
        <v>72</v>
      </c>
      <c r="AY450" s="243" t="s">
        <v>196</v>
      </c>
    </row>
    <row r="451" s="13" customFormat="1">
      <c r="A451" s="13"/>
      <c r="B451" s="233"/>
      <c r="C451" s="234"/>
      <c r="D451" s="235" t="s">
        <v>208</v>
      </c>
      <c r="E451" s="236" t="s">
        <v>19</v>
      </c>
      <c r="F451" s="237" t="s">
        <v>487</v>
      </c>
      <c r="G451" s="234"/>
      <c r="H451" s="236" t="s">
        <v>19</v>
      </c>
      <c r="I451" s="238"/>
      <c r="J451" s="234"/>
      <c r="K451" s="234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208</v>
      </c>
      <c r="AU451" s="243" t="s">
        <v>81</v>
      </c>
      <c r="AV451" s="13" t="s">
        <v>79</v>
      </c>
      <c r="AW451" s="13" t="s">
        <v>33</v>
      </c>
      <c r="AX451" s="13" t="s">
        <v>72</v>
      </c>
      <c r="AY451" s="243" t="s">
        <v>196</v>
      </c>
    </row>
    <row r="452" s="14" customFormat="1">
      <c r="A452" s="14"/>
      <c r="B452" s="244"/>
      <c r="C452" s="245"/>
      <c r="D452" s="235" t="s">
        <v>208</v>
      </c>
      <c r="E452" s="246" t="s">
        <v>19</v>
      </c>
      <c r="F452" s="247" t="s">
        <v>2477</v>
      </c>
      <c r="G452" s="245"/>
      <c r="H452" s="248">
        <v>31.5</v>
      </c>
      <c r="I452" s="249"/>
      <c r="J452" s="245"/>
      <c r="K452" s="245"/>
      <c r="L452" s="250"/>
      <c r="M452" s="251"/>
      <c r="N452" s="252"/>
      <c r="O452" s="252"/>
      <c r="P452" s="252"/>
      <c r="Q452" s="252"/>
      <c r="R452" s="252"/>
      <c r="S452" s="252"/>
      <c r="T452" s="253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4" t="s">
        <v>208</v>
      </c>
      <c r="AU452" s="254" t="s">
        <v>81</v>
      </c>
      <c r="AV452" s="14" t="s">
        <v>81</v>
      </c>
      <c r="AW452" s="14" t="s">
        <v>33</v>
      </c>
      <c r="AX452" s="14" t="s">
        <v>72</v>
      </c>
      <c r="AY452" s="254" t="s">
        <v>196</v>
      </c>
    </row>
    <row r="453" s="13" customFormat="1">
      <c r="A453" s="13"/>
      <c r="B453" s="233"/>
      <c r="C453" s="234"/>
      <c r="D453" s="235" t="s">
        <v>208</v>
      </c>
      <c r="E453" s="236" t="s">
        <v>19</v>
      </c>
      <c r="F453" s="237" t="s">
        <v>2562</v>
      </c>
      <c r="G453" s="234"/>
      <c r="H453" s="236" t="s">
        <v>19</v>
      </c>
      <c r="I453" s="238"/>
      <c r="J453" s="234"/>
      <c r="K453" s="234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208</v>
      </c>
      <c r="AU453" s="243" t="s">
        <v>81</v>
      </c>
      <c r="AV453" s="13" t="s">
        <v>79</v>
      </c>
      <c r="AW453" s="13" t="s">
        <v>33</v>
      </c>
      <c r="AX453" s="13" t="s">
        <v>72</v>
      </c>
      <c r="AY453" s="243" t="s">
        <v>196</v>
      </c>
    </row>
    <row r="454" s="13" customFormat="1">
      <c r="A454" s="13"/>
      <c r="B454" s="233"/>
      <c r="C454" s="234"/>
      <c r="D454" s="235" t="s">
        <v>208</v>
      </c>
      <c r="E454" s="236" t="s">
        <v>19</v>
      </c>
      <c r="F454" s="237" t="s">
        <v>2608</v>
      </c>
      <c r="G454" s="234"/>
      <c r="H454" s="236" t="s">
        <v>19</v>
      </c>
      <c r="I454" s="238"/>
      <c r="J454" s="234"/>
      <c r="K454" s="234"/>
      <c r="L454" s="239"/>
      <c r="M454" s="240"/>
      <c r="N454" s="241"/>
      <c r="O454" s="241"/>
      <c r="P454" s="241"/>
      <c r="Q454" s="241"/>
      <c r="R454" s="241"/>
      <c r="S454" s="241"/>
      <c r="T454" s="24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3" t="s">
        <v>208</v>
      </c>
      <c r="AU454" s="243" t="s">
        <v>81</v>
      </c>
      <c r="AV454" s="13" t="s">
        <v>79</v>
      </c>
      <c r="AW454" s="13" t="s">
        <v>33</v>
      </c>
      <c r="AX454" s="13" t="s">
        <v>72</v>
      </c>
      <c r="AY454" s="243" t="s">
        <v>196</v>
      </c>
    </row>
    <row r="455" s="13" customFormat="1">
      <c r="A455" s="13"/>
      <c r="B455" s="233"/>
      <c r="C455" s="234"/>
      <c r="D455" s="235" t="s">
        <v>208</v>
      </c>
      <c r="E455" s="236" t="s">
        <v>19</v>
      </c>
      <c r="F455" s="237" t="s">
        <v>2609</v>
      </c>
      <c r="G455" s="234"/>
      <c r="H455" s="236" t="s">
        <v>19</v>
      </c>
      <c r="I455" s="238"/>
      <c r="J455" s="234"/>
      <c r="K455" s="234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208</v>
      </c>
      <c r="AU455" s="243" t="s">
        <v>81</v>
      </c>
      <c r="AV455" s="13" t="s">
        <v>79</v>
      </c>
      <c r="AW455" s="13" t="s">
        <v>33</v>
      </c>
      <c r="AX455" s="13" t="s">
        <v>72</v>
      </c>
      <c r="AY455" s="243" t="s">
        <v>196</v>
      </c>
    </row>
    <row r="456" s="13" customFormat="1">
      <c r="A456" s="13"/>
      <c r="B456" s="233"/>
      <c r="C456" s="234"/>
      <c r="D456" s="235" t="s">
        <v>208</v>
      </c>
      <c r="E456" s="236" t="s">
        <v>19</v>
      </c>
      <c r="F456" s="237" t="s">
        <v>2610</v>
      </c>
      <c r="G456" s="234"/>
      <c r="H456" s="236" t="s">
        <v>19</v>
      </c>
      <c r="I456" s="238"/>
      <c r="J456" s="234"/>
      <c r="K456" s="234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208</v>
      </c>
      <c r="AU456" s="243" t="s">
        <v>81</v>
      </c>
      <c r="AV456" s="13" t="s">
        <v>79</v>
      </c>
      <c r="AW456" s="13" t="s">
        <v>33</v>
      </c>
      <c r="AX456" s="13" t="s">
        <v>72</v>
      </c>
      <c r="AY456" s="243" t="s">
        <v>196</v>
      </c>
    </row>
    <row r="457" s="13" customFormat="1">
      <c r="A457" s="13"/>
      <c r="B457" s="233"/>
      <c r="C457" s="234"/>
      <c r="D457" s="235" t="s">
        <v>208</v>
      </c>
      <c r="E457" s="236" t="s">
        <v>19</v>
      </c>
      <c r="F457" s="237" t="s">
        <v>489</v>
      </c>
      <c r="G457" s="234"/>
      <c r="H457" s="236" t="s">
        <v>19</v>
      </c>
      <c r="I457" s="238"/>
      <c r="J457" s="234"/>
      <c r="K457" s="234"/>
      <c r="L457" s="239"/>
      <c r="M457" s="240"/>
      <c r="N457" s="241"/>
      <c r="O457" s="241"/>
      <c r="P457" s="241"/>
      <c r="Q457" s="241"/>
      <c r="R457" s="241"/>
      <c r="S457" s="241"/>
      <c r="T457" s="24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3" t="s">
        <v>208</v>
      </c>
      <c r="AU457" s="243" t="s">
        <v>81</v>
      </c>
      <c r="AV457" s="13" t="s">
        <v>79</v>
      </c>
      <c r="AW457" s="13" t="s">
        <v>33</v>
      </c>
      <c r="AX457" s="13" t="s">
        <v>72</v>
      </c>
      <c r="AY457" s="243" t="s">
        <v>196</v>
      </c>
    </row>
    <row r="458" s="14" customFormat="1">
      <c r="A458" s="14"/>
      <c r="B458" s="244"/>
      <c r="C458" s="245"/>
      <c r="D458" s="235" t="s">
        <v>208</v>
      </c>
      <c r="E458" s="246" t="s">
        <v>19</v>
      </c>
      <c r="F458" s="247" t="s">
        <v>72</v>
      </c>
      <c r="G458" s="245"/>
      <c r="H458" s="248">
        <v>0</v>
      </c>
      <c r="I458" s="249"/>
      <c r="J458" s="245"/>
      <c r="K458" s="245"/>
      <c r="L458" s="250"/>
      <c r="M458" s="251"/>
      <c r="N458" s="252"/>
      <c r="O458" s="252"/>
      <c r="P458" s="252"/>
      <c r="Q458" s="252"/>
      <c r="R458" s="252"/>
      <c r="S458" s="252"/>
      <c r="T458" s="253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4" t="s">
        <v>208</v>
      </c>
      <c r="AU458" s="254" t="s">
        <v>81</v>
      </c>
      <c r="AV458" s="14" t="s">
        <v>81</v>
      </c>
      <c r="AW458" s="14" t="s">
        <v>33</v>
      </c>
      <c r="AX458" s="14" t="s">
        <v>72</v>
      </c>
      <c r="AY458" s="254" t="s">
        <v>196</v>
      </c>
    </row>
    <row r="459" s="13" customFormat="1">
      <c r="A459" s="13"/>
      <c r="B459" s="233"/>
      <c r="C459" s="234"/>
      <c r="D459" s="235" t="s">
        <v>208</v>
      </c>
      <c r="E459" s="236" t="s">
        <v>19</v>
      </c>
      <c r="F459" s="237" t="s">
        <v>2562</v>
      </c>
      <c r="G459" s="234"/>
      <c r="H459" s="236" t="s">
        <v>19</v>
      </c>
      <c r="I459" s="238"/>
      <c r="J459" s="234"/>
      <c r="K459" s="234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208</v>
      </c>
      <c r="AU459" s="243" t="s">
        <v>81</v>
      </c>
      <c r="AV459" s="13" t="s">
        <v>79</v>
      </c>
      <c r="AW459" s="13" t="s">
        <v>33</v>
      </c>
      <c r="AX459" s="13" t="s">
        <v>72</v>
      </c>
      <c r="AY459" s="243" t="s">
        <v>196</v>
      </c>
    </row>
    <row r="460" s="13" customFormat="1">
      <c r="A460" s="13"/>
      <c r="B460" s="233"/>
      <c r="C460" s="234"/>
      <c r="D460" s="235" t="s">
        <v>208</v>
      </c>
      <c r="E460" s="236" t="s">
        <v>19</v>
      </c>
      <c r="F460" s="237" t="s">
        <v>2608</v>
      </c>
      <c r="G460" s="234"/>
      <c r="H460" s="236" t="s">
        <v>19</v>
      </c>
      <c r="I460" s="238"/>
      <c r="J460" s="234"/>
      <c r="K460" s="234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208</v>
      </c>
      <c r="AU460" s="243" t="s">
        <v>81</v>
      </c>
      <c r="AV460" s="13" t="s">
        <v>79</v>
      </c>
      <c r="AW460" s="13" t="s">
        <v>33</v>
      </c>
      <c r="AX460" s="13" t="s">
        <v>72</v>
      </c>
      <c r="AY460" s="243" t="s">
        <v>196</v>
      </c>
    </row>
    <row r="461" s="13" customFormat="1">
      <c r="A461" s="13"/>
      <c r="B461" s="233"/>
      <c r="C461" s="234"/>
      <c r="D461" s="235" t="s">
        <v>208</v>
      </c>
      <c r="E461" s="236" t="s">
        <v>19</v>
      </c>
      <c r="F461" s="237" t="s">
        <v>2609</v>
      </c>
      <c r="G461" s="234"/>
      <c r="H461" s="236" t="s">
        <v>19</v>
      </c>
      <c r="I461" s="238"/>
      <c r="J461" s="234"/>
      <c r="K461" s="234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208</v>
      </c>
      <c r="AU461" s="243" t="s">
        <v>81</v>
      </c>
      <c r="AV461" s="13" t="s">
        <v>79</v>
      </c>
      <c r="AW461" s="13" t="s">
        <v>33</v>
      </c>
      <c r="AX461" s="13" t="s">
        <v>72</v>
      </c>
      <c r="AY461" s="243" t="s">
        <v>196</v>
      </c>
    </row>
    <row r="462" s="13" customFormat="1">
      <c r="A462" s="13"/>
      <c r="B462" s="233"/>
      <c r="C462" s="234"/>
      <c r="D462" s="235" t="s">
        <v>208</v>
      </c>
      <c r="E462" s="236" t="s">
        <v>19</v>
      </c>
      <c r="F462" s="237" t="s">
        <v>2610</v>
      </c>
      <c r="G462" s="234"/>
      <c r="H462" s="236" t="s">
        <v>19</v>
      </c>
      <c r="I462" s="238"/>
      <c r="J462" s="234"/>
      <c r="K462" s="234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208</v>
      </c>
      <c r="AU462" s="243" t="s">
        <v>81</v>
      </c>
      <c r="AV462" s="13" t="s">
        <v>79</v>
      </c>
      <c r="AW462" s="13" t="s">
        <v>33</v>
      </c>
      <c r="AX462" s="13" t="s">
        <v>72</v>
      </c>
      <c r="AY462" s="243" t="s">
        <v>196</v>
      </c>
    </row>
    <row r="463" s="13" customFormat="1">
      <c r="A463" s="13"/>
      <c r="B463" s="233"/>
      <c r="C463" s="234"/>
      <c r="D463" s="235" t="s">
        <v>208</v>
      </c>
      <c r="E463" s="236" t="s">
        <v>19</v>
      </c>
      <c r="F463" s="237" t="s">
        <v>401</v>
      </c>
      <c r="G463" s="234"/>
      <c r="H463" s="236" t="s">
        <v>19</v>
      </c>
      <c r="I463" s="238"/>
      <c r="J463" s="234"/>
      <c r="K463" s="234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208</v>
      </c>
      <c r="AU463" s="243" t="s">
        <v>81</v>
      </c>
      <c r="AV463" s="13" t="s">
        <v>79</v>
      </c>
      <c r="AW463" s="13" t="s">
        <v>33</v>
      </c>
      <c r="AX463" s="13" t="s">
        <v>72</v>
      </c>
      <c r="AY463" s="243" t="s">
        <v>196</v>
      </c>
    </row>
    <row r="464" s="14" customFormat="1">
      <c r="A464" s="14"/>
      <c r="B464" s="244"/>
      <c r="C464" s="245"/>
      <c r="D464" s="235" t="s">
        <v>208</v>
      </c>
      <c r="E464" s="246" t="s">
        <v>19</v>
      </c>
      <c r="F464" s="247" t="s">
        <v>2611</v>
      </c>
      <c r="G464" s="245"/>
      <c r="H464" s="248">
        <v>270.89999999999998</v>
      </c>
      <c r="I464" s="249"/>
      <c r="J464" s="245"/>
      <c r="K464" s="245"/>
      <c r="L464" s="250"/>
      <c r="M464" s="251"/>
      <c r="N464" s="252"/>
      <c r="O464" s="252"/>
      <c r="P464" s="252"/>
      <c r="Q464" s="252"/>
      <c r="R464" s="252"/>
      <c r="S464" s="252"/>
      <c r="T464" s="253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4" t="s">
        <v>208</v>
      </c>
      <c r="AU464" s="254" t="s">
        <v>81</v>
      </c>
      <c r="AV464" s="14" t="s">
        <v>81</v>
      </c>
      <c r="AW464" s="14" t="s">
        <v>33</v>
      </c>
      <c r="AX464" s="14" t="s">
        <v>72</v>
      </c>
      <c r="AY464" s="254" t="s">
        <v>196</v>
      </c>
    </row>
    <row r="465" s="13" customFormat="1">
      <c r="A465" s="13"/>
      <c r="B465" s="233"/>
      <c r="C465" s="234"/>
      <c r="D465" s="235" t="s">
        <v>208</v>
      </c>
      <c r="E465" s="236" t="s">
        <v>19</v>
      </c>
      <c r="F465" s="237" t="s">
        <v>2562</v>
      </c>
      <c r="G465" s="234"/>
      <c r="H465" s="236" t="s">
        <v>19</v>
      </c>
      <c r="I465" s="238"/>
      <c r="J465" s="234"/>
      <c r="K465" s="234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208</v>
      </c>
      <c r="AU465" s="243" t="s">
        <v>81</v>
      </c>
      <c r="AV465" s="13" t="s">
        <v>79</v>
      </c>
      <c r="AW465" s="13" t="s">
        <v>33</v>
      </c>
      <c r="AX465" s="13" t="s">
        <v>72</v>
      </c>
      <c r="AY465" s="243" t="s">
        <v>196</v>
      </c>
    </row>
    <row r="466" s="16" customFormat="1">
      <c r="A466" s="16"/>
      <c r="B466" s="266"/>
      <c r="C466" s="267"/>
      <c r="D466" s="235" t="s">
        <v>208</v>
      </c>
      <c r="E466" s="268" t="s">
        <v>19</v>
      </c>
      <c r="F466" s="269" t="s">
        <v>827</v>
      </c>
      <c r="G466" s="267"/>
      <c r="H466" s="270">
        <v>302.39999999999998</v>
      </c>
      <c r="I466" s="271"/>
      <c r="J466" s="267"/>
      <c r="K466" s="267"/>
      <c r="L466" s="272"/>
      <c r="M466" s="273"/>
      <c r="N466" s="274"/>
      <c r="O466" s="274"/>
      <c r="P466" s="274"/>
      <c r="Q466" s="274"/>
      <c r="R466" s="274"/>
      <c r="S466" s="274"/>
      <c r="T466" s="275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T466" s="276" t="s">
        <v>208</v>
      </c>
      <c r="AU466" s="276" t="s">
        <v>81</v>
      </c>
      <c r="AV466" s="16" t="s">
        <v>226</v>
      </c>
      <c r="AW466" s="16" t="s">
        <v>33</v>
      </c>
      <c r="AX466" s="16" t="s">
        <v>72</v>
      </c>
      <c r="AY466" s="276" t="s">
        <v>196</v>
      </c>
    </row>
    <row r="467" s="14" customFormat="1">
      <c r="A467" s="14"/>
      <c r="B467" s="244"/>
      <c r="C467" s="245"/>
      <c r="D467" s="235" t="s">
        <v>208</v>
      </c>
      <c r="E467" s="246" t="s">
        <v>19</v>
      </c>
      <c r="F467" s="247" t="s">
        <v>2618</v>
      </c>
      <c r="G467" s="245"/>
      <c r="H467" s="248">
        <v>6.048</v>
      </c>
      <c r="I467" s="249"/>
      <c r="J467" s="245"/>
      <c r="K467" s="245"/>
      <c r="L467" s="250"/>
      <c r="M467" s="251"/>
      <c r="N467" s="252"/>
      <c r="O467" s="252"/>
      <c r="P467" s="252"/>
      <c r="Q467" s="252"/>
      <c r="R467" s="252"/>
      <c r="S467" s="252"/>
      <c r="T467" s="253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4" t="s">
        <v>208</v>
      </c>
      <c r="AU467" s="254" t="s">
        <v>81</v>
      </c>
      <c r="AV467" s="14" t="s">
        <v>81</v>
      </c>
      <c r="AW467" s="14" t="s">
        <v>33</v>
      </c>
      <c r="AX467" s="14" t="s">
        <v>72</v>
      </c>
      <c r="AY467" s="254" t="s">
        <v>196</v>
      </c>
    </row>
    <row r="468" s="16" customFormat="1">
      <c r="A468" s="16"/>
      <c r="B468" s="266"/>
      <c r="C468" s="267"/>
      <c r="D468" s="235" t="s">
        <v>208</v>
      </c>
      <c r="E468" s="268" t="s">
        <v>19</v>
      </c>
      <c r="F468" s="269" t="s">
        <v>940</v>
      </c>
      <c r="G468" s="267"/>
      <c r="H468" s="270">
        <v>6.048</v>
      </c>
      <c r="I468" s="271"/>
      <c r="J468" s="267"/>
      <c r="K468" s="267"/>
      <c r="L468" s="272"/>
      <c r="M468" s="273"/>
      <c r="N468" s="274"/>
      <c r="O468" s="274"/>
      <c r="P468" s="274"/>
      <c r="Q468" s="274"/>
      <c r="R468" s="274"/>
      <c r="S468" s="274"/>
      <c r="T468" s="275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T468" s="276" t="s">
        <v>208</v>
      </c>
      <c r="AU468" s="276" t="s">
        <v>81</v>
      </c>
      <c r="AV468" s="16" t="s">
        <v>226</v>
      </c>
      <c r="AW468" s="16" t="s">
        <v>33</v>
      </c>
      <c r="AX468" s="16" t="s">
        <v>79</v>
      </c>
      <c r="AY468" s="276" t="s">
        <v>196</v>
      </c>
    </row>
    <row r="469" s="2" customFormat="1" ht="24.15" customHeight="1">
      <c r="A469" s="41"/>
      <c r="B469" s="42"/>
      <c r="C469" s="215" t="s">
        <v>550</v>
      </c>
      <c r="D469" s="215" t="s">
        <v>199</v>
      </c>
      <c r="E469" s="216" t="s">
        <v>1073</v>
      </c>
      <c r="F469" s="217" t="s">
        <v>1074</v>
      </c>
      <c r="G469" s="218" t="s">
        <v>317</v>
      </c>
      <c r="H469" s="219">
        <v>6.0430000000000001</v>
      </c>
      <c r="I469" s="220"/>
      <c r="J469" s="221">
        <f>ROUND(I469*H469,2)</f>
        <v>0</v>
      </c>
      <c r="K469" s="217" t="s">
        <v>203</v>
      </c>
      <c r="L469" s="47"/>
      <c r="M469" s="222" t="s">
        <v>19</v>
      </c>
      <c r="N469" s="223" t="s">
        <v>43</v>
      </c>
      <c r="O469" s="87"/>
      <c r="P469" s="224">
        <f>O469*H469</f>
        <v>0</v>
      </c>
      <c r="Q469" s="224">
        <v>0</v>
      </c>
      <c r="R469" s="224">
        <f>Q469*H469</f>
        <v>0</v>
      </c>
      <c r="S469" s="224">
        <v>0</v>
      </c>
      <c r="T469" s="225">
        <f>S469*H469</f>
        <v>0</v>
      </c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R469" s="226" t="s">
        <v>204</v>
      </c>
      <c r="AT469" s="226" t="s">
        <v>199</v>
      </c>
      <c r="AU469" s="226" t="s">
        <v>81</v>
      </c>
      <c r="AY469" s="20" t="s">
        <v>196</v>
      </c>
      <c r="BE469" s="227">
        <f>IF(N469="základní",J469,0)</f>
        <v>0</v>
      </c>
      <c r="BF469" s="227">
        <f>IF(N469="snížená",J469,0)</f>
        <v>0</v>
      </c>
      <c r="BG469" s="227">
        <f>IF(N469="zákl. přenesená",J469,0)</f>
        <v>0</v>
      </c>
      <c r="BH469" s="227">
        <f>IF(N469="sníž. přenesená",J469,0)</f>
        <v>0</v>
      </c>
      <c r="BI469" s="227">
        <f>IF(N469="nulová",J469,0)</f>
        <v>0</v>
      </c>
      <c r="BJ469" s="20" t="s">
        <v>79</v>
      </c>
      <c r="BK469" s="227">
        <f>ROUND(I469*H469,2)</f>
        <v>0</v>
      </c>
      <c r="BL469" s="20" t="s">
        <v>204</v>
      </c>
      <c r="BM469" s="226" t="s">
        <v>2619</v>
      </c>
    </row>
    <row r="470" s="2" customFormat="1">
      <c r="A470" s="41"/>
      <c r="B470" s="42"/>
      <c r="C470" s="43"/>
      <c r="D470" s="228" t="s">
        <v>206</v>
      </c>
      <c r="E470" s="43"/>
      <c r="F470" s="229" t="s">
        <v>1076</v>
      </c>
      <c r="G470" s="43"/>
      <c r="H470" s="43"/>
      <c r="I470" s="230"/>
      <c r="J470" s="43"/>
      <c r="K470" s="43"/>
      <c r="L470" s="47"/>
      <c r="M470" s="231"/>
      <c r="N470" s="232"/>
      <c r="O470" s="87"/>
      <c r="P470" s="87"/>
      <c r="Q470" s="87"/>
      <c r="R470" s="87"/>
      <c r="S470" s="87"/>
      <c r="T470" s="88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T470" s="20" t="s">
        <v>206</v>
      </c>
      <c r="AU470" s="20" t="s">
        <v>81</v>
      </c>
    </row>
    <row r="471" s="14" customFormat="1">
      <c r="A471" s="14"/>
      <c r="B471" s="244"/>
      <c r="C471" s="245"/>
      <c r="D471" s="235" t="s">
        <v>208</v>
      </c>
      <c r="E471" s="246" t="s">
        <v>19</v>
      </c>
      <c r="F471" s="247" t="s">
        <v>2620</v>
      </c>
      <c r="G471" s="245"/>
      <c r="H471" s="248">
        <v>6.0430000000000001</v>
      </c>
      <c r="I471" s="249"/>
      <c r="J471" s="245"/>
      <c r="K471" s="245"/>
      <c r="L471" s="250"/>
      <c r="M471" s="251"/>
      <c r="N471" s="252"/>
      <c r="O471" s="252"/>
      <c r="P471" s="252"/>
      <c r="Q471" s="252"/>
      <c r="R471" s="252"/>
      <c r="S471" s="252"/>
      <c r="T471" s="253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4" t="s">
        <v>208</v>
      </c>
      <c r="AU471" s="254" t="s">
        <v>81</v>
      </c>
      <c r="AV471" s="14" t="s">
        <v>81</v>
      </c>
      <c r="AW471" s="14" t="s">
        <v>33</v>
      </c>
      <c r="AX471" s="14" t="s">
        <v>72</v>
      </c>
      <c r="AY471" s="254" t="s">
        <v>196</v>
      </c>
    </row>
    <row r="472" s="15" customFormat="1">
      <c r="A472" s="15"/>
      <c r="B472" s="255"/>
      <c r="C472" s="256"/>
      <c r="D472" s="235" t="s">
        <v>208</v>
      </c>
      <c r="E472" s="257" t="s">
        <v>19</v>
      </c>
      <c r="F472" s="258" t="s">
        <v>219</v>
      </c>
      <c r="G472" s="256"/>
      <c r="H472" s="259">
        <v>6.0430000000000001</v>
      </c>
      <c r="I472" s="260"/>
      <c r="J472" s="256"/>
      <c r="K472" s="256"/>
      <c r="L472" s="261"/>
      <c r="M472" s="262"/>
      <c r="N472" s="263"/>
      <c r="O472" s="263"/>
      <c r="P472" s="263"/>
      <c r="Q472" s="263"/>
      <c r="R472" s="263"/>
      <c r="S472" s="263"/>
      <c r="T472" s="264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T472" s="265" t="s">
        <v>208</v>
      </c>
      <c r="AU472" s="265" t="s">
        <v>81</v>
      </c>
      <c r="AV472" s="15" t="s">
        <v>204</v>
      </c>
      <c r="AW472" s="15" t="s">
        <v>33</v>
      </c>
      <c r="AX472" s="15" t="s">
        <v>79</v>
      </c>
      <c r="AY472" s="265" t="s">
        <v>196</v>
      </c>
    </row>
    <row r="473" s="12" customFormat="1" ht="22.8" customHeight="1">
      <c r="A473" s="12"/>
      <c r="B473" s="199"/>
      <c r="C473" s="200"/>
      <c r="D473" s="201" t="s">
        <v>71</v>
      </c>
      <c r="E473" s="213" t="s">
        <v>2621</v>
      </c>
      <c r="F473" s="213" t="s">
        <v>2622</v>
      </c>
      <c r="G473" s="200"/>
      <c r="H473" s="200"/>
      <c r="I473" s="203"/>
      <c r="J473" s="214">
        <f>BK473</f>
        <v>0</v>
      </c>
      <c r="K473" s="200"/>
      <c r="L473" s="205"/>
      <c r="M473" s="206"/>
      <c r="N473" s="207"/>
      <c r="O473" s="207"/>
      <c r="P473" s="208">
        <f>SUM(P474:P617)</f>
        <v>0</v>
      </c>
      <c r="Q473" s="207"/>
      <c r="R473" s="208">
        <f>SUM(R474:R617)</f>
        <v>38.372</v>
      </c>
      <c r="S473" s="207"/>
      <c r="T473" s="209">
        <f>SUM(T474:T617)</f>
        <v>0</v>
      </c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R473" s="210" t="s">
        <v>79</v>
      </c>
      <c r="AT473" s="211" t="s">
        <v>71</v>
      </c>
      <c r="AU473" s="211" t="s">
        <v>79</v>
      </c>
      <c r="AY473" s="210" t="s">
        <v>196</v>
      </c>
      <c r="BK473" s="212">
        <f>SUM(BK474:BK617)</f>
        <v>0</v>
      </c>
    </row>
    <row r="474" s="2" customFormat="1" ht="21.75" customHeight="1">
      <c r="A474" s="41"/>
      <c r="B474" s="42"/>
      <c r="C474" s="215" t="s">
        <v>555</v>
      </c>
      <c r="D474" s="215" t="s">
        <v>199</v>
      </c>
      <c r="E474" s="216" t="s">
        <v>2604</v>
      </c>
      <c r="F474" s="217" t="s">
        <v>2605</v>
      </c>
      <c r="G474" s="218" t="s">
        <v>202</v>
      </c>
      <c r="H474" s="219">
        <v>581.39999999999998</v>
      </c>
      <c r="I474" s="220"/>
      <c r="J474" s="221">
        <f>ROUND(I474*H474,2)</f>
        <v>0</v>
      </c>
      <c r="K474" s="217" t="s">
        <v>203</v>
      </c>
      <c r="L474" s="47"/>
      <c r="M474" s="222" t="s">
        <v>19</v>
      </c>
      <c r="N474" s="223" t="s">
        <v>43</v>
      </c>
      <c r="O474" s="87"/>
      <c r="P474" s="224">
        <f>O474*H474</f>
        <v>0</v>
      </c>
      <c r="Q474" s="224">
        <v>0</v>
      </c>
      <c r="R474" s="224">
        <f>Q474*H474</f>
        <v>0</v>
      </c>
      <c r="S474" s="224">
        <v>0</v>
      </c>
      <c r="T474" s="225">
        <f>S474*H474</f>
        <v>0</v>
      </c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R474" s="226" t="s">
        <v>204</v>
      </c>
      <c r="AT474" s="226" t="s">
        <v>199</v>
      </c>
      <c r="AU474" s="226" t="s">
        <v>81</v>
      </c>
      <c r="AY474" s="20" t="s">
        <v>196</v>
      </c>
      <c r="BE474" s="227">
        <f>IF(N474="základní",J474,0)</f>
        <v>0</v>
      </c>
      <c r="BF474" s="227">
        <f>IF(N474="snížená",J474,0)</f>
        <v>0</v>
      </c>
      <c r="BG474" s="227">
        <f>IF(N474="zákl. přenesená",J474,0)</f>
        <v>0</v>
      </c>
      <c r="BH474" s="227">
        <f>IF(N474="sníž. přenesená",J474,0)</f>
        <v>0</v>
      </c>
      <c r="BI474" s="227">
        <f>IF(N474="nulová",J474,0)</f>
        <v>0</v>
      </c>
      <c r="BJ474" s="20" t="s">
        <v>79</v>
      </c>
      <c r="BK474" s="227">
        <f>ROUND(I474*H474,2)</f>
        <v>0</v>
      </c>
      <c r="BL474" s="20" t="s">
        <v>204</v>
      </c>
      <c r="BM474" s="226" t="s">
        <v>2623</v>
      </c>
    </row>
    <row r="475" s="2" customFormat="1">
      <c r="A475" s="41"/>
      <c r="B475" s="42"/>
      <c r="C475" s="43"/>
      <c r="D475" s="228" t="s">
        <v>206</v>
      </c>
      <c r="E475" s="43"/>
      <c r="F475" s="229" t="s">
        <v>2607</v>
      </c>
      <c r="G475" s="43"/>
      <c r="H475" s="43"/>
      <c r="I475" s="230"/>
      <c r="J475" s="43"/>
      <c r="K475" s="43"/>
      <c r="L475" s="47"/>
      <c r="M475" s="231"/>
      <c r="N475" s="232"/>
      <c r="O475" s="87"/>
      <c r="P475" s="87"/>
      <c r="Q475" s="87"/>
      <c r="R475" s="87"/>
      <c r="S475" s="87"/>
      <c r="T475" s="88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T475" s="20" t="s">
        <v>206</v>
      </c>
      <c r="AU475" s="20" t="s">
        <v>81</v>
      </c>
    </row>
    <row r="476" s="13" customFormat="1">
      <c r="A476" s="13"/>
      <c r="B476" s="233"/>
      <c r="C476" s="234"/>
      <c r="D476" s="235" t="s">
        <v>208</v>
      </c>
      <c r="E476" s="236" t="s">
        <v>19</v>
      </c>
      <c r="F476" s="237" t="s">
        <v>2624</v>
      </c>
      <c r="G476" s="234"/>
      <c r="H476" s="236" t="s">
        <v>19</v>
      </c>
      <c r="I476" s="238"/>
      <c r="J476" s="234"/>
      <c r="K476" s="234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208</v>
      </c>
      <c r="AU476" s="243" t="s">
        <v>81</v>
      </c>
      <c r="AV476" s="13" t="s">
        <v>79</v>
      </c>
      <c r="AW476" s="13" t="s">
        <v>33</v>
      </c>
      <c r="AX476" s="13" t="s">
        <v>72</v>
      </c>
      <c r="AY476" s="243" t="s">
        <v>196</v>
      </c>
    </row>
    <row r="477" s="13" customFormat="1">
      <c r="A477" s="13"/>
      <c r="B477" s="233"/>
      <c r="C477" s="234"/>
      <c r="D477" s="235" t="s">
        <v>208</v>
      </c>
      <c r="E477" s="236" t="s">
        <v>19</v>
      </c>
      <c r="F477" s="237" t="s">
        <v>2625</v>
      </c>
      <c r="G477" s="234"/>
      <c r="H477" s="236" t="s">
        <v>19</v>
      </c>
      <c r="I477" s="238"/>
      <c r="J477" s="234"/>
      <c r="K477" s="234"/>
      <c r="L477" s="239"/>
      <c r="M477" s="240"/>
      <c r="N477" s="241"/>
      <c r="O477" s="241"/>
      <c r="P477" s="241"/>
      <c r="Q477" s="241"/>
      <c r="R477" s="241"/>
      <c r="S477" s="241"/>
      <c r="T477" s="24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3" t="s">
        <v>208</v>
      </c>
      <c r="AU477" s="243" t="s">
        <v>81</v>
      </c>
      <c r="AV477" s="13" t="s">
        <v>79</v>
      </c>
      <c r="AW477" s="13" t="s">
        <v>33</v>
      </c>
      <c r="AX477" s="13" t="s">
        <v>72</v>
      </c>
      <c r="AY477" s="243" t="s">
        <v>196</v>
      </c>
    </row>
    <row r="478" s="13" customFormat="1">
      <c r="A478" s="13"/>
      <c r="B478" s="233"/>
      <c r="C478" s="234"/>
      <c r="D478" s="235" t="s">
        <v>208</v>
      </c>
      <c r="E478" s="236" t="s">
        <v>19</v>
      </c>
      <c r="F478" s="237" t="s">
        <v>2626</v>
      </c>
      <c r="G478" s="234"/>
      <c r="H478" s="236" t="s">
        <v>19</v>
      </c>
      <c r="I478" s="238"/>
      <c r="J478" s="234"/>
      <c r="K478" s="234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208</v>
      </c>
      <c r="AU478" s="243" t="s">
        <v>81</v>
      </c>
      <c r="AV478" s="13" t="s">
        <v>79</v>
      </c>
      <c r="AW478" s="13" t="s">
        <v>33</v>
      </c>
      <c r="AX478" s="13" t="s">
        <v>72</v>
      </c>
      <c r="AY478" s="243" t="s">
        <v>196</v>
      </c>
    </row>
    <row r="479" s="13" customFormat="1">
      <c r="A479" s="13"/>
      <c r="B479" s="233"/>
      <c r="C479" s="234"/>
      <c r="D479" s="235" t="s">
        <v>208</v>
      </c>
      <c r="E479" s="236" t="s">
        <v>19</v>
      </c>
      <c r="F479" s="237" t="s">
        <v>487</v>
      </c>
      <c r="G479" s="234"/>
      <c r="H479" s="236" t="s">
        <v>19</v>
      </c>
      <c r="I479" s="238"/>
      <c r="J479" s="234"/>
      <c r="K479" s="234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208</v>
      </c>
      <c r="AU479" s="243" t="s">
        <v>81</v>
      </c>
      <c r="AV479" s="13" t="s">
        <v>79</v>
      </c>
      <c r="AW479" s="13" t="s">
        <v>33</v>
      </c>
      <c r="AX479" s="13" t="s">
        <v>72</v>
      </c>
      <c r="AY479" s="243" t="s">
        <v>196</v>
      </c>
    </row>
    <row r="480" s="14" customFormat="1">
      <c r="A480" s="14"/>
      <c r="B480" s="244"/>
      <c r="C480" s="245"/>
      <c r="D480" s="235" t="s">
        <v>208</v>
      </c>
      <c r="E480" s="246" t="s">
        <v>19</v>
      </c>
      <c r="F480" s="247" t="s">
        <v>2627</v>
      </c>
      <c r="G480" s="245"/>
      <c r="H480" s="248">
        <v>378.19999999999999</v>
      </c>
      <c r="I480" s="249"/>
      <c r="J480" s="245"/>
      <c r="K480" s="245"/>
      <c r="L480" s="250"/>
      <c r="M480" s="251"/>
      <c r="N480" s="252"/>
      <c r="O480" s="252"/>
      <c r="P480" s="252"/>
      <c r="Q480" s="252"/>
      <c r="R480" s="252"/>
      <c r="S480" s="252"/>
      <c r="T480" s="253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4" t="s">
        <v>208</v>
      </c>
      <c r="AU480" s="254" t="s">
        <v>81</v>
      </c>
      <c r="AV480" s="14" t="s">
        <v>81</v>
      </c>
      <c r="AW480" s="14" t="s">
        <v>33</v>
      </c>
      <c r="AX480" s="14" t="s">
        <v>72</v>
      </c>
      <c r="AY480" s="254" t="s">
        <v>196</v>
      </c>
    </row>
    <row r="481" s="13" customFormat="1">
      <c r="A481" s="13"/>
      <c r="B481" s="233"/>
      <c r="C481" s="234"/>
      <c r="D481" s="235" t="s">
        <v>208</v>
      </c>
      <c r="E481" s="236" t="s">
        <v>19</v>
      </c>
      <c r="F481" s="237" t="s">
        <v>2562</v>
      </c>
      <c r="G481" s="234"/>
      <c r="H481" s="236" t="s">
        <v>19</v>
      </c>
      <c r="I481" s="238"/>
      <c r="J481" s="234"/>
      <c r="K481" s="234"/>
      <c r="L481" s="239"/>
      <c r="M481" s="240"/>
      <c r="N481" s="241"/>
      <c r="O481" s="241"/>
      <c r="P481" s="241"/>
      <c r="Q481" s="241"/>
      <c r="R481" s="241"/>
      <c r="S481" s="241"/>
      <c r="T481" s="24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3" t="s">
        <v>208</v>
      </c>
      <c r="AU481" s="243" t="s">
        <v>81</v>
      </c>
      <c r="AV481" s="13" t="s">
        <v>79</v>
      </c>
      <c r="AW481" s="13" t="s">
        <v>33</v>
      </c>
      <c r="AX481" s="13" t="s">
        <v>72</v>
      </c>
      <c r="AY481" s="243" t="s">
        <v>196</v>
      </c>
    </row>
    <row r="482" s="13" customFormat="1">
      <c r="A482" s="13"/>
      <c r="B482" s="233"/>
      <c r="C482" s="234"/>
      <c r="D482" s="235" t="s">
        <v>208</v>
      </c>
      <c r="E482" s="236" t="s">
        <v>19</v>
      </c>
      <c r="F482" s="237" t="s">
        <v>2628</v>
      </c>
      <c r="G482" s="234"/>
      <c r="H482" s="236" t="s">
        <v>19</v>
      </c>
      <c r="I482" s="238"/>
      <c r="J482" s="234"/>
      <c r="K482" s="234"/>
      <c r="L482" s="239"/>
      <c r="M482" s="240"/>
      <c r="N482" s="241"/>
      <c r="O482" s="241"/>
      <c r="P482" s="241"/>
      <c r="Q482" s="241"/>
      <c r="R482" s="241"/>
      <c r="S482" s="241"/>
      <c r="T482" s="24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3" t="s">
        <v>208</v>
      </c>
      <c r="AU482" s="243" t="s">
        <v>81</v>
      </c>
      <c r="AV482" s="13" t="s">
        <v>79</v>
      </c>
      <c r="AW482" s="13" t="s">
        <v>33</v>
      </c>
      <c r="AX482" s="13" t="s">
        <v>72</v>
      </c>
      <c r="AY482" s="243" t="s">
        <v>196</v>
      </c>
    </row>
    <row r="483" s="13" customFormat="1">
      <c r="A483" s="13"/>
      <c r="B483" s="233"/>
      <c r="C483" s="234"/>
      <c r="D483" s="235" t="s">
        <v>208</v>
      </c>
      <c r="E483" s="236" t="s">
        <v>19</v>
      </c>
      <c r="F483" s="237" t="s">
        <v>2625</v>
      </c>
      <c r="G483" s="234"/>
      <c r="H483" s="236" t="s">
        <v>19</v>
      </c>
      <c r="I483" s="238"/>
      <c r="J483" s="234"/>
      <c r="K483" s="234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208</v>
      </c>
      <c r="AU483" s="243" t="s">
        <v>81</v>
      </c>
      <c r="AV483" s="13" t="s">
        <v>79</v>
      </c>
      <c r="AW483" s="13" t="s">
        <v>33</v>
      </c>
      <c r="AX483" s="13" t="s">
        <v>72</v>
      </c>
      <c r="AY483" s="243" t="s">
        <v>196</v>
      </c>
    </row>
    <row r="484" s="13" customFormat="1">
      <c r="A484" s="13"/>
      <c r="B484" s="233"/>
      <c r="C484" s="234"/>
      <c r="D484" s="235" t="s">
        <v>208</v>
      </c>
      <c r="E484" s="236" t="s">
        <v>19</v>
      </c>
      <c r="F484" s="237" t="s">
        <v>2626</v>
      </c>
      <c r="G484" s="234"/>
      <c r="H484" s="236" t="s">
        <v>19</v>
      </c>
      <c r="I484" s="238"/>
      <c r="J484" s="234"/>
      <c r="K484" s="234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208</v>
      </c>
      <c r="AU484" s="243" t="s">
        <v>81</v>
      </c>
      <c r="AV484" s="13" t="s">
        <v>79</v>
      </c>
      <c r="AW484" s="13" t="s">
        <v>33</v>
      </c>
      <c r="AX484" s="13" t="s">
        <v>72</v>
      </c>
      <c r="AY484" s="243" t="s">
        <v>196</v>
      </c>
    </row>
    <row r="485" s="13" customFormat="1">
      <c r="A485" s="13"/>
      <c r="B485" s="233"/>
      <c r="C485" s="234"/>
      <c r="D485" s="235" t="s">
        <v>208</v>
      </c>
      <c r="E485" s="236" t="s">
        <v>19</v>
      </c>
      <c r="F485" s="237" t="s">
        <v>489</v>
      </c>
      <c r="G485" s="234"/>
      <c r="H485" s="236" t="s">
        <v>19</v>
      </c>
      <c r="I485" s="238"/>
      <c r="J485" s="234"/>
      <c r="K485" s="234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208</v>
      </c>
      <c r="AU485" s="243" t="s">
        <v>81</v>
      </c>
      <c r="AV485" s="13" t="s">
        <v>79</v>
      </c>
      <c r="AW485" s="13" t="s">
        <v>33</v>
      </c>
      <c r="AX485" s="13" t="s">
        <v>72</v>
      </c>
      <c r="AY485" s="243" t="s">
        <v>196</v>
      </c>
    </row>
    <row r="486" s="14" customFormat="1">
      <c r="A486" s="14"/>
      <c r="B486" s="244"/>
      <c r="C486" s="245"/>
      <c r="D486" s="235" t="s">
        <v>208</v>
      </c>
      <c r="E486" s="246" t="s">
        <v>19</v>
      </c>
      <c r="F486" s="247" t="s">
        <v>2629</v>
      </c>
      <c r="G486" s="245"/>
      <c r="H486" s="248">
        <v>198</v>
      </c>
      <c r="I486" s="249"/>
      <c r="J486" s="245"/>
      <c r="K486" s="245"/>
      <c r="L486" s="250"/>
      <c r="M486" s="251"/>
      <c r="N486" s="252"/>
      <c r="O486" s="252"/>
      <c r="P486" s="252"/>
      <c r="Q486" s="252"/>
      <c r="R486" s="252"/>
      <c r="S486" s="252"/>
      <c r="T486" s="253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4" t="s">
        <v>208</v>
      </c>
      <c r="AU486" s="254" t="s">
        <v>81</v>
      </c>
      <c r="AV486" s="14" t="s">
        <v>81</v>
      </c>
      <c r="AW486" s="14" t="s">
        <v>33</v>
      </c>
      <c r="AX486" s="14" t="s">
        <v>72</v>
      </c>
      <c r="AY486" s="254" t="s">
        <v>196</v>
      </c>
    </row>
    <row r="487" s="13" customFormat="1">
      <c r="A487" s="13"/>
      <c r="B487" s="233"/>
      <c r="C487" s="234"/>
      <c r="D487" s="235" t="s">
        <v>208</v>
      </c>
      <c r="E487" s="236" t="s">
        <v>19</v>
      </c>
      <c r="F487" s="237" t="s">
        <v>2562</v>
      </c>
      <c r="G487" s="234"/>
      <c r="H487" s="236" t="s">
        <v>19</v>
      </c>
      <c r="I487" s="238"/>
      <c r="J487" s="234"/>
      <c r="K487" s="234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208</v>
      </c>
      <c r="AU487" s="243" t="s">
        <v>81</v>
      </c>
      <c r="AV487" s="13" t="s">
        <v>79</v>
      </c>
      <c r="AW487" s="13" t="s">
        <v>33</v>
      </c>
      <c r="AX487" s="13" t="s">
        <v>72</v>
      </c>
      <c r="AY487" s="243" t="s">
        <v>196</v>
      </c>
    </row>
    <row r="488" s="13" customFormat="1">
      <c r="A488" s="13"/>
      <c r="B488" s="233"/>
      <c r="C488" s="234"/>
      <c r="D488" s="235" t="s">
        <v>208</v>
      </c>
      <c r="E488" s="236" t="s">
        <v>19</v>
      </c>
      <c r="F488" s="237" t="s">
        <v>2630</v>
      </c>
      <c r="G488" s="234"/>
      <c r="H488" s="236" t="s">
        <v>19</v>
      </c>
      <c r="I488" s="238"/>
      <c r="J488" s="234"/>
      <c r="K488" s="234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208</v>
      </c>
      <c r="AU488" s="243" t="s">
        <v>81</v>
      </c>
      <c r="AV488" s="13" t="s">
        <v>79</v>
      </c>
      <c r="AW488" s="13" t="s">
        <v>33</v>
      </c>
      <c r="AX488" s="13" t="s">
        <v>72</v>
      </c>
      <c r="AY488" s="243" t="s">
        <v>196</v>
      </c>
    </row>
    <row r="489" s="13" customFormat="1">
      <c r="A489" s="13"/>
      <c r="B489" s="233"/>
      <c r="C489" s="234"/>
      <c r="D489" s="235" t="s">
        <v>208</v>
      </c>
      <c r="E489" s="236" t="s">
        <v>19</v>
      </c>
      <c r="F489" s="237" t="s">
        <v>2625</v>
      </c>
      <c r="G489" s="234"/>
      <c r="H489" s="236" t="s">
        <v>19</v>
      </c>
      <c r="I489" s="238"/>
      <c r="J489" s="234"/>
      <c r="K489" s="234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208</v>
      </c>
      <c r="AU489" s="243" t="s">
        <v>81</v>
      </c>
      <c r="AV489" s="13" t="s">
        <v>79</v>
      </c>
      <c r="AW489" s="13" t="s">
        <v>33</v>
      </c>
      <c r="AX489" s="13" t="s">
        <v>72</v>
      </c>
      <c r="AY489" s="243" t="s">
        <v>196</v>
      </c>
    </row>
    <row r="490" s="13" customFormat="1">
      <c r="A490" s="13"/>
      <c r="B490" s="233"/>
      <c r="C490" s="234"/>
      <c r="D490" s="235" t="s">
        <v>208</v>
      </c>
      <c r="E490" s="236" t="s">
        <v>19</v>
      </c>
      <c r="F490" s="237" t="s">
        <v>2626</v>
      </c>
      <c r="G490" s="234"/>
      <c r="H490" s="236" t="s">
        <v>19</v>
      </c>
      <c r="I490" s="238"/>
      <c r="J490" s="234"/>
      <c r="K490" s="234"/>
      <c r="L490" s="239"/>
      <c r="M490" s="240"/>
      <c r="N490" s="241"/>
      <c r="O490" s="241"/>
      <c r="P490" s="241"/>
      <c r="Q490" s="241"/>
      <c r="R490" s="241"/>
      <c r="S490" s="241"/>
      <c r="T490" s="24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3" t="s">
        <v>208</v>
      </c>
      <c r="AU490" s="243" t="s">
        <v>81</v>
      </c>
      <c r="AV490" s="13" t="s">
        <v>79</v>
      </c>
      <c r="AW490" s="13" t="s">
        <v>33</v>
      </c>
      <c r="AX490" s="13" t="s">
        <v>72</v>
      </c>
      <c r="AY490" s="243" t="s">
        <v>196</v>
      </c>
    </row>
    <row r="491" s="13" customFormat="1">
      <c r="A491" s="13"/>
      <c r="B491" s="233"/>
      <c r="C491" s="234"/>
      <c r="D491" s="235" t="s">
        <v>208</v>
      </c>
      <c r="E491" s="236" t="s">
        <v>19</v>
      </c>
      <c r="F491" s="237" t="s">
        <v>401</v>
      </c>
      <c r="G491" s="234"/>
      <c r="H491" s="236" t="s">
        <v>19</v>
      </c>
      <c r="I491" s="238"/>
      <c r="J491" s="234"/>
      <c r="K491" s="234"/>
      <c r="L491" s="239"/>
      <c r="M491" s="240"/>
      <c r="N491" s="241"/>
      <c r="O491" s="241"/>
      <c r="P491" s="241"/>
      <c r="Q491" s="241"/>
      <c r="R491" s="241"/>
      <c r="S491" s="241"/>
      <c r="T491" s="24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3" t="s">
        <v>208</v>
      </c>
      <c r="AU491" s="243" t="s">
        <v>81</v>
      </c>
      <c r="AV491" s="13" t="s">
        <v>79</v>
      </c>
      <c r="AW491" s="13" t="s">
        <v>33</v>
      </c>
      <c r="AX491" s="13" t="s">
        <v>72</v>
      </c>
      <c r="AY491" s="243" t="s">
        <v>196</v>
      </c>
    </row>
    <row r="492" s="14" customFormat="1">
      <c r="A492" s="14"/>
      <c r="B492" s="244"/>
      <c r="C492" s="245"/>
      <c r="D492" s="235" t="s">
        <v>208</v>
      </c>
      <c r="E492" s="246" t="s">
        <v>19</v>
      </c>
      <c r="F492" s="247" t="s">
        <v>2631</v>
      </c>
      <c r="G492" s="245"/>
      <c r="H492" s="248">
        <v>5.2000000000000002</v>
      </c>
      <c r="I492" s="249"/>
      <c r="J492" s="245"/>
      <c r="K492" s="245"/>
      <c r="L492" s="250"/>
      <c r="M492" s="251"/>
      <c r="N492" s="252"/>
      <c r="O492" s="252"/>
      <c r="P492" s="252"/>
      <c r="Q492" s="252"/>
      <c r="R492" s="252"/>
      <c r="S492" s="252"/>
      <c r="T492" s="253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4" t="s">
        <v>208</v>
      </c>
      <c r="AU492" s="254" t="s">
        <v>81</v>
      </c>
      <c r="AV492" s="14" t="s">
        <v>81</v>
      </c>
      <c r="AW492" s="14" t="s">
        <v>33</v>
      </c>
      <c r="AX492" s="14" t="s">
        <v>72</v>
      </c>
      <c r="AY492" s="254" t="s">
        <v>196</v>
      </c>
    </row>
    <row r="493" s="13" customFormat="1">
      <c r="A493" s="13"/>
      <c r="B493" s="233"/>
      <c r="C493" s="234"/>
      <c r="D493" s="235" t="s">
        <v>208</v>
      </c>
      <c r="E493" s="236" t="s">
        <v>19</v>
      </c>
      <c r="F493" s="237" t="s">
        <v>2562</v>
      </c>
      <c r="G493" s="234"/>
      <c r="H493" s="236" t="s">
        <v>19</v>
      </c>
      <c r="I493" s="238"/>
      <c r="J493" s="234"/>
      <c r="K493" s="234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208</v>
      </c>
      <c r="AU493" s="243" t="s">
        <v>81</v>
      </c>
      <c r="AV493" s="13" t="s">
        <v>79</v>
      </c>
      <c r="AW493" s="13" t="s">
        <v>33</v>
      </c>
      <c r="AX493" s="13" t="s">
        <v>72</v>
      </c>
      <c r="AY493" s="243" t="s">
        <v>196</v>
      </c>
    </row>
    <row r="494" s="15" customFormat="1">
      <c r="A494" s="15"/>
      <c r="B494" s="255"/>
      <c r="C494" s="256"/>
      <c r="D494" s="235" t="s">
        <v>208</v>
      </c>
      <c r="E494" s="257" t="s">
        <v>19</v>
      </c>
      <c r="F494" s="258" t="s">
        <v>219</v>
      </c>
      <c r="G494" s="256"/>
      <c r="H494" s="259">
        <v>581.39999999999998</v>
      </c>
      <c r="I494" s="260"/>
      <c r="J494" s="256"/>
      <c r="K494" s="256"/>
      <c r="L494" s="261"/>
      <c r="M494" s="262"/>
      <c r="N494" s="263"/>
      <c r="O494" s="263"/>
      <c r="P494" s="263"/>
      <c r="Q494" s="263"/>
      <c r="R494" s="263"/>
      <c r="S494" s="263"/>
      <c r="T494" s="264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T494" s="265" t="s">
        <v>208</v>
      </c>
      <c r="AU494" s="265" t="s">
        <v>81</v>
      </c>
      <c r="AV494" s="15" t="s">
        <v>204</v>
      </c>
      <c r="AW494" s="15" t="s">
        <v>33</v>
      </c>
      <c r="AX494" s="15" t="s">
        <v>79</v>
      </c>
      <c r="AY494" s="265" t="s">
        <v>196</v>
      </c>
    </row>
    <row r="495" s="2" customFormat="1" ht="24.15" customHeight="1">
      <c r="A495" s="41"/>
      <c r="B495" s="42"/>
      <c r="C495" s="215" t="s">
        <v>561</v>
      </c>
      <c r="D495" s="215" t="s">
        <v>199</v>
      </c>
      <c r="E495" s="216" t="s">
        <v>2632</v>
      </c>
      <c r="F495" s="217" t="s">
        <v>2633</v>
      </c>
      <c r="G495" s="218" t="s">
        <v>202</v>
      </c>
      <c r="H495" s="219">
        <v>5.2000000000000002</v>
      </c>
      <c r="I495" s="220"/>
      <c r="J495" s="221">
        <f>ROUND(I495*H495,2)</f>
        <v>0</v>
      </c>
      <c r="K495" s="217" t="s">
        <v>19</v>
      </c>
      <c r="L495" s="47"/>
      <c r="M495" s="222" t="s">
        <v>19</v>
      </c>
      <c r="N495" s="223" t="s">
        <v>43</v>
      </c>
      <c r="O495" s="87"/>
      <c r="P495" s="224">
        <f>O495*H495</f>
        <v>0</v>
      </c>
      <c r="Q495" s="224">
        <v>0</v>
      </c>
      <c r="R495" s="224">
        <f>Q495*H495</f>
        <v>0</v>
      </c>
      <c r="S495" s="224">
        <v>0</v>
      </c>
      <c r="T495" s="225">
        <f>S495*H495</f>
        <v>0</v>
      </c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R495" s="226" t="s">
        <v>204</v>
      </c>
      <c r="AT495" s="226" t="s">
        <v>199</v>
      </c>
      <c r="AU495" s="226" t="s">
        <v>81</v>
      </c>
      <c r="AY495" s="20" t="s">
        <v>196</v>
      </c>
      <c r="BE495" s="227">
        <f>IF(N495="základní",J495,0)</f>
        <v>0</v>
      </c>
      <c r="BF495" s="227">
        <f>IF(N495="snížená",J495,0)</f>
        <v>0</v>
      </c>
      <c r="BG495" s="227">
        <f>IF(N495="zákl. přenesená",J495,0)</f>
        <v>0</v>
      </c>
      <c r="BH495" s="227">
        <f>IF(N495="sníž. přenesená",J495,0)</f>
        <v>0</v>
      </c>
      <c r="BI495" s="227">
        <f>IF(N495="nulová",J495,0)</f>
        <v>0</v>
      </c>
      <c r="BJ495" s="20" t="s">
        <v>79</v>
      </c>
      <c r="BK495" s="227">
        <f>ROUND(I495*H495,2)</f>
        <v>0</v>
      </c>
      <c r="BL495" s="20" t="s">
        <v>204</v>
      </c>
      <c r="BM495" s="226" t="s">
        <v>2634</v>
      </c>
    </row>
    <row r="496" s="13" customFormat="1">
      <c r="A496" s="13"/>
      <c r="B496" s="233"/>
      <c r="C496" s="234"/>
      <c r="D496" s="235" t="s">
        <v>208</v>
      </c>
      <c r="E496" s="236" t="s">
        <v>19</v>
      </c>
      <c r="F496" s="237" t="s">
        <v>2630</v>
      </c>
      <c r="G496" s="234"/>
      <c r="H496" s="236" t="s">
        <v>19</v>
      </c>
      <c r="I496" s="238"/>
      <c r="J496" s="234"/>
      <c r="K496" s="234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208</v>
      </c>
      <c r="AU496" s="243" t="s">
        <v>81</v>
      </c>
      <c r="AV496" s="13" t="s">
        <v>79</v>
      </c>
      <c r="AW496" s="13" t="s">
        <v>33</v>
      </c>
      <c r="AX496" s="13" t="s">
        <v>72</v>
      </c>
      <c r="AY496" s="243" t="s">
        <v>196</v>
      </c>
    </row>
    <row r="497" s="13" customFormat="1">
      <c r="A497" s="13"/>
      <c r="B497" s="233"/>
      <c r="C497" s="234"/>
      <c r="D497" s="235" t="s">
        <v>208</v>
      </c>
      <c r="E497" s="236" t="s">
        <v>19</v>
      </c>
      <c r="F497" s="237" t="s">
        <v>2625</v>
      </c>
      <c r="G497" s="234"/>
      <c r="H497" s="236" t="s">
        <v>19</v>
      </c>
      <c r="I497" s="238"/>
      <c r="J497" s="234"/>
      <c r="K497" s="234"/>
      <c r="L497" s="239"/>
      <c r="M497" s="240"/>
      <c r="N497" s="241"/>
      <c r="O497" s="241"/>
      <c r="P497" s="241"/>
      <c r="Q497" s="241"/>
      <c r="R497" s="241"/>
      <c r="S497" s="241"/>
      <c r="T497" s="24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3" t="s">
        <v>208</v>
      </c>
      <c r="AU497" s="243" t="s">
        <v>81</v>
      </c>
      <c r="AV497" s="13" t="s">
        <v>79</v>
      </c>
      <c r="AW497" s="13" t="s">
        <v>33</v>
      </c>
      <c r="AX497" s="13" t="s">
        <v>72</v>
      </c>
      <c r="AY497" s="243" t="s">
        <v>196</v>
      </c>
    </row>
    <row r="498" s="13" customFormat="1">
      <c r="A498" s="13"/>
      <c r="B498" s="233"/>
      <c r="C498" s="234"/>
      <c r="D498" s="235" t="s">
        <v>208</v>
      </c>
      <c r="E498" s="236" t="s">
        <v>19</v>
      </c>
      <c r="F498" s="237" t="s">
        <v>2626</v>
      </c>
      <c r="G498" s="234"/>
      <c r="H498" s="236" t="s">
        <v>19</v>
      </c>
      <c r="I498" s="238"/>
      <c r="J498" s="234"/>
      <c r="K498" s="234"/>
      <c r="L498" s="239"/>
      <c r="M498" s="240"/>
      <c r="N498" s="241"/>
      <c r="O498" s="241"/>
      <c r="P498" s="241"/>
      <c r="Q498" s="241"/>
      <c r="R498" s="241"/>
      <c r="S498" s="241"/>
      <c r="T498" s="24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43" t="s">
        <v>208</v>
      </c>
      <c r="AU498" s="243" t="s">
        <v>81</v>
      </c>
      <c r="AV498" s="13" t="s">
        <v>79</v>
      </c>
      <c r="AW498" s="13" t="s">
        <v>33</v>
      </c>
      <c r="AX498" s="13" t="s">
        <v>72</v>
      </c>
      <c r="AY498" s="243" t="s">
        <v>196</v>
      </c>
    </row>
    <row r="499" s="13" customFormat="1">
      <c r="A499" s="13"/>
      <c r="B499" s="233"/>
      <c r="C499" s="234"/>
      <c r="D499" s="235" t="s">
        <v>208</v>
      </c>
      <c r="E499" s="236" t="s">
        <v>19</v>
      </c>
      <c r="F499" s="237" t="s">
        <v>401</v>
      </c>
      <c r="G499" s="234"/>
      <c r="H499" s="236" t="s">
        <v>19</v>
      </c>
      <c r="I499" s="238"/>
      <c r="J499" s="234"/>
      <c r="K499" s="234"/>
      <c r="L499" s="239"/>
      <c r="M499" s="240"/>
      <c r="N499" s="241"/>
      <c r="O499" s="241"/>
      <c r="P499" s="241"/>
      <c r="Q499" s="241"/>
      <c r="R499" s="241"/>
      <c r="S499" s="241"/>
      <c r="T499" s="242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43" t="s">
        <v>208</v>
      </c>
      <c r="AU499" s="243" t="s">
        <v>81</v>
      </c>
      <c r="AV499" s="13" t="s">
        <v>79</v>
      </c>
      <c r="AW499" s="13" t="s">
        <v>33</v>
      </c>
      <c r="AX499" s="13" t="s">
        <v>72</v>
      </c>
      <c r="AY499" s="243" t="s">
        <v>196</v>
      </c>
    </row>
    <row r="500" s="14" customFormat="1">
      <c r="A500" s="14"/>
      <c r="B500" s="244"/>
      <c r="C500" s="245"/>
      <c r="D500" s="235" t="s">
        <v>208</v>
      </c>
      <c r="E500" s="246" t="s">
        <v>19</v>
      </c>
      <c r="F500" s="247" t="s">
        <v>2631</v>
      </c>
      <c r="G500" s="245"/>
      <c r="H500" s="248">
        <v>5.2000000000000002</v>
      </c>
      <c r="I500" s="249"/>
      <c r="J500" s="245"/>
      <c r="K500" s="245"/>
      <c r="L500" s="250"/>
      <c r="M500" s="251"/>
      <c r="N500" s="252"/>
      <c r="O500" s="252"/>
      <c r="P500" s="252"/>
      <c r="Q500" s="252"/>
      <c r="R500" s="252"/>
      <c r="S500" s="252"/>
      <c r="T500" s="253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54" t="s">
        <v>208</v>
      </c>
      <c r="AU500" s="254" t="s">
        <v>81</v>
      </c>
      <c r="AV500" s="14" t="s">
        <v>81</v>
      </c>
      <c r="AW500" s="14" t="s">
        <v>33</v>
      </c>
      <c r="AX500" s="14" t="s">
        <v>72</v>
      </c>
      <c r="AY500" s="254" t="s">
        <v>196</v>
      </c>
    </row>
    <row r="501" s="13" customFormat="1">
      <c r="A501" s="13"/>
      <c r="B501" s="233"/>
      <c r="C501" s="234"/>
      <c r="D501" s="235" t="s">
        <v>208</v>
      </c>
      <c r="E501" s="236" t="s">
        <v>19</v>
      </c>
      <c r="F501" s="237" t="s">
        <v>2562</v>
      </c>
      <c r="G501" s="234"/>
      <c r="H501" s="236" t="s">
        <v>19</v>
      </c>
      <c r="I501" s="238"/>
      <c r="J501" s="234"/>
      <c r="K501" s="234"/>
      <c r="L501" s="239"/>
      <c r="M501" s="240"/>
      <c r="N501" s="241"/>
      <c r="O501" s="241"/>
      <c r="P501" s="241"/>
      <c r="Q501" s="241"/>
      <c r="R501" s="241"/>
      <c r="S501" s="241"/>
      <c r="T501" s="242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3" t="s">
        <v>208</v>
      </c>
      <c r="AU501" s="243" t="s">
        <v>81</v>
      </c>
      <c r="AV501" s="13" t="s">
        <v>79</v>
      </c>
      <c r="AW501" s="13" t="s">
        <v>33</v>
      </c>
      <c r="AX501" s="13" t="s">
        <v>72</v>
      </c>
      <c r="AY501" s="243" t="s">
        <v>196</v>
      </c>
    </row>
    <row r="502" s="15" customFormat="1">
      <c r="A502" s="15"/>
      <c r="B502" s="255"/>
      <c r="C502" s="256"/>
      <c r="D502" s="235" t="s">
        <v>208</v>
      </c>
      <c r="E502" s="257" t="s">
        <v>19</v>
      </c>
      <c r="F502" s="258" t="s">
        <v>219</v>
      </c>
      <c r="G502" s="256"/>
      <c r="H502" s="259">
        <v>5.2000000000000002</v>
      </c>
      <c r="I502" s="260"/>
      <c r="J502" s="256"/>
      <c r="K502" s="256"/>
      <c r="L502" s="261"/>
      <c r="M502" s="262"/>
      <c r="N502" s="263"/>
      <c r="O502" s="263"/>
      <c r="P502" s="263"/>
      <c r="Q502" s="263"/>
      <c r="R502" s="263"/>
      <c r="S502" s="263"/>
      <c r="T502" s="264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T502" s="265" t="s">
        <v>208</v>
      </c>
      <c r="AU502" s="265" t="s">
        <v>81</v>
      </c>
      <c r="AV502" s="15" t="s">
        <v>204</v>
      </c>
      <c r="AW502" s="15" t="s">
        <v>33</v>
      </c>
      <c r="AX502" s="15" t="s">
        <v>79</v>
      </c>
      <c r="AY502" s="265" t="s">
        <v>196</v>
      </c>
    </row>
    <row r="503" s="2" customFormat="1" ht="24.15" customHeight="1">
      <c r="A503" s="41"/>
      <c r="B503" s="42"/>
      <c r="C503" s="215" t="s">
        <v>569</v>
      </c>
      <c r="D503" s="215" t="s">
        <v>199</v>
      </c>
      <c r="E503" s="216" t="s">
        <v>2635</v>
      </c>
      <c r="F503" s="217" t="s">
        <v>2636</v>
      </c>
      <c r="G503" s="218" t="s">
        <v>202</v>
      </c>
      <c r="H503" s="219">
        <v>576.20000000000005</v>
      </c>
      <c r="I503" s="220"/>
      <c r="J503" s="221">
        <f>ROUND(I503*H503,2)</f>
        <v>0</v>
      </c>
      <c r="K503" s="217" t="s">
        <v>203</v>
      </c>
      <c r="L503" s="47"/>
      <c r="M503" s="222" t="s">
        <v>19</v>
      </c>
      <c r="N503" s="223" t="s">
        <v>43</v>
      </c>
      <c r="O503" s="87"/>
      <c r="P503" s="224">
        <f>O503*H503</f>
        <v>0</v>
      </c>
      <c r="Q503" s="224">
        <v>0</v>
      </c>
      <c r="R503" s="224">
        <f>Q503*H503</f>
        <v>0</v>
      </c>
      <c r="S503" s="224">
        <v>0</v>
      </c>
      <c r="T503" s="225">
        <f>S503*H503</f>
        <v>0</v>
      </c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R503" s="226" t="s">
        <v>204</v>
      </c>
      <c r="AT503" s="226" t="s">
        <v>199</v>
      </c>
      <c r="AU503" s="226" t="s">
        <v>81</v>
      </c>
      <c r="AY503" s="20" t="s">
        <v>196</v>
      </c>
      <c r="BE503" s="227">
        <f>IF(N503="základní",J503,0)</f>
        <v>0</v>
      </c>
      <c r="BF503" s="227">
        <f>IF(N503="snížená",J503,0)</f>
        <v>0</v>
      </c>
      <c r="BG503" s="227">
        <f>IF(N503="zákl. přenesená",J503,0)</f>
        <v>0</v>
      </c>
      <c r="BH503" s="227">
        <f>IF(N503="sníž. přenesená",J503,0)</f>
        <v>0</v>
      </c>
      <c r="BI503" s="227">
        <f>IF(N503="nulová",J503,0)</f>
        <v>0</v>
      </c>
      <c r="BJ503" s="20" t="s">
        <v>79</v>
      </c>
      <c r="BK503" s="227">
        <f>ROUND(I503*H503,2)</f>
        <v>0</v>
      </c>
      <c r="BL503" s="20" t="s">
        <v>204</v>
      </c>
      <c r="BM503" s="226" t="s">
        <v>2637</v>
      </c>
    </row>
    <row r="504" s="2" customFormat="1">
      <c r="A504" s="41"/>
      <c r="B504" s="42"/>
      <c r="C504" s="43"/>
      <c r="D504" s="228" t="s">
        <v>206</v>
      </c>
      <c r="E504" s="43"/>
      <c r="F504" s="229" t="s">
        <v>2638</v>
      </c>
      <c r="G504" s="43"/>
      <c r="H504" s="43"/>
      <c r="I504" s="230"/>
      <c r="J504" s="43"/>
      <c r="K504" s="43"/>
      <c r="L504" s="47"/>
      <c r="M504" s="231"/>
      <c r="N504" s="232"/>
      <c r="O504" s="87"/>
      <c r="P504" s="87"/>
      <c r="Q504" s="87"/>
      <c r="R504" s="87"/>
      <c r="S504" s="87"/>
      <c r="T504" s="88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T504" s="20" t="s">
        <v>206</v>
      </c>
      <c r="AU504" s="20" t="s">
        <v>81</v>
      </c>
    </row>
    <row r="505" s="13" customFormat="1">
      <c r="A505" s="13"/>
      <c r="B505" s="233"/>
      <c r="C505" s="234"/>
      <c r="D505" s="235" t="s">
        <v>208</v>
      </c>
      <c r="E505" s="236" t="s">
        <v>19</v>
      </c>
      <c r="F505" s="237" t="s">
        <v>2624</v>
      </c>
      <c r="G505" s="234"/>
      <c r="H505" s="236" t="s">
        <v>19</v>
      </c>
      <c r="I505" s="238"/>
      <c r="J505" s="234"/>
      <c r="K505" s="234"/>
      <c r="L505" s="239"/>
      <c r="M505" s="240"/>
      <c r="N505" s="241"/>
      <c r="O505" s="241"/>
      <c r="P505" s="241"/>
      <c r="Q505" s="241"/>
      <c r="R505" s="241"/>
      <c r="S505" s="241"/>
      <c r="T505" s="242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3" t="s">
        <v>208</v>
      </c>
      <c r="AU505" s="243" t="s">
        <v>81</v>
      </c>
      <c r="AV505" s="13" t="s">
        <v>79</v>
      </c>
      <c r="AW505" s="13" t="s">
        <v>33</v>
      </c>
      <c r="AX505" s="13" t="s">
        <v>72</v>
      </c>
      <c r="AY505" s="243" t="s">
        <v>196</v>
      </c>
    </row>
    <row r="506" s="13" customFormat="1">
      <c r="A506" s="13"/>
      <c r="B506" s="233"/>
      <c r="C506" s="234"/>
      <c r="D506" s="235" t="s">
        <v>208</v>
      </c>
      <c r="E506" s="236" t="s">
        <v>19</v>
      </c>
      <c r="F506" s="237" t="s">
        <v>2625</v>
      </c>
      <c r="G506" s="234"/>
      <c r="H506" s="236" t="s">
        <v>19</v>
      </c>
      <c r="I506" s="238"/>
      <c r="J506" s="234"/>
      <c r="K506" s="234"/>
      <c r="L506" s="239"/>
      <c r="M506" s="240"/>
      <c r="N506" s="241"/>
      <c r="O506" s="241"/>
      <c r="P506" s="241"/>
      <c r="Q506" s="241"/>
      <c r="R506" s="241"/>
      <c r="S506" s="241"/>
      <c r="T506" s="24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3" t="s">
        <v>208</v>
      </c>
      <c r="AU506" s="243" t="s">
        <v>81</v>
      </c>
      <c r="AV506" s="13" t="s">
        <v>79</v>
      </c>
      <c r="AW506" s="13" t="s">
        <v>33</v>
      </c>
      <c r="AX506" s="13" t="s">
        <v>72</v>
      </c>
      <c r="AY506" s="243" t="s">
        <v>196</v>
      </c>
    </row>
    <row r="507" s="13" customFormat="1">
      <c r="A507" s="13"/>
      <c r="B507" s="233"/>
      <c r="C507" s="234"/>
      <c r="D507" s="235" t="s">
        <v>208</v>
      </c>
      <c r="E507" s="236" t="s">
        <v>19</v>
      </c>
      <c r="F507" s="237" t="s">
        <v>2626</v>
      </c>
      <c r="G507" s="234"/>
      <c r="H507" s="236" t="s">
        <v>19</v>
      </c>
      <c r="I507" s="238"/>
      <c r="J507" s="234"/>
      <c r="K507" s="234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208</v>
      </c>
      <c r="AU507" s="243" t="s">
        <v>81</v>
      </c>
      <c r="AV507" s="13" t="s">
        <v>79</v>
      </c>
      <c r="AW507" s="13" t="s">
        <v>33</v>
      </c>
      <c r="AX507" s="13" t="s">
        <v>72</v>
      </c>
      <c r="AY507" s="243" t="s">
        <v>196</v>
      </c>
    </row>
    <row r="508" s="13" customFormat="1">
      <c r="A508" s="13"/>
      <c r="B508" s="233"/>
      <c r="C508" s="234"/>
      <c r="D508" s="235" t="s">
        <v>208</v>
      </c>
      <c r="E508" s="236" t="s">
        <v>19</v>
      </c>
      <c r="F508" s="237" t="s">
        <v>487</v>
      </c>
      <c r="G508" s="234"/>
      <c r="H508" s="236" t="s">
        <v>19</v>
      </c>
      <c r="I508" s="238"/>
      <c r="J508" s="234"/>
      <c r="K508" s="234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208</v>
      </c>
      <c r="AU508" s="243" t="s">
        <v>81</v>
      </c>
      <c r="AV508" s="13" t="s">
        <v>79</v>
      </c>
      <c r="AW508" s="13" t="s">
        <v>33</v>
      </c>
      <c r="AX508" s="13" t="s">
        <v>72</v>
      </c>
      <c r="AY508" s="243" t="s">
        <v>196</v>
      </c>
    </row>
    <row r="509" s="14" customFormat="1">
      <c r="A509" s="14"/>
      <c r="B509" s="244"/>
      <c r="C509" s="245"/>
      <c r="D509" s="235" t="s">
        <v>208</v>
      </c>
      <c r="E509" s="246" t="s">
        <v>19</v>
      </c>
      <c r="F509" s="247" t="s">
        <v>2627</v>
      </c>
      <c r="G509" s="245"/>
      <c r="H509" s="248">
        <v>378.19999999999999</v>
      </c>
      <c r="I509" s="249"/>
      <c r="J509" s="245"/>
      <c r="K509" s="245"/>
      <c r="L509" s="250"/>
      <c r="M509" s="251"/>
      <c r="N509" s="252"/>
      <c r="O509" s="252"/>
      <c r="P509" s="252"/>
      <c r="Q509" s="252"/>
      <c r="R509" s="252"/>
      <c r="S509" s="252"/>
      <c r="T509" s="253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4" t="s">
        <v>208</v>
      </c>
      <c r="AU509" s="254" t="s">
        <v>81</v>
      </c>
      <c r="AV509" s="14" t="s">
        <v>81</v>
      </c>
      <c r="AW509" s="14" t="s">
        <v>33</v>
      </c>
      <c r="AX509" s="14" t="s">
        <v>72</v>
      </c>
      <c r="AY509" s="254" t="s">
        <v>196</v>
      </c>
    </row>
    <row r="510" s="13" customFormat="1">
      <c r="A510" s="13"/>
      <c r="B510" s="233"/>
      <c r="C510" s="234"/>
      <c r="D510" s="235" t="s">
        <v>208</v>
      </c>
      <c r="E510" s="236" t="s">
        <v>19</v>
      </c>
      <c r="F510" s="237" t="s">
        <v>2562</v>
      </c>
      <c r="G510" s="234"/>
      <c r="H510" s="236" t="s">
        <v>19</v>
      </c>
      <c r="I510" s="238"/>
      <c r="J510" s="234"/>
      <c r="K510" s="234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208</v>
      </c>
      <c r="AU510" s="243" t="s">
        <v>81</v>
      </c>
      <c r="AV510" s="13" t="s">
        <v>79</v>
      </c>
      <c r="AW510" s="13" t="s">
        <v>33</v>
      </c>
      <c r="AX510" s="13" t="s">
        <v>72</v>
      </c>
      <c r="AY510" s="243" t="s">
        <v>196</v>
      </c>
    </row>
    <row r="511" s="13" customFormat="1">
      <c r="A511" s="13"/>
      <c r="B511" s="233"/>
      <c r="C511" s="234"/>
      <c r="D511" s="235" t="s">
        <v>208</v>
      </c>
      <c r="E511" s="236" t="s">
        <v>19</v>
      </c>
      <c r="F511" s="237" t="s">
        <v>2628</v>
      </c>
      <c r="G511" s="234"/>
      <c r="H511" s="236" t="s">
        <v>19</v>
      </c>
      <c r="I511" s="238"/>
      <c r="J511" s="234"/>
      <c r="K511" s="234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208</v>
      </c>
      <c r="AU511" s="243" t="s">
        <v>81</v>
      </c>
      <c r="AV511" s="13" t="s">
        <v>79</v>
      </c>
      <c r="AW511" s="13" t="s">
        <v>33</v>
      </c>
      <c r="AX511" s="13" t="s">
        <v>72</v>
      </c>
      <c r="AY511" s="243" t="s">
        <v>196</v>
      </c>
    </row>
    <row r="512" s="13" customFormat="1">
      <c r="A512" s="13"/>
      <c r="B512" s="233"/>
      <c r="C512" s="234"/>
      <c r="D512" s="235" t="s">
        <v>208</v>
      </c>
      <c r="E512" s="236" t="s">
        <v>19</v>
      </c>
      <c r="F512" s="237" t="s">
        <v>2625</v>
      </c>
      <c r="G512" s="234"/>
      <c r="H512" s="236" t="s">
        <v>19</v>
      </c>
      <c r="I512" s="238"/>
      <c r="J512" s="234"/>
      <c r="K512" s="234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208</v>
      </c>
      <c r="AU512" s="243" t="s">
        <v>81</v>
      </c>
      <c r="AV512" s="13" t="s">
        <v>79</v>
      </c>
      <c r="AW512" s="13" t="s">
        <v>33</v>
      </c>
      <c r="AX512" s="13" t="s">
        <v>72</v>
      </c>
      <c r="AY512" s="243" t="s">
        <v>196</v>
      </c>
    </row>
    <row r="513" s="13" customFormat="1">
      <c r="A513" s="13"/>
      <c r="B513" s="233"/>
      <c r="C513" s="234"/>
      <c r="D513" s="235" t="s">
        <v>208</v>
      </c>
      <c r="E513" s="236" t="s">
        <v>19</v>
      </c>
      <c r="F513" s="237" t="s">
        <v>2626</v>
      </c>
      <c r="G513" s="234"/>
      <c r="H513" s="236" t="s">
        <v>19</v>
      </c>
      <c r="I513" s="238"/>
      <c r="J513" s="234"/>
      <c r="K513" s="234"/>
      <c r="L513" s="239"/>
      <c r="M513" s="240"/>
      <c r="N513" s="241"/>
      <c r="O513" s="241"/>
      <c r="P513" s="241"/>
      <c r="Q513" s="241"/>
      <c r="R513" s="241"/>
      <c r="S513" s="241"/>
      <c r="T513" s="24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3" t="s">
        <v>208</v>
      </c>
      <c r="AU513" s="243" t="s">
        <v>81</v>
      </c>
      <c r="AV513" s="13" t="s">
        <v>79</v>
      </c>
      <c r="AW513" s="13" t="s">
        <v>33</v>
      </c>
      <c r="AX513" s="13" t="s">
        <v>72</v>
      </c>
      <c r="AY513" s="243" t="s">
        <v>196</v>
      </c>
    </row>
    <row r="514" s="13" customFormat="1">
      <c r="A514" s="13"/>
      <c r="B514" s="233"/>
      <c r="C514" s="234"/>
      <c r="D514" s="235" t="s">
        <v>208</v>
      </c>
      <c r="E514" s="236" t="s">
        <v>19</v>
      </c>
      <c r="F514" s="237" t="s">
        <v>489</v>
      </c>
      <c r="G514" s="234"/>
      <c r="H514" s="236" t="s">
        <v>19</v>
      </c>
      <c r="I514" s="238"/>
      <c r="J514" s="234"/>
      <c r="K514" s="234"/>
      <c r="L514" s="239"/>
      <c r="M514" s="240"/>
      <c r="N514" s="241"/>
      <c r="O514" s="241"/>
      <c r="P514" s="241"/>
      <c r="Q514" s="241"/>
      <c r="R514" s="241"/>
      <c r="S514" s="241"/>
      <c r="T514" s="24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3" t="s">
        <v>208</v>
      </c>
      <c r="AU514" s="243" t="s">
        <v>81</v>
      </c>
      <c r="AV514" s="13" t="s">
        <v>79</v>
      </c>
      <c r="AW514" s="13" t="s">
        <v>33</v>
      </c>
      <c r="AX514" s="13" t="s">
        <v>72</v>
      </c>
      <c r="AY514" s="243" t="s">
        <v>196</v>
      </c>
    </row>
    <row r="515" s="14" customFormat="1">
      <c r="A515" s="14"/>
      <c r="B515" s="244"/>
      <c r="C515" s="245"/>
      <c r="D515" s="235" t="s">
        <v>208</v>
      </c>
      <c r="E515" s="246" t="s">
        <v>19</v>
      </c>
      <c r="F515" s="247" t="s">
        <v>2629</v>
      </c>
      <c r="G515" s="245"/>
      <c r="H515" s="248">
        <v>198</v>
      </c>
      <c r="I515" s="249"/>
      <c r="J515" s="245"/>
      <c r="K515" s="245"/>
      <c r="L515" s="250"/>
      <c r="M515" s="251"/>
      <c r="N515" s="252"/>
      <c r="O515" s="252"/>
      <c r="P515" s="252"/>
      <c r="Q515" s="252"/>
      <c r="R515" s="252"/>
      <c r="S515" s="252"/>
      <c r="T515" s="253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4" t="s">
        <v>208</v>
      </c>
      <c r="AU515" s="254" t="s">
        <v>81</v>
      </c>
      <c r="AV515" s="14" t="s">
        <v>81</v>
      </c>
      <c r="AW515" s="14" t="s">
        <v>33</v>
      </c>
      <c r="AX515" s="14" t="s">
        <v>72</v>
      </c>
      <c r="AY515" s="254" t="s">
        <v>196</v>
      </c>
    </row>
    <row r="516" s="13" customFormat="1">
      <c r="A516" s="13"/>
      <c r="B516" s="233"/>
      <c r="C516" s="234"/>
      <c r="D516" s="235" t="s">
        <v>208</v>
      </c>
      <c r="E516" s="236" t="s">
        <v>19</v>
      </c>
      <c r="F516" s="237" t="s">
        <v>2562</v>
      </c>
      <c r="G516" s="234"/>
      <c r="H516" s="236" t="s">
        <v>19</v>
      </c>
      <c r="I516" s="238"/>
      <c r="J516" s="234"/>
      <c r="K516" s="234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208</v>
      </c>
      <c r="AU516" s="243" t="s">
        <v>81</v>
      </c>
      <c r="AV516" s="13" t="s">
        <v>79</v>
      </c>
      <c r="AW516" s="13" t="s">
        <v>33</v>
      </c>
      <c r="AX516" s="13" t="s">
        <v>72</v>
      </c>
      <c r="AY516" s="243" t="s">
        <v>196</v>
      </c>
    </row>
    <row r="517" s="15" customFormat="1">
      <c r="A517" s="15"/>
      <c r="B517" s="255"/>
      <c r="C517" s="256"/>
      <c r="D517" s="235" t="s">
        <v>208</v>
      </c>
      <c r="E517" s="257" t="s">
        <v>19</v>
      </c>
      <c r="F517" s="258" t="s">
        <v>219</v>
      </c>
      <c r="G517" s="256"/>
      <c r="H517" s="259">
        <v>576.20000000000005</v>
      </c>
      <c r="I517" s="260"/>
      <c r="J517" s="256"/>
      <c r="K517" s="256"/>
      <c r="L517" s="261"/>
      <c r="M517" s="262"/>
      <c r="N517" s="263"/>
      <c r="O517" s="263"/>
      <c r="P517" s="263"/>
      <c r="Q517" s="263"/>
      <c r="R517" s="263"/>
      <c r="S517" s="263"/>
      <c r="T517" s="264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T517" s="265" t="s">
        <v>208</v>
      </c>
      <c r="AU517" s="265" t="s">
        <v>81</v>
      </c>
      <c r="AV517" s="15" t="s">
        <v>204</v>
      </c>
      <c r="AW517" s="15" t="s">
        <v>33</v>
      </c>
      <c r="AX517" s="15" t="s">
        <v>79</v>
      </c>
      <c r="AY517" s="265" t="s">
        <v>196</v>
      </c>
    </row>
    <row r="518" s="2" customFormat="1" ht="16.5" customHeight="1">
      <c r="A518" s="41"/>
      <c r="B518" s="42"/>
      <c r="C518" s="215" t="s">
        <v>577</v>
      </c>
      <c r="D518" s="215" t="s">
        <v>199</v>
      </c>
      <c r="E518" s="216" t="s">
        <v>2639</v>
      </c>
      <c r="F518" s="217" t="s">
        <v>2640</v>
      </c>
      <c r="G518" s="218" t="s">
        <v>264</v>
      </c>
      <c r="H518" s="219">
        <v>1.04</v>
      </c>
      <c r="I518" s="220"/>
      <c r="J518" s="221">
        <f>ROUND(I518*H518,2)</f>
        <v>0</v>
      </c>
      <c r="K518" s="217" t="s">
        <v>19</v>
      </c>
      <c r="L518" s="47"/>
      <c r="M518" s="222" t="s">
        <v>19</v>
      </c>
      <c r="N518" s="223" t="s">
        <v>43</v>
      </c>
      <c r="O518" s="87"/>
      <c r="P518" s="224">
        <f>O518*H518</f>
        <v>0</v>
      </c>
      <c r="Q518" s="224">
        <v>0</v>
      </c>
      <c r="R518" s="224">
        <f>Q518*H518</f>
        <v>0</v>
      </c>
      <c r="S518" s="224">
        <v>0</v>
      </c>
      <c r="T518" s="225">
        <f>S518*H518</f>
        <v>0</v>
      </c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R518" s="226" t="s">
        <v>204</v>
      </c>
      <c r="AT518" s="226" t="s">
        <v>199</v>
      </c>
      <c r="AU518" s="226" t="s">
        <v>81</v>
      </c>
      <c r="AY518" s="20" t="s">
        <v>196</v>
      </c>
      <c r="BE518" s="227">
        <f>IF(N518="základní",J518,0)</f>
        <v>0</v>
      </c>
      <c r="BF518" s="227">
        <f>IF(N518="snížená",J518,0)</f>
        <v>0</v>
      </c>
      <c r="BG518" s="227">
        <f>IF(N518="zákl. přenesená",J518,0)</f>
        <v>0</v>
      </c>
      <c r="BH518" s="227">
        <f>IF(N518="sníž. přenesená",J518,0)</f>
        <v>0</v>
      </c>
      <c r="BI518" s="227">
        <f>IF(N518="nulová",J518,0)</f>
        <v>0</v>
      </c>
      <c r="BJ518" s="20" t="s">
        <v>79</v>
      </c>
      <c r="BK518" s="227">
        <f>ROUND(I518*H518,2)</f>
        <v>0</v>
      </c>
      <c r="BL518" s="20" t="s">
        <v>204</v>
      </c>
      <c r="BM518" s="226" t="s">
        <v>2641</v>
      </c>
    </row>
    <row r="519" s="13" customFormat="1">
      <c r="A519" s="13"/>
      <c r="B519" s="233"/>
      <c r="C519" s="234"/>
      <c r="D519" s="235" t="s">
        <v>208</v>
      </c>
      <c r="E519" s="236" t="s">
        <v>19</v>
      </c>
      <c r="F519" s="237" t="s">
        <v>2624</v>
      </c>
      <c r="G519" s="234"/>
      <c r="H519" s="236" t="s">
        <v>19</v>
      </c>
      <c r="I519" s="238"/>
      <c r="J519" s="234"/>
      <c r="K519" s="234"/>
      <c r="L519" s="239"/>
      <c r="M519" s="240"/>
      <c r="N519" s="241"/>
      <c r="O519" s="241"/>
      <c r="P519" s="241"/>
      <c r="Q519" s="241"/>
      <c r="R519" s="241"/>
      <c r="S519" s="241"/>
      <c r="T519" s="242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3" t="s">
        <v>208</v>
      </c>
      <c r="AU519" s="243" t="s">
        <v>81</v>
      </c>
      <c r="AV519" s="13" t="s">
        <v>79</v>
      </c>
      <c r="AW519" s="13" t="s">
        <v>33</v>
      </c>
      <c r="AX519" s="13" t="s">
        <v>72</v>
      </c>
      <c r="AY519" s="243" t="s">
        <v>196</v>
      </c>
    </row>
    <row r="520" s="13" customFormat="1">
      <c r="A520" s="13"/>
      <c r="B520" s="233"/>
      <c r="C520" s="234"/>
      <c r="D520" s="235" t="s">
        <v>208</v>
      </c>
      <c r="E520" s="236" t="s">
        <v>19</v>
      </c>
      <c r="F520" s="237" t="s">
        <v>2625</v>
      </c>
      <c r="G520" s="234"/>
      <c r="H520" s="236" t="s">
        <v>19</v>
      </c>
      <c r="I520" s="238"/>
      <c r="J520" s="234"/>
      <c r="K520" s="234"/>
      <c r="L520" s="239"/>
      <c r="M520" s="240"/>
      <c r="N520" s="241"/>
      <c r="O520" s="241"/>
      <c r="P520" s="241"/>
      <c r="Q520" s="241"/>
      <c r="R520" s="241"/>
      <c r="S520" s="241"/>
      <c r="T520" s="24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3" t="s">
        <v>208</v>
      </c>
      <c r="AU520" s="243" t="s">
        <v>81</v>
      </c>
      <c r="AV520" s="13" t="s">
        <v>79</v>
      </c>
      <c r="AW520" s="13" t="s">
        <v>33</v>
      </c>
      <c r="AX520" s="13" t="s">
        <v>72</v>
      </c>
      <c r="AY520" s="243" t="s">
        <v>196</v>
      </c>
    </row>
    <row r="521" s="13" customFormat="1">
      <c r="A521" s="13"/>
      <c r="B521" s="233"/>
      <c r="C521" s="234"/>
      <c r="D521" s="235" t="s">
        <v>208</v>
      </c>
      <c r="E521" s="236" t="s">
        <v>19</v>
      </c>
      <c r="F521" s="237" t="s">
        <v>2626</v>
      </c>
      <c r="G521" s="234"/>
      <c r="H521" s="236" t="s">
        <v>19</v>
      </c>
      <c r="I521" s="238"/>
      <c r="J521" s="234"/>
      <c r="K521" s="234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208</v>
      </c>
      <c r="AU521" s="243" t="s">
        <v>81</v>
      </c>
      <c r="AV521" s="13" t="s">
        <v>79</v>
      </c>
      <c r="AW521" s="13" t="s">
        <v>33</v>
      </c>
      <c r="AX521" s="13" t="s">
        <v>72</v>
      </c>
      <c r="AY521" s="243" t="s">
        <v>196</v>
      </c>
    </row>
    <row r="522" s="13" customFormat="1">
      <c r="A522" s="13"/>
      <c r="B522" s="233"/>
      <c r="C522" s="234"/>
      <c r="D522" s="235" t="s">
        <v>208</v>
      </c>
      <c r="E522" s="236" t="s">
        <v>19</v>
      </c>
      <c r="F522" s="237" t="s">
        <v>401</v>
      </c>
      <c r="G522" s="234"/>
      <c r="H522" s="236" t="s">
        <v>19</v>
      </c>
      <c r="I522" s="238"/>
      <c r="J522" s="234"/>
      <c r="K522" s="234"/>
      <c r="L522" s="239"/>
      <c r="M522" s="240"/>
      <c r="N522" s="241"/>
      <c r="O522" s="241"/>
      <c r="P522" s="241"/>
      <c r="Q522" s="241"/>
      <c r="R522" s="241"/>
      <c r="S522" s="241"/>
      <c r="T522" s="24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3" t="s">
        <v>208</v>
      </c>
      <c r="AU522" s="243" t="s">
        <v>81</v>
      </c>
      <c r="AV522" s="13" t="s">
        <v>79</v>
      </c>
      <c r="AW522" s="13" t="s">
        <v>33</v>
      </c>
      <c r="AX522" s="13" t="s">
        <v>72</v>
      </c>
      <c r="AY522" s="243" t="s">
        <v>196</v>
      </c>
    </row>
    <row r="523" s="14" customFormat="1">
      <c r="A523" s="14"/>
      <c r="B523" s="244"/>
      <c r="C523" s="245"/>
      <c r="D523" s="235" t="s">
        <v>208</v>
      </c>
      <c r="E523" s="246" t="s">
        <v>19</v>
      </c>
      <c r="F523" s="247" t="s">
        <v>2631</v>
      </c>
      <c r="G523" s="245"/>
      <c r="H523" s="248">
        <v>5.2000000000000002</v>
      </c>
      <c r="I523" s="249"/>
      <c r="J523" s="245"/>
      <c r="K523" s="245"/>
      <c r="L523" s="250"/>
      <c r="M523" s="251"/>
      <c r="N523" s="252"/>
      <c r="O523" s="252"/>
      <c r="P523" s="252"/>
      <c r="Q523" s="252"/>
      <c r="R523" s="252"/>
      <c r="S523" s="252"/>
      <c r="T523" s="253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4" t="s">
        <v>208</v>
      </c>
      <c r="AU523" s="254" t="s">
        <v>81</v>
      </c>
      <c r="AV523" s="14" t="s">
        <v>81</v>
      </c>
      <c r="AW523" s="14" t="s">
        <v>33</v>
      </c>
      <c r="AX523" s="14" t="s">
        <v>72</v>
      </c>
      <c r="AY523" s="254" t="s">
        <v>196</v>
      </c>
    </row>
    <row r="524" s="13" customFormat="1">
      <c r="A524" s="13"/>
      <c r="B524" s="233"/>
      <c r="C524" s="234"/>
      <c r="D524" s="235" t="s">
        <v>208</v>
      </c>
      <c r="E524" s="236" t="s">
        <v>19</v>
      </c>
      <c r="F524" s="237" t="s">
        <v>2562</v>
      </c>
      <c r="G524" s="234"/>
      <c r="H524" s="236" t="s">
        <v>19</v>
      </c>
      <c r="I524" s="238"/>
      <c r="J524" s="234"/>
      <c r="K524" s="234"/>
      <c r="L524" s="239"/>
      <c r="M524" s="240"/>
      <c r="N524" s="241"/>
      <c r="O524" s="241"/>
      <c r="P524" s="241"/>
      <c r="Q524" s="241"/>
      <c r="R524" s="241"/>
      <c r="S524" s="241"/>
      <c r="T524" s="242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3" t="s">
        <v>208</v>
      </c>
      <c r="AU524" s="243" t="s">
        <v>81</v>
      </c>
      <c r="AV524" s="13" t="s">
        <v>79</v>
      </c>
      <c r="AW524" s="13" t="s">
        <v>33</v>
      </c>
      <c r="AX524" s="13" t="s">
        <v>72</v>
      </c>
      <c r="AY524" s="243" t="s">
        <v>196</v>
      </c>
    </row>
    <row r="525" s="16" customFormat="1">
      <c r="A525" s="16"/>
      <c r="B525" s="266"/>
      <c r="C525" s="267"/>
      <c r="D525" s="235" t="s">
        <v>208</v>
      </c>
      <c r="E525" s="268" t="s">
        <v>19</v>
      </c>
      <c r="F525" s="269" t="s">
        <v>827</v>
      </c>
      <c r="G525" s="267"/>
      <c r="H525" s="270">
        <v>5.2000000000000002</v>
      </c>
      <c r="I525" s="271"/>
      <c r="J525" s="267"/>
      <c r="K525" s="267"/>
      <c r="L525" s="272"/>
      <c r="M525" s="273"/>
      <c r="N525" s="274"/>
      <c r="O525" s="274"/>
      <c r="P525" s="274"/>
      <c r="Q525" s="274"/>
      <c r="R525" s="274"/>
      <c r="S525" s="274"/>
      <c r="T525" s="275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T525" s="276" t="s">
        <v>208</v>
      </c>
      <c r="AU525" s="276" t="s">
        <v>81</v>
      </c>
      <c r="AV525" s="16" t="s">
        <v>226</v>
      </c>
      <c r="AW525" s="16" t="s">
        <v>33</v>
      </c>
      <c r="AX525" s="16" t="s">
        <v>72</v>
      </c>
      <c r="AY525" s="276" t="s">
        <v>196</v>
      </c>
    </row>
    <row r="526" s="13" customFormat="1">
      <c r="A526" s="13"/>
      <c r="B526" s="233"/>
      <c r="C526" s="234"/>
      <c r="D526" s="235" t="s">
        <v>208</v>
      </c>
      <c r="E526" s="236" t="s">
        <v>19</v>
      </c>
      <c r="F526" s="237" t="s">
        <v>2642</v>
      </c>
      <c r="G526" s="234"/>
      <c r="H526" s="236" t="s">
        <v>19</v>
      </c>
      <c r="I526" s="238"/>
      <c r="J526" s="234"/>
      <c r="K526" s="234"/>
      <c r="L526" s="239"/>
      <c r="M526" s="240"/>
      <c r="N526" s="241"/>
      <c r="O526" s="241"/>
      <c r="P526" s="241"/>
      <c r="Q526" s="241"/>
      <c r="R526" s="241"/>
      <c r="S526" s="241"/>
      <c r="T526" s="24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3" t="s">
        <v>208</v>
      </c>
      <c r="AU526" s="243" t="s">
        <v>81</v>
      </c>
      <c r="AV526" s="13" t="s">
        <v>79</v>
      </c>
      <c r="AW526" s="13" t="s">
        <v>33</v>
      </c>
      <c r="AX526" s="13" t="s">
        <v>72</v>
      </c>
      <c r="AY526" s="243" t="s">
        <v>196</v>
      </c>
    </row>
    <row r="527" s="14" customFormat="1">
      <c r="A527" s="14"/>
      <c r="B527" s="244"/>
      <c r="C527" s="245"/>
      <c r="D527" s="235" t="s">
        <v>208</v>
      </c>
      <c r="E527" s="246" t="s">
        <v>19</v>
      </c>
      <c r="F527" s="247" t="s">
        <v>2643</v>
      </c>
      <c r="G527" s="245"/>
      <c r="H527" s="248">
        <v>1.04</v>
      </c>
      <c r="I527" s="249"/>
      <c r="J527" s="245"/>
      <c r="K527" s="245"/>
      <c r="L527" s="250"/>
      <c r="M527" s="251"/>
      <c r="N527" s="252"/>
      <c r="O527" s="252"/>
      <c r="P527" s="252"/>
      <c r="Q527" s="252"/>
      <c r="R527" s="252"/>
      <c r="S527" s="252"/>
      <c r="T527" s="253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T527" s="254" t="s">
        <v>208</v>
      </c>
      <c r="AU527" s="254" t="s">
        <v>81</v>
      </c>
      <c r="AV527" s="14" t="s">
        <v>81</v>
      </c>
      <c r="AW527" s="14" t="s">
        <v>33</v>
      </c>
      <c r="AX527" s="14" t="s">
        <v>72</v>
      </c>
      <c r="AY527" s="254" t="s">
        <v>196</v>
      </c>
    </row>
    <row r="528" s="16" customFormat="1">
      <c r="A528" s="16"/>
      <c r="B528" s="266"/>
      <c r="C528" s="267"/>
      <c r="D528" s="235" t="s">
        <v>208</v>
      </c>
      <c r="E528" s="268" t="s">
        <v>19</v>
      </c>
      <c r="F528" s="269" t="s">
        <v>917</v>
      </c>
      <c r="G528" s="267"/>
      <c r="H528" s="270">
        <v>1.04</v>
      </c>
      <c r="I528" s="271"/>
      <c r="J528" s="267"/>
      <c r="K528" s="267"/>
      <c r="L528" s="272"/>
      <c r="M528" s="273"/>
      <c r="N528" s="274"/>
      <c r="O528" s="274"/>
      <c r="P528" s="274"/>
      <c r="Q528" s="274"/>
      <c r="R528" s="274"/>
      <c r="S528" s="274"/>
      <c r="T528" s="275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T528" s="276" t="s">
        <v>208</v>
      </c>
      <c r="AU528" s="276" t="s">
        <v>81</v>
      </c>
      <c r="AV528" s="16" t="s">
        <v>226</v>
      </c>
      <c r="AW528" s="16" t="s">
        <v>33</v>
      </c>
      <c r="AX528" s="16" t="s">
        <v>79</v>
      </c>
      <c r="AY528" s="276" t="s">
        <v>196</v>
      </c>
    </row>
    <row r="529" s="2" customFormat="1" ht="16.5" customHeight="1">
      <c r="A529" s="41"/>
      <c r="B529" s="42"/>
      <c r="C529" s="280" t="s">
        <v>583</v>
      </c>
      <c r="D529" s="280" t="s">
        <v>407</v>
      </c>
      <c r="E529" s="281" t="s">
        <v>2615</v>
      </c>
      <c r="F529" s="282" t="s">
        <v>2616</v>
      </c>
      <c r="G529" s="283" t="s">
        <v>317</v>
      </c>
      <c r="H529" s="284">
        <v>0.16600000000000001</v>
      </c>
      <c r="I529" s="285"/>
      <c r="J529" s="286">
        <f>ROUND(I529*H529,2)</f>
        <v>0</v>
      </c>
      <c r="K529" s="282" t="s">
        <v>19</v>
      </c>
      <c r="L529" s="287"/>
      <c r="M529" s="288" t="s">
        <v>19</v>
      </c>
      <c r="N529" s="289" t="s">
        <v>43</v>
      </c>
      <c r="O529" s="87"/>
      <c r="P529" s="224">
        <f>O529*H529</f>
        <v>0</v>
      </c>
      <c r="Q529" s="224">
        <v>1</v>
      </c>
      <c r="R529" s="224">
        <f>Q529*H529</f>
        <v>0.16600000000000001</v>
      </c>
      <c r="S529" s="224">
        <v>0</v>
      </c>
      <c r="T529" s="225">
        <f>S529*H529</f>
        <v>0</v>
      </c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R529" s="226" t="s">
        <v>284</v>
      </c>
      <c r="AT529" s="226" t="s">
        <v>407</v>
      </c>
      <c r="AU529" s="226" t="s">
        <v>81</v>
      </c>
      <c r="AY529" s="20" t="s">
        <v>196</v>
      </c>
      <c r="BE529" s="227">
        <f>IF(N529="základní",J529,0)</f>
        <v>0</v>
      </c>
      <c r="BF529" s="227">
        <f>IF(N529="snížená",J529,0)</f>
        <v>0</v>
      </c>
      <c r="BG529" s="227">
        <f>IF(N529="zákl. přenesená",J529,0)</f>
        <v>0</v>
      </c>
      <c r="BH529" s="227">
        <f>IF(N529="sníž. přenesená",J529,0)</f>
        <v>0</v>
      </c>
      <c r="BI529" s="227">
        <f>IF(N529="nulová",J529,0)</f>
        <v>0</v>
      </c>
      <c r="BJ529" s="20" t="s">
        <v>79</v>
      </c>
      <c r="BK529" s="227">
        <f>ROUND(I529*H529,2)</f>
        <v>0</v>
      </c>
      <c r="BL529" s="20" t="s">
        <v>204</v>
      </c>
      <c r="BM529" s="226" t="s">
        <v>2644</v>
      </c>
    </row>
    <row r="530" s="13" customFormat="1">
      <c r="A530" s="13"/>
      <c r="B530" s="233"/>
      <c r="C530" s="234"/>
      <c r="D530" s="235" t="s">
        <v>208</v>
      </c>
      <c r="E530" s="236" t="s">
        <v>19</v>
      </c>
      <c r="F530" s="237" t="s">
        <v>2624</v>
      </c>
      <c r="G530" s="234"/>
      <c r="H530" s="236" t="s">
        <v>19</v>
      </c>
      <c r="I530" s="238"/>
      <c r="J530" s="234"/>
      <c r="K530" s="234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208</v>
      </c>
      <c r="AU530" s="243" t="s">
        <v>81</v>
      </c>
      <c r="AV530" s="13" t="s">
        <v>79</v>
      </c>
      <c r="AW530" s="13" t="s">
        <v>33</v>
      </c>
      <c r="AX530" s="13" t="s">
        <v>72</v>
      </c>
      <c r="AY530" s="243" t="s">
        <v>196</v>
      </c>
    </row>
    <row r="531" s="13" customFormat="1">
      <c r="A531" s="13"/>
      <c r="B531" s="233"/>
      <c r="C531" s="234"/>
      <c r="D531" s="235" t="s">
        <v>208</v>
      </c>
      <c r="E531" s="236" t="s">
        <v>19</v>
      </c>
      <c r="F531" s="237" t="s">
        <v>2625</v>
      </c>
      <c r="G531" s="234"/>
      <c r="H531" s="236" t="s">
        <v>19</v>
      </c>
      <c r="I531" s="238"/>
      <c r="J531" s="234"/>
      <c r="K531" s="234"/>
      <c r="L531" s="239"/>
      <c r="M531" s="240"/>
      <c r="N531" s="241"/>
      <c r="O531" s="241"/>
      <c r="P531" s="241"/>
      <c r="Q531" s="241"/>
      <c r="R531" s="241"/>
      <c r="S531" s="241"/>
      <c r="T531" s="24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3" t="s">
        <v>208</v>
      </c>
      <c r="AU531" s="243" t="s">
        <v>81</v>
      </c>
      <c r="AV531" s="13" t="s">
        <v>79</v>
      </c>
      <c r="AW531" s="13" t="s">
        <v>33</v>
      </c>
      <c r="AX531" s="13" t="s">
        <v>72</v>
      </c>
      <c r="AY531" s="243" t="s">
        <v>196</v>
      </c>
    </row>
    <row r="532" s="13" customFormat="1">
      <c r="A532" s="13"/>
      <c r="B532" s="233"/>
      <c r="C532" s="234"/>
      <c r="D532" s="235" t="s">
        <v>208</v>
      </c>
      <c r="E532" s="236" t="s">
        <v>19</v>
      </c>
      <c r="F532" s="237" t="s">
        <v>2626</v>
      </c>
      <c r="G532" s="234"/>
      <c r="H532" s="236" t="s">
        <v>19</v>
      </c>
      <c r="I532" s="238"/>
      <c r="J532" s="234"/>
      <c r="K532" s="234"/>
      <c r="L532" s="239"/>
      <c r="M532" s="240"/>
      <c r="N532" s="241"/>
      <c r="O532" s="241"/>
      <c r="P532" s="241"/>
      <c r="Q532" s="241"/>
      <c r="R532" s="241"/>
      <c r="S532" s="241"/>
      <c r="T532" s="242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3" t="s">
        <v>208</v>
      </c>
      <c r="AU532" s="243" t="s">
        <v>81</v>
      </c>
      <c r="AV532" s="13" t="s">
        <v>79</v>
      </c>
      <c r="AW532" s="13" t="s">
        <v>33</v>
      </c>
      <c r="AX532" s="13" t="s">
        <v>72</v>
      </c>
      <c r="AY532" s="243" t="s">
        <v>196</v>
      </c>
    </row>
    <row r="533" s="13" customFormat="1">
      <c r="A533" s="13"/>
      <c r="B533" s="233"/>
      <c r="C533" s="234"/>
      <c r="D533" s="235" t="s">
        <v>208</v>
      </c>
      <c r="E533" s="236" t="s">
        <v>19</v>
      </c>
      <c r="F533" s="237" t="s">
        <v>401</v>
      </c>
      <c r="G533" s="234"/>
      <c r="H533" s="236" t="s">
        <v>19</v>
      </c>
      <c r="I533" s="238"/>
      <c r="J533" s="234"/>
      <c r="K533" s="234"/>
      <c r="L533" s="239"/>
      <c r="M533" s="240"/>
      <c r="N533" s="241"/>
      <c r="O533" s="241"/>
      <c r="P533" s="241"/>
      <c r="Q533" s="241"/>
      <c r="R533" s="241"/>
      <c r="S533" s="241"/>
      <c r="T533" s="24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3" t="s">
        <v>208</v>
      </c>
      <c r="AU533" s="243" t="s">
        <v>81</v>
      </c>
      <c r="AV533" s="13" t="s">
        <v>79</v>
      </c>
      <c r="AW533" s="13" t="s">
        <v>33</v>
      </c>
      <c r="AX533" s="13" t="s">
        <v>72</v>
      </c>
      <c r="AY533" s="243" t="s">
        <v>196</v>
      </c>
    </row>
    <row r="534" s="14" customFormat="1">
      <c r="A534" s="14"/>
      <c r="B534" s="244"/>
      <c r="C534" s="245"/>
      <c r="D534" s="235" t="s">
        <v>208</v>
      </c>
      <c r="E534" s="246" t="s">
        <v>19</v>
      </c>
      <c r="F534" s="247" t="s">
        <v>2631</v>
      </c>
      <c r="G534" s="245"/>
      <c r="H534" s="248">
        <v>5.2000000000000002</v>
      </c>
      <c r="I534" s="249"/>
      <c r="J534" s="245"/>
      <c r="K534" s="245"/>
      <c r="L534" s="250"/>
      <c r="M534" s="251"/>
      <c r="N534" s="252"/>
      <c r="O534" s="252"/>
      <c r="P534" s="252"/>
      <c r="Q534" s="252"/>
      <c r="R534" s="252"/>
      <c r="S534" s="252"/>
      <c r="T534" s="253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4" t="s">
        <v>208</v>
      </c>
      <c r="AU534" s="254" t="s">
        <v>81</v>
      </c>
      <c r="AV534" s="14" t="s">
        <v>81</v>
      </c>
      <c r="AW534" s="14" t="s">
        <v>33</v>
      </c>
      <c r="AX534" s="14" t="s">
        <v>72</v>
      </c>
      <c r="AY534" s="254" t="s">
        <v>196</v>
      </c>
    </row>
    <row r="535" s="13" customFormat="1">
      <c r="A535" s="13"/>
      <c r="B535" s="233"/>
      <c r="C535" s="234"/>
      <c r="D535" s="235" t="s">
        <v>208</v>
      </c>
      <c r="E535" s="236" t="s">
        <v>19</v>
      </c>
      <c r="F535" s="237" t="s">
        <v>2562</v>
      </c>
      <c r="G535" s="234"/>
      <c r="H535" s="236" t="s">
        <v>19</v>
      </c>
      <c r="I535" s="238"/>
      <c r="J535" s="234"/>
      <c r="K535" s="234"/>
      <c r="L535" s="239"/>
      <c r="M535" s="240"/>
      <c r="N535" s="241"/>
      <c r="O535" s="241"/>
      <c r="P535" s="241"/>
      <c r="Q535" s="241"/>
      <c r="R535" s="241"/>
      <c r="S535" s="241"/>
      <c r="T535" s="242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3" t="s">
        <v>208</v>
      </c>
      <c r="AU535" s="243" t="s">
        <v>81</v>
      </c>
      <c r="AV535" s="13" t="s">
        <v>79</v>
      </c>
      <c r="AW535" s="13" t="s">
        <v>33</v>
      </c>
      <c r="AX535" s="13" t="s">
        <v>72</v>
      </c>
      <c r="AY535" s="243" t="s">
        <v>196</v>
      </c>
    </row>
    <row r="536" s="16" customFormat="1">
      <c r="A536" s="16"/>
      <c r="B536" s="266"/>
      <c r="C536" s="267"/>
      <c r="D536" s="235" t="s">
        <v>208</v>
      </c>
      <c r="E536" s="268" t="s">
        <v>19</v>
      </c>
      <c r="F536" s="269" t="s">
        <v>827</v>
      </c>
      <c r="G536" s="267"/>
      <c r="H536" s="270">
        <v>5.2000000000000002</v>
      </c>
      <c r="I536" s="271"/>
      <c r="J536" s="267"/>
      <c r="K536" s="267"/>
      <c r="L536" s="272"/>
      <c r="M536" s="273"/>
      <c r="N536" s="274"/>
      <c r="O536" s="274"/>
      <c r="P536" s="274"/>
      <c r="Q536" s="274"/>
      <c r="R536" s="274"/>
      <c r="S536" s="274"/>
      <c r="T536" s="275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T536" s="276" t="s">
        <v>208</v>
      </c>
      <c r="AU536" s="276" t="s">
        <v>81</v>
      </c>
      <c r="AV536" s="16" t="s">
        <v>226</v>
      </c>
      <c r="AW536" s="16" t="s">
        <v>33</v>
      </c>
      <c r="AX536" s="16" t="s">
        <v>72</v>
      </c>
      <c r="AY536" s="276" t="s">
        <v>196</v>
      </c>
    </row>
    <row r="537" s="13" customFormat="1">
      <c r="A537" s="13"/>
      <c r="B537" s="233"/>
      <c r="C537" s="234"/>
      <c r="D537" s="235" t="s">
        <v>208</v>
      </c>
      <c r="E537" s="236" t="s">
        <v>19</v>
      </c>
      <c r="F537" s="237" t="s">
        <v>2642</v>
      </c>
      <c r="G537" s="234"/>
      <c r="H537" s="236" t="s">
        <v>19</v>
      </c>
      <c r="I537" s="238"/>
      <c r="J537" s="234"/>
      <c r="K537" s="234"/>
      <c r="L537" s="239"/>
      <c r="M537" s="240"/>
      <c r="N537" s="241"/>
      <c r="O537" s="241"/>
      <c r="P537" s="241"/>
      <c r="Q537" s="241"/>
      <c r="R537" s="241"/>
      <c r="S537" s="241"/>
      <c r="T537" s="242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3" t="s">
        <v>208</v>
      </c>
      <c r="AU537" s="243" t="s">
        <v>81</v>
      </c>
      <c r="AV537" s="13" t="s">
        <v>79</v>
      </c>
      <c r="AW537" s="13" t="s">
        <v>33</v>
      </c>
      <c r="AX537" s="13" t="s">
        <v>72</v>
      </c>
      <c r="AY537" s="243" t="s">
        <v>196</v>
      </c>
    </row>
    <row r="538" s="14" customFormat="1">
      <c r="A538" s="14"/>
      <c r="B538" s="244"/>
      <c r="C538" s="245"/>
      <c r="D538" s="235" t="s">
        <v>208</v>
      </c>
      <c r="E538" s="246" t="s">
        <v>19</v>
      </c>
      <c r="F538" s="247" t="s">
        <v>2643</v>
      </c>
      <c r="G538" s="245"/>
      <c r="H538" s="248">
        <v>1.04</v>
      </c>
      <c r="I538" s="249"/>
      <c r="J538" s="245"/>
      <c r="K538" s="245"/>
      <c r="L538" s="250"/>
      <c r="M538" s="251"/>
      <c r="N538" s="252"/>
      <c r="O538" s="252"/>
      <c r="P538" s="252"/>
      <c r="Q538" s="252"/>
      <c r="R538" s="252"/>
      <c r="S538" s="252"/>
      <c r="T538" s="253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4" t="s">
        <v>208</v>
      </c>
      <c r="AU538" s="254" t="s">
        <v>81</v>
      </c>
      <c r="AV538" s="14" t="s">
        <v>81</v>
      </c>
      <c r="AW538" s="14" t="s">
        <v>33</v>
      </c>
      <c r="AX538" s="14" t="s">
        <v>72</v>
      </c>
      <c r="AY538" s="254" t="s">
        <v>196</v>
      </c>
    </row>
    <row r="539" s="16" customFormat="1">
      <c r="A539" s="16"/>
      <c r="B539" s="266"/>
      <c r="C539" s="267"/>
      <c r="D539" s="235" t="s">
        <v>208</v>
      </c>
      <c r="E539" s="268" t="s">
        <v>19</v>
      </c>
      <c r="F539" s="269" t="s">
        <v>917</v>
      </c>
      <c r="G539" s="267"/>
      <c r="H539" s="270">
        <v>1.04</v>
      </c>
      <c r="I539" s="271"/>
      <c r="J539" s="267"/>
      <c r="K539" s="267"/>
      <c r="L539" s="272"/>
      <c r="M539" s="273"/>
      <c r="N539" s="274"/>
      <c r="O539" s="274"/>
      <c r="P539" s="274"/>
      <c r="Q539" s="274"/>
      <c r="R539" s="274"/>
      <c r="S539" s="274"/>
      <c r="T539" s="275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T539" s="276" t="s">
        <v>208</v>
      </c>
      <c r="AU539" s="276" t="s">
        <v>81</v>
      </c>
      <c r="AV539" s="16" t="s">
        <v>226</v>
      </c>
      <c r="AW539" s="16" t="s">
        <v>33</v>
      </c>
      <c r="AX539" s="16" t="s">
        <v>72</v>
      </c>
      <c r="AY539" s="276" t="s">
        <v>196</v>
      </c>
    </row>
    <row r="540" s="13" customFormat="1">
      <c r="A540" s="13"/>
      <c r="B540" s="233"/>
      <c r="C540" s="234"/>
      <c r="D540" s="235" t="s">
        <v>208</v>
      </c>
      <c r="E540" s="236" t="s">
        <v>19</v>
      </c>
      <c r="F540" s="237" t="s">
        <v>2645</v>
      </c>
      <c r="G540" s="234"/>
      <c r="H540" s="236" t="s">
        <v>19</v>
      </c>
      <c r="I540" s="238"/>
      <c r="J540" s="234"/>
      <c r="K540" s="234"/>
      <c r="L540" s="239"/>
      <c r="M540" s="240"/>
      <c r="N540" s="241"/>
      <c r="O540" s="241"/>
      <c r="P540" s="241"/>
      <c r="Q540" s="241"/>
      <c r="R540" s="241"/>
      <c r="S540" s="241"/>
      <c r="T540" s="24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3" t="s">
        <v>208</v>
      </c>
      <c r="AU540" s="243" t="s">
        <v>81</v>
      </c>
      <c r="AV540" s="13" t="s">
        <v>79</v>
      </c>
      <c r="AW540" s="13" t="s">
        <v>33</v>
      </c>
      <c r="AX540" s="13" t="s">
        <v>72</v>
      </c>
      <c r="AY540" s="243" t="s">
        <v>196</v>
      </c>
    </row>
    <row r="541" s="14" customFormat="1">
      <c r="A541" s="14"/>
      <c r="B541" s="244"/>
      <c r="C541" s="245"/>
      <c r="D541" s="235" t="s">
        <v>208</v>
      </c>
      <c r="E541" s="246" t="s">
        <v>19</v>
      </c>
      <c r="F541" s="247" t="s">
        <v>2646</v>
      </c>
      <c r="G541" s="245"/>
      <c r="H541" s="248">
        <v>0.16600000000000001</v>
      </c>
      <c r="I541" s="249"/>
      <c r="J541" s="245"/>
      <c r="K541" s="245"/>
      <c r="L541" s="250"/>
      <c r="M541" s="251"/>
      <c r="N541" s="252"/>
      <c r="O541" s="252"/>
      <c r="P541" s="252"/>
      <c r="Q541" s="252"/>
      <c r="R541" s="252"/>
      <c r="S541" s="252"/>
      <c r="T541" s="253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4" t="s">
        <v>208</v>
      </c>
      <c r="AU541" s="254" t="s">
        <v>81</v>
      </c>
      <c r="AV541" s="14" t="s">
        <v>81</v>
      </c>
      <c r="AW541" s="14" t="s">
        <v>33</v>
      </c>
      <c r="AX541" s="14" t="s">
        <v>72</v>
      </c>
      <c r="AY541" s="254" t="s">
        <v>196</v>
      </c>
    </row>
    <row r="542" s="16" customFormat="1">
      <c r="A542" s="16"/>
      <c r="B542" s="266"/>
      <c r="C542" s="267"/>
      <c r="D542" s="235" t="s">
        <v>208</v>
      </c>
      <c r="E542" s="268" t="s">
        <v>19</v>
      </c>
      <c r="F542" s="269" t="s">
        <v>940</v>
      </c>
      <c r="G542" s="267"/>
      <c r="H542" s="270">
        <v>0.16600000000000001</v>
      </c>
      <c r="I542" s="271"/>
      <c r="J542" s="267"/>
      <c r="K542" s="267"/>
      <c r="L542" s="272"/>
      <c r="M542" s="273"/>
      <c r="N542" s="274"/>
      <c r="O542" s="274"/>
      <c r="P542" s="274"/>
      <c r="Q542" s="274"/>
      <c r="R542" s="274"/>
      <c r="S542" s="274"/>
      <c r="T542" s="275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T542" s="276" t="s">
        <v>208</v>
      </c>
      <c r="AU542" s="276" t="s">
        <v>81</v>
      </c>
      <c r="AV542" s="16" t="s">
        <v>226</v>
      </c>
      <c r="AW542" s="16" t="s">
        <v>33</v>
      </c>
      <c r="AX542" s="16" t="s">
        <v>79</v>
      </c>
      <c r="AY542" s="276" t="s">
        <v>196</v>
      </c>
    </row>
    <row r="543" s="2" customFormat="1" ht="16.5" customHeight="1">
      <c r="A543" s="41"/>
      <c r="B543" s="42"/>
      <c r="C543" s="280" t="s">
        <v>586</v>
      </c>
      <c r="D543" s="280" t="s">
        <v>407</v>
      </c>
      <c r="E543" s="281" t="s">
        <v>2647</v>
      </c>
      <c r="F543" s="282" t="s">
        <v>2648</v>
      </c>
      <c r="G543" s="283" t="s">
        <v>317</v>
      </c>
      <c r="H543" s="284">
        <v>0.17699999999999999</v>
      </c>
      <c r="I543" s="285"/>
      <c r="J543" s="286">
        <f>ROUND(I543*H543,2)</f>
        <v>0</v>
      </c>
      <c r="K543" s="282" t="s">
        <v>203</v>
      </c>
      <c r="L543" s="287"/>
      <c r="M543" s="288" t="s">
        <v>19</v>
      </c>
      <c r="N543" s="289" t="s">
        <v>43</v>
      </c>
      <c r="O543" s="87"/>
      <c r="P543" s="224">
        <f>O543*H543</f>
        <v>0</v>
      </c>
      <c r="Q543" s="224">
        <v>1</v>
      </c>
      <c r="R543" s="224">
        <f>Q543*H543</f>
        <v>0.17699999999999999</v>
      </c>
      <c r="S543" s="224">
        <v>0</v>
      </c>
      <c r="T543" s="225">
        <f>S543*H543</f>
        <v>0</v>
      </c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R543" s="226" t="s">
        <v>284</v>
      </c>
      <c r="AT543" s="226" t="s">
        <v>407</v>
      </c>
      <c r="AU543" s="226" t="s">
        <v>81</v>
      </c>
      <c r="AY543" s="20" t="s">
        <v>196</v>
      </c>
      <c r="BE543" s="227">
        <f>IF(N543="základní",J543,0)</f>
        <v>0</v>
      </c>
      <c r="BF543" s="227">
        <f>IF(N543="snížená",J543,0)</f>
        <v>0</v>
      </c>
      <c r="BG543" s="227">
        <f>IF(N543="zákl. přenesená",J543,0)</f>
        <v>0</v>
      </c>
      <c r="BH543" s="227">
        <f>IF(N543="sníž. přenesená",J543,0)</f>
        <v>0</v>
      </c>
      <c r="BI543" s="227">
        <f>IF(N543="nulová",J543,0)</f>
        <v>0</v>
      </c>
      <c r="BJ543" s="20" t="s">
        <v>79</v>
      </c>
      <c r="BK543" s="227">
        <f>ROUND(I543*H543,2)</f>
        <v>0</v>
      </c>
      <c r="BL543" s="20" t="s">
        <v>204</v>
      </c>
      <c r="BM543" s="226" t="s">
        <v>2649</v>
      </c>
    </row>
    <row r="544" s="13" customFormat="1">
      <c r="A544" s="13"/>
      <c r="B544" s="233"/>
      <c r="C544" s="234"/>
      <c r="D544" s="235" t="s">
        <v>208</v>
      </c>
      <c r="E544" s="236" t="s">
        <v>19</v>
      </c>
      <c r="F544" s="237" t="s">
        <v>2624</v>
      </c>
      <c r="G544" s="234"/>
      <c r="H544" s="236" t="s">
        <v>19</v>
      </c>
      <c r="I544" s="238"/>
      <c r="J544" s="234"/>
      <c r="K544" s="234"/>
      <c r="L544" s="239"/>
      <c r="M544" s="240"/>
      <c r="N544" s="241"/>
      <c r="O544" s="241"/>
      <c r="P544" s="241"/>
      <c r="Q544" s="241"/>
      <c r="R544" s="241"/>
      <c r="S544" s="241"/>
      <c r="T544" s="242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3" t="s">
        <v>208</v>
      </c>
      <c r="AU544" s="243" t="s">
        <v>81</v>
      </c>
      <c r="AV544" s="13" t="s">
        <v>79</v>
      </c>
      <c r="AW544" s="13" t="s">
        <v>33</v>
      </c>
      <c r="AX544" s="13" t="s">
        <v>72</v>
      </c>
      <c r="AY544" s="243" t="s">
        <v>196</v>
      </c>
    </row>
    <row r="545" s="13" customFormat="1">
      <c r="A545" s="13"/>
      <c r="B545" s="233"/>
      <c r="C545" s="234"/>
      <c r="D545" s="235" t="s">
        <v>208</v>
      </c>
      <c r="E545" s="236" t="s">
        <v>19</v>
      </c>
      <c r="F545" s="237" t="s">
        <v>2625</v>
      </c>
      <c r="G545" s="234"/>
      <c r="H545" s="236" t="s">
        <v>19</v>
      </c>
      <c r="I545" s="238"/>
      <c r="J545" s="234"/>
      <c r="K545" s="234"/>
      <c r="L545" s="239"/>
      <c r="M545" s="240"/>
      <c r="N545" s="241"/>
      <c r="O545" s="241"/>
      <c r="P545" s="241"/>
      <c r="Q545" s="241"/>
      <c r="R545" s="241"/>
      <c r="S545" s="241"/>
      <c r="T545" s="242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3" t="s">
        <v>208</v>
      </c>
      <c r="AU545" s="243" t="s">
        <v>81</v>
      </c>
      <c r="AV545" s="13" t="s">
        <v>79</v>
      </c>
      <c r="AW545" s="13" t="s">
        <v>33</v>
      </c>
      <c r="AX545" s="13" t="s">
        <v>72</v>
      </c>
      <c r="AY545" s="243" t="s">
        <v>196</v>
      </c>
    </row>
    <row r="546" s="13" customFormat="1">
      <c r="A546" s="13"/>
      <c r="B546" s="233"/>
      <c r="C546" s="234"/>
      <c r="D546" s="235" t="s">
        <v>208</v>
      </c>
      <c r="E546" s="236" t="s">
        <v>19</v>
      </c>
      <c r="F546" s="237" t="s">
        <v>2626</v>
      </c>
      <c r="G546" s="234"/>
      <c r="H546" s="236" t="s">
        <v>19</v>
      </c>
      <c r="I546" s="238"/>
      <c r="J546" s="234"/>
      <c r="K546" s="234"/>
      <c r="L546" s="239"/>
      <c r="M546" s="240"/>
      <c r="N546" s="241"/>
      <c r="O546" s="241"/>
      <c r="P546" s="241"/>
      <c r="Q546" s="241"/>
      <c r="R546" s="241"/>
      <c r="S546" s="241"/>
      <c r="T546" s="242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3" t="s">
        <v>208</v>
      </c>
      <c r="AU546" s="243" t="s">
        <v>81</v>
      </c>
      <c r="AV546" s="13" t="s">
        <v>79</v>
      </c>
      <c r="AW546" s="13" t="s">
        <v>33</v>
      </c>
      <c r="AX546" s="13" t="s">
        <v>72</v>
      </c>
      <c r="AY546" s="243" t="s">
        <v>196</v>
      </c>
    </row>
    <row r="547" s="13" customFormat="1">
      <c r="A547" s="13"/>
      <c r="B547" s="233"/>
      <c r="C547" s="234"/>
      <c r="D547" s="235" t="s">
        <v>208</v>
      </c>
      <c r="E547" s="236" t="s">
        <v>19</v>
      </c>
      <c r="F547" s="237" t="s">
        <v>401</v>
      </c>
      <c r="G547" s="234"/>
      <c r="H547" s="236" t="s">
        <v>19</v>
      </c>
      <c r="I547" s="238"/>
      <c r="J547" s="234"/>
      <c r="K547" s="234"/>
      <c r="L547" s="239"/>
      <c r="M547" s="240"/>
      <c r="N547" s="241"/>
      <c r="O547" s="241"/>
      <c r="P547" s="241"/>
      <c r="Q547" s="241"/>
      <c r="R547" s="241"/>
      <c r="S547" s="241"/>
      <c r="T547" s="242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3" t="s">
        <v>208</v>
      </c>
      <c r="AU547" s="243" t="s">
        <v>81</v>
      </c>
      <c r="AV547" s="13" t="s">
        <v>79</v>
      </c>
      <c r="AW547" s="13" t="s">
        <v>33</v>
      </c>
      <c r="AX547" s="13" t="s">
        <v>72</v>
      </c>
      <c r="AY547" s="243" t="s">
        <v>196</v>
      </c>
    </row>
    <row r="548" s="14" customFormat="1">
      <c r="A548" s="14"/>
      <c r="B548" s="244"/>
      <c r="C548" s="245"/>
      <c r="D548" s="235" t="s">
        <v>208</v>
      </c>
      <c r="E548" s="246" t="s">
        <v>19</v>
      </c>
      <c r="F548" s="247" t="s">
        <v>2631</v>
      </c>
      <c r="G548" s="245"/>
      <c r="H548" s="248">
        <v>5.2000000000000002</v>
      </c>
      <c r="I548" s="249"/>
      <c r="J548" s="245"/>
      <c r="K548" s="245"/>
      <c r="L548" s="250"/>
      <c r="M548" s="251"/>
      <c r="N548" s="252"/>
      <c r="O548" s="252"/>
      <c r="P548" s="252"/>
      <c r="Q548" s="252"/>
      <c r="R548" s="252"/>
      <c r="S548" s="252"/>
      <c r="T548" s="253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54" t="s">
        <v>208</v>
      </c>
      <c r="AU548" s="254" t="s">
        <v>81</v>
      </c>
      <c r="AV548" s="14" t="s">
        <v>81</v>
      </c>
      <c r="AW548" s="14" t="s">
        <v>33</v>
      </c>
      <c r="AX548" s="14" t="s">
        <v>72</v>
      </c>
      <c r="AY548" s="254" t="s">
        <v>196</v>
      </c>
    </row>
    <row r="549" s="13" customFormat="1">
      <c r="A549" s="13"/>
      <c r="B549" s="233"/>
      <c r="C549" s="234"/>
      <c r="D549" s="235" t="s">
        <v>208</v>
      </c>
      <c r="E549" s="236" t="s">
        <v>19</v>
      </c>
      <c r="F549" s="237" t="s">
        <v>2562</v>
      </c>
      <c r="G549" s="234"/>
      <c r="H549" s="236" t="s">
        <v>19</v>
      </c>
      <c r="I549" s="238"/>
      <c r="J549" s="234"/>
      <c r="K549" s="234"/>
      <c r="L549" s="239"/>
      <c r="M549" s="240"/>
      <c r="N549" s="241"/>
      <c r="O549" s="241"/>
      <c r="P549" s="241"/>
      <c r="Q549" s="241"/>
      <c r="R549" s="241"/>
      <c r="S549" s="241"/>
      <c r="T549" s="242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3" t="s">
        <v>208</v>
      </c>
      <c r="AU549" s="243" t="s">
        <v>81</v>
      </c>
      <c r="AV549" s="13" t="s">
        <v>79</v>
      </c>
      <c r="AW549" s="13" t="s">
        <v>33</v>
      </c>
      <c r="AX549" s="13" t="s">
        <v>72</v>
      </c>
      <c r="AY549" s="243" t="s">
        <v>196</v>
      </c>
    </row>
    <row r="550" s="16" customFormat="1">
      <c r="A550" s="16"/>
      <c r="B550" s="266"/>
      <c r="C550" s="267"/>
      <c r="D550" s="235" t="s">
        <v>208</v>
      </c>
      <c r="E550" s="268" t="s">
        <v>19</v>
      </c>
      <c r="F550" s="269" t="s">
        <v>827</v>
      </c>
      <c r="G550" s="267"/>
      <c r="H550" s="270">
        <v>5.2000000000000002</v>
      </c>
      <c r="I550" s="271"/>
      <c r="J550" s="267"/>
      <c r="K550" s="267"/>
      <c r="L550" s="272"/>
      <c r="M550" s="273"/>
      <c r="N550" s="274"/>
      <c r="O550" s="274"/>
      <c r="P550" s="274"/>
      <c r="Q550" s="274"/>
      <c r="R550" s="274"/>
      <c r="S550" s="274"/>
      <c r="T550" s="275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T550" s="276" t="s">
        <v>208</v>
      </c>
      <c r="AU550" s="276" t="s">
        <v>81</v>
      </c>
      <c r="AV550" s="16" t="s">
        <v>226</v>
      </c>
      <c r="AW550" s="16" t="s">
        <v>33</v>
      </c>
      <c r="AX550" s="16" t="s">
        <v>72</v>
      </c>
      <c r="AY550" s="276" t="s">
        <v>196</v>
      </c>
    </row>
    <row r="551" s="13" customFormat="1">
      <c r="A551" s="13"/>
      <c r="B551" s="233"/>
      <c r="C551" s="234"/>
      <c r="D551" s="235" t="s">
        <v>208</v>
      </c>
      <c r="E551" s="236" t="s">
        <v>19</v>
      </c>
      <c r="F551" s="237" t="s">
        <v>2642</v>
      </c>
      <c r="G551" s="234"/>
      <c r="H551" s="236" t="s">
        <v>19</v>
      </c>
      <c r="I551" s="238"/>
      <c r="J551" s="234"/>
      <c r="K551" s="234"/>
      <c r="L551" s="239"/>
      <c r="M551" s="240"/>
      <c r="N551" s="241"/>
      <c r="O551" s="241"/>
      <c r="P551" s="241"/>
      <c r="Q551" s="241"/>
      <c r="R551" s="241"/>
      <c r="S551" s="241"/>
      <c r="T551" s="24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3" t="s">
        <v>208</v>
      </c>
      <c r="AU551" s="243" t="s">
        <v>81</v>
      </c>
      <c r="AV551" s="13" t="s">
        <v>79</v>
      </c>
      <c r="AW551" s="13" t="s">
        <v>33</v>
      </c>
      <c r="AX551" s="13" t="s">
        <v>72</v>
      </c>
      <c r="AY551" s="243" t="s">
        <v>196</v>
      </c>
    </row>
    <row r="552" s="14" customFormat="1">
      <c r="A552" s="14"/>
      <c r="B552" s="244"/>
      <c r="C552" s="245"/>
      <c r="D552" s="235" t="s">
        <v>208</v>
      </c>
      <c r="E552" s="246" t="s">
        <v>19</v>
      </c>
      <c r="F552" s="247" t="s">
        <v>2643</v>
      </c>
      <c r="G552" s="245"/>
      <c r="H552" s="248">
        <v>1.04</v>
      </c>
      <c r="I552" s="249"/>
      <c r="J552" s="245"/>
      <c r="K552" s="245"/>
      <c r="L552" s="250"/>
      <c r="M552" s="251"/>
      <c r="N552" s="252"/>
      <c r="O552" s="252"/>
      <c r="P552" s="252"/>
      <c r="Q552" s="252"/>
      <c r="R552" s="252"/>
      <c r="S552" s="252"/>
      <c r="T552" s="253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4" t="s">
        <v>208</v>
      </c>
      <c r="AU552" s="254" t="s">
        <v>81</v>
      </c>
      <c r="AV552" s="14" t="s">
        <v>81</v>
      </c>
      <c r="AW552" s="14" t="s">
        <v>33</v>
      </c>
      <c r="AX552" s="14" t="s">
        <v>72</v>
      </c>
      <c r="AY552" s="254" t="s">
        <v>196</v>
      </c>
    </row>
    <row r="553" s="16" customFormat="1">
      <c r="A553" s="16"/>
      <c r="B553" s="266"/>
      <c r="C553" s="267"/>
      <c r="D553" s="235" t="s">
        <v>208</v>
      </c>
      <c r="E553" s="268" t="s">
        <v>19</v>
      </c>
      <c r="F553" s="269" t="s">
        <v>917</v>
      </c>
      <c r="G553" s="267"/>
      <c r="H553" s="270">
        <v>1.04</v>
      </c>
      <c r="I553" s="271"/>
      <c r="J553" s="267"/>
      <c r="K553" s="267"/>
      <c r="L553" s="272"/>
      <c r="M553" s="273"/>
      <c r="N553" s="274"/>
      <c r="O553" s="274"/>
      <c r="P553" s="274"/>
      <c r="Q553" s="274"/>
      <c r="R553" s="274"/>
      <c r="S553" s="274"/>
      <c r="T553" s="275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T553" s="276" t="s">
        <v>208</v>
      </c>
      <c r="AU553" s="276" t="s">
        <v>81</v>
      </c>
      <c r="AV553" s="16" t="s">
        <v>226</v>
      </c>
      <c r="AW553" s="16" t="s">
        <v>33</v>
      </c>
      <c r="AX553" s="16" t="s">
        <v>72</v>
      </c>
      <c r="AY553" s="276" t="s">
        <v>196</v>
      </c>
    </row>
    <row r="554" s="13" customFormat="1">
      <c r="A554" s="13"/>
      <c r="B554" s="233"/>
      <c r="C554" s="234"/>
      <c r="D554" s="235" t="s">
        <v>208</v>
      </c>
      <c r="E554" s="236" t="s">
        <v>19</v>
      </c>
      <c r="F554" s="237" t="s">
        <v>2650</v>
      </c>
      <c r="G554" s="234"/>
      <c r="H554" s="236" t="s">
        <v>19</v>
      </c>
      <c r="I554" s="238"/>
      <c r="J554" s="234"/>
      <c r="K554" s="234"/>
      <c r="L554" s="239"/>
      <c r="M554" s="240"/>
      <c r="N554" s="241"/>
      <c r="O554" s="241"/>
      <c r="P554" s="241"/>
      <c r="Q554" s="241"/>
      <c r="R554" s="241"/>
      <c r="S554" s="241"/>
      <c r="T554" s="24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3" t="s">
        <v>208</v>
      </c>
      <c r="AU554" s="243" t="s">
        <v>81</v>
      </c>
      <c r="AV554" s="13" t="s">
        <v>79</v>
      </c>
      <c r="AW554" s="13" t="s">
        <v>33</v>
      </c>
      <c r="AX554" s="13" t="s">
        <v>72</v>
      </c>
      <c r="AY554" s="243" t="s">
        <v>196</v>
      </c>
    </row>
    <row r="555" s="14" customFormat="1">
      <c r="A555" s="14"/>
      <c r="B555" s="244"/>
      <c r="C555" s="245"/>
      <c r="D555" s="235" t="s">
        <v>208</v>
      </c>
      <c r="E555" s="246" t="s">
        <v>19</v>
      </c>
      <c r="F555" s="247" t="s">
        <v>2651</v>
      </c>
      <c r="G555" s="245"/>
      <c r="H555" s="248">
        <v>0.17699999999999999</v>
      </c>
      <c r="I555" s="249"/>
      <c r="J555" s="245"/>
      <c r="K555" s="245"/>
      <c r="L555" s="250"/>
      <c r="M555" s="251"/>
      <c r="N555" s="252"/>
      <c r="O555" s="252"/>
      <c r="P555" s="252"/>
      <c r="Q555" s="252"/>
      <c r="R555" s="252"/>
      <c r="S555" s="252"/>
      <c r="T555" s="253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T555" s="254" t="s">
        <v>208</v>
      </c>
      <c r="AU555" s="254" t="s">
        <v>81</v>
      </c>
      <c r="AV555" s="14" t="s">
        <v>81</v>
      </c>
      <c r="AW555" s="14" t="s">
        <v>33</v>
      </c>
      <c r="AX555" s="14" t="s">
        <v>72</v>
      </c>
      <c r="AY555" s="254" t="s">
        <v>196</v>
      </c>
    </row>
    <row r="556" s="16" customFormat="1">
      <c r="A556" s="16"/>
      <c r="B556" s="266"/>
      <c r="C556" s="267"/>
      <c r="D556" s="235" t="s">
        <v>208</v>
      </c>
      <c r="E556" s="268" t="s">
        <v>19</v>
      </c>
      <c r="F556" s="269" t="s">
        <v>940</v>
      </c>
      <c r="G556" s="267"/>
      <c r="H556" s="270">
        <v>0.17699999999999999</v>
      </c>
      <c r="I556" s="271"/>
      <c r="J556" s="267"/>
      <c r="K556" s="267"/>
      <c r="L556" s="272"/>
      <c r="M556" s="273"/>
      <c r="N556" s="274"/>
      <c r="O556" s="274"/>
      <c r="P556" s="274"/>
      <c r="Q556" s="274"/>
      <c r="R556" s="274"/>
      <c r="S556" s="274"/>
      <c r="T556" s="275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T556" s="276" t="s">
        <v>208</v>
      </c>
      <c r="AU556" s="276" t="s">
        <v>81</v>
      </c>
      <c r="AV556" s="16" t="s">
        <v>226</v>
      </c>
      <c r="AW556" s="16" t="s">
        <v>33</v>
      </c>
      <c r="AX556" s="16" t="s">
        <v>79</v>
      </c>
      <c r="AY556" s="276" t="s">
        <v>196</v>
      </c>
    </row>
    <row r="557" s="2" customFormat="1" ht="16.5" customHeight="1">
      <c r="A557" s="41"/>
      <c r="B557" s="42"/>
      <c r="C557" s="215" t="s">
        <v>589</v>
      </c>
      <c r="D557" s="215" t="s">
        <v>199</v>
      </c>
      <c r="E557" s="216" t="s">
        <v>2652</v>
      </c>
      <c r="F557" s="217" t="s">
        <v>2653</v>
      </c>
      <c r="G557" s="218" t="s">
        <v>264</v>
      </c>
      <c r="H557" s="219">
        <v>115.24</v>
      </c>
      <c r="I557" s="220"/>
      <c r="J557" s="221">
        <f>ROUND(I557*H557,2)</f>
        <v>0</v>
      </c>
      <c r="K557" s="217" t="s">
        <v>203</v>
      </c>
      <c r="L557" s="47"/>
      <c r="M557" s="222" t="s">
        <v>19</v>
      </c>
      <c r="N557" s="223" t="s">
        <v>43</v>
      </c>
      <c r="O557" s="87"/>
      <c r="P557" s="224">
        <f>O557*H557</f>
        <v>0</v>
      </c>
      <c r="Q557" s="224">
        <v>0</v>
      </c>
      <c r="R557" s="224">
        <f>Q557*H557</f>
        <v>0</v>
      </c>
      <c r="S557" s="224">
        <v>0</v>
      </c>
      <c r="T557" s="225">
        <f>S557*H557</f>
        <v>0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226" t="s">
        <v>204</v>
      </c>
      <c r="AT557" s="226" t="s">
        <v>199</v>
      </c>
      <c r="AU557" s="226" t="s">
        <v>81</v>
      </c>
      <c r="AY557" s="20" t="s">
        <v>196</v>
      </c>
      <c r="BE557" s="227">
        <f>IF(N557="základní",J557,0)</f>
        <v>0</v>
      </c>
      <c r="BF557" s="227">
        <f>IF(N557="snížená",J557,0)</f>
        <v>0</v>
      </c>
      <c r="BG557" s="227">
        <f>IF(N557="zákl. přenesená",J557,0)</f>
        <v>0</v>
      </c>
      <c r="BH557" s="227">
        <f>IF(N557="sníž. přenesená",J557,0)</f>
        <v>0</v>
      </c>
      <c r="BI557" s="227">
        <f>IF(N557="nulová",J557,0)</f>
        <v>0</v>
      </c>
      <c r="BJ557" s="20" t="s">
        <v>79</v>
      </c>
      <c r="BK557" s="227">
        <f>ROUND(I557*H557,2)</f>
        <v>0</v>
      </c>
      <c r="BL557" s="20" t="s">
        <v>204</v>
      </c>
      <c r="BM557" s="226" t="s">
        <v>2654</v>
      </c>
    </row>
    <row r="558" s="2" customFormat="1">
      <c r="A558" s="41"/>
      <c r="B558" s="42"/>
      <c r="C558" s="43"/>
      <c r="D558" s="228" t="s">
        <v>206</v>
      </c>
      <c r="E558" s="43"/>
      <c r="F558" s="229" t="s">
        <v>2655</v>
      </c>
      <c r="G558" s="43"/>
      <c r="H558" s="43"/>
      <c r="I558" s="230"/>
      <c r="J558" s="43"/>
      <c r="K558" s="43"/>
      <c r="L558" s="47"/>
      <c r="M558" s="231"/>
      <c r="N558" s="232"/>
      <c r="O558" s="87"/>
      <c r="P558" s="87"/>
      <c r="Q558" s="87"/>
      <c r="R558" s="87"/>
      <c r="S558" s="87"/>
      <c r="T558" s="88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T558" s="20" t="s">
        <v>206</v>
      </c>
      <c r="AU558" s="20" t="s">
        <v>81</v>
      </c>
    </row>
    <row r="559" s="13" customFormat="1">
      <c r="A559" s="13"/>
      <c r="B559" s="233"/>
      <c r="C559" s="234"/>
      <c r="D559" s="235" t="s">
        <v>208</v>
      </c>
      <c r="E559" s="236" t="s">
        <v>19</v>
      </c>
      <c r="F559" s="237" t="s">
        <v>2624</v>
      </c>
      <c r="G559" s="234"/>
      <c r="H559" s="236" t="s">
        <v>19</v>
      </c>
      <c r="I559" s="238"/>
      <c r="J559" s="234"/>
      <c r="K559" s="234"/>
      <c r="L559" s="239"/>
      <c r="M559" s="240"/>
      <c r="N559" s="241"/>
      <c r="O559" s="241"/>
      <c r="P559" s="241"/>
      <c r="Q559" s="241"/>
      <c r="R559" s="241"/>
      <c r="S559" s="241"/>
      <c r="T559" s="242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43" t="s">
        <v>208</v>
      </c>
      <c r="AU559" s="243" t="s">
        <v>81</v>
      </c>
      <c r="AV559" s="13" t="s">
        <v>79</v>
      </c>
      <c r="AW559" s="13" t="s">
        <v>33</v>
      </c>
      <c r="AX559" s="13" t="s">
        <v>72</v>
      </c>
      <c r="AY559" s="243" t="s">
        <v>196</v>
      </c>
    </row>
    <row r="560" s="13" customFormat="1">
      <c r="A560" s="13"/>
      <c r="B560" s="233"/>
      <c r="C560" s="234"/>
      <c r="D560" s="235" t="s">
        <v>208</v>
      </c>
      <c r="E560" s="236" t="s">
        <v>19</v>
      </c>
      <c r="F560" s="237" t="s">
        <v>2625</v>
      </c>
      <c r="G560" s="234"/>
      <c r="H560" s="236" t="s">
        <v>19</v>
      </c>
      <c r="I560" s="238"/>
      <c r="J560" s="234"/>
      <c r="K560" s="234"/>
      <c r="L560" s="239"/>
      <c r="M560" s="240"/>
      <c r="N560" s="241"/>
      <c r="O560" s="241"/>
      <c r="P560" s="241"/>
      <c r="Q560" s="241"/>
      <c r="R560" s="241"/>
      <c r="S560" s="241"/>
      <c r="T560" s="242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3" t="s">
        <v>208</v>
      </c>
      <c r="AU560" s="243" t="s">
        <v>81</v>
      </c>
      <c r="AV560" s="13" t="s">
        <v>79</v>
      </c>
      <c r="AW560" s="13" t="s">
        <v>33</v>
      </c>
      <c r="AX560" s="13" t="s">
        <v>72</v>
      </c>
      <c r="AY560" s="243" t="s">
        <v>196</v>
      </c>
    </row>
    <row r="561" s="13" customFormat="1">
      <c r="A561" s="13"/>
      <c r="B561" s="233"/>
      <c r="C561" s="234"/>
      <c r="D561" s="235" t="s">
        <v>208</v>
      </c>
      <c r="E561" s="236" t="s">
        <v>19</v>
      </c>
      <c r="F561" s="237" t="s">
        <v>2626</v>
      </c>
      <c r="G561" s="234"/>
      <c r="H561" s="236" t="s">
        <v>19</v>
      </c>
      <c r="I561" s="238"/>
      <c r="J561" s="234"/>
      <c r="K561" s="234"/>
      <c r="L561" s="239"/>
      <c r="M561" s="240"/>
      <c r="N561" s="241"/>
      <c r="O561" s="241"/>
      <c r="P561" s="241"/>
      <c r="Q561" s="241"/>
      <c r="R561" s="241"/>
      <c r="S561" s="241"/>
      <c r="T561" s="24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3" t="s">
        <v>208</v>
      </c>
      <c r="AU561" s="243" t="s">
        <v>81</v>
      </c>
      <c r="AV561" s="13" t="s">
        <v>79</v>
      </c>
      <c r="AW561" s="13" t="s">
        <v>33</v>
      </c>
      <c r="AX561" s="13" t="s">
        <v>72</v>
      </c>
      <c r="AY561" s="243" t="s">
        <v>196</v>
      </c>
    </row>
    <row r="562" s="13" customFormat="1">
      <c r="A562" s="13"/>
      <c r="B562" s="233"/>
      <c r="C562" s="234"/>
      <c r="D562" s="235" t="s">
        <v>208</v>
      </c>
      <c r="E562" s="236" t="s">
        <v>19</v>
      </c>
      <c r="F562" s="237" t="s">
        <v>487</v>
      </c>
      <c r="G562" s="234"/>
      <c r="H562" s="236" t="s">
        <v>19</v>
      </c>
      <c r="I562" s="238"/>
      <c r="J562" s="234"/>
      <c r="K562" s="234"/>
      <c r="L562" s="239"/>
      <c r="M562" s="240"/>
      <c r="N562" s="241"/>
      <c r="O562" s="241"/>
      <c r="P562" s="241"/>
      <c r="Q562" s="241"/>
      <c r="R562" s="241"/>
      <c r="S562" s="241"/>
      <c r="T562" s="24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3" t="s">
        <v>208</v>
      </c>
      <c r="AU562" s="243" t="s">
        <v>81</v>
      </c>
      <c r="AV562" s="13" t="s">
        <v>79</v>
      </c>
      <c r="AW562" s="13" t="s">
        <v>33</v>
      </c>
      <c r="AX562" s="13" t="s">
        <v>72</v>
      </c>
      <c r="AY562" s="243" t="s">
        <v>196</v>
      </c>
    </row>
    <row r="563" s="14" customFormat="1">
      <c r="A563" s="14"/>
      <c r="B563" s="244"/>
      <c r="C563" s="245"/>
      <c r="D563" s="235" t="s">
        <v>208</v>
      </c>
      <c r="E563" s="246" t="s">
        <v>19</v>
      </c>
      <c r="F563" s="247" t="s">
        <v>2627</v>
      </c>
      <c r="G563" s="245"/>
      <c r="H563" s="248">
        <v>378.19999999999999</v>
      </c>
      <c r="I563" s="249"/>
      <c r="J563" s="245"/>
      <c r="K563" s="245"/>
      <c r="L563" s="250"/>
      <c r="M563" s="251"/>
      <c r="N563" s="252"/>
      <c r="O563" s="252"/>
      <c r="P563" s="252"/>
      <c r="Q563" s="252"/>
      <c r="R563" s="252"/>
      <c r="S563" s="252"/>
      <c r="T563" s="253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4" t="s">
        <v>208</v>
      </c>
      <c r="AU563" s="254" t="s">
        <v>81</v>
      </c>
      <c r="AV563" s="14" t="s">
        <v>81</v>
      </c>
      <c r="AW563" s="14" t="s">
        <v>33</v>
      </c>
      <c r="AX563" s="14" t="s">
        <v>72</v>
      </c>
      <c r="AY563" s="254" t="s">
        <v>196</v>
      </c>
    </row>
    <row r="564" s="13" customFormat="1">
      <c r="A564" s="13"/>
      <c r="B564" s="233"/>
      <c r="C564" s="234"/>
      <c r="D564" s="235" t="s">
        <v>208</v>
      </c>
      <c r="E564" s="236" t="s">
        <v>19</v>
      </c>
      <c r="F564" s="237" t="s">
        <v>2562</v>
      </c>
      <c r="G564" s="234"/>
      <c r="H564" s="236" t="s">
        <v>19</v>
      </c>
      <c r="I564" s="238"/>
      <c r="J564" s="234"/>
      <c r="K564" s="234"/>
      <c r="L564" s="239"/>
      <c r="M564" s="240"/>
      <c r="N564" s="241"/>
      <c r="O564" s="241"/>
      <c r="P564" s="241"/>
      <c r="Q564" s="241"/>
      <c r="R564" s="241"/>
      <c r="S564" s="241"/>
      <c r="T564" s="242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3" t="s">
        <v>208</v>
      </c>
      <c r="AU564" s="243" t="s">
        <v>81</v>
      </c>
      <c r="AV564" s="13" t="s">
        <v>79</v>
      </c>
      <c r="AW564" s="13" t="s">
        <v>33</v>
      </c>
      <c r="AX564" s="13" t="s">
        <v>72</v>
      </c>
      <c r="AY564" s="243" t="s">
        <v>196</v>
      </c>
    </row>
    <row r="565" s="13" customFormat="1">
      <c r="A565" s="13"/>
      <c r="B565" s="233"/>
      <c r="C565" s="234"/>
      <c r="D565" s="235" t="s">
        <v>208</v>
      </c>
      <c r="E565" s="236" t="s">
        <v>19</v>
      </c>
      <c r="F565" s="237" t="s">
        <v>2624</v>
      </c>
      <c r="G565" s="234"/>
      <c r="H565" s="236" t="s">
        <v>19</v>
      </c>
      <c r="I565" s="238"/>
      <c r="J565" s="234"/>
      <c r="K565" s="234"/>
      <c r="L565" s="239"/>
      <c r="M565" s="240"/>
      <c r="N565" s="241"/>
      <c r="O565" s="241"/>
      <c r="P565" s="241"/>
      <c r="Q565" s="241"/>
      <c r="R565" s="241"/>
      <c r="S565" s="241"/>
      <c r="T565" s="242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3" t="s">
        <v>208</v>
      </c>
      <c r="AU565" s="243" t="s">
        <v>81</v>
      </c>
      <c r="AV565" s="13" t="s">
        <v>79</v>
      </c>
      <c r="AW565" s="13" t="s">
        <v>33</v>
      </c>
      <c r="AX565" s="13" t="s">
        <v>72</v>
      </c>
      <c r="AY565" s="243" t="s">
        <v>196</v>
      </c>
    </row>
    <row r="566" s="13" customFormat="1">
      <c r="A566" s="13"/>
      <c r="B566" s="233"/>
      <c r="C566" s="234"/>
      <c r="D566" s="235" t="s">
        <v>208</v>
      </c>
      <c r="E566" s="236" t="s">
        <v>19</v>
      </c>
      <c r="F566" s="237" t="s">
        <v>2625</v>
      </c>
      <c r="G566" s="234"/>
      <c r="H566" s="236" t="s">
        <v>19</v>
      </c>
      <c r="I566" s="238"/>
      <c r="J566" s="234"/>
      <c r="K566" s="234"/>
      <c r="L566" s="239"/>
      <c r="M566" s="240"/>
      <c r="N566" s="241"/>
      <c r="O566" s="241"/>
      <c r="P566" s="241"/>
      <c r="Q566" s="241"/>
      <c r="R566" s="241"/>
      <c r="S566" s="241"/>
      <c r="T566" s="24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3" t="s">
        <v>208</v>
      </c>
      <c r="AU566" s="243" t="s">
        <v>81</v>
      </c>
      <c r="AV566" s="13" t="s">
        <v>79</v>
      </c>
      <c r="AW566" s="13" t="s">
        <v>33</v>
      </c>
      <c r="AX566" s="13" t="s">
        <v>72</v>
      </c>
      <c r="AY566" s="243" t="s">
        <v>196</v>
      </c>
    </row>
    <row r="567" s="13" customFormat="1">
      <c r="A567" s="13"/>
      <c r="B567" s="233"/>
      <c r="C567" s="234"/>
      <c r="D567" s="235" t="s">
        <v>208</v>
      </c>
      <c r="E567" s="236" t="s">
        <v>19</v>
      </c>
      <c r="F567" s="237" t="s">
        <v>2626</v>
      </c>
      <c r="G567" s="234"/>
      <c r="H567" s="236" t="s">
        <v>19</v>
      </c>
      <c r="I567" s="238"/>
      <c r="J567" s="234"/>
      <c r="K567" s="234"/>
      <c r="L567" s="239"/>
      <c r="M567" s="240"/>
      <c r="N567" s="241"/>
      <c r="O567" s="241"/>
      <c r="P567" s="241"/>
      <c r="Q567" s="241"/>
      <c r="R567" s="241"/>
      <c r="S567" s="241"/>
      <c r="T567" s="24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3" t="s">
        <v>208</v>
      </c>
      <c r="AU567" s="243" t="s">
        <v>81</v>
      </c>
      <c r="AV567" s="13" t="s">
        <v>79</v>
      </c>
      <c r="AW567" s="13" t="s">
        <v>33</v>
      </c>
      <c r="AX567" s="13" t="s">
        <v>72</v>
      </c>
      <c r="AY567" s="243" t="s">
        <v>196</v>
      </c>
    </row>
    <row r="568" s="13" customFormat="1">
      <c r="A568" s="13"/>
      <c r="B568" s="233"/>
      <c r="C568" s="234"/>
      <c r="D568" s="235" t="s">
        <v>208</v>
      </c>
      <c r="E568" s="236" t="s">
        <v>19</v>
      </c>
      <c r="F568" s="237" t="s">
        <v>489</v>
      </c>
      <c r="G568" s="234"/>
      <c r="H568" s="236" t="s">
        <v>19</v>
      </c>
      <c r="I568" s="238"/>
      <c r="J568" s="234"/>
      <c r="K568" s="234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208</v>
      </c>
      <c r="AU568" s="243" t="s">
        <v>81</v>
      </c>
      <c r="AV568" s="13" t="s">
        <v>79</v>
      </c>
      <c r="AW568" s="13" t="s">
        <v>33</v>
      </c>
      <c r="AX568" s="13" t="s">
        <v>72</v>
      </c>
      <c r="AY568" s="243" t="s">
        <v>196</v>
      </c>
    </row>
    <row r="569" s="14" customFormat="1">
      <c r="A569" s="14"/>
      <c r="B569" s="244"/>
      <c r="C569" s="245"/>
      <c r="D569" s="235" t="s">
        <v>208</v>
      </c>
      <c r="E569" s="246" t="s">
        <v>19</v>
      </c>
      <c r="F569" s="247" t="s">
        <v>2629</v>
      </c>
      <c r="G569" s="245"/>
      <c r="H569" s="248">
        <v>198</v>
      </c>
      <c r="I569" s="249"/>
      <c r="J569" s="245"/>
      <c r="K569" s="245"/>
      <c r="L569" s="250"/>
      <c r="M569" s="251"/>
      <c r="N569" s="252"/>
      <c r="O569" s="252"/>
      <c r="P569" s="252"/>
      <c r="Q569" s="252"/>
      <c r="R569" s="252"/>
      <c r="S569" s="252"/>
      <c r="T569" s="253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T569" s="254" t="s">
        <v>208</v>
      </c>
      <c r="AU569" s="254" t="s">
        <v>81</v>
      </c>
      <c r="AV569" s="14" t="s">
        <v>81</v>
      </c>
      <c r="AW569" s="14" t="s">
        <v>33</v>
      </c>
      <c r="AX569" s="14" t="s">
        <v>72</v>
      </c>
      <c r="AY569" s="254" t="s">
        <v>196</v>
      </c>
    </row>
    <row r="570" s="13" customFormat="1">
      <c r="A570" s="13"/>
      <c r="B570" s="233"/>
      <c r="C570" s="234"/>
      <c r="D570" s="235" t="s">
        <v>208</v>
      </c>
      <c r="E570" s="236" t="s">
        <v>19</v>
      </c>
      <c r="F570" s="237" t="s">
        <v>2562</v>
      </c>
      <c r="G570" s="234"/>
      <c r="H570" s="236" t="s">
        <v>19</v>
      </c>
      <c r="I570" s="238"/>
      <c r="J570" s="234"/>
      <c r="K570" s="234"/>
      <c r="L570" s="239"/>
      <c r="M570" s="240"/>
      <c r="N570" s="241"/>
      <c r="O570" s="241"/>
      <c r="P570" s="241"/>
      <c r="Q570" s="241"/>
      <c r="R570" s="241"/>
      <c r="S570" s="241"/>
      <c r="T570" s="242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3" t="s">
        <v>208</v>
      </c>
      <c r="AU570" s="243" t="s">
        <v>81</v>
      </c>
      <c r="AV570" s="13" t="s">
        <v>79</v>
      </c>
      <c r="AW570" s="13" t="s">
        <v>33</v>
      </c>
      <c r="AX570" s="13" t="s">
        <v>72</v>
      </c>
      <c r="AY570" s="243" t="s">
        <v>196</v>
      </c>
    </row>
    <row r="571" s="16" customFormat="1">
      <c r="A571" s="16"/>
      <c r="B571" s="266"/>
      <c r="C571" s="267"/>
      <c r="D571" s="235" t="s">
        <v>208</v>
      </c>
      <c r="E571" s="268" t="s">
        <v>19</v>
      </c>
      <c r="F571" s="269" t="s">
        <v>827</v>
      </c>
      <c r="G571" s="267"/>
      <c r="H571" s="270">
        <v>576.20000000000005</v>
      </c>
      <c r="I571" s="271"/>
      <c r="J571" s="267"/>
      <c r="K571" s="267"/>
      <c r="L571" s="272"/>
      <c r="M571" s="273"/>
      <c r="N571" s="274"/>
      <c r="O571" s="274"/>
      <c r="P571" s="274"/>
      <c r="Q571" s="274"/>
      <c r="R571" s="274"/>
      <c r="S571" s="274"/>
      <c r="T571" s="275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T571" s="276" t="s">
        <v>208</v>
      </c>
      <c r="AU571" s="276" t="s">
        <v>81</v>
      </c>
      <c r="AV571" s="16" t="s">
        <v>226</v>
      </c>
      <c r="AW571" s="16" t="s">
        <v>33</v>
      </c>
      <c r="AX571" s="16" t="s">
        <v>72</v>
      </c>
      <c r="AY571" s="276" t="s">
        <v>196</v>
      </c>
    </row>
    <row r="572" s="13" customFormat="1">
      <c r="A572" s="13"/>
      <c r="B572" s="233"/>
      <c r="C572" s="234"/>
      <c r="D572" s="235" t="s">
        <v>208</v>
      </c>
      <c r="E572" s="236" t="s">
        <v>19</v>
      </c>
      <c r="F572" s="237" t="s">
        <v>2642</v>
      </c>
      <c r="G572" s="234"/>
      <c r="H572" s="236" t="s">
        <v>19</v>
      </c>
      <c r="I572" s="238"/>
      <c r="J572" s="234"/>
      <c r="K572" s="234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208</v>
      </c>
      <c r="AU572" s="243" t="s">
        <v>81</v>
      </c>
      <c r="AV572" s="13" t="s">
        <v>79</v>
      </c>
      <c r="AW572" s="13" t="s">
        <v>33</v>
      </c>
      <c r="AX572" s="13" t="s">
        <v>72</v>
      </c>
      <c r="AY572" s="243" t="s">
        <v>196</v>
      </c>
    </row>
    <row r="573" s="14" customFormat="1">
      <c r="A573" s="14"/>
      <c r="B573" s="244"/>
      <c r="C573" s="245"/>
      <c r="D573" s="235" t="s">
        <v>208</v>
      </c>
      <c r="E573" s="246" t="s">
        <v>19</v>
      </c>
      <c r="F573" s="247" t="s">
        <v>2656</v>
      </c>
      <c r="G573" s="245"/>
      <c r="H573" s="248">
        <v>115.24</v>
      </c>
      <c r="I573" s="249"/>
      <c r="J573" s="245"/>
      <c r="K573" s="245"/>
      <c r="L573" s="250"/>
      <c r="M573" s="251"/>
      <c r="N573" s="252"/>
      <c r="O573" s="252"/>
      <c r="P573" s="252"/>
      <c r="Q573" s="252"/>
      <c r="R573" s="252"/>
      <c r="S573" s="252"/>
      <c r="T573" s="253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54" t="s">
        <v>208</v>
      </c>
      <c r="AU573" s="254" t="s">
        <v>81</v>
      </c>
      <c r="AV573" s="14" t="s">
        <v>81</v>
      </c>
      <c r="AW573" s="14" t="s">
        <v>33</v>
      </c>
      <c r="AX573" s="14" t="s">
        <v>72</v>
      </c>
      <c r="AY573" s="254" t="s">
        <v>196</v>
      </c>
    </row>
    <row r="574" s="16" customFormat="1">
      <c r="A574" s="16"/>
      <c r="B574" s="266"/>
      <c r="C574" s="267"/>
      <c r="D574" s="235" t="s">
        <v>208</v>
      </c>
      <c r="E574" s="268" t="s">
        <v>19</v>
      </c>
      <c r="F574" s="269" t="s">
        <v>917</v>
      </c>
      <c r="G574" s="267"/>
      <c r="H574" s="270">
        <v>115.24</v>
      </c>
      <c r="I574" s="271"/>
      <c r="J574" s="267"/>
      <c r="K574" s="267"/>
      <c r="L574" s="272"/>
      <c r="M574" s="273"/>
      <c r="N574" s="274"/>
      <c r="O574" s="274"/>
      <c r="P574" s="274"/>
      <c r="Q574" s="274"/>
      <c r="R574" s="274"/>
      <c r="S574" s="274"/>
      <c r="T574" s="275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T574" s="276" t="s">
        <v>208</v>
      </c>
      <c r="AU574" s="276" t="s">
        <v>81</v>
      </c>
      <c r="AV574" s="16" t="s">
        <v>226</v>
      </c>
      <c r="AW574" s="16" t="s">
        <v>33</v>
      </c>
      <c r="AX574" s="16" t="s">
        <v>79</v>
      </c>
      <c r="AY574" s="276" t="s">
        <v>196</v>
      </c>
    </row>
    <row r="575" s="2" customFormat="1" ht="16.5" customHeight="1">
      <c r="A575" s="41"/>
      <c r="B575" s="42"/>
      <c r="C575" s="280" t="s">
        <v>591</v>
      </c>
      <c r="D575" s="280" t="s">
        <v>407</v>
      </c>
      <c r="E575" s="281" t="s">
        <v>2615</v>
      </c>
      <c r="F575" s="282" t="s">
        <v>2616</v>
      </c>
      <c r="G575" s="283" t="s">
        <v>317</v>
      </c>
      <c r="H575" s="284">
        <v>18.437999999999999</v>
      </c>
      <c r="I575" s="285"/>
      <c r="J575" s="286">
        <f>ROUND(I575*H575,2)</f>
        <v>0</v>
      </c>
      <c r="K575" s="282" t="s">
        <v>19</v>
      </c>
      <c r="L575" s="287"/>
      <c r="M575" s="288" t="s">
        <v>19</v>
      </c>
      <c r="N575" s="289" t="s">
        <v>43</v>
      </c>
      <c r="O575" s="87"/>
      <c r="P575" s="224">
        <f>O575*H575</f>
        <v>0</v>
      </c>
      <c r="Q575" s="224">
        <v>1</v>
      </c>
      <c r="R575" s="224">
        <f>Q575*H575</f>
        <v>18.437999999999999</v>
      </c>
      <c r="S575" s="224">
        <v>0</v>
      </c>
      <c r="T575" s="225">
        <f>S575*H575</f>
        <v>0</v>
      </c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R575" s="226" t="s">
        <v>284</v>
      </c>
      <c r="AT575" s="226" t="s">
        <v>407</v>
      </c>
      <c r="AU575" s="226" t="s">
        <v>81</v>
      </c>
      <c r="AY575" s="20" t="s">
        <v>196</v>
      </c>
      <c r="BE575" s="227">
        <f>IF(N575="základní",J575,0)</f>
        <v>0</v>
      </c>
      <c r="BF575" s="227">
        <f>IF(N575="snížená",J575,0)</f>
        <v>0</v>
      </c>
      <c r="BG575" s="227">
        <f>IF(N575="zákl. přenesená",J575,0)</f>
        <v>0</v>
      </c>
      <c r="BH575" s="227">
        <f>IF(N575="sníž. přenesená",J575,0)</f>
        <v>0</v>
      </c>
      <c r="BI575" s="227">
        <f>IF(N575="nulová",J575,0)</f>
        <v>0</v>
      </c>
      <c r="BJ575" s="20" t="s">
        <v>79</v>
      </c>
      <c r="BK575" s="227">
        <f>ROUND(I575*H575,2)</f>
        <v>0</v>
      </c>
      <c r="BL575" s="20" t="s">
        <v>204</v>
      </c>
      <c r="BM575" s="226" t="s">
        <v>2657</v>
      </c>
    </row>
    <row r="576" s="13" customFormat="1">
      <c r="A576" s="13"/>
      <c r="B576" s="233"/>
      <c r="C576" s="234"/>
      <c r="D576" s="235" t="s">
        <v>208</v>
      </c>
      <c r="E576" s="236" t="s">
        <v>19</v>
      </c>
      <c r="F576" s="237" t="s">
        <v>2624</v>
      </c>
      <c r="G576" s="234"/>
      <c r="H576" s="236" t="s">
        <v>19</v>
      </c>
      <c r="I576" s="238"/>
      <c r="J576" s="234"/>
      <c r="K576" s="234"/>
      <c r="L576" s="239"/>
      <c r="M576" s="240"/>
      <c r="N576" s="241"/>
      <c r="O576" s="241"/>
      <c r="P576" s="241"/>
      <c r="Q576" s="241"/>
      <c r="R576" s="241"/>
      <c r="S576" s="241"/>
      <c r="T576" s="24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3" t="s">
        <v>208</v>
      </c>
      <c r="AU576" s="243" t="s">
        <v>81</v>
      </c>
      <c r="AV576" s="13" t="s">
        <v>79</v>
      </c>
      <c r="AW576" s="13" t="s">
        <v>33</v>
      </c>
      <c r="AX576" s="13" t="s">
        <v>72</v>
      </c>
      <c r="AY576" s="243" t="s">
        <v>196</v>
      </c>
    </row>
    <row r="577" s="13" customFormat="1">
      <c r="A577" s="13"/>
      <c r="B577" s="233"/>
      <c r="C577" s="234"/>
      <c r="D577" s="235" t="s">
        <v>208</v>
      </c>
      <c r="E577" s="236" t="s">
        <v>19</v>
      </c>
      <c r="F577" s="237" t="s">
        <v>2625</v>
      </c>
      <c r="G577" s="234"/>
      <c r="H577" s="236" t="s">
        <v>19</v>
      </c>
      <c r="I577" s="238"/>
      <c r="J577" s="234"/>
      <c r="K577" s="234"/>
      <c r="L577" s="239"/>
      <c r="M577" s="240"/>
      <c r="N577" s="241"/>
      <c r="O577" s="241"/>
      <c r="P577" s="241"/>
      <c r="Q577" s="241"/>
      <c r="R577" s="241"/>
      <c r="S577" s="241"/>
      <c r="T577" s="242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3" t="s">
        <v>208</v>
      </c>
      <c r="AU577" s="243" t="s">
        <v>81</v>
      </c>
      <c r="AV577" s="13" t="s">
        <v>79</v>
      </c>
      <c r="AW577" s="13" t="s">
        <v>33</v>
      </c>
      <c r="AX577" s="13" t="s">
        <v>72</v>
      </c>
      <c r="AY577" s="243" t="s">
        <v>196</v>
      </c>
    </row>
    <row r="578" s="13" customFormat="1">
      <c r="A578" s="13"/>
      <c r="B578" s="233"/>
      <c r="C578" s="234"/>
      <c r="D578" s="235" t="s">
        <v>208</v>
      </c>
      <c r="E578" s="236" t="s">
        <v>19</v>
      </c>
      <c r="F578" s="237" t="s">
        <v>2626</v>
      </c>
      <c r="G578" s="234"/>
      <c r="H578" s="236" t="s">
        <v>19</v>
      </c>
      <c r="I578" s="238"/>
      <c r="J578" s="234"/>
      <c r="K578" s="234"/>
      <c r="L578" s="239"/>
      <c r="M578" s="240"/>
      <c r="N578" s="241"/>
      <c r="O578" s="241"/>
      <c r="P578" s="241"/>
      <c r="Q578" s="241"/>
      <c r="R578" s="241"/>
      <c r="S578" s="241"/>
      <c r="T578" s="242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3" t="s">
        <v>208</v>
      </c>
      <c r="AU578" s="243" t="s">
        <v>81</v>
      </c>
      <c r="AV578" s="13" t="s">
        <v>79</v>
      </c>
      <c r="AW578" s="13" t="s">
        <v>33</v>
      </c>
      <c r="AX578" s="13" t="s">
        <v>72</v>
      </c>
      <c r="AY578" s="243" t="s">
        <v>196</v>
      </c>
    </row>
    <row r="579" s="13" customFormat="1">
      <c r="A579" s="13"/>
      <c r="B579" s="233"/>
      <c r="C579" s="234"/>
      <c r="D579" s="235" t="s">
        <v>208</v>
      </c>
      <c r="E579" s="236" t="s">
        <v>19</v>
      </c>
      <c r="F579" s="237" t="s">
        <v>487</v>
      </c>
      <c r="G579" s="234"/>
      <c r="H579" s="236" t="s">
        <v>19</v>
      </c>
      <c r="I579" s="238"/>
      <c r="J579" s="234"/>
      <c r="K579" s="234"/>
      <c r="L579" s="239"/>
      <c r="M579" s="240"/>
      <c r="N579" s="241"/>
      <c r="O579" s="241"/>
      <c r="P579" s="241"/>
      <c r="Q579" s="241"/>
      <c r="R579" s="241"/>
      <c r="S579" s="241"/>
      <c r="T579" s="242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43" t="s">
        <v>208</v>
      </c>
      <c r="AU579" s="243" t="s">
        <v>81</v>
      </c>
      <c r="AV579" s="13" t="s">
        <v>79</v>
      </c>
      <c r="AW579" s="13" t="s">
        <v>33</v>
      </c>
      <c r="AX579" s="13" t="s">
        <v>72</v>
      </c>
      <c r="AY579" s="243" t="s">
        <v>196</v>
      </c>
    </row>
    <row r="580" s="14" customFormat="1">
      <c r="A580" s="14"/>
      <c r="B580" s="244"/>
      <c r="C580" s="245"/>
      <c r="D580" s="235" t="s">
        <v>208</v>
      </c>
      <c r="E580" s="246" t="s">
        <v>19</v>
      </c>
      <c r="F580" s="247" t="s">
        <v>2627</v>
      </c>
      <c r="G580" s="245"/>
      <c r="H580" s="248">
        <v>378.19999999999999</v>
      </c>
      <c r="I580" s="249"/>
      <c r="J580" s="245"/>
      <c r="K580" s="245"/>
      <c r="L580" s="250"/>
      <c r="M580" s="251"/>
      <c r="N580" s="252"/>
      <c r="O580" s="252"/>
      <c r="P580" s="252"/>
      <c r="Q580" s="252"/>
      <c r="R580" s="252"/>
      <c r="S580" s="252"/>
      <c r="T580" s="253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54" t="s">
        <v>208</v>
      </c>
      <c r="AU580" s="254" t="s">
        <v>81</v>
      </c>
      <c r="AV580" s="14" t="s">
        <v>81</v>
      </c>
      <c r="AW580" s="14" t="s">
        <v>33</v>
      </c>
      <c r="AX580" s="14" t="s">
        <v>72</v>
      </c>
      <c r="AY580" s="254" t="s">
        <v>196</v>
      </c>
    </row>
    <row r="581" s="13" customFormat="1">
      <c r="A581" s="13"/>
      <c r="B581" s="233"/>
      <c r="C581" s="234"/>
      <c r="D581" s="235" t="s">
        <v>208</v>
      </c>
      <c r="E581" s="236" t="s">
        <v>19</v>
      </c>
      <c r="F581" s="237" t="s">
        <v>2562</v>
      </c>
      <c r="G581" s="234"/>
      <c r="H581" s="236" t="s">
        <v>19</v>
      </c>
      <c r="I581" s="238"/>
      <c r="J581" s="234"/>
      <c r="K581" s="234"/>
      <c r="L581" s="239"/>
      <c r="M581" s="240"/>
      <c r="N581" s="241"/>
      <c r="O581" s="241"/>
      <c r="P581" s="241"/>
      <c r="Q581" s="241"/>
      <c r="R581" s="241"/>
      <c r="S581" s="241"/>
      <c r="T581" s="242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3" t="s">
        <v>208</v>
      </c>
      <c r="AU581" s="243" t="s">
        <v>81</v>
      </c>
      <c r="AV581" s="13" t="s">
        <v>79</v>
      </c>
      <c r="AW581" s="13" t="s">
        <v>33</v>
      </c>
      <c r="AX581" s="13" t="s">
        <v>72</v>
      </c>
      <c r="AY581" s="243" t="s">
        <v>196</v>
      </c>
    </row>
    <row r="582" s="13" customFormat="1">
      <c r="A582" s="13"/>
      <c r="B582" s="233"/>
      <c r="C582" s="234"/>
      <c r="D582" s="235" t="s">
        <v>208</v>
      </c>
      <c r="E582" s="236" t="s">
        <v>19</v>
      </c>
      <c r="F582" s="237" t="s">
        <v>2624</v>
      </c>
      <c r="G582" s="234"/>
      <c r="H582" s="236" t="s">
        <v>19</v>
      </c>
      <c r="I582" s="238"/>
      <c r="J582" s="234"/>
      <c r="K582" s="234"/>
      <c r="L582" s="239"/>
      <c r="M582" s="240"/>
      <c r="N582" s="241"/>
      <c r="O582" s="241"/>
      <c r="P582" s="241"/>
      <c r="Q582" s="241"/>
      <c r="R582" s="241"/>
      <c r="S582" s="241"/>
      <c r="T582" s="242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3" t="s">
        <v>208</v>
      </c>
      <c r="AU582" s="243" t="s">
        <v>81</v>
      </c>
      <c r="AV582" s="13" t="s">
        <v>79</v>
      </c>
      <c r="AW582" s="13" t="s">
        <v>33</v>
      </c>
      <c r="AX582" s="13" t="s">
        <v>72</v>
      </c>
      <c r="AY582" s="243" t="s">
        <v>196</v>
      </c>
    </row>
    <row r="583" s="13" customFormat="1">
      <c r="A583" s="13"/>
      <c r="B583" s="233"/>
      <c r="C583" s="234"/>
      <c r="D583" s="235" t="s">
        <v>208</v>
      </c>
      <c r="E583" s="236" t="s">
        <v>19</v>
      </c>
      <c r="F583" s="237" t="s">
        <v>2625</v>
      </c>
      <c r="G583" s="234"/>
      <c r="H583" s="236" t="s">
        <v>19</v>
      </c>
      <c r="I583" s="238"/>
      <c r="J583" s="234"/>
      <c r="K583" s="234"/>
      <c r="L583" s="239"/>
      <c r="M583" s="240"/>
      <c r="N583" s="241"/>
      <c r="O583" s="241"/>
      <c r="P583" s="241"/>
      <c r="Q583" s="241"/>
      <c r="R583" s="241"/>
      <c r="S583" s="241"/>
      <c r="T583" s="242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43" t="s">
        <v>208</v>
      </c>
      <c r="AU583" s="243" t="s">
        <v>81</v>
      </c>
      <c r="AV583" s="13" t="s">
        <v>79</v>
      </c>
      <c r="AW583" s="13" t="s">
        <v>33</v>
      </c>
      <c r="AX583" s="13" t="s">
        <v>72</v>
      </c>
      <c r="AY583" s="243" t="s">
        <v>196</v>
      </c>
    </row>
    <row r="584" s="13" customFormat="1">
      <c r="A584" s="13"/>
      <c r="B584" s="233"/>
      <c r="C584" s="234"/>
      <c r="D584" s="235" t="s">
        <v>208</v>
      </c>
      <c r="E584" s="236" t="s">
        <v>19</v>
      </c>
      <c r="F584" s="237" t="s">
        <v>2626</v>
      </c>
      <c r="G584" s="234"/>
      <c r="H584" s="236" t="s">
        <v>19</v>
      </c>
      <c r="I584" s="238"/>
      <c r="J584" s="234"/>
      <c r="K584" s="234"/>
      <c r="L584" s="239"/>
      <c r="M584" s="240"/>
      <c r="N584" s="241"/>
      <c r="O584" s="241"/>
      <c r="P584" s="241"/>
      <c r="Q584" s="241"/>
      <c r="R584" s="241"/>
      <c r="S584" s="241"/>
      <c r="T584" s="242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3" t="s">
        <v>208</v>
      </c>
      <c r="AU584" s="243" t="s">
        <v>81</v>
      </c>
      <c r="AV584" s="13" t="s">
        <v>79</v>
      </c>
      <c r="AW584" s="13" t="s">
        <v>33</v>
      </c>
      <c r="AX584" s="13" t="s">
        <v>72</v>
      </c>
      <c r="AY584" s="243" t="s">
        <v>196</v>
      </c>
    </row>
    <row r="585" s="13" customFormat="1">
      <c r="A585" s="13"/>
      <c r="B585" s="233"/>
      <c r="C585" s="234"/>
      <c r="D585" s="235" t="s">
        <v>208</v>
      </c>
      <c r="E585" s="236" t="s">
        <v>19</v>
      </c>
      <c r="F585" s="237" t="s">
        <v>489</v>
      </c>
      <c r="G585" s="234"/>
      <c r="H585" s="236" t="s">
        <v>19</v>
      </c>
      <c r="I585" s="238"/>
      <c r="J585" s="234"/>
      <c r="K585" s="234"/>
      <c r="L585" s="239"/>
      <c r="M585" s="240"/>
      <c r="N585" s="241"/>
      <c r="O585" s="241"/>
      <c r="P585" s="241"/>
      <c r="Q585" s="241"/>
      <c r="R585" s="241"/>
      <c r="S585" s="241"/>
      <c r="T585" s="242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3" t="s">
        <v>208</v>
      </c>
      <c r="AU585" s="243" t="s">
        <v>81</v>
      </c>
      <c r="AV585" s="13" t="s">
        <v>79</v>
      </c>
      <c r="AW585" s="13" t="s">
        <v>33</v>
      </c>
      <c r="AX585" s="13" t="s">
        <v>72</v>
      </c>
      <c r="AY585" s="243" t="s">
        <v>196</v>
      </c>
    </row>
    <row r="586" s="14" customFormat="1">
      <c r="A586" s="14"/>
      <c r="B586" s="244"/>
      <c r="C586" s="245"/>
      <c r="D586" s="235" t="s">
        <v>208</v>
      </c>
      <c r="E586" s="246" t="s">
        <v>19</v>
      </c>
      <c r="F586" s="247" t="s">
        <v>2629</v>
      </c>
      <c r="G586" s="245"/>
      <c r="H586" s="248">
        <v>198</v>
      </c>
      <c r="I586" s="249"/>
      <c r="J586" s="245"/>
      <c r="K586" s="245"/>
      <c r="L586" s="250"/>
      <c r="M586" s="251"/>
      <c r="N586" s="252"/>
      <c r="O586" s="252"/>
      <c r="P586" s="252"/>
      <c r="Q586" s="252"/>
      <c r="R586" s="252"/>
      <c r="S586" s="252"/>
      <c r="T586" s="253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54" t="s">
        <v>208</v>
      </c>
      <c r="AU586" s="254" t="s">
        <v>81</v>
      </c>
      <c r="AV586" s="14" t="s">
        <v>81</v>
      </c>
      <c r="AW586" s="14" t="s">
        <v>33</v>
      </c>
      <c r="AX586" s="14" t="s">
        <v>72</v>
      </c>
      <c r="AY586" s="254" t="s">
        <v>196</v>
      </c>
    </row>
    <row r="587" s="13" customFormat="1">
      <c r="A587" s="13"/>
      <c r="B587" s="233"/>
      <c r="C587" s="234"/>
      <c r="D587" s="235" t="s">
        <v>208</v>
      </c>
      <c r="E587" s="236" t="s">
        <v>19</v>
      </c>
      <c r="F587" s="237" t="s">
        <v>2562</v>
      </c>
      <c r="G587" s="234"/>
      <c r="H587" s="236" t="s">
        <v>19</v>
      </c>
      <c r="I587" s="238"/>
      <c r="J587" s="234"/>
      <c r="K587" s="234"/>
      <c r="L587" s="239"/>
      <c r="M587" s="240"/>
      <c r="N587" s="241"/>
      <c r="O587" s="241"/>
      <c r="P587" s="241"/>
      <c r="Q587" s="241"/>
      <c r="R587" s="241"/>
      <c r="S587" s="241"/>
      <c r="T587" s="242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3" t="s">
        <v>208</v>
      </c>
      <c r="AU587" s="243" t="s">
        <v>81</v>
      </c>
      <c r="AV587" s="13" t="s">
        <v>79</v>
      </c>
      <c r="AW587" s="13" t="s">
        <v>33</v>
      </c>
      <c r="AX587" s="13" t="s">
        <v>72</v>
      </c>
      <c r="AY587" s="243" t="s">
        <v>196</v>
      </c>
    </row>
    <row r="588" s="16" customFormat="1">
      <c r="A588" s="16"/>
      <c r="B588" s="266"/>
      <c r="C588" s="267"/>
      <c r="D588" s="235" t="s">
        <v>208</v>
      </c>
      <c r="E588" s="268" t="s">
        <v>19</v>
      </c>
      <c r="F588" s="269" t="s">
        <v>827</v>
      </c>
      <c r="G588" s="267"/>
      <c r="H588" s="270">
        <v>576.20000000000005</v>
      </c>
      <c r="I588" s="271"/>
      <c r="J588" s="267"/>
      <c r="K588" s="267"/>
      <c r="L588" s="272"/>
      <c r="M588" s="273"/>
      <c r="N588" s="274"/>
      <c r="O588" s="274"/>
      <c r="P588" s="274"/>
      <c r="Q588" s="274"/>
      <c r="R588" s="274"/>
      <c r="S588" s="274"/>
      <c r="T588" s="275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T588" s="276" t="s">
        <v>208</v>
      </c>
      <c r="AU588" s="276" t="s">
        <v>81</v>
      </c>
      <c r="AV588" s="16" t="s">
        <v>226</v>
      </c>
      <c r="AW588" s="16" t="s">
        <v>33</v>
      </c>
      <c r="AX588" s="16" t="s">
        <v>72</v>
      </c>
      <c r="AY588" s="276" t="s">
        <v>196</v>
      </c>
    </row>
    <row r="589" s="13" customFormat="1">
      <c r="A589" s="13"/>
      <c r="B589" s="233"/>
      <c r="C589" s="234"/>
      <c r="D589" s="235" t="s">
        <v>208</v>
      </c>
      <c r="E589" s="236" t="s">
        <v>19</v>
      </c>
      <c r="F589" s="237" t="s">
        <v>2642</v>
      </c>
      <c r="G589" s="234"/>
      <c r="H589" s="236" t="s">
        <v>19</v>
      </c>
      <c r="I589" s="238"/>
      <c r="J589" s="234"/>
      <c r="K589" s="234"/>
      <c r="L589" s="239"/>
      <c r="M589" s="240"/>
      <c r="N589" s="241"/>
      <c r="O589" s="241"/>
      <c r="P589" s="241"/>
      <c r="Q589" s="241"/>
      <c r="R589" s="241"/>
      <c r="S589" s="241"/>
      <c r="T589" s="242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3" t="s">
        <v>208</v>
      </c>
      <c r="AU589" s="243" t="s">
        <v>81</v>
      </c>
      <c r="AV589" s="13" t="s">
        <v>79</v>
      </c>
      <c r="AW589" s="13" t="s">
        <v>33</v>
      </c>
      <c r="AX589" s="13" t="s">
        <v>72</v>
      </c>
      <c r="AY589" s="243" t="s">
        <v>196</v>
      </c>
    </row>
    <row r="590" s="14" customFormat="1">
      <c r="A590" s="14"/>
      <c r="B590" s="244"/>
      <c r="C590" s="245"/>
      <c r="D590" s="235" t="s">
        <v>208</v>
      </c>
      <c r="E590" s="246" t="s">
        <v>19</v>
      </c>
      <c r="F590" s="247" t="s">
        <v>2656</v>
      </c>
      <c r="G590" s="245"/>
      <c r="H590" s="248">
        <v>115.24</v>
      </c>
      <c r="I590" s="249"/>
      <c r="J590" s="245"/>
      <c r="K590" s="245"/>
      <c r="L590" s="250"/>
      <c r="M590" s="251"/>
      <c r="N590" s="252"/>
      <c r="O590" s="252"/>
      <c r="P590" s="252"/>
      <c r="Q590" s="252"/>
      <c r="R590" s="252"/>
      <c r="S590" s="252"/>
      <c r="T590" s="253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4" t="s">
        <v>208</v>
      </c>
      <c r="AU590" s="254" t="s">
        <v>81</v>
      </c>
      <c r="AV590" s="14" t="s">
        <v>81</v>
      </c>
      <c r="AW590" s="14" t="s">
        <v>33</v>
      </c>
      <c r="AX590" s="14" t="s">
        <v>72</v>
      </c>
      <c r="AY590" s="254" t="s">
        <v>196</v>
      </c>
    </row>
    <row r="591" s="16" customFormat="1">
      <c r="A591" s="16"/>
      <c r="B591" s="266"/>
      <c r="C591" s="267"/>
      <c r="D591" s="235" t="s">
        <v>208</v>
      </c>
      <c r="E591" s="268" t="s">
        <v>19</v>
      </c>
      <c r="F591" s="269" t="s">
        <v>917</v>
      </c>
      <c r="G591" s="267"/>
      <c r="H591" s="270">
        <v>115.24</v>
      </c>
      <c r="I591" s="271"/>
      <c r="J591" s="267"/>
      <c r="K591" s="267"/>
      <c r="L591" s="272"/>
      <c r="M591" s="273"/>
      <c r="N591" s="274"/>
      <c r="O591" s="274"/>
      <c r="P591" s="274"/>
      <c r="Q591" s="274"/>
      <c r="R591" s="274"/>
      <c r="S591" s="274"/>
      <c r="T591" s="275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T591" s="276" t="s">
        <v>208</v>
      </c>
      <c r="AU591" s="276" t="s">
        <v>81</v>
      </c>
      <c r="AV591" s="16" t="s">
        <v>226</v>
      </c>
      <c r="AW591" s="16" t="s">
        <v>33</v>
      </c>
      <c r="AX591" s="16" t="s">
        <v>72</v>
      </c>
      <c r="AY591" s="276" t="s">
        <v>196</v>
      </c>
    </row>
    <row r="592" s="13" customFormat="1">
      <c r="A592" s="13"/>
      <c r="B592" s="233"/>
      <c r="C592" s="234"/>
      <c r="D592" s="235" t="s">
        <v>208</v>
      </c>
      <c r="E592" s="236" t="s">
        <v>19</v>
      </c>
      <c r="F592" s="237" t="s">
        <v>2645</v>
      </c>
      <c r="G592" s="234"/>
      <c r="H592" s="236" t="s">
        <v>19</v>
      </c>
      <c r="I592" s="238"/>
      <c r="J592" s="234"/>
      <c r="K592" s="234"/>
      <c r="L592" s="239"/>
      <c r="M592" s="240"/>
      <c r="N592" s="241"/>
      <c r="O592" s="241"/>
      <c r="P592" s="241"/>
      <c r="Q592" s="241"/>
      <c r="R592" s="241"/>
      <c r="S592" s="241"/>
      <c r="T592" s="242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3" t="s">
        <v>208</v>
      </c>
      <c r="AU592" s="243" t="s">
        <v>81</v>
      </c>
      <c r="AV592" s="13" t="s">
        <v>79</v>
      </c>
      <c r="AW592" s="13" t="s">
        <v>33</v>
      </c>
      <c r="AX592" s="13" t="s">
        <v>72</v>
      </c>
      <c r="AY592" s="243" t="s">
        <v>196</v>
      </c>
    </row>
    <row r="593" s="14" customFormat="1">
      <c r="A593" s="14"/>
      <c r="B593" s="244"/>
      <c r="C593" s="245"/>
      <c r="D593" s="235" t="s">
        <v>208</v>
      </c>
      <c r="E593" s="246" t="s">
        <v>19</v>
      </c>
      <c r="F593" s="247" t="s">
        <v>2658</v>
      </c>
      <c r="G593" s="245"/>
      <c r="H593" s="248">
        <v>18.437999999999999</v>
      </c>
      <c r="I593" s="249"/>
      <c r="J593" s="245"/>
      <c r="K593" s="245"/>
      <c r="L593" s="250"/>
      <c r="M593" s="251"/>
      <c r="N593" s="252"/>
      <c r="O593" s="252"/>
      <c r="P593" s="252"/>
      <c r="Q593" s="252"/>
      <c r="R593" s="252"/>
      <c r="S593" s="252"/>
      <c r="T593" s="253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54" t="s">
        <v>208</v>
      </c>
      <c r="AU593" s="254" t="s">
        <v>81</v>
      </c>
      <c r="AV593" s="14" t="s">
        <v>81</v>
      </c>
      <c r="AW593" s="14" t="s">
        <v>33</v>
      </c>
      <c r="AX593" s="14" t="s">
        <v>72</v>
      </c>
      <c r="AY593" s="254" t="s">
        <v>196</v>
      </c>
    </row>
    <row r="594" s="16" customFormat="1">
      <c r="A594" s="16"/>
      <c r="B594" s="266"/>
      <c r="C594" s="267"/>
      <c r="D594" s="235" t="s">
        <v>208</v>
      </c>
      <c r="E594" s="268" t="s">
        <v>19</v>
      </c>
      <c r="F594" s="269" t="s">
        <v>940</v>
      </c>
      <c r="G594" s="267"/>
      <c r="H594" s="270">
        <v>18.437999999999999</v>
      </c>
      <c r="I594" s="271"/>
      <c r="J594" s="267"/>
      <c r="K594" s="267"/>
      <c r="L594" s="272"/>
      <c r="M594" s="273"/>
      <c r="N594" s="274"/>
      <c r="O594" s="274"/>
      <c r="P594" s="274"/>
      <c r="Q594" s="274"/>
      <c r="R594" s="274"/>
      <c r="S594" s="274"/>
      <c r="T594" s="275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T594" s="276" t="s">
        <v>208</v>
      </c>
      <c r="AU594" s="276" t="s">
        <v>81</v>
      </c>
      <c r="AV594" s="16" t="s">
        <v>226</v>
      </c>
      <c r="AW594" s="16" t="s">
        <v>33</v>
      </c>
      <c r="AX594" s="16" t="s">
        <v>79</v>
      </c>
      <c r="AY594" s="276" t="s">
        <v>196</v>
      </c>
    </row>
    <row r="595" s="2" customFormat="1" ht="16.5" customHeight="1">
      <c r="A595" s="41"/>
      <c r="B595" s="42"/>
      <c r="C595" s="280" t="s">
        <v>593</v>
      </c>
      <c r="D595" s="280" t="s">
        <v>407</v>
      </c>
      <c r="E595" s="281" t="s">
        <v>2647</v>
      </c>
      <c r="F595" s="282" t="s">
        <v>2648</v>
      </c>
      <c r="G595" s="283" t="s">
        <v>317</v>
      </c>
      <c r="H595" s="284">
        <v>19.591000000000001</v>
      </c>
      <c r="I595" s="285"/>
      <c r="J595" s="286">
        <f>ROUND(I595*H595,2)</f>
        <v>0</v>
      </c>
      <c r="K595" s="282" t="s">
        <v>203</v>
      </c>
      <c r="L595" s="287"/>
      <c r="M595" s="288" t="s">
        <v>19</v>
      </c>
      <c r="N595" s="289" t="s">
        <v>43</v>
      </c>
      <c r="O595" s="87"/>
      <c r="P595" s="224">
        <f>O595*H595</f>
        <v>0</v>
      </c>
      <c r="Q595" s="224">
        <v>1</v>
      </c>
      <c r="R595" s="224">
        <f>Q595*H595</f>
        <v>19.591000000000001</v>
      </c>
      <c r="S595" s="224">
        <v>0</v>
      </c>
      <c r="T595" s="225">
        <f>S595*H595</f>
        <v>0</v>
      </c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R595" s="226" t="s">
        <v>284</v>
      </c>
      <c r="AT595" s="226" t="s">
        <v>407</v>
      </c>
      <c r="AU595" s="226" t="s">
        <v>81</v>
      </c>
      <c r="AY595" s="20" t="s">
        <v>196</v>
      </c>
      <c r="BE595" s="227">
        <f>IF(N595="základní",J595,0)</f>
        <v>0</v>
      </c>
      <c r="BF595" s="227">
        <f>IF(N595="snížená",J595,0)</f>
        <v>0</v>
      </c>
      <c r="BG595" s="227">
        <f>IF(N595="zákl. přenesená",J595,0)</f>
        <v>0</v>
      </c>
      <c r="BH595" s="227">
        <f>IF(N595="sníž. přenesená",J595,0)</f>
        <v>0</v>
      </c>
      <c r="BI595" s="227">
        <f>IF(N595="nulová",J595,0)</f>
        <v>0</v>
      </c>
      <c r="BJ595" s="20" t="s">
        <v>79</v>
      </c>
      <c r="BK595" s="227">
        <f>ROUND(I595*H595,2)</f>
        <v>0</v>
      </c>
      <c r="BL595" s="20" t="s">
        <v>204</v>
      </c>
      <c r="BM595" s="226" t="s">
        <v>2659</v>
      </c>
    </row>
    <row r="596" s="13" customFormat="1">
      <c r="A596" s="13"/>
      <c r="B596" s="233"/>
      <c r="C596" s="234"/>
      <c r="D596" s="235" t="s">
        <v>208</v>
      </c>
      <c r="E596" s="236" t="s">
        <v>19</v>
      </c>
      <c r="F596" s="237" t="s">
        <v>2624</v>
      </c>
      <c r="G596" s="234"/>
      <c r="H596" s="236" t="s">
        <v>19</v>
      </c>
      <c r="I596" s="238"/>
      <c r="J596" s="234"/>
      <c r="K596" s="234"/>
      <c r="L596" s="239"/>
      <c r="M596" s="240"/>
      <c r="N596" s="241"/>
      <c r="O596" s="241"/>
      <c r="P596" s="241"/>
      <c r="Q596" s="241"/>
      <c r="R596" s="241"/>
      <c r="S596" s="241"/>
      <c r="T596" s="24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3" t="s">
        <v>208</v>
      </c>
      <c r="AU596" s="243" t="s">
        <v>81</v>
      </c>
      <c r="AV596" s="13" t="s">
        <v>79</v>
      </c>
      <c r="AW596" s="13" t="s">
        <v>33</v>
      </c>
      <c r="AX596" s="13" t="s">
        <v>72</v>
      </c>
      <c r="AY596" s="243" t="s">
        <v>196</v>
      </c>
    </row>
    <row r="597" s="13" customFormat="1">
      <c r="A597" s="13"/>
      <c r="B597" s="233"/>
      <c r="C597" s="234"/>
      <c r="D597" s="235" t="s">
        <v>208</v>
      </c>
      <c r="E597" s="236" t="s">
        <v>19</v>
      </c>
      <c r="F597" s="237" t="s">
        <v>2625</v>
      </c>
      <c r="G597" s="234"/>
      <c r="H597" s="236" t="s">
        <v>19</v>
      </c>
      <c r="I597" s="238"/>
      <c r="J597" s="234"/>
      <c r="K597" s="234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208</v>
      </c>
      <c r="AU597" s="243" t="s">
        <v>81</v>
      </c>
      <c r="AV597" s="13" t="s">
        <v>79</v>
      </c>
      <c r="AW597" s="13" t="s">
        <v>33</v>
      </c>
      <c r="AX597" s="13" t="s">
        <v>72</v>
      </c>
      <c r="AY597" s="243" t="s">
        <v>196</v>
      </c>
    </row>
    <row r="598" s="13" customFormat="1">
      <c r="A598" s="13"/>
      <c r="B598" s="233"/>
      <c r="C598" s="234"/>
      <c r="D598" s="235" t="s">
        <v>208</v>
      </c>
      <c r="E598" s="236" t="s">
        <v>19</v>
      </c>
      <c r="F598" s="237" t="s">
        <v>2626</v>
      </c>
      <c r="G598" s="234"/>
      <c r="H598" s="236" t="s">
        <v>19</v>
      </c>
      <c r="I598" s="238"/>
      <c r="J598" s="234"/>
      <c r="K598" s="234"/>
      <c r="L598" s="239"/>
      <c r="M598" s="240"/>
      <c r="N598" s="241"/>
      <c r="O598" s="241"/>
      <c r="P598" s="241"/>
      <c r="Q598" s="241"/>
      <c r="R598" s="241"/>
      <c r="S598" s="241"/>
      <c r="T598" s="24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3" t="s">
        <v>208</v>
      </c>
      <c r="AU598" s="243" t="s">
        <v>81</v>
      </c>
      <c r="AV598" s="13" t="s">
        <v>79</v>
      </c>
      <c r="AW598" s="13" t="s">
        <v>33</v>
      </c>
      <c r="AX598" s="13" t="s">
        <v>72</v>
      </c>
      <c r="AY598" s="243" t="s">
        <v>196</v>
      </c>
    </row>
    <row r="599" s="13" customFormat="1">
      <c r="A599" s="13"/>
      <c r="B599" s="233"/>
      <c r="C599" s="234"/>
      <c r="D599" s="235" t="s">
        <v>208</v>
      </c>
      <c r="E599" s="236" t="s">
        <v>19</v>
      </c>
      <c r="F599" s="237" t="s">
        <v>487</v>
      </c>
      <c r="G599" s="234"/>
      <c r="H599" s="236" t="s">
        <v>19</v>
      </c>
      <c r="I599" s="238"/>
      <c r="J599" s="234"/>
      <c r="K599" s="234"/>
      <c r="L599" s="239"/>
      <c r="M599" s="240"/>
      <c r="N599" s="241"/>
      <c r="O599" s="241"/>
      <c r="P599" s="241"/>
      <c r="Q599" s="241"/>
      <c r="R599" s="241"/>
      <c r="S599" s="241"/>
      <c r="T599" s="24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3" t="s">
        <v>208</v>
      </c>
      <c r="AU599" s="243" t="s">
        <v>81</v>
      </c>
      <c r="AV599" s="13" t="s">
        <v>79</v>
      </c>
      <c r="AW599" s="13" t="s">
        <v>33</v>
      </c>
      <c r="AX599" s="13" t="s">
        <v>72</v>
      </c>
      <c r="AY599" s="243" t="s">
        <v>196</v>
      </c>
    </row>
    <row r="600" s="14" customFormat="1">
      <c r="A600" s="14"/>
      <c r="B600" s="244"/>
      <c r="C600" s="245"/>
      <c r="D600" s="235" t="s">
        <v>208</v>
      </c>
      <c r="E600" s="246" t="s">
        <v>19</v>
      </c>
      <c r="F600" s="247" t="s">
        <v>2627</v>
      </c>
      <c r="G600" s="245"/>
      <c r="H600" s="248">
        <v>378.19999999999999</v>
      </c>
      <c r="I600" s="249"/>
      <c r="J600" s="245"/>
      <c r="K600" s="245"/>
      <c r="L600" s="250"/>
      <c r="M600" s="251"/>
      <c r="N600" s="252"/>
      <c r="O600" s="252"/>
      <c r="P600" s="252"/>
      <c r="Q600" s="252"/>
      <c r="R600" s="252"/>
      <c r="S600" s="252"/>
      <c r="T600" s="253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54" t="s">
        <v>208</v>
      </c>
      <c r="AU600" s="254" t="s">
        <v>81</v>
      </c>
      <c r="AV600" s="14" t="s">
        <v>81</v>
      </c>
      <c r="AW600" s="14" t="s">
        <v>33</v>
      </c>
      <c r="AX600" s="14" t="s">
        <v>72</v>
      </c>
      <c r="AY600" s="254" t="s">
        <v>196</v>
      </c>
    </row>
    <row r="601" s="13" customFormat="1">
      <c r="A601" s="13"/>
      <c r="B601" s="233"/>
      <c r="C601" s="234"/>
      <c r="D601" s="235" t="s">
        <v>208</v>
      </c>
      <c r="E601" s="236" t="s">
        <v>19</v>
      </c>
      <c r="F601" s="237" t="s">
        <v>2562</v>
      </c>
      <c r="G601" s="234"/>
      <c r="H601" s="236" t="s">
        <v>19</v>
      </c>
      <c r="I601" s="238"/>
      <c r="J601" s="234"/>
      <c r="K601" s="234"/>
      <c r="L601" s="239"/>
      <c r="M601" s="240"/>
      <c r="N601" s="241"/>
      <c r="O601" s="241"/>
      <c r="P601" s="241"/>
      <c r="Q601" s="241"/>
      <c r="R601" s="241"/>
      <c r="S601" s="241"/>
      <c r="T601" s="242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3" t="s">
        <v>208</v>
      </c>
      <c r="AU601" s="243" t="s">
        <v>81</v>
      </c>
      <c r="AV601" s="13" t="s">
        <v>79</v>
      </c>
      <c r="AW601" s="13" t="s">
        <v>33</v>
      </c>
      <c r="AX601" s="13" t="s">
        <v>72</v>
      </c>
      <c r="AY601" s="243" t="s">
        <v>196</v>
      </c>
    </row>
    <row r="602" s="13" customFormat="1">
      <c r="A602" s="13"/>
      <c r="B602" s="233"/>
      <c r="C602" s="234"/>
      <c r="D602" s="235" t="s">
        <v>208</v>
      </c>
      <c r="E602" s="236" t="s">
        <v>19</v>
      </c>
      <c r="F602" s="237" t="s">
        <v>2624</v>
      </c>
      <c r="G602" s="234"/>
      <c r="H602" s="236" t="s">
        <v>19</v>
      </c>
      <c r="I602" s="238"/>
      <c r="J602" s="234"/>
      <c r="K602" s="234"/>
      <c r="L602" s="239"/>
      <c r="M602" s="240"/>
      <c r="N602" s="241"/>
      <c r="O602" s="241"/>
      <c r="P602" s="241"/>
      <c r="Q602" s="241"/>
      <c r="R602" s="241"/>
      <c r="S602" s="241"/>
      <c r="T602" s="242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3" t="s">
        <v>208</v>
      </c>
      <c r="AU602" s="243" t="s">
        <v>81</v>
      </c>
      <c r="AV602" s="13" t="s">
        <v>79</v>
      </c>
      <c r="AW602" s="13" t="s">
        <v>33</v>
      </c>
      <c r="AX602" s="13" t="s">
        <v>72</v>
      </c>
      <c r="AY602" s="243" t="s">
        <v>196</v>
      </c>
    </row>
    <row r="603" s="13" customFormat="1">
      <c r="A603" s="13"/>
      <c r="B603" s="233"/>
      <c r="C603" s="234"/>
      <c r="D603" s="235" t="s">
        <v>208</v>
      </c>
      <c r="E603" s="236" t="s">
        <v>19</v>
      </c>
      <c r="F603" s="237" t="s">
        <v>2625</v>
      </c>
      <c r="G603" s="234"/>
      <c r="H603" s="236" t="s">
        <v>19</v>
      </c>
      <c r="I603" s="238"/>
      <c r="J603" s="234"/>
      <c r="K603" s="234"/>
      <c r="L603" s="239"/>
      <c r="M603" s="240"/>
      <c r="N603" s="241"/>
      <c r="O603" s="241"/>
      <c r="P603" s="241"/>
      <c r="Q603" s="241"/>
      <c r="R603" s="241"/>
      <c r="S603" s="241"/>
      <c r="T603" s="242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3" t="s">
        <v>208</v>
      </c>
      <c r="AU603" s="243" t="s">
        <v>81</v>
      </c>
      <c r="AV603" s="13" t="s">
        <v>79</v>
      </c>
      <c r="AW603" s="13" t="s">
        <v>33</v>
      </c>
      <c r="AX603" s="13" t="s">
        <v>72</v>
      </c>
      <c r="AY603" s="243" t="s">
        <v>196</v>
      </c>
    </row>
    <row r="604" s="13" customFormat="1">
      <c r="A604" s="13"/>
      <c r="B604" s="233"/>
      <c r="C604" s="234"/>
      <c r="D604" s="235" t="s">
        <v>208</v>
      </c>
      <c r="E604" s="236" t="s">
        <v>19</v>
      </c>
      <c r="F604" s="237" t="s">
        <v>2626</v>
      </c>
      <c r="G604" s="234"/>
      <c r="H604" s="236" t="s">
        <v>19</v>
      </c>
      <c r="I604" s="238"/>
      <c r="J604" s="234"/>
      <c r="K604" s="234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208</v>
      </c>
      <c r="AU604" s="243" t="s">
        <v>81</v>
      </c>
      <c r="AV604" s="13" t="s">
        <v>79</v>
      </c>
      <c r="AW604" s="13" t="s">
        <v>33</v>
      </c>
      <c r="AX604" s="13" t="s">
        <v>72</v>
      </c>
      <c r="AY604" s="243" t="s">
        <v>196</v>
      </c>
    </row>
    <row r="605" s="13" customFormat="1">
      <c r="A605" s="13"/>
      <c r="B605" s="233"/>
      <c r="C605" s="234"/>
      <c r="D605" s="235" t="s">
        <v>208</v>
      </c>
      <c r="E605" s="236" t="s">
        <v>19</v>
      </c>
      <c r="F605" s="237" t="s">
        <v>489</v>
      </c>
      <c r="G605" s="234"/>
      <c r="H605" s="236" t="s">
        <v>19</v>
      </c>
      <c r="I605" s="238"/>
      <c r="J605" s="234"/>
      <c r="K605" s="234"/>
      <c r="L605" s="239"/>
      <c r="M605" s="240"/>
      <c r="N605" s="241"/>
      <c r="O605" s="241"/>
      <c r="P605" s="241"/>
      <c r="Q605" s="241"/>
      <c r="R605" s="241"/>
      <c r="S605" s="241"/>
      <c r="T605" s="24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3" t="s">
        <v>208</v>
      </c>
      <c r="AU605" s="243" t="s">
        <v>81</v>
      </c>
      <c r="AV605" s="13" t="s">
        <v>79</v>
      </c>
      <c r="AW605" s="13" t="s">
        <v>33</v>
      </c>
      <c r="AX605" s="13" t="s">
        <v>72</v>
      </c>
      <c r="AY605" s="243" t="s">
        <v>196</v>
      </c>
    </row>
    <row r="606" s="14" customFormat="1">
      <c r="A606" s="14"/>
      <c r="B606" s="244"/>
      <c r="C606" s="245"/>
      <c r="D606" s="235" t="s">
        <v>208</v>
      </c>
      <c r="E606" s="246" t="s">
        <v>19</v>
      </c>
      <c r="F606" s="247" t="s">
        <v>2629</v>
      </c>
      <c r="G606" s="245"/>
      <c r="H606" s="248">
        <v>198</v>
      </c>
      <c r="I606" s="249"/>
      <c r="J606" s="245"/>
      <c r="K606" s="245"/>
      <c r="L606" s="250"/>
      <c r="M606" s="251"/>
      <c r="N606" s="252"/>
      <c r="O606" s="252"/>
      <c r="P606" s="252"/>
      <c r="Q606" s="252"/>
      <c r="R606" s="252"/>
      <c r="S606" s="252"/>
      <c r="T606" s="253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4" t="s">
        <v>208</v>
      </c>
      <c r="AU606" s="254" t="s">
        <v>81</v>
      </c>
      <c r="AV606" s="14" t="s">
        <v>81</v>
      </c>
      <c r="AW606" s="14" t="s">
        <v>33</v>
      </c>
      <c r="AX606" s="14" t="s">
        <v>72</v>
      </c>
      <c r="AY606" s="254" t="s">
        <v>196</v>
      </c>
    </row>
    <row r="607" s="13" customFormat="1">
      <c r="A607" s="13"/>
      <c r="B607" s="233"/>
      <c r="C607" s="234"/>
      <c r="D607" s="235" t="s">
        <v>208</v>
      </c>
      <c r="E607" s="236" t="s">
        <v>19</v>
      </c>
      <c r="F607" s="237" t="s">
        <v>2562</v>
      </c>
      <c r="G607" s="234"/>
      <c r="H607" s="236" t="s">
        <v>19</v>
      </c>
      <c r="I607" s="238"/>
      <c r="J607" s="234"/>
      <c r="K607" s="234"/>
      <c r="L607" s="239"/>
      <c r="M607" s="240"/>
      <c r="N607" s="241"/>
      <c r="O607" s="241"/>
      <c r="P607" s="241"/>
      <c r="Q607" s="241"/>
      <c r="R607" s="241"/>
      <c r="S607" s="241"/>
      <c r="T607" s="242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3" t="s">
        <v>208</v>
      </c>
      <c r="AU607" s="243" t="s">
        <v>81</v>
      </c>
      <c r="AV607" s="13" t="s">
        <v>79</v>
      </c>
      <c r="AW607" s="13" t="s">
        <v>33</v>
      </c>
      <c r="AX607" s="13" t="s">
        <v>72</v>
      </c>
      <c r="AY607" s="243" t="s">
        <v>196</v>
      </c>
    </row>
    <row r="608" s="16" customFormat="1">
      <c r="A608" s="16"/>
      <c r="B608" s="266"/>
      <c r="C608" s="267"/>
      <c r="D608" s="235" t="s">
        <v>208</v>
      </c>
      <c r="E608" s="268" t="s">
        <v>19</v>
      </c>
      <c r="F608" s="269" t="s">
        <v>827</v>
      </c>
      <c r="G608" s="267"/>
      <c r="H608" s="270">
        <v>576.20000000000005</v>
      </c>
      <c r="I608" s="271"/>
      <c r="J608" s="267"/>
      <c r="K608" s="267"/>
      <c r="L608" s="272"/>
      <c r="M608" s="273"/>
      <c r="N608" s="274"/>
      <c r="O608" s="274"/>
      <c r="P608" s="274"/>
      <c r="Q608" s="274"/>
      <c r="R608" s="274"/>
      <c r="S608" s="274"/>
      <c r="T608" s="275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T608" s="276" t="s">
        <v>208</v>
      </c>
      <c r="AU608" s="276" t="s">
        <v>81</v>
      </c>
      <c r="AV608" s="16" t="s">
        <v>226</v>
      </c>
      <c r="AW608" s="16" t="s">
        <v>33</v>
      </c>
      <c r="AX608" s="16" t="s">
        <v>72</v>
      </c>
      <c r="AY608" s="276" t="s">
        <v>196</v>
      </c>
    </row>
    <row r="609" s="13" customFormat="1">
      <c r="A609" s="13"/>
      <c r="B609" s="233"/>
      <c r="C609" s="234"/>
      <c r="D609" s="235" t="s">
        <v>208</v>
      </c>
      <c r="E609" s="236" t="s">
        <v>19</v>
      </c>
      <c r="F609" s="237" t="s">
        <v>2642</v>
      </c>
      <c r="G609" s="234"/>
      <c r="H609" s="236" t="s">
        <v>19</v>
      </c>
      <c r="I609" s="238"/>
      <c r="J609" s="234"/>
      <c r="K609" s="234"/>
      <c r="L609" s="239"/>
      <c r="M609" s="240"/>
      <c r="N609" s="241"/>
      <c r="O609" s="241"/>
      <c r="P609" s="241"/>
      <c r="Q609" s="241"/>
      <c r="R609" s="241"/>
      <c r="S609" s="241"/>
      <c r="T609" s="24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3" t="s">
        <v>208</v>
      </c>
      <c r="AU609" s="243" t="s">
        <v>81</v>
      </c>
      <c r="AV609" s="13" t="s">
        <v>79</v>
      </c>
      <c r="AW609" s="13" t="s">
        <v>33</v>
      </c>
      <c r="AX609" s="13" t="s">
        <v>72</v>
      </c>
      <c r="AY609" s="243" t="s">
        <v>196</v>
      </c>
    </row>
    <row r="610" s="14" customFormat="1">
      <c r="A610" s="14"/>
      <c r="B610" s="244"/>
      <c r="C610" s="245"/>
      <c r="D610" s="235" t="s">
        <v>208</v>
      </c>
      <c r="E610" s="246" t="s">
        <v>19</v>
      </c>
      <c r="F610" s="247" t="s">
        <v>2656</v>
      </c>
      <c r="G610" s="245"/>
      <c r="H610" s="248">
        <v>115.24</v>
      </c>
      <c r="I610" s="249"/>
      <c r="J610" s="245"/>
      <c r="K610" s="245"/>
      <c r="L610" s="250"/>
      <c r="M610" s="251"/>
      <c r="N610" s="252"/>
      <c r="O610" s="252"/>
      <c r="P610" s="252"/>
      <c r="Q610" s="252"/>
      <c r="R610" s="252"/>
      <c r="S610" s="252"/>
      <c r="T610" s="253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54" t="s">
        <v>208</v>
      </c>
      <c r="AU610" s="254" t="s">
        <v>81</v>
      </c>
      <c r="AV610" s="14" t="s">
        <v>81</v>
      </c>
      <c r="AW610" s="14" t="s">
        <v>33</v>
      </c>
      <c r="AX610" s="14" t="s">
        <v>72</v>
      </c>
      <c r="AY610" s="254" t="s">
        <v>196</v>
      </c>
    </row>
    <row r="611" s="16" customFormat="1">
      <c r="A611" s="16"/>
      <c r="B611" s="266"/>
      <c r="C611" s="267"/>
      <c r="D611" s="235" t="s">
        <v>208</v>
      </c>
      <c r="E611" s="268" t="s">
        <v>19</v>
      </c>
      <c r="F611" s="269" t="s">
        <v>917</v>
      </c>
      <c r="G611" s="267"/>
      <c r="H611" s="270">
        <v>115.24</v>
      </c>
      <c r="I611" s="271"/>
      <c r="J611" s="267"/>
      <c r="K611" s="267"/>
      <c r="L611" s="272"/>
      <c r="M611" s="273"/>
      <c r="N611" s="274"/>
      <c r="O611" s="274"/>
      <c r="P611" s="274"/>
      <c r="Q611" s="274"/>
      <c r="R611" s="274"/>
      <c r="S611" s="274"/>
      <c r="T611" s="275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T611" s="276" t="s">
        <v>208</v>
      </c>
      <c r="AU611" s="276" t="s">
        <v>81</v>
      </c>
      <c r="AV611" s="16" t="s">
        <v>226</v>
      </c>
      <c r="AW611" s="16" t="s">
        <v>33</v>
      </c>
      <c r="AX611" s="16" t="s">
        <v>72</v>
      </c>
      <c r="AY611" s="276" t="s">
        <v>196</v>
      </c>
    </row>
    <row r="612" s="13" customFormat="1">
      <c r="A612" s="13"/>
      <c r="B612" s="233"/>
      <c r="C612" s="234"/>
      <c r="D612" s="235" t="s">
        <v>208</v>
      </c>
      <c r="E612" s="236" t="s">
        <v>19</v>
      </c>
      <c r="F612" s="237" t="s">
        <v>2650</v>
      </c>
      <c r="G612" s="234"/>
      <c r="H612" s="236" t="s">
        <v>19</v>
      </c>
      <c r="I612" s="238"/>
      <c r="J612" s="234"/>
      <c r="K612" s="234"/>
      <c r="L612" s="239"/>
      <c r="M612" s="240"/>
      <c r="N612" s="241"/>
      <c r="O612" s="241"/>
      <c r="P612" s="241"/>
      <c r="Q612" s="241"/>
      <c r="R612" s="241"/>
      <c r="S612" s="241"/>
      <c r="T612" s="242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43" t="s">
        <v>208</v>
      </c>
      <c r="AU612" s="243" t="s">
        <v>81</v>
      </c>
      <c r="AV612" s="13" t="s">
        <v>79</v>
      </c>
      <c r="AW612" s="13" t="s">
        <v>33</v>
      </c>
      <c r="AX612" s="13" t="s">
        <v>72</v>
      </c>
      <c r="AY612" s="243" t="s">
        <v>196</v>
      </c>
    </row>
    <row r="613" s="14" customFormat="1">
      <c r="A613" s="14"/>
      <c r="B613" s="244"/>
      <c r="C613" s="245"/>
      <c r="D613" s="235" t="s">
        <v>208</v>
      </c>
      <c r="E613" s="246" t="s">
        <v>19</v>
      </c>
      <c r="F613" s="247" t="s">
        <v>2660</v>
      </c>
      <c r="G613" s="245"/>
      <c r="H613" s="248">
        <v>19.591000000000001</v>
      </c>
      <c r="I613" s="249"/>
      <c r="J613" s="245"/>
      <c r="K613" s="245"/>
      <c r="L613" s="250"/>
      <c r="M613" s="251"/>
      <c r="N613" s="252"/>
      <c r="O613" s="252"/>
      <c r="P613" s="252"/>
      <c r="Q613" s="252"/>
      <c r="R613" s="252"/>
      <c r="S613" s="252"/>
      <c r="T613" s="253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4" t="s">
        <v>208</v>
      </c>
      <c r="AU613" s="254" t="s">
        <v>81</v>
      </c>
      <c r="AV613" s="14" t="s">
        <v>81</v>
      </c>
      <c r="AW613" s="14" t="s">
        <v>33</v>
      </c>
      <c r="AX613" s="14" t="s">
        <v>72</v>
      </c>
      <c r="AY613" s="254" t="s">
        <v>196</v>
      </c>
    </row>
    <row r="614" s="16" customFormat="1">
      <c r="A614" s="16"/>
      <c r="B614" s="266"/>
      <c r="C614" s="267"/>
      <c r="D614" s="235" t="s">
        <v>208</v>
      </c>
      <c r="E614" s="268" t="s">
        <v>19</v>
      </c>
      <c r="F614" s="269" t="s">
        <v>940</v>
      </c>
      <c r="G614" s="267"/>
      <c r="H614" s="270">
        <v>19.591000000000001</v>
      </c>
      <c r="I614" s="271"/>
      <c r="J614" s="267"/>
      <c r="K614" s="267"/>
      <c r="L614" s="272"/>
      <c r="M614" s="273"/>
      <c r="N614" s="274"/>
      <c r="O614" s="274"/>
      <c r="P614" s="274"/>
      <c r="Q614" s="274"/>
      <c r="R614" s="274"/>
      <c r="S614" s="274"/>
      <c r="T614" s="275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T614" s="276" t="s">
        <v>208</v>
      </c>
      <c r="AU614" s="276" t="s">
        <v>81</v>
      </c>
      <c r="AV614" s="16" t="s">
        <v>226</v>
      </c>
      <c r="AW614" s="16" t="s">
        <v>33</v>
      </c>
      <c r="AX614" s="16" t="s">
        <v>79</v>
      </c>
      <c r="AY614" s="276" t="s">
        <v>196</v>
      </c>
    </row>
    <row r="615" s="2" customFormat="1" ht="16.5" customHeight="1">
      <c r="A615" s="41"/>
      <c r="B615" s="42"/>
      <c r="C615" s="215" t="s">
        <v>600</v>
      </c>
      <c r="D615" s="215" t="s">
        <v>199</v>
      </c>
      <c r="E615" s="216" t="s">
        <v>2661</v>
      </c>
      <c r="F615" s="217" t="s">
        <v>2662</v>
      </c>
      <c r="G615" s="218" t="s">
        <v>317</v>
      </c>
      <c r="H615" s="219">
        <v>38.372</v>
      </c>
      <c r="I615" s="220"/>
      <c r="J615" s="221">
        <f>ROUND(I615*H615,2)</f>
        <v>0</v>
      </c>
      <c r="K615" s="217" t="s">
        <v>203</v>
      </c>
      <c r="L615" s="47"/>
      <c r="M615" s="222" t="s">
        <v>19</v>
      </c>
      <c r="N615" s="223" t="s">
        <v>43</v>
      </c>
      <c r="O615" s="87"/>
      <c r="P615" s="224">
        <f>O615*H615</f>
        <v>0</v>
      </c>
      <c r="Q615" s="224">
        <v>0</v>
      </c>
      <c r="R615" s="224">
        <f>Q615*H615</f>
        <v>0</v>
      </c>
      <c r="S615" s="224">
        <v>0</v>
      </c>
      <c r="T615" s="225">
        <f>S615*H615</f>
        <v>0</v>
      </c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R615" s="226" t="s">
        <v>204</v>
      </c>
      <c r="AT615" s="226" t="s">
        <v>199</v>
      </c>
      <c r="AU615" s="226" t="s">
        <v>81</v>
      </c>
      <c r="AY615" s="20" t="s">
        <v>196</v>
      </c>
      <c r="BE615" s="227">
        <f>IF(N615="základní",J615,0)</f>
        <v>0</v>
      </c>
      <c r="BF615" s="227">
        <f>IF(N615="snížená",J615,0)</f>
        <v>0</v>
      </c>
      <c r="BG615" s="227">
        <f>IF(N615="zákl. přenesená",J615,0)</f>
        <v>0</v>
      </c>
      <c r="BH615" s="227">
        <f>IF(N615="sníž. přenesená",J615,0)</f>
        <v>0</v>
      </c>
      <c r="BI615" s="227">
        <f>IF(N615="nulová",J615,0)</f>
        <v>0</v>
      </c>
      <c r="BJ615" s="20" t="s">
        <v>79</v>
      </c>
      <c r="BK615" s="227">
        <f>ROUND(I615*H615,2)</f>
        <v>0</v>
      </c>
      <c r="BL615" s="20" t="s">
        <v>204</v>
      </c>
      <c r="BM615" s="226" t="s">
        <v>2663</v>
      </c>
    </row>
    <row r="616" s="2" customFormat="1">
      <c r="A616" s="41"/>
      <c r="B616" s="42"/>
      <c r="C616" s="43"/>
      <c r="D616" s="228" t="s">
        <v>206</v>
      </c>
      <c r="E616" s="43"/>
      <c r="F616" s="229" t="s">
        <v>2664</v>
      </c>
      <c r="G616" s="43"/>
      <c r="H616" s="43"/>
      <c r="I616" s="230"/>
      <c r="J616" s="43"/>
      <c r="K616" s="43"/>
      <c r="L616" s="47"/>
      <c r="M616" s="231"/>
      <c r="N616" s="232"/>
      <c r="O616" s="87"/>
      <c r="P616" s="87"/>
      <c r="Q616" s="87"/>
      <c r="R616" s="87"/>
      <c r="S616" s="87"/>
      <c r="T616" s="88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T616" s="20" t="s">
        <v>206</v>
      </c>
      <c r="AU616" s="20" t="s">
        <v>81</v>
      </c>
    </row>
    <row r="617" s="14" customFormat="1">
      <c r="A617" s="14"/>
      <c r="B617" s="244"/>
      <c r="C617" s="245"/>
      <c r="D617" s="235" t="s">
        <v>208</v>
      </c>
      <c r="E617" s="246" t="s">
        <v>19</v>
      </c>
      <c r="F617" s="247" t="s">
        <v>2665</v>
      </c>
      <c r="G617" s="245"/>
      <c r="H617" s="248">
        <v>38.372</v>
      </c>
      <c r="I617" s="249"/>
      <c r="J617" s="245"/>
      <c r="K617" s="245"/>
      <c r="L617" s="250"/>
      <c r="M617" s="251"/>
      <c r="N617" s="252"/>
      <c r="O617" s="252"/>
      <c r="P617" s="252"/>
      <c r="Q617" s="252"/>
      <c r="R617" s="252"/>
      <c r="S617" s="252"/>
      <c r="T617" s="253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4" t="s">
        <v>208</v>
      </c>
      <c r="AU617" s="254" t="s">
        <v>81</v>
      </c>
      <c r="AV617" s="14" t="s">
        <v>81</v>
      </c>
      <c r="AW617" s="14" t="s">
        <v>33</v>
      </c>
      <c r="AX617" s="14" t="s">
        <v>79</v>
      </c>
      <c r="AY617" s="254" t="s">
        <v>196</v>
      </c>
    </row>
    <row r="618" s="12" customFormat="1" ht="22.8" customHeight="1">
      <c r="A618" s="12"/>
      <c r="B618" s="199"/>
      <c r="C618" s="200"/>
      <c r="D618" s="201" t="s">
        <v>71</v>
      </c>
      <c r="E618" s="213" t="s">
        <v>2666</v>
      </c>
      <c r="F618" s="213" t="s">
        <v>2667</v>
      </c>
      <c r="G618" s="200"/>
      <c r="H618" s="200"/>
      <c r="I618" s="203"/>
      <c r="J618" s="214">
        <f>BK618</f>
        <v>0</v>
      </c>
      <c r="K618" s="200"/>
      <c r="L618" s="205"/>
      <c r="M618" s="206"/>
      <c r="N618" s="207"/>
      <c r="O618" s="207"/>
      <c r="P618" s="208">
        <f>SUM(P619:P665)</f>
        <v>0</v>
      </c>
      <c r="Q618" s="207"/>
      <c r="R618" s="208">
        <f>SUM(R619:R665)</f>
        <v>18.419</v>
      </c>
      <c r="S618" s="207"/>
      <c r="T618" s="209">
        <f>SUM(T619:T665)</f>
        <v>0</v>
      </c>
      <c r="U618" s="12"/>
      <c r="V618" s="12"/>
      <c r="W618" s="12"/>
      <c r="X618" s="12"/>
      <c r="Y618" s="12"/>
      <c r="Z618" s="12"/>
      <c r="AA618" s="12"/>
      <c r="AB618" s="12"/>
      <c r="AC618" s="12"/>
      <c r="AD618" s="12"/>
      <c r="AE618" s="12"/>
      <c r="AR618" s="210" t="s">
        <v>79</v>
      </c>
      <c r="AT618" s="211" t="s">
        <v>71</v>
      </c>
      <c r="AU618" s="211" t="s">
        <v>79</v>
      </c>
      <c r="AY618" s="210" t="s">
        <v>196</v>
      </c>
      <c r="BK618" s="212">
        <f>SUM(BK619:BK665)</f>
        <v>0</v>
      </c>
    </row>
    <row r="619" s="2" customFormat="1" ht="21.75" customHeight="1">
      <c r="A619" s="41"/>
      <c r="B619" s="42"/>
      <c r="C619" s="215" t="s">
        <v>602</v>
      </c>
      <c r="D619" s="215" t="s">
        <v>199</v>
      </c>
      <c r="E619" s="216" t="s">
        <v>2604</v>
      </c>
      <c r="F619" s="217" t="s">
        <v>2605</v>
      </c>
      <c r="G619" s="218" t="s">
        <v>202</v>
      </c>
      <c r="H619" s="219">
        <v>287.80000000000001</v>
      </c>
      <c r="I619" s="220"/>
      <c r="J619" s="221">
        <f>ROUND(I619*H619,2)</f>
        <v>0</v>
      </c>
      <c r="K619" s="217" t="s">
        <v>203</v>
      </c>
      <c r="L619" s="47"/>
      <c r="M619" s="222" t="s">
        <v>19</v>
      </c>
      <c r="N619" s="223" t="s">
        <v>43</v>
      </c>
      <c r="O619" s="87"/>
      <c r="P619" s="224">
        <f>O619*H619</f>
        <v>0</v>
      </c>
      <c r="Q619" s="224">
        <v>0</v>
      </c>
      <c r="R619" s="224">
        <f>Q619*H619</f>
        <v>0</v>
      </c>
      <c r="S619" s="224">
        <v>0</v>
      </c>
      <c r="T619" s="225">
        <f>S619*H619</f>
        <v>0</v>
      </c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R619" s="226" t="s">
        <v>204</v>
      </c>
      <c r="AT619" s="226" t="s">
        <v>199</v>
      </c>
      <c r="AU619" s="226" t="s">
        <v>81</v>
      </c>
      <c r="AY619" s="20" t="s">
        <v>196</v>
      </c>
      <c r="BE619" s="227">
        <f>IF(N619="základní",J619,0)</f>
        <v>0</v>
      </c>
      <c r="BF619" s="227">
        <f>IF(N619="snížená",J619,0)</f>
        <v>0</v>
      </c>
      <c r="BG619" s="227">
        <f>IF(N619="zákl. přenesená",J619,0)</f>
        <v>0</v>
      </c>
      <c r="BH619" s="227">
        <f>IF(N619="sníž. přenesená",J619,0)</f>
        <v>0</v>
      </c>
      <c r="BI619" s="227">
        <f>IF(N619="nulová",J619,0)</f>
        <v>0</v>
      </c>
      <c r="BJ619" s="20" t="s">
        <v>79</v>
      </c>
      <c r="BK619" s="227">
        <f>ROUND(I619*H619,2)</f>
        <v>0</v>
      </c>
      <c r="BL619" s="20" t="s">
        <v>204</v>
      </c>
      <c r="BM619" s="226" t="s">
        <v>2668</v>
      </c>
    </row>
    <row r="620" s="2" customFormat="1">
      <c r="A620" s="41"/>
      <c r="B620" s="42"/>
      <c r="C620" s="43"/>
      <c r="D620" s="228" t="s">
        <v>206</v>
      </c>
      <c r="E620" s="43"/>
      <c r="F620" s="229" t="s">
        <v>2607</v>
      </c>
      <c r="G620" s="43"/>
      <c r="H620" s="43"/>
      <c r="I620" s="230"/>
      <c r="J620" s="43"/>
      <c r="K620" s="43"/>
      <c r="L620" s="47"/>
      <c r="M620" s="231"/>
      <c r="N620" s="232"/>
      <c r="O620" s="87"/>
      <c r="P620" s="87"/>
      <c r="Q620" s="87"/>
      <c r="R620" s="87"/>
      <c r="S620" s="87"/>
      <c r="T620" s="88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T620" s="20" t="s">
        <v>206</v>
      </c>
      <c r="AU620" s="20" t="s">
        <v>81</v>
      </c>
    </row>
    <row r="621" s="13" customFormat="1">
      <c r="A621" s="13"/>
      <c r="B621" s="233"/>
      <c r="C621" s="234"/>
      <c r="D621" s="235" t="s">
        <v>208</v>
      </c>
      <c r="E621" s="236" t="s">
        <v>19</v>
      </c>
      <c r="F621" s="237" t="s">
        <v>2628</v>
      </c>
      <c r="G621" s="234"/>
      <c r="H621" s="236" t="s">
        <v>19</v>
      </c>
      <c r="I621" s="238"/>
      <c r="J621" s="234"/>
      <c r="K621" s="234"/>
      <c r="L621" s="239"/>
      <c r="M621" s="240"/>
      <c r="N621" s="241"/>
      <c r="O621" s="241"/>
      <c r="P621" s="241"/>
      <c r="Q621" s="241"/>
      <c r="R621" s="241"/>
      <c r="S621" s="241"/>
      <c r="T621" s="242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3" t="s">
        <v>208</v>
      </c>
      <c r="AU621" s="243" t="s">
        <v>81</v>
      </c>
      <c r="AV621" s="13" t="s">
        <v>79</v>
      </c>
      <c r="AW621" s="13" t="s">
        <v>33</v>
      </c>
      <c r="AX621" s="13" t="s">
        <v>72</v>
      </c>
      <c r="AY621" s="243" t="s">
        <v>196</v>
      </c>
    </row>
    <row r="622" s="13" customFormat="1">
      <c r="A622" s="13"/>
      <c r="B622" s="233"/>
      <c r="C622" s="234"/>
      <c r="D622" s="235" t="s">
        <v>208</v>
      </c>
      <c r="E622" s="236" t="s">
        <v>19</v>
      </c>
      <c r="F622" s="237" t="s">
        <v>2669</v>
      </c>
      <c r="G622" s="234"/>
      <c r="H622" s="236" t="s">
        <v>19</v>
      </c>
      <c r="I622" s="238"/>
      <c r="J622" s="234"/>
      <c r="K622" s="234"/>
      <c r="L622" s="239"/>
      <c r="M622" s="240"/>
      <c r="N622" s="241"/>
      <c r="O622" s="241"/>
      <c r="P622" s="241"/>
      <c r="Q622" s="241"/>
      <c r="R622" s="241"/>
      <c r="S622" s="241"/>
      <c r="T622" s="24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3" t="s">
        <v>208</v>
      </c>
      <c r="AU622" s="243" t="s">
        <v>81</v>
      </c>
      <c r="AV622" s="13" t="s">
        <v>79</v>
      </c>
      <c r="AW622" s="13" t="s">
        <v>33</v>
      </c>
      <c r="AX622" s="13" t="s">
        <v>72</v>
      </c>
      <c r="AY622" s="243" t="s">
        <v>196</v>
      </c>
    </row>
    <row r="623" s="13" customFormat="1">
      <c r="A623" s="13"/>
      <c r="B623" s="233"/>
      <c r="C623" s="234"/>
      <c r="D623" s="235" t="s">
        <v>208</v>
      </c>
      <c r="E623" s="236" t="s">
        <v>19</v>
      </c>
      <c r="F623" s="237" t="s">
        <v>2670</v>
      </c>
      <c r="G623" s="234"/>
      <c r="H623" s="236" t="s">
        <v>19</v>
      </c>
      <c r="I623" s="238"/>
      <c r="J623" s="234"/>
      <c r="K623" s="234"/>
      <c r="L623" s="239"/>
      <c r="M623" s="240"/>
      <c r="N623" s="241"/>
      <c r="O623" s="241"/>
      <c r="P623" s="241"/>
      <c r="Q623" s="241"/>
      <c r="R623" s="241"/>
      <c r="S623" s="241"/>
      <c r="T623" s="242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3" t="s">
        <v>208</v>
      </c>
      <c r="AU623" s="243" t="s">
        <v>81</v>
      </c>
      <c r="AV623" s="13" t="s">
        <v>79</v>
      </c>
      <c r="AW623" s="13" t="s">
        <v>33</v>
      </c>
      <c r="AX623" s="13" t="s">
        <v>72</v>
      </c>
      <c r="AY623" s="243" t="s">
        <v>196</v>
      </c>
    </row>
    <row r="624" s="13" customFormat="1">
      <c r="A624" s="13"/>
      <c r="B624" s="233"/>
      <c r="C624" s="234"/>
      <c r="D624" s="235" t="s">
        <v>208</v>
      </c>
      <c r="E624" s="236" t="s">
        <v>19</v>
      </c>
      <c r="F624" s="237" t="s">
        <v>401</v>
      </c>
      <c r="G624" s="234"/>
      <c r="H624" s="236" t="s">
        <v>19</v>
      </c>
      <c r="I624" s="238"/>
      <c r="J624" s="234"/>
      <c r="K624" s="234"/>
      <c r="L624" s="239"/>
      <c r="M624" s="240"/>
      <c r="N624" s="241"/>
      <c r="O624" s="241"/>
      <c r="P624" s="241"/>
      <c r="Q624" s="241"/>
      <c r="R624" s="241"/>
      <c r="S624" s="241"/>
      <c r="T624" s="242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3" t="s">
        <v>208</v>
      </c>
      <c r="AU624" s="243" t="s">
        <v>81</v>
      </c>
      <c r="AV624" s="13" t="s">
        <v>79</v>
      </c>
      <c r="AW624" s="13" t="s">
        <v>33</v>
      </c>
      <c r="AX624" s="13" t="s">
        <v>72</v>
      </c>
      <c r="AY624" s="243" t="s">
        <v>196</v>
      </c>
    </row>
    <row r="625" s="14" customFormat="1">
      <c r="A625" s="14"/>
      <c r="B625" s="244"/>
      <c r="C625" s="245"/>
      <c r="D625" s="235" t="s">
        <v>208</v>
      </c>
      <c r="E625" s="246" t="s">
        <v>19</v>
      </c>
      <c r="F625" s="247" t="s">
        <v>2671</v>
      </c>
      <c r="G625" s="245"/>
      <c r="H625" s="248">
        <v>287.80000000000001</v>
      </c>
      <c r="I625" s="249"/>
      <c r="J625" s="245"/>
      <c r="K625" s="245"/>
      <c r="L625" s="250"/>
      <c r="M625" s="251"/>
      <c r="N625" s="252"/>
      <c r="O625" s="252"/>
      <c r="P625" s="252"/>
      <c r="Q625" s="252"/>
      <c r="R625" s="252"/>
      <c r="S625" s="252"/>
      <c r="T625" s="253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4" t="s">
        <v>208</v>
      </c>
      <c r="AU625" s="254" t="s">
        <v>81</v>
      </c>
      <c r="AV625" s="14" t="s">
        <v>81</v>
      </c>
      <c r="AW625" s="14" t="s">
        <v>33</v>
      </c>
      <c r="AX625" s="14" t="s">
        <v>72</v>
      </c>
      <c r="AY625" s="254" t="s">
        <v>196</v>
      </c>
    </row>
    <row r="626" s="13" customFormat="1">
      <c r="A626" s="13"/>
      <c r="B626" s="233"/>
      <c r="C626" s="234"/>
      <c r="D626" s="235" t="s">
        <v>208</v>
      </c>
      <c r="E626" s="236" t="s">
        <v>19</v>
      </c>
      <c r="F626" s="237" t="s">
        <v>2562</v>
      </c>
      <c r="G626" s="234"/>
      <c r="H626" s="236" t="s">
        <v>19</v>
      </c>
      <c r="I626" s="238"/>
      <c r="J626" s="234"/>
      <c r="K626" s="234"/>
      <c r="L626" s="239"/>
      <c r="M626" s="240"/>
      <c r="N626" s="241"/>
      <c r="O626" s="241"/>
      <c r="P626" s="241"/>
      <c r="Q626" s="241"/>
      <c r="R626" s="241"/>
      <c r="S626" s="241"/>
      <c r="T626" s="242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3" t="s">
        <v>208</v>
      </c>
      <c r="AU626" s="243" t="s">
        <v>81</v>
      </c>
      <c r="AV626" s="13" t="s">
        <v>79</v>
      </c>
      <c r="AW626" s="13" t="s">
        <v>33</v>
      </c>
      <c r="AX626" s="13" t="s">
        <v>72</v>
      </c>
      <c r="AY626" s="243" t="s">
        <v>196</v>
      </c>
    </row>
    <row r="627" s="15" customFormat="1">
      <c r="A627" s="15"/>
      <c r="B627" s="255"/>
      <c r="C627" s="256"/>
      <c r="D627" s="235" t="s">
        <v>208</v>
      </c>
      <c r="E627" s="257" t="s">
        <v>19</v>
      </c>
      <c r="F627" s="258" t="s">
        <v>219</v>
      </c>
      <c r="G627" s="256"/>
      <c r="H627" s="259">
        <v>287.80000000000001</v>
      </c>
      <c r="I627" s="260"/>
      <c r="J627" s="256"/>
      <c r="K627" s="256"/>
      <c r="L627" s="261"/>
      <c r="M627" s="262"/>
      <c r="N627" s="263"/>
      <c r="O627" s="263"/>
      <c r="P627" s="263"/>
      <c r="Q627" s="263"/>
      <c r="R627" s="263"/>
      <c r="S627" s="263"/>
      <c r="T627" s="264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T627" s="265" t="s">
        <v>208</v>
      </c>
      <c r="AU627" s="265" t="s">
        <v>81</v>
      </c>
      <c r="AV627" s="15" t="s">
        <v>204</v>
      </c>
      <c r="AW627" s="15" t="s">
        <v>33</v>
      </c>
      <c r="AX627" s="15" t="s">
        <v>79</v>
      </c>
      <c r="AY627" s="265" t="s">
        <v>196</v>
      </c>
    </row>
    <row r="628" s="2" customFormat="1" ht="24.15" customHeight="1">
      <c r="A628" s="41"/>
      <c r="B628" s="42"/>
      <c r="C628" s="215" t="s">
        <v>604</v>
      </c>
      <c r="D628" s="215" t="s">
        <v>199</v>
      </c>
      <c r="E628" s="216" t="s">
        <v>2635</v>
      </c>
      <c r="F628" s="217" t="s">
        <v>2636</v>
      </c>
      <c r="G628" s="218" t="s">
        <v>202</v>
      </c>
      <c r="H628" s="219">
        <v>287.80000000000001</v>
      </c>
      <c r="I628" s="220"/>
      <c r="J628" s="221">
        <f>ROUND(I628*H628,2)</f>
        <v>0</v>
      </c>
      <c r="K628" s="217" t="s">
        <v>203</v>
      </c>
      <c r="L628" s="47"/>
      <c r="M628" s="222" t="s">
        <v>19</v>
      </c>
      <c r="N628" s="223" t="s">
        <v>43</v>
      </c>
      <c r="O628" s="87"/>
      <c r="P628" s="224">
        <f>O628*H628</f>
        <v>0</v>
      </c>
      <c r="Q628" s="224">
        <v>0</v>
      </c>
      <c r="R628" s="224">
        <f>Q628*H628</f>
        <v>0</v>
      </c>
      <c r="S628" s="224">
        <v>0</v>
      </c>
      <c r="T628" s="225">
        <f>S628*H628</f>
        <v>0</v>
      </c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R628" s="226" t="s">
        <v>204</v>
      </c>
      <c r="AT628" s="226" t="s">
        <v>199</v>
      </c>
      <c r="AU628" s="226" t="s">
        <v>81</v>
      </c>
      <c r="AY628" s="20" t="s">
        <v>196</v>
      </c>
      <c r="BE628" s="227">
        <f>IF(N628="základní",J628,0)</f>
        <v>0</v>
      </c>
      <c r="BF628" s="227">
        <f>IF(N628="snížená",J628,0)</f>
        <v>0</v>
      </c>
      <c r="BG628" s="227">
        <f>IF(N628="zákl. přenesená",J628,0)</f>
        <v>0</v>
      </c>
      <c r="BH628" s="227">
        <f>IF(N628="sníž. přenesená",J628,0)</f>
        <v>0</v>
      </c>
      <c r="BI628" s="227">
        <f>IF(N628="nulová",J628,0)</f>
        <v>0</v>
      </c>
      <c r="BJ628" s="20" t="s">
        <v>79</v>
      </c>
      <c r="BK628" s="227">
        <f>ROUND(I628*H628,2)</f>
        <v>0</v>
      </c>
      <c r="BL628" s="20" t="s">
        <v>204</v>
      </c>
      <c r="BM628" s="226" t="s">
        <v>2672</v>
      </c>
    </row>
    <row r="629" s="2" customFormat="1">
      <c r="A629" s="41"/>
      <c r="B629" s="42"/>
      <c r="C629" s="43"/>
      <c r="D629" s="228" t="s">
        <v>206</v>
      </c>
      <c r="E629" s="43"/>
      <c r="F629" s="229" t="s">
        <v>2638</v>
      </c>
      <c r="G629" s="43"/>
      <c r="H629" s="43"/>
      <c r="I629" s="230"/>
      <c r="J629" s="43"/>
      <c r="K629" s="43"/>
      <c r="L629" s="47"/>
      <c r="M629" s="231"/>
      <c r="N629" s="232"/>
      <c r="O629" s="87"/>
      <c r="P629" s="87"/>
      <c r="Q629" s="87"/>
      <c r="R629" s="87"/>
      <c r="S629" s="87"/>
      <c r="T629" s="88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T629" s="20" t="s">
        <v>206</v>
      </c>
      <c r="AU629" s="20" t="s">
        <v>81</v>
      </c>
    </row>
    <row r="630" s="13" customFormat="1">
      <c r="A630" s="13"/>
      <c r="B630" s="233"/>
      <c r="C630" s="234"/>
      <c r="D630" s="235" t="s">
        <v>208</v>
      </c>
      <c r="E630" s="236" t="s">
        <v>19</v>
      </c>
      <c r="F630" s="237" t="s">
        <v>2628</v>
      </c>
      <c r="G630" s="234"/>
      <c r="H630" s="236" t="s">
        <v>19</v>
      </c>
      <c r="I630" s="238"/>
      <c r="J630" s="234"/>
      <c r="K630" s="234"/>
      <c r="L630" s="239"/>
      <c r="M630" s="240"/>
      <c r="N630" s="241"/>
      <c r="O630" s="241"/>
      <c r="P630" s="241"/>
      <c r="Q630" s="241"/>
      <c r="R630" s="241"/>
      <c r="S630" s="241"/>
      <c r="T630" s="242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3" t="s">
        <v>208</v>
      </c>
      <c r="AU630" s="243" t="s">
        <v>81</v>
      </c>
      <c r="AV630" s="13" t="s">
        <v>79</v>
      </c>
      <c r="AW630" s="13" t="s">
        <v>33</v>
      </c>
      <c r="AX630" s="13" t="s">
        <v>72</v>
      </c>
      <c r="AY630" s="243" t="s">
        <v>196</v>
      </c>
    </row>
    <row r="631" s="13" customFormat="1">
      <c r="A631" s="13"/>
      <c r="B631" s="233"/>
      <c r="C631" s="234"/>
      <c r="D631" s="235" t="s">
        <v>208</v>
      </c>
      <c r="E631" s="236" t="s">
        <v>19</v>
      </c>
      <c r="F631" s="237" t="s">
        <v>2669</v>
      </c>
      <c r="G631" s="234"/>
      <c r="H631" s="236" t="s">
        <v>19</v>
      </c>
      <c r="I631" s="238"/>
      <c r="J631" s="234"/>
      <c r="K631" s="234"/>
      <c r="L631" s="239"/>
      <c r="M631" s="240"/>
      <c r="N631" s="241"/>
      <c r="O631" s="241"/>
      <c r="P631" s="241"/>
      <c r="Q631" s="241"/>
      <c r="R631" s="241"/>
      <c r="S631" s="241"/>
      <c r="T631" s="24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3" t="s">
        <v>208</v>
      </c>
      <c r="AU631" s="243" t="s">
        <v>81</v>
      </c>
      <c r="AV631" s="13" t="s">
        <v>79</v>
      </c>
      <c r="AW631" s="13" t="s">
        <v>33</v>
      </c>
      <c r="AX631" s="13" t="s">
        <v>72</v>
      </c>
      <c r="AY631" s="243" t="s">
        <v>196</v>
      </c>
    </row>
    <row r="632" s="13" customFormat="1">
      <c r="A632" s="13"/>
      <c r="B632" s="233"/>
      <c r="C632" s="234"/>
      <c r="D632" s="235" t="s">
        <v>208</v>
      </c>
      <c r="E632" s="236" t="s">
        <v>19</v>
      </c>
      <c r="F632" s="237" t="s">
        <v>2670</v>
      </c>
      <c r="G632" s="234"/>
      <c r="H632" s="236" t="s">
        <v>19</v>
      </c>
      <c r="I632" s="238"/>
      <c r="J632" s="234"/>
      <c r="K632" s="234"/>
      <c r="L632" s="239"/>
      <c r="M632" s="240"/>
      <c r="N632" s="241"/>
      <c r="O632" s="241"/>
      <c r="P632" s="241"/>
      <c r="Q632" s="241"/>
      <c r="R632" s="241"/>
      <c r="S632" s="241"/>
      <c r="T632" s="242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3" t="s">
        <v>208</v>
      </c>
      <c r="AU632" s="243" t="s">
        <v>81</v>
      </c>
      <c r="AV632" s="13" t="s">
        <v>79</v>
      </c>
      <c r="AW632" s="13" t="s">
        <v>33</v>
      </c>
      <c r="AX632" s="13" t="s">
        <v>72</v>
      </c>
      <c r="AY632" s="243" t="s">
        <v>196</v>
      </c>
    </row>
    <row r="633" s="13" customFormat="1">
      <c r="A633" s="13"/>
      <c r="B633" s="233"/>
      <c r="C633" s="234"/>
      <c r="D633" s="235" t="s">
        <v>208</v>
      </c>
      <c r="E633" s="236" t="s">
        <v>19</v>
      </c>
      <c r="F633" s="237" t="s">
        <v>401</v>
      </c>
      <c r="G633" s="234"/>
      <c r="H633" s="236" t="s">
        <v>19</v>
      </c>
      <c r="I633" s="238"/>
      <c r="J633" s="234"/>
      <c r="K633" s="234"/>
      <c r="L633" s="239"/>
      <c r="M633" s="240"/>
      <c r="N633" s="241"/>
      <c r="O633" s="241"/>
      <c r="P633" s="241"/>
      <c r="Q633" s="241"/>
      <c r="R633" s="241"/>
      <c r="S633" s="241"/>
      <c r="T633" s="242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43" t="s">
        <v>208</v>
      </c>
      <c r="AU633" s="243" t="s">
        <v>81</v>
      </c>
      <c r="AV633" s="13" t="s">
        <v>79</v>
      </c>
      <c r="AW633" s="13" t="s">
        <v>33</v>
      </c>
      <c r="AX633" s="13" t="s">
        <v>72</v>
      </c>
      <c r="AY633" s="243" t="s">
        <v>196</v>
      </c>
    </row>
    <row r="634" s="14" customFormat="1">
      <c r="A634" s="14"/>
      <c r="B634" s="244"/>
      <c r="C634" s="245"/>
      <c r="D634" s="235" t="s">
        <v>208</v>
      </c>
      <c r="E634" s="246" t="s">
        <v>19</v>
      </c>
      <c r="F634" s="247" t="s">
        <v>2671</v>
      </c>
      <c r="G634" s="245"/>
      <c r="H634" s="248">
        <v>287.80000000000001</v>
      </c>
      <c r="I634" s="249"/>
      <c r="J634" s="245"/>
      <c r="K634" s="245"/>
      <c r="L634" s="250"/>
      <c r="M634" s="251"/>
      <c r="N634" s="252"/>
      <c r="O634" s="252"/>
      <c r="P634" s="252"/>
      <c r="Q634" s="252"/>
      <c r="R634" s="252"/>
      <c r="S634" s="252"/>
      <c r="T634" s="253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T634" s="254" t="s">
        <v>208</v>
      </c>
      <c r="AU634" s="254" t="s">
        <v>81</v>
      </c>
      <c r="AV634" s="14" t="s">
        <v>81</v>
      </c>
      <c r="AW634" s="14" t="s">
        <v>33</v>
      </c>
      <c r="AX634" s="14" t="s">
        <v>72</v>
      </c>
      <c r="AY634" s="254" t="s">
        <v>196</v>
      </c>
    </row>
    <row r="635" s="13" customFormat="1">
      <c r="A635" s="13"/>
      <c r="B635" s="233"/>
      <c r="C635" s="234"/>
      <c r="D635" s="235" t="s">
        <v>208</v>
      </c>
      <c r="E635" s="236" t="s">
        <v>19</v>
      </c>
      <c r="F635" s="237" t="s">
        <v>2562</v>
      </c>
      <c r="G635" s="234"/>
      <c r="H635" s="236" t="s">
        <v>19</v>
      </c>
      <c r="I635" s="238"/>
      <c r="J635" s="234"/>
      <c r="K635" s="234"/>
      <c r="L635" s="239"/>
      <c r="M635" s="240"/>
      <c r="N635" s="241"/>
      <c r="O635" s="241"/>
      <c r="P635" s="241"/>
      <c r="Q635" s="241"/>
      <c r="R635" s="241"/>
      <c r="S635" s="241"/>
      <c r="T635" s="242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43" t="s">
        <v>208</v>
      </c>
      <c r="AU635" s="243" t="s">
        <v>81</v>
      </c>
      <c r="AV635" s="13" t="s">
        <v>79</v>
      </c>
      <c r="AW635" s="13" t="s">
        <v>33</v>
      </c>
      <c r="AX635" s="13" t="s">
        <v>72</v>
      </c>
      <c r="AY635" s="243" t="s">
        <v>196</v>
      </c>
    </row>
    <row r="636" s="15" customFormat="1">
      <c r="A636" s="15"/>
      <c r="B636" s="255"/>
      <c r="C636" s="256"/>
      <c r="D636" s="235" t="s">
        <v>208</v>
      </c>
      <c r="E636" s="257" t="s">
        <v>19</v>
      </c>
      <c r="F636" s="258" t="s">
        <v>219</v>
      </c>
      <c r="G636" s="256"/>
      <c r="H636" s="259">
        <v>287.80000000000001</v>
      </c>
      <c r="I636" s="260"/>
      <c r="J636" s="256"/>
      <c r="K636" s="256"/>
      <c r="L636" s="261"/>
      <c r="M636" s="262"/>
      <c r="N636" s="263"/>
      <c r="O636" s="263"/>
      <c r="P636" s="263"/>
      <c r="Q636" s="263"/>
      <c r="R636" s="263"/>
      <c r="S636" s="263"/>
      <c r="T636" s="264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T636" s="265" t="s">
        <v>208</v>
      </c>
      <c r="AU636" s="265" t="s">
        <v>81</v>
      </c>
      <c r="AV636" s="15" t="s">
        <v>204</v>
      </c>
      <c r="AW636" s="15" t="s">
        <v>33</v>
      </c>
      <c r="AX636" s="15" t="s">
        <v>79</v>
      </c>
      <c r="AY636" s="265" t="s">
        <v>196</v>
      </c>
    </row>
    <row r="637" s="2" customFormat="1" ht="16.5" customHeight="1">
      <c r="A637" s="41"/>
      <c r="B637" s="42"/>
      <c r="C637" s="215" t="s">
        <v>609</v>
      </c>
      <c r="D637" s="215" t="s">
        <v>199</v>
      </c>
      <c r="E637" s="216" t="s">
        <v>2652</v>
      </c>
      <c r="F637" s="217" t="s">
        <v>2653</v>
      </c>
      <c r="G637" s="218" t="s">
        <v>264</v>
      </c>
      <c r="H637" s="219">
        <v>57.560000000000002</v>
      </c>
      <c r="I637" s="220"/>
      <c r="J637" s="221">
        <f>ROUND(I637*H637,2)</f>
        <v>0</v>
      </c>
      <c r="K637" s="217" t="s">
        <v>203</v>
      </c>
      <c r="L637" s="47"/>
      <c r="M637" s="222" t="s">
        <v>19</v>
      </c>
      <c r="N637" s="223" t="s">
        <v>43</v>
      </c>
      <c r="O637" s="87"/>
      <c r="P637" s="224">
        <f>O637*H637</f>
        <v>0</v>
      </c>
      <c r="Q637" s="224">
        <v>0</v>
      </c>
      <c r="R637" s="224">
        <f>Q637*H637</f>
        <v>0</v>
      </c>
      <c r="S637" s="224">
        <v>0</v>
      </c>
      <c r="T637" s="225">
        <f>S637*H637</f>
        <v>0</v>
      </c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226" t="s">
        <v>204</v>
      </c>
      <c r="AT637" s="226" t="s">
        <v>199</v>
      </c>
      <c r="AU637" s="226" t="s">
        <v>81</v>
      </c>
      <c r="AY637" s="20" t="s">
        <v>196</v>
      </c>
      <c r="BE637" s="227">
        <f>IF(N637="základní",J637,0)</f>
        <v>0</v>
      </c>
      <c r="BF637" s="227">
        <f>IF(N637="snížená",J637,0)</f>
        <v>0</v>
      </c>
      <c r="BG637" s="227">
        <f>IF(N637="zákl. přenesená",J637,0)</f>
        <v>0</v>
      </c>
      <c r="BH637" s="227">
        <f>IF(N637="sníž. přenesená",J637,0)</f>
        <v>0</v>
      </c>
      <c r="BI637" s="227">
        <f>IF(N637="nulová",J637,0)</f>
        <v>0</v>
      </c>
      <c r="BJ637" s="20" t="s">
        <v>79</v>
      </c>
      <c r="BK637" s="227">
        <f>ROUND(I637*H637,2)</f>
        <v>0</v>
      </c>
      <c r="BL637" s="20" t="s">
        <v>204</v>
      </c>
      <c r="BM637" s="226" t="s">
        <v>2673</v>
      </c>
    </row>
    <row r="638" s="2" customFormat="1">
      <c r="A638" s="41"/>
      <c r="B638" s="42"/>
      <c r="C638" s="43"/>
      <c r="D638" s="228" t="s">
        <v>206</v>
      </c>
      <c r="E638" s="43"/>
      <c r="F638" s="229" t="s">
        <v>2655</v>
      </c>
      <c r="G638" s="43"/>
      <c r="H638" s="43"/>
      <c r="I638" s="230"/>
      <c r="J638" s="43"/>
      <c r="K638" s="43"/>
      <c r="L638" s="47"/>
      <c r="M638" s="231"/>
      <c r="N638" s="232"/>
      <c r="O638" s="87"/>
      <c r="P638" s="87"/>
      <c r="Q638" s="87"/>
      <c r="R638" s="87"/>
      <c r="S638" s="87"/>
      <c r="T638" s="88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T638" s="20" t="s">
        <v>206</v>
      </c>
      <c r="AU638" s="20" t="s">
        <v>81</v>
      </c>
    </row>
    <row r="639" s="13" customFormat="1">
      <c r="A639" s="13"/>
      <c r="B639" s="233"/>
      <c r="C639" s="234"/>
      <c r="D639" s="235" t="s">
        <v>208</v>
      </c>
      <c r="E639" s="236" t="s">
        <v>19</v>
      </c>
      <c r="F639" s="237" t="s">
        <v>2628</v>
      </c>
      <c r="G639" s="234"/>
      <c r="H639" s="236" t="s">
        <v>19</v>
      </c>
      <c r="I639" s="238"/>
      <c r="J639" s="234"/>
      <c r="K639" s="234"/>
      <c r="L639" s="239"/>
      <c r="M639" s="240"/>
      <c r="N639" s="241"/>
      <c r="O639" s="241"/>
      <c r="P639" s="241"/>
      <c r="Q639" s="241"/>
      <c r="R639" s="241"/>
      <c r="S639" s="241"/>
      <c r="T639" s="242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3" t="s">
        <v>208</v>
      </c>
      <c r="AU639" s="243" t="s">
        <v>81</v>
      </c>
      <c r="AV639" s="13" t="s">
        <v>79</v>
      </c>
      <c r="AW639" s="13" t="s">
        <v>33</v>
      </c>
      <c r="AX639" s="13" t="s">
        <v>72</v>
      </c>
      <c r="AY639" s="243" t="s">
        <v>196</v>
      </c>
    </row>
    <row r="640" s="13" customFormat="1">
      <c r="A640" s="13"/>
      <c r="B640" s="233"/>
      <c r="C640" s="234"/>
      <c r="D640" s="235" t="s">
        <v>208</v>
      </c>
      <c r="E640" s="236" t="s">
        <v>19</v>
      </c>
      <c r="F640" s="237" t="s">
        <v>2669</v>
      </c>
      <c r="G640" s="234"/>
      <c r="H640" s="236" t="s">
        <v>19</v>
      </c>
      <c r="I640" s="238"/>
      <c r="J640" s="234"/>
      <c r="K640" s="234"/>
      <c r="L640" s="239"/>
      <c r="M640" s="240"/>
      <c r="N640" s="241"/>
      <c r="O640" s="241"/>
      <c r="P640" s="241"/>
      <c r="Q640" s="241"/>
      <c r="R640" s="241"/>
      <c r="S640" s="241"/>
      <c r="T640" s="24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3" t="s">
        <v>208</v>
      </c>
      <c r="AU640" s="243" t="s">
        <v>81</v>
      </c>
      <c r="AV640" s="13" t="s">
        <v>79</v>
      </c>
      <c r="AW640" s="13" t="s">
        <v>33</v>
      </c>
      <c r="AX640" s="13" t="s">
        <v>72</v>
      </c>
      <c r="AY640" s="243" t="s">
        <v>196</v>
      </c>
    </row>
    <row r="641" s="13" customFormat="1">
      <c r="A641" s="13"/>
      <c r="B641" s="233"/>
      <c r="C641" s="234"/>
      <c r="D641" s="235" t="s">
        <v>208</v>
      </c>
      <c r="E641" s="236" t="s">
        <v>19</v>
      </c>
      <c r="F641" s="237" t="s">
        <v>2670</v>
      </c>
      <c r="G641" s="234"/>
      <c r="H641" s="236" t="s">
        <v>19</v>
      </c>
      <c r="I641" s="238"/>
      <c r="J641" s="234"/>
      <c r="K641" s="234"/>
      <c r="L641" s="239"/>
      <c r="M641" s="240"/>
      <c r="N641" s="241"/>
      <c r="O641" s="241"/>
      <c r="P641" s="241"/>
      <c r="Q641" s="241"/>
      <c r="R641" s="241"/>
      <c r="S641" s="241"/>
      <c r="T641" s="242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3" t="s">
        <v>208</v>
      </c>
      <c r="AU641" s="243" t="s">
        <v>81</v>
      </c>
      <c r="AV641" s="13" t="s">
        <v>79</v>
      </c>
      <c r="AW641" s="13" t="s">
        <v>33</v>
      </c>
      <c r="AX641" s="13" t="s">
        <v>72</v>
      </c>
      <c r="AY641" s="243" t="s">
        <v>196</v>
      </c>
    </row>
    <row r="642" s="13" customFormat="1">
      <c r="A642" s="13"/>
      <c r="B642" s="233"/>
      <c r="C642" s="234"/>
      <c r="D642" s="235" t="s">
        <v>208</v>
      </c>
      <c r="E642" s="236" t="s">
        <v>19</v>
      </c>
      <c r="F642" s="237" t="s">
        <v>401</v>
      </c>
      <c r="G642" s="234"/>
      <c r="H642" s="236" t="s">
        <v>19</v>
      </c>
      <c r="I642" s="238"/>
      <c r="J642" s="234"/>
      <c r="K642" s="234"/>
      <c r="L642" s="239"/>
      <c r="M642" s="240"/>
      <c r="N642" s="241"/>
      <c r="O642" s="241"/>
      <c r="P642" s="241"/>
      <c r="Q642" s="241"/>
      <c r="R642" s="241"/>
      <c r="S642" s="241"/>
      <c r="T642" s="242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3" t="s">
        <v>208</v>
      </c>
      <c r="AU642" s="243" t="s">
        <v>81</v>
      </c>
      <c r="AV642" s="13" t="s">
        <v>79</v>
      </c>
      <c r="AW642" s="13" t="s">
        <v>33</v>
      </c>
      <c r="AX642" s="13" t="s">
        <v>72</v>
      </c>
      <c r="AY642" s="243" t="s">
        <v>196</v>
      </c>
    </row>
    <row r="643" s="14" customFormat="1">
      <c r="A643" s="14"/>
      <c r="B643" s="244"/>
      <c r="C643" s="245"/>
      <c r="D643" s="235" t="s">
        <v>208</v>
      </c>
      <c r="E643" s="246" t="s">
        <v>19</v>
      </c>
      <c r="F643" s="247" t="s">
        <v>2671</v>
      </c>
      <c r="G643" s="245"/>
      <c r="H643" s="248">
        <v>287.80000000000001</v>
      </c>
      <c r="I643" s="249"/>
      <c r="J643" s="245"/>
      <c r="K643" s="245"/>
      <c r="L643" s="250"/>
      <c r="M643" s="251"/>
      <c r="N643" s="252"/>
      <c r="O643" s="252"/>
      <c r="P643" s="252"/>
      <c r="Q643" s="252"/>
      <c r="R643" s="252"/>
      <c r="S643" s="252"/>
      <c r="T643" s="253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54" t="s">
        <v>208</v>
      </c>
      <c r="AU643" s="254" t="s">
        <v>81</v>
      </c>
      <c r="AV643" s="14" t="s">
        <v>81</v>
      </c>
      <c r="AW643" s="14" t="s">
        <v>33</v>
      </c>
      <c r="AX643" s="14" t="s">
        <v>72</v>
      </c>
      <c r="AY643" s="254" t="s">
        <v>196</v>
      </c>
    </row>
    <row r="644" s="13" customFormat="1">
      <c r="A644" s="13"/>
      <c r="B644" s="233"/>
      <c r="C644" s="234"/>
      <c r="D644" s="235" t="s">
        <v>208</v>
      </c>
      <c r="E644" s="236" t="s">
        <v>19</v>
      </c>
      <c r="F644" s="237" t="s">
        <v>2562</v>
      </c>
      <c r="G644" s="234"/>
      <c r="H644" s="236" t="s">
        <v>19</v>
      </c>
      <c r="I644" s="238"/>
      <c r="J644" s="234"/>
      <c r="K644" s="234"/>
      <c r="L644" s="239"/>
      <c r="M644" s="240"/>
      <c r="N644" s="241"/>
      <c r="O644" s="241"/>
      <c r="P644" s="241"/>
      <c r="Q644" s="241"/>
      <c r="R644" s="241"/>
      <c r="S644" s="241"/>
      <c r="T644" s="242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43" t="s">
        <v>208</v>
      </c>
      <c r="AU644" s="243" t="s">
        <v>81</v>
      </c>
      <c r="AV644" s="13" t="s">
        <v>79</v>
      </c>
      <c r="AW644" s="13" t="s">
        <v>33</v>
      </c>
      <c r="AX644" s="13" t="s">
        <v>72</v>
      </c>
      <c r="AY644" s="243" t="s">
        <v>196</v>
      </c>
    </row>
    <row r="645" s="16" customFormat="1">
      <c r="A645" s="16"/>
      <c r="B645" s="266"/>
      <c r="C645" s="267"/>
      <c r="D645" s="235" t="s">
        <v>208</v>
      </c>
      <c r="E645" s="268" t="s">
        <v>19</v>
      </c>
      <c r="F645" s="269" t="s">
        <v>827</v>
      </c>
      <c r="G645" s="267"/>
      <c r="H645" s="270">
        <v>287.80000000000001</v>
      </c>
      <c r="I645" s="271"/>
      <c r="J645" s="267"/>
      <c r="K645" s="267"/>
      <c r="L645" s="272"/>
      <c r="M645" s="273"/>
      <c r="N645" s="274"/>
      <c r="O645" s="274"/>
      <c r="P645" s="274"/>
      <c r="Q645" s="274"/>
      <c r="R645" s="274"/>
      <c r="S645" s="274"/>
      <c r="T645" s="275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T645" s="276" t="s">
        <v>208</v>
      </c>
      <c r="AU645" s="276" t="s">
        <v>81</v>
      </c>
      <c r="AV645" s="16" t="s">
        <v>226</v>
      </c>
      <c r="AW645" s="16" t="s">
        <v>33</v>
      </c>
      <c r="AX645" s="16" t="s">
        <v>72</v>
      </c>
      <c r="AY645" s="276" t="s">
        <v>196</v>
      </c>
    </row>
    <row r="646" s="13" customFormat="1">
      <c r="A646" s="13"/>
      <c r="B646" s="233"/>
      <c r="C646" s="234"/>
      <c r="D646" s="235" t="s">
        <v>208</v>
      </c>
      <c r="E646" s="236" t="s">
        <v>19</v>
      </c>
      <c r="F646" s="237" t="s">
        <v>2642</v>
      </c>
      <c r="G646" s="234"/>
      <c r="H646" s="236" t="s">
        <v>19</v>
      </c>
      <c r="I646" s="238"/>
      <c r="J646" s="234"/>
      <c r="K646" s="234"/>
      <c r="L646" s="239"/>
      <c r="M646" s="240"/>
      <c r="N646" s="241"/>
      <c r="O646" s="241"/>
      <c r="P646" s="241"/>
      <c r="Q646" s="241"/>
      <c r="R646" s="241"/>
      <c r="S646" s="241"/>
      <c r="T646" s="242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3" t="s">
        <v>208</v>
      </c>
      <c r="AU646" s="243" t="s">
        <v>81</v>
      </c>
      <c r="AV646" s="13" t="s">
        <v>79</v>
      </c>
      <c r="AW646" s="13" t="s">
        <v>33</v>
      </c>
      <c r="AX646" s="13" t="s">
        <v>72</v>
      </c>
      <c r="AY646" s="243" t="s">
        <v>196</v>
      </c>
    </row>
    <row r="647" s="14" customFormat="1">
      <c r="A647" s="14"/>
      <c r="B647" s="244"/>
      <c r="C647" s="245"/>
      <c r="D647" s="235" t="s">
        <v>208</v>
      </c>
      <c r="E647" s="246" t="s">
        <v>19</v>
      </c>
      <c r="F647" s="247" t="s">
        <v>2674</v>
      </c>
      <c r="G647" s="245"/>
      <c r="H647" s="248">
        <v>57.560000000000002</v>
      </c>
      <c r="I647" s="249"/>
      <c r="J647" s="245"/>
      <c r="K647" s="245"/>
      <c r="L647" s="250"/>
      <c r="M647" s="251"/>
      <c r="N647" s="252"/>
      <c r="O647" s="252"/>
      <c r="P647" s="252"/>
      <c r="Q647" s="252"/>
      <c r="R647" s="252"/>
      <c r="S647" s="252"/>
      <c r="T647" s="253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T647" s="254" t="s">
        <v>208</v>
      </c>
      <c r="AU647" s="254" t="s">
        <v>81</v>
      </c>
      <c r="AV647" s="14" t="s">
        <v>81</v>
      </c>
      <c r="AW647" s="14" t="s">
        <v>33</v>
      </c>
      <c r="AX647" s="14" t="s">
        <v>72</v>
      </c>
      <c r="AY647" s="254" t="s">
        <v>196</v>
      </c>
    </row>
    <row r="648" s="16" customFormat="1">
      <c r="A648" s="16"/>
      <c r="B648" s="266"/>
      <c r="C648" s="267"/>
      <c r="D648" s="235" t="s">
        <v>208</v>
      </c>
      <c r="E648" s="268" t="s">
        <v>19</v>
      </c>
      <c r="F648" s="269" t="s">
        <v>917</v>
      </c>
      <c r="G648" s="267"/>
      <c r="H648" s="270">
        <v>57.560000000000002</v>
      </c>
      <c r="I648" s="271"/>
      <c r="J648" s="267"/>
      <c r="K648" s="267"/>
      <c r="L648" s="272"/>
      <c r="M648" s="273"/>
      <c r="N648" s="274"/>
      <c r="O648" s="274"/>
      <c r="P648" s="274"/>
      <c r="Q648" s="274"/>
      <c r="R648" s="274"/>
      <c r="S648" s="274"/>
      <c r="T648" s="275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T648" s="276" t="s">
        <v>208</v>
      </c>
      <c r="AU648" s="276" t="s">
        <v>81</v>
      </c>
      <c r="AV648" s="16" t="s">
        <v>226</v>
      </c>
      <c r="AW648" s="16" t="s">
        <v>33</v>
      </c>
      <c r="AX648" s="16" t="s">
        <v>79</v>
      </c>
      <c r="AY648" s="276" t="s">
        <v>196</v>
      </c>
    </row>
    <row r="649" s="2" customFormat="1" ht="16.5" customHeight="1">
      <c r="A649" s="41"/>
      <c r="B649" s="42"/>
      <c r="C649" s="280" t="s">
        <v>615</v>
      </c>
      <c r="D649" s="280" t="s">
        <v>407</v>
      </c>
      <c r="E649" s="281" t="s">
        <v>2615</v>
      </c>
      <c r="F649" s="282" t="s">
        <v>2616</v>
      </c>
      <c r="G649" s="283" t="s">
        <v>317</v>
      </c>
      <c r="H649" s="284">
        <v>18.419</v>
      </c>
      <c r="I649" s="285"/>
      <c r="J649" s="286">
        <f>ROUND(I649*H649,2)</f>
        <v>0</v>
      </c>
      <c r="K649" s="282" t="s">
        <v>19</v>
      </c>
      <c r="L649" s="287"/>
      <c r="M649" s="288" t="s">
        <v>19</v>
      </c>
      <c r="N649" s="289" t="s">
        <v>43</v>
      </c>
      <c r="O649" s="87"/>
      <c r="P649" s="224">
        <f>O649*H649</f>
        <v>0</v>
      </c>
      <c r="Q649" s="224">
        <v>1</v>
      </c>
      <c r="R649" s="224">
        <f>Q649*H649</f>
        <v>18.419</v>
      </c>
      <c r="S649" s="224">
        <v>0</v>
      </c>
      <c r="T649" s="225">
        <f>S649*H649</f>
        <v>0</v>
      </c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R649" s="226" t="s">
        <v>284</v>
      </c>
      <c r="AT649" s="226" t="s">
        <v>407</v>
      </c>
      <c r="AU649" s="226" t="s">
        <v>81</v>
      </c>
      <c r="AY649" s="20" t="s">
        <v>196</v>
      </c>
      <c r="BE649" s="227">
        <f>IF(N649="základní",J649,0)</f>
        <v>0</v>
      </c>
      <c r="BF649" s="227">
        <f>IF(N649="snížená",J649,0)</f>
        <v>0</v>
      </c>
      <c r="BG649" s="227">
        <f>IF(N649="zákl. přenesená",J649,0)</f>
        <v>0</v>
      </c>
      <c r="BH649" s="227">
        <f>IF(N649="sníž. přenesená",J649,0)</f>
        <v>0</v>
      </c>
      <c r="BI649" s="227">
        <f>IF(N649="nulová",J649,0)</f>
        <v>0</v>
      </c>
      <c r="BJ649" s="20" t="s">
        <v>79</v>
      </c>
      <c r="BK649" s="227">
        <f>ROUND(I649*H649,2)</f>
        <v>0</v>
      </c>
      <c r="BL649" s="20" t="s">
        <v>204</v>
      </c>
      <c r="BM649" s="226" t="s">
        <v>2675</v>
      </c>
    </row>
    <row r="650" s="13" customFormat="1">
      <c r="A650" s="13"/>
      <c r="B650" s="233"/>
      <c r="C650" s="234"/>
      <c r="D650" s="235" t="s">
        <v>208</v>
      </c>
      <c r="E650" s="236" t="s">
        <v>19</v>
      </c>
      <c r="F650" s="237" t="s">
        <v>2628</v>
      </c>
      <c r="G650" s="234"/>
      <c r="H650" s="236" t="s">
        <v>19</v>
      </c>
      <c r="I650" s="238"/>
      <c r="J650" s="234"/>
      <c r="K650" s="234"/>
      <c r="L650" s="239"/>
      <c r="M650" s="240"/>
      <c r="N650" s="241"/>
      <c r="O650" s="241"/>
      <c r="P650" s="241"/>
      <c r="Q650" s="241"/>
      <c r="R650" s="241"/>
      <c r="S650" s="241"/>
      <c r="T650" s="242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3" t="s">
        <v>208</v>
      </c>
      <c r="AU650" s="243" t="s">
        <v>81</v>
      </c>
      <c r="AV650" s="13" t="s">
        <v>79</v>
      </c>
      <c r="AW650" s="13" t="s">
        <v>33</v>
      </c>
      <c r="AX650" s="13" t="s">
        <v>72</v>
      </c>
      <c r="AY650" s="243" t="s">
        <v>196</v>
      </c>
    </row>
    <row r="651" s="13" customFormat="1">
      <c r="A651" s="13"/>
      <c r="B651" s="233"/>
      <c r="C651" s="234"/>
      <c r="D651" s="235" t="s">
        <v>208</v>
      </c>
      <c r="E651" s="236" t="s">
        <v>19</v>
      </c>
      <c r="F651" s="237" t="s">
        <v>2669</v>
      </c>
      <c r="G651" s="234"/>
      <c r="H651" s="236" t="s">
        <v>19</v>
      </c>
      <c r="I651" s="238"/>
      <c r="J651" s="234"/>
      <c r="K651" s="234"/>
      <c r="L651" s="239"/>
      <c r="M651" s="240"/>
      <c r="N651" s="241"/>
      <c r="O651" s="241"/>
      <c r="P651" s="241"/>
      <c r="Q651" s="241"/>
      <c r="R651" s="241"/>
      <c r="S651" s="241"/>
      <c r="T651" s="24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3" t="s">
        <v>208</v>
      </c>
      <c r="AU651" s="243" t="s">
        <v>81</v>
      </c>
      <c r="AV651" s="13" t="s">
        <v>79</v>
      </c>
      <c r="AW651" s="13" t="s">
        <v>33</v>
      </c>
      <c r="AX651" s="13" t="s">
        <v>72</v>
      </c>
      <c r="AY651" s="243" t="s">
        <v>196</v>
      </c>
    </row>
    <row r="652" s="13" customFormat="1">
      <c r="A652" s="13"/>
      <c r="B652" s="233"/>
      <c r="C652" s="234"/>
      <c r="D652" s="235" t="s">
        <v>208</v>
      </c>
      <c r="E652" s="236" t="s">
        <v>19</v>
      </c>
      <c r="F652" s="237" t="s">
        <v>2670</v>
      </c>
      <c r="G652" s="234"/>
      <c r="H652" s="236" t="s">
        <v>19</v>
      </c>
      <c r="I652" s="238"/>
      <c r="J652" s="234"/>
      <c r="K652" s="234"/>
      <c r="L652" s="239"/>
      <c r="M652" s="240"/>
      <c r="N652" s="241"/>
      <c r="O652" s="241"/>
      <c r="P652" s="241"/>
      <c r="Q652" s="241"/>
      <c r="R652" s="241"/>
      <c r="S652" s="241"/>
      <c r="T652" s="242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3" t="s">
        <v>208</v>
      </c>
      <c r="AU652" s="243" t="s">
        <v>81</v>
      </c>
      <c r="AV652" s="13" t="s">
        <v>79</v>
      </c>
      <c r="AW652" s="13" t="s">
        <v>33</v>
      </c>
      <c r="AX652" s="13" t="s">
        <v>72</v>
      </c>
      <c r="AY652" s="243" t="s">
        <v>196</v>
      </c>
    </row>
    <row r="653" s="13" customFormat="1">
      <c r="A653" s="13"/>
      <c r="B653" s="233"/>
      <c r="C653" s="234"/>
      <c r="D653" s="235" t="s">
        <v>208</v>
      </c>
      <c r="E653" s="236" t="s">
        <v>19</v>
      </c>
      <c r="F653" s="237" t="s">
        <v>401</v>
      </c>
      <c r="G653" s="234"/>
      <c r="H653" s="236" t="s">
        <v>19</v>
      </c>
      <c r="I653" s="238"/>
      <c r="J653" s="234"/>
      <c r="K653" s="234"/>
      <c r="L653" s="239"/>
      <c r="M653" s="240"/>
      <c r="N653" s="241"/>
      <c r="O653" s="241"/>
      <c r="P653" s="241"/>
      <c r="Q653" s="241"/>
      <c r="R653" s="241"/>
      <c r="S653" s="241"/>
      <c r="T653" s="242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43" t="s">
        <v>208</v>
      </c>
      <c r="AU653" s="243" t="s">
        <v>81</v>
      </c>
      <c r="AV653" s="13" t="s">
        <v>79</v>
      </c>
      <c r="AW653" s="13" t="s">
        <v>33</v>
      </c>
      <c r="AX653" s="13" t="s">
        <v>72</v>
      </c>
      <c r="AY653" s="243" t="s">
        <v>196</v>
      </c>
    </row>
    <row r="654" s="14" customFormat="1">
      <c r="A654" s="14"/>
      <c r="B654" s="244"/>
      <c r="C654" s="245"/>
      <c r="D654" s="235" t="s">
        <v>208</v>
      </c>
      <c r="E654" s="246" t="s">
        <v>19</v>
      </c>
      <c r="F654" s="247" t="s">
        <v>2671</v>
      </c>
      <c r="G654" s="245"/>
      <c r="H654" s="248">
        <v>287.80000000000001</v>
      </c>
      <c r="I654" s="249"/>
      <c r="J654" s="245"/>
      <c r="K654" s="245"/>
      <c r="L654" s="250"/>
      <c r="M654" s="251"/>
      <c r="N654" s="252"/>
      <c r="O654" s="252"/>
      <c r="P654" s="252"/>
      <c r="Q654" s="252"/>
      <c r="R654" s="252"/>
      <c r="S654" s="252"/>
      <c r="T654" s="253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4" t="s">
        <v>208</v>
      </c>
      <c r="AU654" s="254" t="s">
        <v>81</v>
      </c>
      <c r="AV654" s="14" t="s">
        <v>81</v>
      </c>
      <c r="AW654" s="14" t="s">
        <v>33</v>
      </c>
      <c r="AX654" s="14" t="s">
        <v>72</v>
      </c>
      <c r="AY654" s="254" t="s">
        <v>196</v>
      </c>
    </row>
    <row r="655" s="13" customFormat="1">
      <c r="A655" s="13"/>
      <c r="B655" s="233"/>
      <c r="C655" s="234"/>
      <c r="D655" s="235" t="s">
        <v>208</v>
      </c>
      <c r="E655" s="236" t="s">
        <v>19</v>
      </c>
      <c r="F655" s="237" t="s">
        <v>2562</v>
      </c>
      <c r="G655" s="234"/>
      <c r="H655" s="236" t="s">
        <v>19</v>
      </c>
      <c r="I655" s="238"/>
      <c r="J655" s="234"/>
      <c r="K655" s="234"/>
      <c r="L655" s="239"/>
      <c r="M655" s="240"/>
      <c r="N655" s="241"/>
      <c r="O655" s="241"/>
      <c r="P655" s="241"/>
      <c r="Q655" s="241"/>
      <c r="R655" s="241"/>
      <c r="S655" s="241"/>
      <c r="T655" s="242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3" t="s">
        <v>208</v>
      </c>
      <c r="AU655" s="243" t="s">
        <v>81</v>
      </c>
      <c r="AV655" s="13" t="s">
        <v>79</v>
      </c>
      <c r="AW655" s="13" t="s">
        <v>33</v>
      </c>
      <c r="AX655" s="13" t="s">
        <v>72</v>
      </c>
      <c r="AY655" s="243" t="s">
        <v>196</v>
      </c>
    </row>
    <row r="656" s="16" customFormat="1">
      <c r="A656" s="16"/>
      <c r="B656" s="266"/>
      <c r="C656" s="267"/>
      <c r="D656" s="235" t="s">
        <v>208</v>
      </c>
      <c r="E656" s="268" t="s">
        <v>19</v>
      </c>
      <c r="F656" s="269" t="s">
        <v>827</v>
      </c>
      <c r="G656" s="267"/>
      <c r="H656" s="270">
        <v>287.80000000000001</v>
      </c>
      <c r="I656" s="271"/>
      <c r="J656" s="267"/>
      <c r="K656" s="267"/>
      <c r="L656" s="272"/>
      <c r="M656" s="273"/>
      <c r="N656" s="274"/>
      <c r="O656" s="274"/>
      <c r="P656" s="274"/>
      <c r="Q656" s="274"/>
      <c r="R656" s="274"/>
      <c r="S656" s="274"/>
      <c r="T656" s="275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T656" s="276" t="s">
        <v>208</v>
      </c>
      <c r="AU656" s="276" t="s">
        <v>81</v>
      </c>
      <c r="AV656" s="16" t="s">
        <v>226</v>
      </c>
      <c r="AW656" s="16" t="s">
        <v>33</v>
      </c>
      <c r="AX656" s="16" t="s">
        <v>72</v>
      </c>
      <c r="AY656" s="276" t="s">
        <v>196</v>
      </c>
    </row>
    <row r="657" s="13" customFormat="1">
      <c r="A657" s="13"/>
      <c r="B657" s="233"/>
      <c r="C657" s="234"/>
      <c r="D657" s="235" t="s">
        <v>208</v>
      </c>
      <c r="E657" s="236" t="s">
        <v>19</v>
      </c>
      <c r="F657" s="237" t="s">
        <v>2642</v>
      </c>
      <c r="G657" s="234"/>
      <c r="H657" s="236" t="s">
        <v>19</v>
      </c>
      <c r="I657" s="238"/>
      <c r="J657" s="234"/>
      <c r="K657" s="234"/>
      <c r="L657" s="239"/>
      <c r="M657" s="240"/>
      <c r="N657" s="241"/>
      <c r="O657" s="241"/>
      <c r="P657" s="241"/>
      <c r="Q657" s="241"/>
      <c r="R657" s="241"/>
      <c r="S657" s="241"/>
      <c r="T657" s="242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3" t="s">
        <v>208</v>
      </c>
      <c r="AU657" s="243" t="s">
        <v>81</v>
      </c>
      <c r="AV657" s="13" t="s">
        <v>79</v>
      </c>
      <c r="AW657" s="13" t="s">
        <v>33</v>
      </c>
      <c r="AX657" s="13" t="s">
        <v>72</v>
      </c>
      <c r="AY657" s="243" t="s">
        <v>196</v>
      </c>
    </row>
    <row r="658" s="14" customFormat="1">
      <c r="A658" s="14"/>
      <c r="B658" s="244"/>
      <c r="C658" s="245"/>
      <c r="D658" s="235" t="s">
        <v>208</v>
      </c>
      <c r="E658" s="246" t="s">
        <v>19</v>
      </c>
      <c r="F658" s="247" t="s">
        <v>2674</v>
      </c>
      <c r="G658" s="245"/>
      <c r="H658" s="248">
        <v>57.560000000000002</v>
      </c>
      <c r="I658" s="249"/>
      <c r="J658" s="245"/>
      <c r="K658" s="245"/>
      <c r="L658" s="250"/>
      <c r="M658" s="251"/>
      <c r="N658" s="252"/>
      <c r="O658" s="252"/>
      <c r="P658" s="252"/>
      <c r="Q658" s="252"/>
      <c r="R658" s="252"/>
      <c r="S658" s="252"/>
      <c r="T658" s="253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54" t="s">
        <v>208</v>
      </c>
      <c r="AU658" s="254" t="s">
        <v>81</v>
      </c>
      <c r="AV658" s="14" t="s">
        <v>81</v>
      </c>
      <c r="AW658" s="14" t="s">
        <v>33</v>
      </c>
      <c r="AX658" s="14" t="s">
        <v>72</v>
      </c>
      <c r="AY658" s="254" t="s">
        <v>196</v>
      </c>
    </row>
    <row r="659" s="16" customFormat="1">
      <c r="A659" s="16"/>
      <c r="B659" s="266"/>
      <c r="C659" s="267"/>
      <c r="D659" s="235" t="s">
        <v>208</v>
      </c>
      <c r="E659" s="268" t="s">
        <v>19</v>
      </c>
      <c r="F659" s="269" t="s">
        <v>917</v>
      </c>
      <c r="G659" s="267"/>
      <c r="H659" s="270">
        <v>57.560000000000002</v>
      </c>
      <c r="I659" s="271"/>
      <c r="J659" s="267"/>
      <c r="K659" s="267"/>
      <c r="L659" s="272"/>
      <c r="M659" s="273"/>
      <c r="N659" s="274"/>
      <c r="O659" s="274"/>
      <c r="P659" s="274"/>
      <c r="Q659" s="274"/>
      <c r="R659" s="274"/>
      <c r="S659" s="274"/>
      <c r="T659" s="275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T659" s="276" t="s">
        <v>208</v>
      </c>
      <c r="AU659" s="276" t="s">
        <v>81</v>
      </c>
      <c r="AV659" s="16" t="s">
        <v>226</v>
      </c>
      <c r="AW659" s="16" t="s">
        <v>33</v>
      </c>
      <c r="AX659" s="16" t="s">
        <v>72</v>
      </c>
      <c r="AY659" s="276" t="s">
        <v>196</v>
      </c>
    </row>
    <row r="660" s="13" customFormat="1">
      <c r="A660" s="13"/>
      <c r="B660" s="233"/>
      <c r="C660" s="234"/>
      <c r="D660" s="235" t="s">
        <v>208</v>
      </c>
      <c r="E660" s="236" t="s">
        <v>19</v>
      </c>
      <c r="F660" s="237" t="s">
        <v>2676</v>
      </c>
      <c r="G660" s="234"/>
      <c r="H660" s="236" t="s">
        <v>19</v>
      </c>
      <c r="I660" s="238"/>
      <c r="J660" s="234"/>
      <c r="K660" s="234"/>
      <c r="L660" s="239"/>
      <c r="M660" s="240"/>
      <c r="N660" s="241"/>
      <c r="O660" s="241"/>
      <c r="P660" s="241"/>
      <c r="Q660" s="241"/>
      <c r="R660" s="241"/>
      <c r="S660" s="241"/>
      <c r="T660" s="242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43" t="s">
        <v>208</v>
      </c>
      <c r="AU660" s="243" t="s">
        <v>81</v>
      </c>
      <c r="AV660" s="13" t="s">
        <v>79</v>
      </c>
      <c r="AW660" s="13" t="s">
        <v>33</v>
      </c>
      <c r="AX660" s="13" t="s">
        <v>72</v>
      </c>
      <c r="AY660" s="243" t="s">
        <v>196</v>
      </c>
    </row>
    <row r="661" s="14" customFormat="1">
      <c r="A661" s="14"/>
      <c r="B661" s="244"/>
      <c r="C661" s="245"/>
      <c r="D661" s="235" t="s">
        <v>208</v>
      </c>
      <c r="E661" s="246" t="s">
        <v>19</v>
      </c>
      <c r="F661" s="247" t="s">
        <v>2677</v>
      </c>
      <c r="G661" s="245"/>
      <c r="H661" s="248">
        <v>18.419</v>
      </c>
      <c r="I661" s="249"/>
      <c r="J661" s="245"/>
      <c r="K661" s="245"/>
      <c r="L661" s="250"/>
      <c r="M661" s="251"/>
      <c r="N661" s="252"/>
      <c r="O661" s="252"/>
      <c r="P661" s="252"/>
      <c r="Q661" s="252"/>
      <c r="R661" s="252"/>
      <c r="S661" s="252"/>
      <c r="T661" s="253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54" t="s">
        <v>208</v>
      </c>
      <c r="AU661" s="254" t="s">
        <v>81</v>
      </c>
      <c r="AV661" s="14" t="s">
        <v>81</v>
      </c>
      <c r="AW661" s="14" t="s">
        <v>33</v>
      </c>
      <c r="AX661" s="14" t="s">
        <v>72</v>
      </c>
      <c r="AY661" s="254" t="s">
        <v>196</v>
      </c>
    </row>
    <row r="662" s="16" customFormat="1">
      <c r="A662" s="16"/>
      <c r="B662" s="266"/>
      <c r="C662" s="267"/>
      <c r="D662" s="235" t="s">
        <v>208</v>
      </c>
      <c r="E662" s="268" t="s">
        <v>19</v>
      </c>
      <c r="F662" s="269" t="s">
        <v>940</v>
      </c>
      <c r="G662" s="267"/>
      <c r="H662" s="270">
        <v>18.419</v>
      </c>
      <c r="I662" s="271"/>
      <c r="J662" s="267"/>
      <c r="K662" s="267"/>
      <c r="L662" s="272"/>
      <c r="M662" s="273"/>
      <c r="N662" s="274"/>
      <c r="O662" s="274"/>
      <c r="P662" s="274"/>
      <c r="Q662" s="274"/>
      <c r="R662" s="274"/>
      <c r="S662" s="274"/>
      <c r="T662" s="275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T662" s="276" t="s">
        <v>208</v>
      </c>
      <c r="AU662" s="276" t="s">
        <v>81</v>
      </c>
      <c r="AV662" s="16" t="s">
        <v>226</v>
      </c>
      <c r="AW662" s="16" t="s">
        <v>33</v>
      </c>
      <c r="AX662" s="16" t="s">
        <v>79</v>
      </c>
      <c r="AY662" s="276" t="s">
        <v>196</v>
      </c>
    </row>
    <row r="663" s="2" customFormat="1" ht="16.5" customHeight="1">
      <c r="A663" s="41"/>
      <c r="B663" s="42"/>
      <c r="C663" s="215" t="s">
        <v>620</v>
      </c>
      <c r="D663" s="215" t="s">
        <v>199</v>
      </c>
      <c r="E663" s="216" t="s">
        <v>2661</v>
      </c>
      <c r="F663" s="217" t="s">
        <v>2662</v>
      </c>
      <c r="G663" s="218" t="s">
        <v>317</v>
      </c>
      <c r="H663" s="219">
        <v>18.419</v>
      </c>
      <c r="I663" s="220"/>
      <c r="J663" s="221">
        <f>ROUND(I663*H663,2)</f>
        <v>0</v>
      </c>
      <c r="K663" s="217" t="s">
        <v>203</v>
      </c>
      <c r="L663" s="47"/>
      <c r="M663" s="222" t="s">
        <v>19</v>
      </c>
      <c r="N663" s="223" t="s">
        <v>43</v>
      </c>
      <c r="O663" s="87"/>
      <c r="P663" s="224">
        <f>O663*H663</f>
        <v>0</v>
      </c>
      <c r="Q663" s="224">
        <v>0</v>
      </c>
      <c r="R663" s="224">
        <f>Q663*H663</f>
        <v>0</v>
      </c>
      <c r="S663" s="224">
        <v>0</v>
      </c>
      <c r="T663" s="225">
        <f>S663*H663</f>
        <v>0</v>
      </c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R663" s="226" t="s">
        <v>204</v>
      </c>
      <c r="AT663" s="226" t="s">
        <v>199</v>
      </c>
      <c r="AU663" s="226" t="s">
        <v>81</v>
      </c>
      <c r="AY663" s="20" t="s">
        <v>196</v>
      </c>
      <c r="BE663" s="227">
        <f>IF(N663="základní",J663,0)</f>
        <v>0</v>
      </c>
      <c r="BF663" s="227">
        <f>IF(N663="snížená",J663,0)</f>
        <v>0</v>
      </c>
      <c r="BG663" s="227">
        <f>IF(N663="zákl. přenesená",J663,0)</f>
        <v>0</v>
      </c>
      <c r="BH663" s="227">
        <f>IF(N663="sníž. přenesená",J663,0)</f>
        <v>0</v>
      </c>
      <c r="BI663" s="227">
        <f>IF(N663="nulová",J663,0)</f>
        <v>0</v>
      </c>
      <c r="BJ663" s="20" t="s">
        <v>79</v>
      </c>
      <c r="BK663" s="227">
        <f>ROUND(I663*H663,2)</f>
        <v>0</v>
      </c>
      <c r="BL663" s="20" t="s">
        <v>204</v>
      </c>
      <c r="BM663" s="226" t="s">
        <v>2678</v>
      </c>
    </row>
    <row r="664" s="2" customFormat="1">
      <c r="A664" s="41"/>
      <c r="B664" s="42"/>
      <c r="C664" s="43"/>
      <c r="D664" s="228" t="s">
        <v>206</v>
      </c>
      <c r="E664" s="43"/>
      <c r="F664" s="229" t="s">
        <v>2664</v>
      </c>
      <c r="G664" s="43"/>
      <c r="H664" s="43"/>
      <c r="I664" s="230"/>
      <c r="J664" s="43"/>
      <c r="K664" s="43"/>
      <c r="L664" s="47"/>
      <c r="M664" s="231"/>
      <c r="N664" s="232"/>
      <c r="O664" s="87"/>
      <c r="P664" s="87"/>
      <c r="Q664" s="87"/>
      <c r="R664" s="87"/>
      <c r="S664" s="87"/>
      <c r="T664" s="88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T664" s="20" t="s">
        <v>206</v>
      </c>
      <c r="AU664" s="20" t="s">
        <v>81</v>
      </c>
    </row>
    <row r="665" s="14" customFormat="1">
      <c r="A665" s="14"/>
      <c r="B665" s="244"/>
      <c r="C665" s="245"/>
      <c r="D665" s="235" t="s">
        <v>208</v>
      </c>
      <c r="E665" s="246" t="s">
        <v>19</v>
      </c>
      <c r="F665" s="247" t="s">
        <v>2679</v>
      </c>
      <c r="G665" s="245"/>
      <c r="H665" s="248">
        <v>18.419</v>
      </c>
      <c r="I665" s="249"/>
      <c r="J665" s="245"/>
      <c r="K665" s="245"/>
      <c r="L665" s="250"/>
      <c r="M665" s="251"/>
      <c r="N665" s="252"/>
      <c r="O665" s="252"/>
      <c r="P665" s="252"/>
      <c r="Q665" s="252"/>
      <c r="R665" s="252"/>
      <c r="S665" s="252"/>
      <c r="T665" s="253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54" t="s">
        <v>208</v>
      </c>
      <c r="AU665" s="254" t="s">
        <v>81</v>
      </c>
      <c r="AV665" s="14" t="s">
        <v>81</v>
      </c>
      <c r="AW665" s="14" t="s">
        <v>33</v>
      </c>
      <c r="AX665" s="14" t="s">
        <v>79</v>
      </c>
      <c r="AY665" s="254" t="s">
        <v>196</v>
      </c>
    </row>
    <row r="666" s="12" customFormat="1" ht="22.8" customHeight="1">
      <c r="A666" s="12"/>
      <c r="B666" s="199"/>
      <c r="C666" s="200"/>
      <c r="D666" s="201" t="s">
        <v>71</v>
      </c>
      <c r="E666" s="213" t="s">
        <v>2680</v>
      </c>
      <c r="F666" s="213" t="s">
        <v>2681</v>
      </c>
      <c r="G666" s="200"/>
      <c r="H666" s="200"/>
      <c r="I666" s="203"/>
      <c r="J666" s="214">
        <f>BK666</f>
        <v>0</v>
      </c>
      <c r="K666" s="200"/>
      <c r="L666" s="205"/>
      <c r="M666" s="206"/>
      <c r="N666" s="207"/>
      <c r="O666" s="207"/>
      <c r="P666" s="208">
        <f>SUM(P667:P720)</f>
        <v>0</v>
      </c>
      <c r="Q666" s="207"/>
      <c r="R666" s="208">
        <f>SUM(R667:R720)</f>
        <v>25.107999999999997</v>
      </c>
      <c r="S666" s="207"/>
      <c r="T666" s="209">
        <f>SUM(T667:T720)</f>
        <v>0</v>
      </c>
      <c r="U666" s="12"/>
      <c r="V666" s="12"/>
      <c r="W666" s="12"/>
      <c r="X666" s="12"/>
      <c r="Y666" s="12"/>
      <c r="Z666" s="12"/>
      <c r="AA666" s="12"/>
      <c r="AB666" s="12"/>
      <c r="AC666" s="12"/>
      <c r="AD666" s="12"/>
      <c r="AE666" s="12"/>
      <c r="AR666" s="210" t="s">
        <v>79</v>
      </c>
      <c r="AT666" s="211" t="s">
        <v>71</v>
      </c>
      <c r="AU666" s="211" t="s">
        <v>79</v>
      </c>
      <c r="AY666" s="210" t="s">
        <v>196</v>
      </c>
      <c r="BK666" s="212">
        <f>SUM(BK667:BK720)</f>
        <v>0</v>
      </c>
    </row>
    <row r="667" s="2" customFormat="1" ht="21.75" customHeight="1">
      <c r="A667" s="41"/>
      <c r="B667" s="42"/>
      <c r="C667" s="215" t="s">
        <v>622</v>
      </c>
      <c r="D667" s="215" t="s">
        <v>199</v>
      </c>
      <c r="E667" s="216" t="s">
        <v>2604</v>
      </c>
      <c r="F667" s="217" t="s">
        <v>2605</v>
      </c>
      <c r="G667" s="218" t="s">
        <v>202</v>
      </c>
      <c r="H667" s="219">
        <v>58.799999999999997</v>
      </c>
      <c r="I667" s="220"/>
      <c r="J667" s="221">
        <f>ROUND(I667*H667,2)</f>
        <v>0</v>
      </c>
      <c r="K667" s="217" t="s">
        <v>203</v>
      </c>
      <c r="L667" s="47"/>
      <c r="M667" s="222" t="s">
        <v>19</v>
      </c>
      <c r="N667" s="223" t="s">
        <v>43</v>
      </c>
      <c r="O667" s="87"/>
      <c r="P667" s="224">
        <f>O667*H667</f>
        <v>0</v>
      </c>
      <c r="Q667" s="224">
        <v>0</v>
      </c>
      <c r="R667" s="224">
        <f>Q667*H667</f>
        <v>0</v>
      </c>
      <c r="S667" s="224">
        <v>0</v>
      </c>
      <c r="T667" s="225">
        <f>S667*H667</f>
        <v>0</v>
      </c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R667" s="226" t="s">
        <v>204</v>
      </c>
      <c r="AT667" s="226" t="s">
        <v>199</v>
      </c>
      <c r="AU667" s="226" t="s">
        <v>81</v>
      </c>
      <c r="AY667" s="20" t="s">
        <v>196</v>
      </c>
      <c r="BE667" s="227">
        <f>IF(N667="základní",J667,0)</f>
        <v>0</v>
      </c>
      <c r="BF667" s="227">
        <f>IF(N667="snížená",J667,0)</f>
        <v>0</v>
      </c>
      <c r="BG667" s="227">
        <f>IF(N667="zákl. přenesená",J667,0)</f>
        <v>0</v>
      </c>
      <c r="BH667" s="227">
        <f>IF(N667="sníž. přenesená",J667,0)</f>
        <v>0</v>
      </c>
      <c r="BI667" s="227">
        <f>IF(N667="nulová",J667,0)</f>
        <v>0</v>
      </c>
      <c r="BJ667" s="20" t="s">
        <v>79</v>
      </c>
      <c r="BK667" s="227">
        <f>ROUND(I667*H667,2)</f>
        <v>0</v>
      </c>
      <c r="BL667" s="20" t="s">
        <v>204</v>
      </c>
      <c r="BM667" s="226" t="s">
        <v>2682</v>
      </c>
    </row>
    <row r="668" s="2" customFormat="1">
      <c r="A668" s="41"/>
      <c r="B668" s="42"/>
      <c r="C668" s="43"/>
      <c r="D668" s="228" t="s">
        <v>206</v>
      </c>
      <c r="E668" s="43"/>
      <c r="F668" s="229" t="s">
        <v>2607</v>
      </c>
      <c r="G668" s="43"/>
      <c r="H668" s="43"/>
      <c r="I668" s="230"/>
      <c r="J668" s="43"/>
      <c r="K668" s="43"/>
      <c r="L668" s="47"/>
      <c r="M668" s="231"/>
      <c r="N668" s="232"/>
      <c r="O668" s="87"/>
      <c r="P668" s="87"/>
      <c r="Q668" s="87"/>
      <c r="R668" s="87"/>
      <c r="S668" s="87"/>
      <c r="T668" s="88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T668" s="20" t="s">
        <v>206</v>
      </c>
      <c r="AU668" s="20" t="s">
        <v>81</v>
      </c>
    </row>
    <row r="669" s="13" customFormat="1">
      <c r="A669" s="13"/>
      <c r="B669" s="233"/>
      <c r="C669" s="234"/>
      <c r="D669" s="235" t="s">
        <v>208</v>
      </c>
      <c r="E669" s="236" t="s">
        <v>19</v>
      </c>
      <c r="F669" s="237" t="s">
        <v>2630</v>
      </c>
      <c r="G669" s="234"/>
      <c r="H669" s="236" t="s">
        <v>19</v>
      </c>
      <c r="I669" s="238"/>
      <c r="J669" s="234"/>
      <c r="K669" s="234"/>
      <c r="L669" s="239"/>
      <c r="M669" s="240"/>
      <c r="N669" s="241"/>
      <c r="O669" s="241"/>
      <c r="P669" s="241"/>
      <c r="Q669" s="241"/>
      <c r="R669" s="241"/>
      <c r="S669" s="241"/>
      <c r="T669" s="242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3" t="s">
        <v>208</v>
      </c>
      <c r="AU669" s="243" t="s">
        <v>81</v>
      </c>
      <c r="AV669" s="13" t="s">
        <v>79</v>
      </c>
      <c r="AW669" s="13" t="s">
        <v>33</v>
      </c>
      <c r="AX669" s="13" t="s">
        <v>72</v>
      </c>
      <c r="AY669" s="243" t="s">
        <v>196</v>
      </c>
    </row>
    <row r="670" s="13" customFormat="1">
      <c r="A670" s="13"/>
      <c r="B670" s="233"/>
      <c r="C670" s="234"/>
      <c r="D670" s="235" t="s">
        <v>208</v>
      </c>
      <c r="E670" s="236" t="s">
        <v>19</v>
      </c>
      <c r="F670" s="237" t="s">
        <v>2683</v>
      </c>
      <c r="G670" s="234"/>
      <c r="H670" s="236" t="s">
        <v>19</v>
      </c>
      <c r="I670" s="238"/>
      <c r="J670" s="234"/>
      <c r="K670" s="234"/>
      <c r="L670" s="239"/>
      <c r="M670" s="240"/>
      <c r="N670" s="241"/>
      <c r="O670" s="241"/>
      <c r="P670" s="241"/>
      <c r="Q670" s="241"/>
      <c r="R670" s="241"/>
      <c r="S670" s="241"/>
      <c r="T670" s="242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3" t="s">
        <v>208</v>
      </c>
      <c r="AU670" s="243" t="s">
        <v>81</v>
      </c>
      <c r="AV670" s="13" t="s">
        <v>79</v>
      </c>
      <c r="AW670" s="13" t="s">
        <v>33</v>
      </c>
      <c r="AX670" s="13" t="s">
        <v>72</v>
      </c>
      <c r="AY670" s="243" t="s">
        <v>196</v>
      </c>
    </row>
    <row r="671" s="13" customFormat="1">
      <c r="A671" s="13"/>
      <c r="B671" s="233"/>
      <c r="C671" s="234"/>
      <c r="D671" s="235" t="s">
        <v>208</v>
      </c>
      <c r="E671" s="236" t="s">
        <v>19</v>
      </c>
      <c r="F671" s="237" t="s">
        <v>2684</v>
      </c>
      <c r="G671" s="234"/>
      <c r="H671" s="236" t="s">
        <v>19</v>
      </c>
      <c r="I671" s="238"/>
      <c r="J671" s="234"/>
      <c r="K671" s="234"/>
      <c r="L671" s="239"/>
      <c r="M671" s="240"/>
      <c r="N671" s="241"/>
      <c r="O671" s="241"/>
      <c r="P671" s="241"/>
      <c r="Q671" s="241"/>
      <c r="R671" s="241"/>
      <c r="S671" s="241"/>
      <c r="T671" s="242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3" t="s">
        <v>208</v>
      </c>
      <c r="AU671" s="243" t="s">
        <v>81</v>
      </c>
      <c r="AV671" s="13" t="s">
        <v>79</v>
      </c>
      <c r="AW671" s="13" t="s">
        <v>33</v>
      </c>
      <c r="AX671" s="13" t="s">
        <v>72</v>
      </c>
      <c r="AY671" s="243" t="s">
        <v>196</v>
      </c>
    </row>
    <row r="672" s="13" customFormat="1">
      <c r="A672" s="13"/>
      <c r="B672" s="233"/>
      <c r="C672" s="234"/>
      <c r="D672" s="235" t="s">
        <v>208</v>
      </c>
      <c r="E672" s="236" t="s">
        <v>19</v>
      </c>
      <c r="F672" s="237" t="s">
        <v>401</v>
      </c>
      <c r="G672" s="234"/>
      <c r="H672" s="236" t="s">
        <v>19</v>
      </c>
      <c r="I672" s="238"/>
      <c r="J672" s="234"/>
      <c r="K672" s="234"/>
      <c r="L672" s="239"/>
      <c r="M672" s="240"/>
      <c r="N672" s="241"/>
      <c r="O672" s="241"/>
      <c r="P672" s="241"/>
      <c r="Q672" s="241"/>
      <c r="R672" s="241"/>
      <c r="S672" s="241"/>
      <c r="T672" s="242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3" t="s">
        <v>208</v>
      </c>
      <c r="AU672" s="243" t="s">
        <v>81</v>
      </c>
      <c r="AV672" s="13" t="s">
        <v>79</v>
      </c>
      <c r="AW672" s="13" t="s">
        <v>33</v>
      </c>
      <c r="AX672" s="13" t="s">
        <v>72</v>
      </c>
      <c r="AY672" s="243" t="s">
        <v>196</v>
      </c>
    </row>
    <row r="673" s="14" customFormat="1">
      <c r="A673" s="14"/>
      <c r="B673" s="244"/>
      <c r="C673" s="245"/>
      <c r="D673" s="235" t="s">
        <v>208</v>
      </c>
      <c r="E673" s="246" t="s">
        <v>19</v>
      </c>
      <c r="F673" s="247" t="s">
        <v>2685</v>
      </c>
      <c r="G673" s="245"/>
      <c r="H673" s="248">
        <v>58.799999999999997</v>
      </c>
      <c r="I673" s="249"/>
      <c r="J673" s="245"/>
      <c r="K673" s="245"/>
      <c r="L673" s="250"/>
      <c r="M673" s="251"/>
      <c r="N673" s="252"/>
      <c r="O673" s="252"/>
      <c r="P673" s="252"/>
      <c r="Q673" s="252"/>
      <c r="R673" s="252"/>
      <c r="S673" s="252"/>
      <c r="T673" s="253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T673" s="254" t="s">
        <v>208</v>
      </c>
      <c r="AU673" s="254" t="s">
        <v>81</v>
      </c>
      <c r="AV673" s="14" t="s">
        <v>81</v>
      </c>
      <c r="AW673" s="14" t="s">
        <v>33</v>
      </c>
      <c r="AX673" s="14" t="s">
        <v>72</v>
      </c>
      <c r="AY673" s="254" t="s">
        <v>196</v>
      </c>
    </row>
    <row r="674" s="13" customFormat="1">
      <c r="A674" s="13"/>
      <c r="B674" s="233"/>
      <c r="C674" s="234"/>
      <c r="D674" s="235" t="s">
        <v>208</v>
      </c>
      <c r="E674" s="236" t="s">
        <v>19</v>
      </c>
      <c r="F674" s="237" t="s">
        <v>2562</v>
      </c>
      <c r="G674" s="234"/>
      <c r="H674" s="236" t="s">
        <v>19</v>
      </c>
      <c r="I674" s="238"/>
      <c r="J674" s="234"/>
      <c r="K674" s="234"/>
      <c r="L674" s="239"/>
      <c r="M674" s="240"/>
      <c r="N674" s="241"/>
      <c r="O674" s="241"/>
      <c r="P674" s="241"/>
      <c r="Q674" s="241"/>
      <c r="R674" s="241"/>
      <c r="S674" s="241"/>
      <c r="T674" s="242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3" t="s">
        <v>208</v>
      </c>
      <c r="AU674" s="243" t="s">
        <v>81</v>
      </c>
      <c r="AV674" s="13" t="s">
        <v>79</v>
      </c>
      <c r="AW674" s="13" t="s">
        <v>33</v>
      </c>
      <c r="AX674" s="13" t="s">
        <v>72</v>
      </c>
      <c r="AY674" s="243" t="s">
        <v>196</v>
      </c>
    </row>
    <row r="675" s="15" customFormat="1">
      <c r="A675" s="15"/>
      <c r="B675" s="255"/>
      <c r="C675" s="256"/>
      <c r="D675" s="235" t="s">
        <v>208</v>
      </c>
      <c r="E675" s="257" t="s">
        <v>19</v>
      </c>
      <c r="F675" s="258" t="s">
        <v>219</v>
      </c>
      <c r="G675" s="256"/>
      <c r="H675" s="259">
        <v>58.799999999999997</v>
      </c>
      <c r="I675" s="260"/>
      <c r="J675" s="256"/>
      <c r="K675" s="256"/>
      <c r="L675" s="261"/>
      <c r="M675" s="262"/>
      <c r="N675" s="263"/>
      <c r="O675" s="263"/>
      <c r="P675" s="263"/>
      <c r="Q675" s="263"/>
      <c r="R675" s="263"/>
      <c r="S675" s="263"/>
      <c r="T675" s="264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T675" s="265" t="s">
        <v>208</v>
      </c>
      <c r="AU675" s="265" t="s">
        <v>81</v>
      </c>
      <c r="AV675" s="15" t="s">
        <v>204</v>
      </c>
      <c r="AW675" s="15" t="s">
        <v>33</v>
      </c>
      <c r="AX675" s="15" t="s">
        <v>79</v>
      </c>
      <c r="AY675" s="265" t="s">
        <v>196</v>
      </c>
    </row>
    <row r="676" s="2" customFormat="1" ht="16.5" customHeight="1">
      <c r="A676" s="41"/>
      <c r="B676" s="42"/>
      <c r="C676" s="215" t="s">
        <v>627</v>
      </c>
      <c r="D676" s="215" t="s">
        <v>199</v>
      </c>
      <c r="E676" s="216" t="s">
        <v>2686</v>
      </c>
      <c r="F676" s="217" t="s">
        <v>2687</v>
      </c>
      <c r="G676" s="218" t="s">
        <v>264</v>
      </c>
      <c r="H676" s="219">
        <v>15.875999999999999</v>
      </c>
      <c r="I676" s="220"/>
      <c r="J676" s="221">
        <f>ROUND(I676*H676,2)</f>
        <v>0</v>
      </c>
      <c r="K676" s="217" t="s">
        <v>203</v>
      </c>
      <c r="L676" s="47"/>
      <c r="M676" s="222" t="s">
        <v>19</v>
      </c>
      <c r="N676" s="223" t="s">
        <v>43</v>
      </c>
      <c r="O676" s="87"/>
      <c r="P676" s="224">
        <f>O676*H676</f>
        <v>0</v>
      </c>
      <c r="Q676" s="224">
        <v>0</v>
      </c>
      <c r="R676" s="224">
        <f>Q676*H676</f>
        <v>0</v>
      </c>
      <c r="S676" s="224">
        <v>0</v>
      </c>
      <c r="T676" s="225">
        <f>S676*H676</f>
        <v>0</v>
      </c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R676" s="226" t="s">
        <v>204</v>
      </c>
      <c r="AT676" s="226" t="s">
        <v>199</v>
      </c>
      <c r="AU676" s="226" t="s">
        <v>81</v>
      </c>
      <c r="AY676" s="20" t="s">
        <v>196</v>
      </c>
      <c r="BE676" s="227">
        <f>IF(N676="základní",J676,0)</f>
        <v>0</v>
      </c>
      <c r="BF676" s="227">
        <f>IF(N676="snížená",J676,0)</f>
        <v>0</v>
      </c>
      <c r="BG676" s="227">
        <f>IF(N676="zákl. přenesená",J676,0)</f>
        <v>0</v>
      </c>
      <c r="BH676" s="227">
        <f>IF(N676="sníž. přenesená",J676,0)</f>
        <v>0</v>
      </c>
      <c r="BI676" s="227">
        <f>IF(N676="nulová",J676,0)</f>
        <v>0</v>
      </c>
      <c r="BJ676" s="20" t="s">
        <v>79</v>
      </c>
      <c r="BK676" s="227">
        <f>ROUND(I676*H676,2)</f>
        <v>0</v>
      </c>
      <c r="BL676" s="20" t="s">
        <v>204</v>
      </c>
      <c r="BM676" s="226" t="s">
        <v>2688</v>
      </c>
    </row>
    <row r="677" s="2" customFormat="1">
      <c r="A677" s="41"/>
      <c r="B677" s="42"/>
      <c r="C677" s="43"/>
      <c r="D677" s="228" t="s">
        <v>206</v>
      </c>
      <c r="E677" s="43"/>
      <c r="F677" s="229" t="s">
        <v>2689</v>
      </c>
      <c r="G677" s="43"/>
      <c r="H677" s="43"/>
      <c r="I677" s="230"/>
      <c r="J677" s="43"/>
      <c r="K677" s="43"/>
      <c r="L677" s="47"/>
      <c r="M677" s="231"/>
      <c r="N677" s="232"/>
      <c r="O677" s="87"/>
      <c r="P677" s="87"/>
      <c r="Q677" s="87"/>
      <c r="R677" s="87"/>
      <c r="S677" s="87"/>
      <c r="T677" s="88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T677" s="20" t="s">
        <v>206</v>
      </c>
      <c r="AU677" s="20" t="s">
        <v>81</v>
      </c>
    </row>
    <row r="678" s="13" customFormat="1">
      <c r="A678" s="13"/>
      <c r="B678" s="233"/>
      <c r="C678" s="234"/>
      <c r="D678" s="235" t="s">
        <v>208</v>
      </c>
      <c r="E678" s="236" t="s">
        <v>19</v>
      </c>
      <c r="F678" s="237" t="s">
        <v>2630</v>
      </c>
      <c r="G678" s="234"/>
      <c r="H678" s="236" t="s">
        <v>19</v>
      </c>
      <c r="I678" s="238"/>
      <c r="J678" s="234"/>
      <c r="K678" s="234"/>
      <c r="L678" s="239"/>
      <c r="M678" s="240"/>
      <c r="N678" s="241"/>
      <c r="O678" s="241"/>
      <c r="P678" s="241"/>
      <c r="Q678" s="241"/>
      <c r="R678" s="241"/>
      <c r="S678" s="241"/>
      <c r="T678" s="242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43" t="s">
        <v>208</v>
      </c>
      <c r="AU678" s="243" t="s">
        <v>81</v>
      </c>
      <c r="AV678" s="13" t="s">
        <v>79</v>
      </c>
      <c r="AW678" s="13" t="s">
        <v>33</v>
      </c>
      <c r="AX678" s="13" t="s">
        <v>72</v>
      </c>
      <c r="AY678" s="243" t="s">
        <v>196</v>
      </c>
    </row>
    <row r="679" s="13" customFormat="1">
      <c r="A679" s="13"/>
      <c r="B679" s="233"/>
      <c r="C679" s="234"/>
      <c r="D679" s="235" t="s">
        <v>208</v>
      </c>
      <c r="E679" s="236" t="s">
        <v>19</v>
      </c>
      <c r="F679" s="237" t="s">
        <v>2683</v>
      </c>
      <c r="G679" s="234"/>
      <c r="H679" s="236" t="s">
        <v>19</v>
      </c>
      <c r="I679" s="238"/>
      <c r="J679" s="234"/>
      <c r="K679" s="234"/>
      <c r="L679" s="239"/>
      <c r="M679" s="240"/>
      <c r="N679" s="241"/>
      <c r="O679" s="241"/>
      <c r="P679" s="241"/>
      <c r="Q679" s="241"/>
      <c r="R679" s="241"/>
      <c r="S679" s="241"/>
      <c r="T679" s="242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3" t="s">
        <v>208</v>
      </c>
      <c r="AU679" s="243" t="s">
        <v>81</v>
      </c>
      <c r="AV679" s="13" t="s">
        <v>79</v>
      </c>
      <c r="AW679" s="13" t="s">
        <v>33</v>
      </c>
      <c r="AX679" s="13" t="s">
        <v>72</v>
      </c>
      <c r="AY679" s="243" t="s">
        <v>196</v>
      </c>
    </row>
    <row r="680" s="13" customFormat="1">
      <c r="A680" s="13"/>
      <c r="B680" s="233"/>
      <c r="C680" s="234"/>
      <c r="D680" s="235" t="s">
        <v>208</v>
      </c>
      <c r="E680" s="236" t="s">
        <v>19</v>
      </c>
      <c r="F680" s="237" t="s">
        <v>2684</v>
      </c>
      <c r="G680" s="234"/>
      <c r="H680" s="236" t="s">
        <v>19</v>
      </c>
      <c r="I680" s="238"/>
      <c r="J680" s="234"/>
      <c r="K680" s="234"/>
      <c r="L680" s="239"/>
      <c r="M680" s="240"/>
      <c r="N680" s="241"/>
      <c r="O680" s="241"/>
      <c r="P680" s="241"/>
      <c r="Q680" s="241"/>
      <c r="R680" s="241"/>
      <c r="S680" s="241"/>
      <c r="T680" s="242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43" t="s">
        <v>208</v>
      </c>
      <c r="AU680" s="243" t="s">
        <v>81</v>
      </c>
      <c r="AV680" s="13" t="s">
        <v>79</v>
      </c>
      <c r="AW680" s="13" t="s">
        <v>33</v>
      </c>
      <c r="AX680" s="13" t="s">
        <v>72</v>
      </c>
      <c r="AY680" s="243" t="s">
        <v>196</v>
      </c>
    </row>
    <row r="681" s="13" customFormat="1">
      <c r="A681" s="13"/>
      <c r="B681" s="233"/>
      <c r="C681" s="234"/>
      <c r="D681" s="235" t="s">
        <v>208</v>
      </c>
      <c r="E681" s="236" t="s">
        <v>19</v>
      </c>
      <c r="F681" s="237" t="s">
        <v>401</v>
      </c>
      <c r="G681" s="234"/>
      <c r="H681" s="236" t="s">
        <v>19</v>
      </c>
      <c r="I681" s="238"/>
      <c r="J681" s="234"/>
      <c r="K681" s="234"/>
      <c r="L681" s="239"/>
      <c r="M681" s="240"/>
      <c r="N681" s="241"/>
      <c r="O681" s="241"/>
      <c r="P681" s="241"/>
      <c r="Q681" s="241"/>
      <c r="R681" s="241"/>
      <c r="S681" s="241"/>
      <c r="T681" s="242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3" t="s">
        <v>208</v>
      </c>
      <c r="AU681" s="243" t="s">
        <v>81</v>
      </c>
      <c r="AV681" s="13" t="s">
        <v>79</v>
      </c>
      <c r="AW681" s="13" t="s">
        <v>33</v>
      </c>
      <c r="AX681" s="13" t="s">
        <v>72</v>
      </c>
      <c r="AY681" s="243" t="s">
        <v>196</v>
      </c>
    </row>
    <row r="682" s="14" customFormat="1">
      <c r="A682" s="14"/>
      <c r="B682" s="244"/>
      <c r="C682" s="245"/>
      <c r="D682" s="235" t="s">
        <v>208</v>
      </c>
      <c r="E682" s="246" t="s">
        <v>19</v>
      </c>
      <c r="F682" s="247" t="s">
        <v>2690</v>
      </c>
      <c r="G682" s="245"/>
      <c r="H682" s="248">
        <v>15.875999999999999</v>
      </c>
      <c r="I682" s="249"/>
      <c r="J682" s="245"/>
      <c r="K682" s="245"/>
      <c r="L682" s="250"/>
      <c r="M682" s="251"/>
      <c r="N682" s="252"/>
      <c r="O682" s="252"/>
      <c r="P682" s="252"/>
      <c r="Q682" s="252"/>
      <c r="R682" s="252"/>
      <c r="S682" s="252"/>
      <c r="T682" s="253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T682" s="254" t="s">
        <v>208</v>
      </c>
      <c r="AU682" s="254" t="s">
        <v>81</v>
      </c>
      <c r="AV682" s="14" t="s">
        <v>81</v>
      </c>
      <c r="AW682" s="14" t="s">
        <v>33</v>
      </c>
      <c r="AX682" s="14" t="s">
        <v>72</v>
      </c>
      <c r="AY682" s="254" t="s">
        <v>196</v>
      </c>
    </row>
    <row r="683" s="13" customFormat="1">
      <c r="A683" s="13"/>
      <c r="B683" s="233"/>
      <c r="C683" s="234"/>
      <c r="D683" s="235" t="s">
        <v>208</v>
      </c>
      <c r="E683" s="236" t="s">
        <v>19</v>
      </c>
      <c r="F683" s="237" t="s">
        <v>2562</v>
      </c>
      <c r="G683" s="234"/>
      <c r="H683" s="236" t="s">
        <v>19</v>
      </c>
      <c r="I683" s="238"/>
      <c r="J683" s="234"/>
      <c r="K683" s="234"/>
      <c r="L683" s="239"/>
      <c r="M683" s="240"/>
      <c r="N683" s="241"/>
      <c r="O683" s="241"/>
      <c r="P683" s="241"/>
      <c r="Q683" s="241"/>
      <c r="R683" s="241"/>
      <c r="S683" s="241"/>
      <c r="T683" s="242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3" t="s">
        <v>208</v>
      </c>
      <c r="AU683" s="243" t="s">
        <v>81</v>
      </c>
      <c r="AV683" s="13" t="s">
        <v>79</v>
      </c>
      <c r="AW683" s="13" t="s">
        <v>33</v>
      </c>
      <c r="AX683" s="13" t="s">
        <v>72</v>
      </c>
      <c r="AY683" s="243" t="s">
        <v>196</v>
      </c>
    </row>
    <row r="684" s="13" customFormat="1">
      <c r="A684" s="13"/>
      <c r="B684" s="233"/>
      <c r="C684" s="234"/>
      <c r="D684" s="235" t="s">
        <v>208</v>
      </c>
      <c r="E684" s="236" t="s">
        <v>19</v>
      </c>
      <c r="F684" s="237" t="s">
        <v>2691</v>
      </c>
      <c r="G684" s="234"/>
      <c r="H684" s="236" t="s">
        <v>19</v>
      </c>
      <c r="I684" s="238"/>
      <c r="J684" s="234"/>
      <c r="K684" s="234"/>
      <c r="L684" s="239"/>
      <c r="M684" s="240"/>
      <c r="N684" s="241"/>
      <c r="O684" s="241"/>
      <c r="P684" s="241"/>
      <c r="Q684" s="241"/>
      <c r="R684" s="241"/>
      <c r="S684" s="241"/>
      <c r="T684" s="242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43" t="s">
        <v>208</v>
      </c>
      <c r="AU684" s="243" t="s">
        <v>81</v>
      </c>
      <c r="AV684" s="13" t="s">
        <v>79</v>
      </c>
      <c r="AW684" s="13" t="s">
        <v>33</v>
      </c>
      <c r="AX684" s="13" t="s">
        <v>72</v>
      </c>
      <c r="AY684" s="243" t="s">
        <v>196</v>
      </c>
    </row>
    <row r="685" s="13" customFormat="1">
      <c r="A685" s="13"/>
      <c r="B685" s="233"/>
      <c r="C685" s="234"/>
      <c r="D685" s="235" t="s">
        <v>208</v>
      </c>
      <c r="E685" s="236" t="s">
        <v>19</v>
      </c>
      <c r="F685" s="237" t="s">
        <v>2692</v>
      </c>
      <c r="G685" s="234"/>
      <c r="H685" s="236" t="s">
        <v>19</v>
      </c>
      <c r="I685" s="238"/>
      <c r="J685" s="234"/>
      <c r="K685" s="234"/>
      <c r="L685" s="239"/>
      <c r="M685" s="240"/>
      <c r="N685" s="241"/>
      <c r="O685" s="241"/>
      <c r="P685" s="241"/>
      <c r="Q685" s="241"/>
      <c r="R685" s="241"/>
      <c r="S685" s="241"/>
      <c r="T685" s="242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3" t="s">
        <v>208</v>
      </c>
      <c r="AU685" s="243" t="s">
        <v>81</v>
      </c>
      <c r="AV685" s="13" t="s">
        <v>79</v>
      </c>
      <c r="AW685" s="13" t="s">
        <v>33</v>
      </c>
      <c r="AX685" s="13" t="s">
        <v>72</v>
      </c>
      <c r="AY685" s="243" t="s">
        <v>196</v>
      </c>
    </row>
    <row r="686" s="15" customFormat="1">
      <c r="A686" s="15"/>
      <c r="B686" s="255"/>
      <c r="C686" s="256"/>
      <c r="D686" s="235" t="s">
        <v>208</v>
      </c>
      <c r="E686" s="257" t="s">
        <v>19</v>
      </c>
      <c r="F686" s="258" t="s">
        <v>219</v>
      </c>
      <c r="G686" s="256"/>
      <c r="H686" s="259">
        <v>15.875999999999999</v>
      </c>
      <c r="I686" s="260"/>
      <c r="J686" s="256"/>
      <c r="K686" s="256"/>
      <c r="L686" s="261"/>
      <c r="M686" s="262"/>
      <c r="N686" s="263"/>
      <c r="O686" s="263"/>
      <c r="P686" s="263"/>
      <c r="Q686" s="263"/>
      <c r="R686" s="263"/>
      <c r="S686" s="263"/>
      <c r="T686" s="264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T686" s="265" t="s">
        <v>208</v>
      </c>
      <c r="AU686" s="265" t="s">
        <v>81</v>
      </c>
      <c r="AV686" s="15" t="s">
        <v>204</v>
      </c>
      <c r="AW686" s="15" t="s">
        <v>33</v>
      </c>
      <c r="AX686" s="15" t="s">
        <v>79</v>
      </c>
      <c r="AY686" s="265" t="s">
        <v>196</v>
      </c>
    </row>
    <row r="687" s="2" customFormat="1" ht="16.5" customHeight="1">
      <c r="A687" s="41"/>
      <c r="B687" s="42"/>
      <c r="C687" s="280" t="s">
        <v>1310</v>
      </c>
      <c r="D687" s="280" t="s">
        <v>407</v>
      </c>
      <c r="E687" s="281" t="s">
        <v>2693</v>
      </c>
      <c r="F687" s="282" t="s">
        <v>2694</v>
      </c>
      <c r="G687" s="283" t="s">
        <v>317</v>
      </c>
      <c r="H687" s="284">
        <v>8.6440000000000001</v>
      </c>
      <c r="I687" s="285"/>
      <c r="J687" s="286">
        <f>ROUND(I687*H687,2)</f>
        <v>0</v>
      </c>
      <c r="K687" s="282" t="s">
        <v>203</v>
      </c>
      <c r="L687" s="287"/>
      <c r="M687" s="288" t="s">
        <v>19</v>
      </c>
      <c r="N687" s="289" t="s">
        <v>43</v>
      </c>
      <c r="O687" s="87"/>
      <c r="P687" s="224">
        <f>O687*H687</f>
        <v>0</v>
      </c>
      <c r="Q687" s="224">
        <v>1</v>
      </c>
      <c r="R687" s="224">
        <f>Q687*H687</f>
        <v>8.6440000000000001</v>
      </c>
      <c r="S687" s="224">
        <v>0</v>
      </c>
      <c r="T687" s="225">
        <f>S687*H687</f>
        <v>0</v>
      </c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R687" s="226" t="s">
        <v>284</v>
      </c>
      <c r="AT687" s="226" t="s">
        <v>407</v>
      </c>
      <c r="AU687" s="226" t="s">
        <v>81</v>
      </c>
      <c r="AY687" s="20" t="s">
        <v>196</v>
      </c>
      <c r="BE687" s="227">
        <f>IF(N687="základní",J687,0)</f>
        <v>0</v>
      </c>
      <c r="BF687" s="227">
        <f>IF(N687="snížená",J687,0)</f>
        <v>0</v>
      </c>
      <c r="BG687" s="227">
        <f>IF(N687="zákl. přenesená",J687,0)</f>
        <v>0</v>
      </c>
      <c r="BH687" s="227">
        <f>IF(N687="sníž. přenesená",J687,0)</f>
        <v>0</v>
      </c>
      <c r="BI687" s="227">
        <f>IF(N687="nulová",J687,0)</f>
        <v>0</v>
      </c>
      <c r="BJ687" s="20" t="s">
        <v>79</v>
      </c>
      <c r="BK687" s="227">
        <f>ROUND(I687*H687,2)</f>
        <v>0</v>
      </c>
      <c r="BL687" s="20" t="s">
        <v>204</v>
      </c>
      <c r="BM687" s="226" t="s">
        <v>2695</v>
      </c>
    </row>
    <row r="688" s="13" customFormat="1">
      <c r="A688" s="13"/>
      <c r="B688" s="233"/>
      <c r="C688" s="234"/>
      <c r="D688" s="235" t="s">
        <v>208</v>
      </c>
      <c r="E688" s="236" t="s">
        <v>19</v>
      </c>
      <c r="F688" s="237" t="s">
        <v>2630</v>
      </c>
      <c r="G688" s="234"/>
      <c r="H688" s="236" t="s">
        <v>19</v>
      </c>
      <c r="I688" s="238"/>
      <c r="J688" s="234"/>
      <c r="K688" s="234"/>
      <c r="L688" s="239"/>
      <c r="M688" s="240"/>
      <c r="N688" s="241"/>
      <c r="O688" s="241"/>
      <c r="P688" s="241"/>
      <c r="Q688" s="241"/>
      <c r="R688" s="241"/>
      <c r="S688" s="241"/>
      <c r="T688" s="242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43" t="s">
        <v>208</v>
      </c>
      <c r="AU688" s="243" t="s">
        <v>81</v>
      </c>
      <c r="AV688" s="13" t="s">
        <v>79</v>
      </c>
      <c r="AW688" s="13" t="s">
        <v>33</v>
      </c>
      <c r="AX688" s="13" t="s">
        <v>72</v>
      </c>
      <c r="AY688" s="243" t="s">
        <v>196</v>
      </c>
    </row>
    <row r="689" s="13" customFormat="1">
      <c r="A689" s="13"/>
      <c r="B689" s="233"/>
      <c r="C689" s="234"/>
      <c r="D689" s="235" t="s">
        <v>208</v>
      </c>
      <c r="E689" s="236" t="s">
        <v>19</v>
      </c>
      <c r="F689" s="237" t="s">
        <v>2683</v>
      </c>
      <c r="G689" s="234"/>
      <c r="H689" s="236" t="s">
        <v>19</v>
      </c>
      <c r="I689" s="238"/>
      <c r="J689" s="234"/>
      <c r="K689" s="234"/>
      <c r="L689" s="239"/>
      <c r="M689" s="240"/>
      <c r="N689" s="241"/>
      <c r="O689" s="241"/>
      <c r="P689" s="241"/>
      <c r="Q689" s="241"/>
      <c r="R689" s="241"/>
      <c r="S689" s="241"/>
      <c r="T689" s="242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3" t="s">
        <v>208</v>
      </c>
      <c r="AU689" s="243" t="s">
        <v>81</v>
      </c>
      <c r="AV689" s="13" t="s">
        <v>79</v>
      </c>
      <c r="AW689" s="13" t="s">
        <v>33</v>
      </c>
      <c r="AX689" s="13" t="s">
        <v>72</v>
      </c>
      <c r="AY689" s="243" t="s">
        <v>196</v>
      </c>
    </row>
    <row r="690" s="13" customFormat="1">
      <c r="A690" s="13"/>
      <c r="B690" s="233"/>
      <c r="C690" s="234"/>
      <c r="D690" s="235" t="s">
        <v>208</v>
      </c>
      <c r="E690" s="236" t="s">
        <v>19</v>
      </c>
      <c r="F690" s="237" t="s">
        <v>2684</v>
      </c>
      <c r="G690" s="234"/>
      <c r="H690" s="236" t="s">
        <v>19</v>
      </c>
      <c r="I690" s="238"/>
      <c r="J690" s="234"/>
      <c r="K690" s="234"/>
      <c r="L690" s="239"/>
      <c r="M690" s="240"/>
      <c r="N690" s="241"/>
      <c r="O690" s="241"/>
      <c r="P690" s="241"/>
      <c r="Q690" s="241"/>
      <c r="R690" s="241"/>
      <c r="S690" s="241"/>
      <c r="T690" s="242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43" t="s">
        <v>208</v>
      </c>
      <c r="AU690" s="243" t="s">
        <v>81</v>
      </c>
      <c r="AV690" s="13" t="s">
        <v>79</v>
      </c>
      <c r="AW690" s="13" t="s">
        <v>33</v>
      </c>
      <c r="AX690" s="13" t="s">
        <v>72</v>
      </c>
      <c r="AY690" s="243" t="s">
        <v>196</v>
      </c>
    </row>
    <row r="691" s="13" customFormat="1">
      <c r="A691" s="13"/>
      <c r="B691" s="233"/>
      <c r="C691" s="234"/>
      <c r="D691" s="235" t="s">
        <v>208</v>
      </c>
      <c r="E691" s="236" t="s">
        <v>19</v>
      </c>
      <c r="F691" s="237" t="s">
        <v>401</v>
      </c>
      <c r="G691" s="234"/>
      <c r="H691" s="236" t="s">
        <v>19</v>
      </c>
      <c r="I691" s="238"/>
      <c r="J691" s="234"/>
      <c r="K691" s="234"/>
      <c r="L691" s="239"/>
      <c r="M691" s="240"/>
      <c r="N691" s="241"/>
      <c r="O691" s="241"/>
      <c r="P691" s="241"/>
      <c r="Q691" s="241"/>
      <c r="R691" s="241"/>
      <c r="S691" s="241"/>
      <c r="T691" s="242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43" t="s">
        <v>208</v>
      </c>
      <c r="AU691" s="243" t="s">
        <v>81</v>
      </c>
      <c r="AV691" s="13" t="s">
        <v>79</v>
      </c>
      <c r="AW691" s="13" t="s">
        <v>33</v>
      </c>
      <c r="AX691" s="13" t="s">
        <v>72</v>
      </c>
      <c r="AY691" s="243" t="s">
        <v>196</v>
      </c>
    </row>
    <row r="692" s="14" customFormat="1">
      <c r="A692" s="14"/>
      <c r="B692" s="244"/>
      <c r="C692" s="245"/>
      <c r="D692" s="235" t="s">
        <v>208</v>
      </c>
      <c r="E692" s="246" t="s">
        <v>19</v>
      </c>
      <c r="F692" s="247" t="s">
        <v>2696</v>
      </c>
      <c r="G692" s="245"/>
      <c r="H692" s="248">
        <v>8.6440000000000001</v>
      </c>
      <c r="I692" s="249"/>
      <c r="J692" s="245"/>
      <c r="K692" s="245"/>
      <c r="L692" s="250"/>
      <c r="M692" s="251"/>
      <c r="N692" s="252"/>
      <c r="O692" s="252"/>
      <c r="P692" s="252"/>
      <c r="Q692" s="252"/>
      <c r="R692" s="252"/>
      <c r="S692" s="252"/>
      <c r="T692" s="253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4" t="s">
        <v>208</v>
      </c>
      <c r="AU692" s="254" t="s">
        <v>81</v>
      </c>
      <c r="AV692" s="14" t="s">
        <v>81</v>
      </c>
      <c r="AW692" s="14" t="s">
        <v>33</v>
      </c>
      <c r="AX692" s="14" t="s">
        <v>72</v>
      </c>
      <c r="AY692" s="254" t="s">
        <v>196</v>
      </c>
    </row>
    <row r="693" s="13" customFormat="1">
      <c r="A693" s="13"/>
      <c r="B693" s="233"/>
      <c r="C693" s="234"/>
      <c r="D693" s="235" t="s">
        <v>208</v>
      </c>
      <c r="E693" s="236" t="s">
        <v>19</v>
      </c>
      <c r="F693" s="237" t="s">
        <v>2562</v>
      </c>
      <c r="G693" s="234"/>
      <c r="H693" s="236" t="s">
        <v>19</v>
      </c>
      <c r="I693" s="238"/>
      <c r="J693" s="234"/>
      <c r="K693" s="234"/>
      <c r="L693" s="239"/>
      <c r="M693" s="240"/>
      <c r="N693" s="241"/>
      <c r="O693" s="241"/>
      <c r="P693" s="241"/>
      <c r="Q693" s="241"/>
      <c r="R693" s="241"/>
      <c r="S693" s="241"/>
      <c r="T693" s="242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43" t="s">
        <v>208</v>
      </c>
      <c r="AU693" s="243" t="s">
        <v>81</v>
      </c>
      <c r="AV693" s="13" t="s">
        <v>79</v>
      </c>
      <c r="AW693" s="13" t="s">
        <v>33</v>
      </c>
      <c r="AX693" s="13" t="s">
        <v>72</v>
      </c>
      <c r="AY693" s="243" t="s">
        <v>196</v>
      </c>
    </row>
    <row r="694" s="13" customFormat="1">
      <c r="A694" s="13"/>
      <c r="B694" s="233"/>
      <c r="C694" s="234"/>
      <c r="D694" s="235" t="s">
        <v>208</v>
      </c>
      <c r="E694" s="236" t="s">
        <v>19</v>
      </c>
      <c r="F694" s="237" t="s">
        <v>2691</v>
      </c>
      <c r="G694" s="234"/>
      <c r="H694" s="236" t="s">
        <v>19</v>
      </c>
      <c r="I694" s="238"/>
      <c r="J694" s="234"/>
      <c r="K694" s="234"/>
      <c r="L694" s="239"/>
      <c r="M694" s="240"/>
      <c r="N694" s="241"/>
      <c r="O694" s="241"/>
      <c r="P694" s="241"/>
      <c r="Q694" s="241"/>
      <c r="R694" s="241"/>
      <c r="S694" s="241"/>
      <c r="T694" s="242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3" t="s">
        <v>208</v>
      </c>
      <c r="AU694" s="243" t="s">
        <v>81</v>
      </c>
      <c r="AV694" s="13" t="s">
        <v>79</v>
      </c>
      <c r="AW694" s="13" t="s">
        <v>33</v>
      </c>
      <c r="AX694" s="13" t="s">
        <v>72</v>
      </c>
      <c r="AY694" s="243" t="s">
        <v>196</v>
      </c>
    </row>
    <row r="695" s="13" customFormat="1">
      <c r="A695" s="13"/>
      <c r="B695" s="233"/>
      <c r="C695" s="234"/>
      <c r="D695" s="235" t="s">
        <v>208</v>
      </c>
      <c r="E695" s="236" t="s">
        <v>19</v>
      </c>
      <c r="F695" s="237" t="s">
        <v>2692</v>
      </c>
      <c r="G695" s="234"/>
      <c r="H695" s="236" t="s">
        <v>19</v>
      </c>
      <c r="I695" s="238"/>
      <c r="J695" s="234"/>
      <c r="K695" s="234"/>
      <c r="L695" s="239"/>
      <c r="M695" s="240"/>
      <c r="N695" s="241"/>
      <c r="O695" s="241"/>
      <c r="P695" s="241"/>
      <c r="Q695" s="241"/>
      <c r="R695" s="241"/>
      <c r="S695" s="241"/>
      <c r="T695" s="242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43" t="s">
        <v>208</v>
      </c>
      <c r="AU695" s="243" t="s">
        <v>81</v>
      </c>
      <c r="AV695" s="13" t="s">
        <v>79</v>
      </c>
      <c r="AW695" s="13" t="s">
        <v>33</v>
      </c>
      <c r="AX695" s="13" t="s">
        <v>72</v>
      </c>
      <c r="AY695" s="243" t="s">
        <v>196</v>
      </c>
    </row>
    <row r="696" s="15" customFormat="1">
      <c r="A696" s="15"/>
      <c r="B696" s="255"/>
      <c r="C696" s="256"/>
      <c r="D696" s="235" t="s">
        <v>208</v>
      </c>
      <c r="E696" s="257" t="s">
        <v>19</v>
      </c>
      <c r="F696" s="258" t="s">
        <v>219</v>
      </c>
      <c r="G696" s="256"/>
      <c r="H696" s="259">
        <v>8.6440000000000001</v>
      </c>
      <c r="I696" s="260"/>
      <c r="J696" s="256"/>
      <c r="K696" s="256"/>
      <c r="L696" s="261"/>
      <c r="M696" s="262"/>
      <c r="N696" s="263"/>
      <c r="O696" s="263"/>
      <c r="P696" s="263"/>
      <c r="Q696" s="263"/>
      <c r="R696" s="263"/>
      <c r="S696" s="263"/>
      <c r="T696" s="264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T696" s="265" t="s">
        <v>208</v>
      </c>
      <c r="AU696" s="265" t="s">
        <v>81</v>
      </c>
      <c r="AV696" s="15" t="s">
        <v>204</v>
      </c>
      <c r="AW696" s="15" t="s">
        <v>33</v>
      </c>
      <c r="AX696" s="15" t="s">
        <v>79</v>
      </c>
      <c r="AY696" s="265" t="s">
        <v>196</v>
      </c>
    </row>
    <row r="697" s="2" customFormat="1" ht="16.5" customHeight="1">
      <c r="A697" s="41"/>
      <c r="B697" s="42"/>
      <c r="C697" s="215" t="s">
        <v>1314</v>
      </c>
      <c r="D697" s="215" t="s">
        <v>199</v>
      </c>
      <c r="E697" s="216" t="s">
        <v>2686</v>
      </c>
      <c r="F697" s="217" t="s">
        <v>2687</v>
      </c>
      <c r="G697" s="218" t="s">
        <v>264</v>
      </c>
      <c r="H697" s="219">
        <v>15.875999999999999</v>
      </c>
      <c r="I697" s="220"/>
      <c r="J697" s="221">
        <f>ROUND(I697*H697,2)</f>
        <v>0</v>
      </c>
      <c r="K697" s="217" t="s">
        <v>203</v>
      </c>
      <c r="L697" s="47"/>
      <c r="M697" s="222" t="s">
        <v>19</v>
      </c>
      <c r="N697" s="223" t="s">
        <v>43</v>
      </c>
      <c r="O697" s="87"/>
      <c r="P697" s="224">
        <f>O697*H697</f>
        <v>0</v>
      </c>
      <c r="Q697" s="224">
        <v>0</v>
      </c>
      <c r="R697" s="224">
        <f>Q697*H697</f>
        <v>0</v>
      </c>
      <c r="S697" s="224">
        <v>0</v>
      </c>
      <c r="T697" s="225">
        <f>S697*H697</f>
        <v>0</v>
      </c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R697" s="226" t="s">
        <v>204</v>
      </c>
      <c r="AT697" s="226" t="s">
        <v>199</v>
      </c>
      <c r="AU697" s="226" t="s">
        <v>81</v>
      </c>
      <c r="AY697" s="20" t="s">
        <v>196</v>
      </c>
      <c r="BE697" s="227">
        <f>IF(N697="základní",J697,0)</f>
        <v>0</v>
      </c>
      <c r="BF697" s="227">
        <f>IF(N697="snížená",J697,0)</f>
        <v>0</v>
      </c>
      <c r="BG697" s="227">
        <f>IF(N697="zákl. přenesená",J697,0)</f>
        <v>0</v>
      </c>
      <c r="BH697" s="227">
        <f>IF(N697="sníž. přenesená",J697,0)</f>
        <v>0</v>
      </c>
      <c r="BI697" s="227">
        <f>IF(N697="nulová",J697,0)</f>
        <v>0</v>
      </c>
      <c r="BJ697" s="20" t="s">
        <v>79</v>
      </c>
      <c r="BK697" s="227">
        <f>ROUND(I697*H697,2)</f>
        <v>0</v>
      </c>
      <c r="BL697" s="20" t="s">
        <v>204</v>
      </c>
      <c r="BM697" s="226" t="s">
        <v>2697</v>
      </c>
    </row>
    <row r="698" s="2" customFormat="1">
      <c r="A698" s="41"/>
      <c r="B698" s="42"/>
      <c r="C698" s="43"/>
      <c r="D698" s="228" t="s">
        <v>206</v>
      </c>
      <c r="E698" s="43"/>
      <c r="F698" s="229" t="s">
        <v>2689</v>
      </c>
      <c r="G698" s="43"/>
      <c r="H698" s="43"/>
      <c r="I698" s="230"/>
      <c r="J698" s="43"/>
      <c r="K698" s="43"/>
      <c r="L698" s="47"/>
      <c r="M698" s="231"/>
      <c r="N698" s="232"/>
      <c r="O698" s="87"/>
      <c r="P698" s="87"/>
      <c r="Q698" s="87"/>
      <c r="R698" s="87"/>
      <c r="S698" s="87"/>
      <c r="T698" s="88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T698" s="20" t="s">
        <v>206</v>
      </c>
      <c r="AU698" s="20" t="s">
        <v>81</v>
      </c>
    </row>
    <row r="699" s="13" customFormat="1">
      <c r="A699" s="13"/>
      <c r="B699" s="233"/>
      <c r="C699" s="234"/>
      <c r="D699" s="235" t="s">
        <v>208</v>
      </c>
      <c r="E699" s="236" t="s">
        <v>19</v>
      </c>
      <c r="F699" s="237" t="s">
        <v>2630</v>
      </c>
      <c r="G699" s="234"/>
      <c r="H699" s="236" t="s">
        <v>19</v>
      </c>
      <c r="I699" s="238"/>
      <c r="J699" s="234"/>
      <c r="K699" s="234"/>
      <c r="L699" s="239"/>
      <c r="M699" s="240"/>
      <c r="N699" s="241"/>
      <c r="O699" s="241"/>
      <c r="P699" s="241"/>
      <c r="Q699" s="241"/>
      <c r="R699" s="241"/>
      <c r="S699" s="241"/>
      <c r="T699" s="242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3" t="s">
        <v>208</v>
      </c>
      <c r="AU699" s="243" t="s">
        <v>81</v>
      </c>
      <c r="AV699" s="13" t="s">
        <v>79</v>
      </c>
      <c r="AW699" s="13" t="s">
        <v>33</v>
      </c>
      <c r="AX699" s="13" t="s">
        <v>72</v>
      </c>
      <c r="AY699" s="243" t="s">
        <v>196</v>
      </c>
    </row>
    <row r="700" s="13" customFormat="1">
      <c r="A700" s="13"/>
      <c r="B700" s="233"/>
      <c r="C700" s="234"/>
      <c r="D700" s="235" t="s">
        <v>208</v>
      </c>
      <c r="E700" s="236" t="s">
        <v>19</v>
      </c>
      <c r="F700" s="237" t="s">
        <v>2683</v>
      </c>
      <c r="G700" s="234"/>
      <c r="H700" s="236" t="s">
        <v>19</v>
      </c>
      <c r="I700" s="238"/>
      <c r="J700" s="234"/>
      <c r="K700" s="234"/>
      <c r="L700" s="239"/>
      <c r="M700" s="240"/>
      <c r="N700" s="241"/>
      <c r="O700" s="241"/>
      <c r="P700" s="241"/>
      <c r="Q700" s="241"/>
      <c r="R700" s="241"/>
      <c r="S700" s="241"/>
      <c r="T700" s="242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43" t="s">
        <v>208</v>
      </c>
      <c r="AU700" s="243" t="s">
        <v>81</v>
      </c>
      <c r="AV700" s="13" t="s">
        <v>79</v>
      </c>
      <c r="AW700" s="13" t="s">
        <v>33</v>
      </c>
      <c r="AX700" s="13" t="s">
        <v>72</v>
      </c>
      <c r="AY700" s="243" t="s">
        <v>196</v>
      </c>
    </row>
    <row r="701" s="13" customFormat="1">
      <c r="A701" s="13"/>
      <c r="B701" s="233"/>
      <c r="C701" s="234"/>
      <c r="D701" s="235" t="s">
        <v>208</v>
      </c>
      <c r="E701" s="236" t="s">
        <v>19</v>
      </c>
      <c r="F701" s="237" t="s">
        <v>2684</v>
      </c>
      <c r="G701" s="234"/>
      <c r="H701" s="236" t="s">
        <v>19</v>
      </c>
      <c r="I701" s="238"/>
      <c r="J701" s="234"/>
      <c r="K701" s="234"/>
      <c r="L701" s="239"/>
      <c r="M701" s="240"/>
      <c r="N701" s="241"/>
      <c r="O701" s="241"/>
      <c r="P701" s="241"/>
      <c r="Q701" s="241"/>
      <c r="R701" s="241"/>
      <c r="S701" s="241"/>
      <c r="T701" s="242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3" t="s">
        <v>208</v>
      </c>
      <c r="AU701" s="243" t="s">
        <v>81</v>
      </c>
      <c r="AV701" s="13" t="s">
        <v>79</v>
      </c>
      <c r="AW701" s="13" t="s">
        <v>33</v>
      </c>
      <c r="AX701" s="13" t="s">
        <v>72</v>
      </c>
      <c r="AY701" s="243" t="s">
        <v>196</v>
      </c>
    </row>
    <row r="702" s="13" customFormat="1">
      <c r="A702" s="13"/>
      <c r="B702" s="233"/>
      <c r="C702" s="234"/>
      <c r="D702" s="235" t="s">
        <v>208</v>
      </c>
      <c r="E702" s="236" t="s">
        <v>19</v>
      </c>
      <c r="F702" s="237" t="s">
        <v>401</v>
      </c>
      <c r="G702" s="234"/>
      <c r="H702" s="236" t="s">
        <v>19</v>
      </c>
      <c r="I702" s="238"/>
      <c r="J702" s="234"/>
      <c r="K702" s="234"/>
      <c r="L702" s="239"/>
      <c r="M702" s="240"/>
      <c r="N702" s="241"/>
      <c r="O702" s="241"/>
      <c r="P702" s="241"/>
      <c r="Q702" s="241"/>
      <c r="R702" s="241"/>
      <c r="S702" s="241"/>
      <c r="T702" s="242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3" t="s">
        <v>208</v>
      </c>
      <c r="AU702" s="243" t="s">
        <v>81</v>
      </c>
      <c r="AV702" s="13" t="s">
        <v>79</v>
      </c>
      <c r="AW702" s="13" t="s">
        <v>33</v>
      </c>
      <c r="AX702" s="13" t="s">
        <v>72</v>
      </c>
      <c r="AY702" s="243" t="s">
        <v>196</v>
      </c>
    </row>
    <row r="703" s="14" customFormat="1">
      <c r="A703" s="14"/>
      <c r="B703" s="244"/>
      <c r="C703" s="245"/>
      <c r="D703" s="235" t="s">
        <v>208</v>
      </c>
      <c r="E703" s="246" t="s">
        <v>19</v>
      </c>
      <c r="F703" s="247" t="s">
        <v>2690</v>
      </c>
      <c r="G703" s="245"/>
      <c r="H703" s="248">
        <v>15.875999999999999</v>
      </c>
      <c r="I703" s="249"/>
      <c r="J703" s="245"/>
      <c r="K703" s="245"/>
      <c r="L703" s="250"/>
      <c r="M703" s="251"/>
      <c r="N703" s="252"/>
      <c r="O703" s="252"/>
      <c r="P703" s="252"/>
      <c r="Q703" s="252"/>
      <c r="R703" s="252"/>
      <c r="S703" s="252"/>
      <c r="T703" s="253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T703" s="254" t="s">
        <v>208</v>
      </c>
      <c r="AU703" s="254" t="s">
        <v>81</v>
      </c>
      <c r="AV703" s="14" t="s">
        <v>81</v>
      </c>
      <c r="AW703" s="14" t="s">
        <v>33</v>
      </c>
      <c r="AX703" s="14" t="s">
        <v>72</v>
      </c>
      <c r="AY703" s="254" t="s">
        <v>196</v>
      </c>
    </row>
    <row r="704" s="13" customFormat="1">
      <c r="A704" s="13"/>
      <c r="B704" s="233"/>
      <c r="C704" s="234"/>
      <c r="D704" s="235" t="s">
        <v>208</v>
      </c>
      <c r="E704" s="236" t="s">
        <v>19</v>
      </c>
      <c r="F704" s="237" t="s">
        <v>2562</v>
      </c>
      <c r="G704" s="234"/>
      <c r="H704" s="236" t="s">
        <v>19</v>
      </c>
      <c r="I704" s="238"/>
      <c r="J704" s="234"/>
      <c r="K704" s="234"/>
      <c r="L704" s="239"/>
      <c r="M704" s="240"/>
      <c r="N704" s="241"/>
      <c r="O704" s="241"/>
      <c r="P704" s="241"/>
      <c r="Q704" s="241"/>
      <c r="R704" s="241"/>
      <c r="S704" s="241"/>
      <c r="T704" s="242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43" t="s">
        <v>208</v>
      </c>
      <c r="AU704" s="243" t="s">
        <v>81</v>
      </c>
      <c r="AV704" s="13" t="s">
        <v>79</v>
      </c>
      <c r="AW704" s="13" t="s">
        <v>33</v>
      </c>
      <c r="AX704" s="13" t="s">
        <v>72</v>
      </c>
      <c r="AY704" s="243" t="s">
        <v>196</v>
      </c>
    </row>
    <row r="705" s="13" customFormat="1">
      <c r="A705" s="13"/>
      <c r="B705" s="233"/>
      <c r="C705" s="234"/>
      <c r="D705" s="235" t="s">
        <v>208</v>
      </c>
      <c r="E705" s="236" t="s">
        <v>19</v>
      </c>
      <c r="F705" s="237" t="s">
        <v>2691</v>
      </c>
      <c r="G705" s="234"/>
      <c r="H705" s="236" t="s">
        <v>19</v>
      </c>
      <c r="I705" s="238"/>
      <c r="J705" s="234"/>
      <c r="K705" s="234"/>
      <c r="L705" s="239"/>
      <c r="M705" s="240"/>
      <c r="N705" s="241"/>
      <c r="O705" s="241"/>
      <c r="P705" s="241"/>
      <c r="Q705" s="241"/>
      <c r="R705" s="241"/>
      <c r="S705" s="241"/>
      <c r="T705" s="242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43" t="s">
        <v>208</v>
      </c>
      <c r="AU705" s="243" t="s">
        <v>81</v>
      </c>
      <c r="AV705" s="13" t="s">
        <v>79</v>
      </c>
      <c r="AW705" s="13" t="s">
        <v>33</v>
      </c>
      <c r="AX705" s="13" t="s">
        <v>72</v>
      </c>
      <c r="AY705" s="243" t="s">
        <v>196</v>
      </c>
    </row>
    <row r="706" s="13" customFormat="1">
      <c r="A706" s="13"/>
      <c r="B706" s="233"/>
      <c r="C706" s="234"/>
      <c r="D706" s="235" t="s">
        <v>208</v>
      </c>
      <c r="E706" s="236" t="s">
        <v>19</v>
      </c>
      <c r="F706" s="237" t="s">
        <v>2692</v>
      </c>
      <c r="G706" s="234"/>
      <c r="H706" s="236" t="s">
        <v>19</v>
      </c>
      <c r="I706" s="238"/>
      <c r="J706" s="234"/>
      <c r="K706" s="234"/>
      <c r="L706" s="239"/>
      <c r="M706" s="240"/>
      <c r="N706" s="241"/>
      <c r="O706" s="241"/>
      <c r="P706" s="241"/>
      <c r="Q706" s="241"/>
      <c r="R706" s="241"/>
      <c r="S706" s="241"/>
      <c r="T706" s="242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43" t="s">
        <v>208</v>
      </c>
      <c r="AU706" s="243" t="s">
        <v>81</v>
      </c>
      <c r="AV706" s="13" t="s">
        <v>79</v>
      </c>
      <c r="AW706" s="13" t="s">
        <v>33</v>
      </c>
      <c r="AX706" s="13" t="s">
        <v>72</v>
      </c>
      <c r="AY706" s="243" t="s">
        <v>196</v>
      </c>
    </row>
    <row r="707" s="15" customFormat="1">
      <c r="A707" s="15"/>
      <c r="B707" s="255"/>
      <c r="C707" s="256"/>
      <c r="D707" s="235" t="s">
        <v>208</v>
      </c>
      <c r="E707" s="257" t="s">
        <v>19</v>
      </c>
      <c r="F707" s="258" t="s">
        <v>219</v>
      </c>
      <c r="G707" s="256"/>
      <c r="H707" s="259">
        <v>15.875999999999999</v>
      </c>
      <c r="I707" s="260"/>
      <c r="J707" s="256"/>
      <c r="K707" s="256"/>
      <c r="L707" s="261"/>
      <c r="M707" s="262"/>
      <c r="N707" s="263"/>
      <c r="O707" s="263"/>
      <c r="P707" s="263"/>
      <c r="Q707" s="263"/>
      <c r="R707" s="263"/>
      <c r="S707" s="263"/>
      <c r="T707" s="264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T707" s="265" t="s">
        <v>208</v>
      </c>
      <c r="AU707" s="265" t="s">
        <v>81</v>
      </c>
      <c r="AV707" s="15" t="s">
        <v>204</v>
      </c>
      <c r="AW707" s="15" t="s">
        <v>33</v>
      </c>
      <c r="AX707" s="15" t="s">
        <v>79</v>
      </c>
      <c r="AY707" s="265" t="s">
        <v>196</v>
      </c>
    </row>
    <row r="708" s="2" customFormat="1" ht="16.5" customHeight="1">
      <c r="A708" s="41"/>
      <c r="B708" s="42"/>
      <c r="C708" s="280" t="s">
        <v>632</v>
      </c>
      <c r="D708" s="280" t="s">
        <v>407</v>
      </c>
      <c r="E708" s="281" t="s">
        <v>2698</v>
      </c>
      <c r="F708" s="282" t="s">
        <v>2699</v>
      </c>
      <c r="G708" s="283" t="s">
        <v>317</v>
      </c>
      <c r="H708" s="284">
        <v>16.463999999999999</v>
      </c>
      <c r="I708" s="285"/>
      <c r="J708" s="286">
        <f>ROUND(I708*H708,2)</f>
        <v>0</v>
      </c>
      <c r="K708" s="282" t="s">
        <v>203</v>
      </c>
      <c r="L708" s="287"/>
      <c r="M708" s="288" t="s">
        <v>19</v>
      </c>
      <c r="N708" s="289" t="s">
        <v>43</v>
      </c>
      <c r="O708" s="87"/>
      <c r="P708" s="224">
        <f>O708*H708</f>
        <v>0</v>
      </c>
      <c r="Q708" s="224">
        <v>1</v>
      </c>
      <c r="R708" s="224">
        <f>Q708*H708</f>
        <v>16.463999999999999</v>
      </c>
      <c r="S708" s="224">
        <v>0</v>
      </c>
      <c r="T708" s="225">
        <f>S708*H708</f>
        <v>0</v>
      </c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R708" s="226" t="s">
        <v>284</v>
      </c>
      <c r="AT708" s="226" t="s">
        <v>407</v>
      </c>
      <c r="AU708" s="226" t="s">
        <v>81</v>
      </c>
      <c r="AY708" s="20" t="s">
        <v>196</v>
      </c>
      <c r="BE708" s="227">
        <f>IF(N708="základní",J708,0)</f>
        <v>0</v>
      </c>
      <c r="BF708" s="227">
        <f>IF(N708="snížená",J708,0)</f>
        <v>0</v>
      </c>
      <c r="BG708" s="227">
        <f>IF(N708="zákl. přenesená",J708,0)</f>
        <v>0</v>
      </c>
      <c r="BH708" s="227">
        <f>IF(N708="sníž. přenesená",J708,0)</f>
        <v>0</v>
      </c>
      <c r="BI708" s="227">
        <f>IF(N708="nulová",J708,0)</f>
        <v>0</v>
      </c>
      <c r="BJ708" s="20" t="s">
        <v>79</v>
      </c>
      <c r="BK708" s="227">
        <f>ROUND(I708*H708,2)</f>
        <v>0</v>
      </c>
      <c r="BL708" s="20" t="s">
        <v>204</v>
      </c>
      <c r="BM708" s="226" t="s">
        <v>2700</v>
      </c>
    </row>
    <row r="709" s="13" customFormat="1">
      <c r="A709" s="13"/>
      <c r="B709" s="233"/>
      <c r="C709" s="234"/>
      <c r="D709" s="235" t="s">
        <v>208</v>
      </c>
      <c r="E709" s="236" t="s">
        <v>19</v>
      </c>
      <c r="F709" s="237" t="s">
        <v>2630</v>
      </c>
      <c r="G709" s="234"/>
      <c r="H709" s="236" t="s">
        <v>19</v>
      </c>
      <c r="I709" s="238"/>
      <c r="J709" s="234"/>
      <c r="K709" s="234"/>
      <c r="L709" s="239"/>
      <c r="M709" s="240"/>
      <c r="N709" s="241"/>
      <c r="O709" s="241"/>
      <c r="P709" s="241"/>
      <c r="Q709" s="241"/>
      <c r="R709" s="241"/>
      <c r="S709" s="241"/>
      <c r="T709" s="242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3" t="s">
        <v>208</v>
      </c>
      <c r="AU709" s="243" t="s">
        <v>81</v>
      </c>
      <c r="AV709" s="13" t="s">
        <v>79</v>
      </c>
      <c r="AW709" s="13" t="s">
        <v>33</v>
      </c>
      <c r="AX709" s="13" t="s">
        <v>72</v>
      </c>
      <c r="AY709" s="243" t="s">
        <v>196</v>
      </c>
    </row>
    <row r="710" s="13" customFormat="1">
      <c r="A710" s="13"/>
      <c r="B710" s="233"/>
      <c r="C710" s="234"/>
      <c r="D710" s="235" t="s">
        <v>208</v>
      </c>
      <c r="E710" s="236" t="s">
        <v>19</v>
      </c>
      <c r="F710" s="237" t="s">
        <v>2683</v>
      </c>
      <c r="G710" s="234"/>
      <c r="H710" s="236" t="s">
        <v>19</v>
      </c>
      <c r="I710" s="238"/>
      <c r="J710" s="234"/>
      <c r="K710" s="234"/>
      <c r="L710" s="239"/>
      <c r="M710" s="240"/>
      <c r="N710" s="241"/>
      <c r="O710" s="241"/>
      <c r="P710" s="241"/>
      <c r="Q710" s="241"/>
      <c r="R710" s="241"/>
      <c r="S710" s="241"/>
      <c r="T710" s="242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3" t="s">
        <v>208</v>
      </c>
      <c r="AU710" s="243" t="s">
        <v>81</v>
      </c>
      <c r="AV710" s="13" t="s">
        <v>79</v>
      </c>
      <c r="AW710" s="13" t="s">
        <v>33</v>
      </c>
      <c r="AX710" s="13" t="s">
        <v>72</v>
      </c>
      <c r="AY710" s="243" t="s">
        <v>196</v>
      </c>
    </row>
    <row r="711" s="13" customFormat="1">
      <c r="A711" s="13"/>
      <c r="B711" s="233"/>
      <c r="C711" s="234"/>
      <c r="D711" s="235" t="s">
        <v>208</v>
      </c>
      <c r="E711" s="236" t="s">
        <v>19</v>
      </c>
      <c r="F711" s="237" t="s">
        <v>2684</v>
      </c>
      <c r="G711" s="234"/>
      <c r="H711" s="236" t="s">
        <v>19</v>
      </c>
      <c r="I711" s="238"/>
      <c r="J711" s="234"/>
      <c r="K711" s="234"/>
      <c r="L711" s="239"/>
      <c r="M711" s="240"/>
      <c r="N711" s="241"/>
      <c r="O711" s="241"/>
      <c r="P711" s="241"/>
      <c r="Q711" s="241"/>
      <c r="R711" s="241"/>
      <c r="S711" s="241"/>
      <c r="T711" s="242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3" t="s">
        <v>208</v>
      </c>
      <c r="AU711" s="243" t="s">
        <v>81</v>
      </c>
      <c r="AV711" s="13" t="s">
        <v>79</v>
      </c>
      <c r="AW711" s="13" t="s">
        <v>33</v>
      </c>
      <c r="AX711" s="13" t="s">
        <v>72</v>
      </c>
      <c r="AY711" s="243" t="s">
        <v>196</v>
      </c>
    </row>
    <row r="712" s="13" customFormat="1">
      <c r="A712" s="13"/>
      <c r="B712" s="233"/>
      <c r="C712" s="234"/>
      <c r="D712" s="235" t="s">
        <v>208</v>
      </c>
      <c r="E712" s="236" t="s">
        <v>19</v>
      </c>
      <c r="F712" s="237" t="s">
        <v>2701</v>
      </c>
      <c r="G712" s="234"/>
      <c r="H712" s="236" t="s">
        <v>19</v>
      </c>
      <c r="I712" s="238"/>
      <c r="J712" s="234"/>
      <c r="K712" s="234"/>
      <c r="L712" s="239"/>
      <c r="M712" s="240"/>
      <c r="N712" s="241"/>
      <c r="O712" s="241"/>
      <c r="P712" s="241"/>
      <c r="Q712" s="241"/>
      <c r="R712" s="241"/>
      <c r="S712" s="241"/>
      <c r="T712" s="242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43" t="s">
        <v>208</v>
      </c>
      <c r="AU712" s="243" t="s">
        <v>81</v>
      </c>
      <c r="AV712" s="13" t="s">
        <v>79</v>
      </c>
      <c r="AW712" s="13" t="s">
        <v>33</v>
      </c>
      <c r="AX712" s="13" t="s">
        <v>72</v>
      </c>
      <c r="AY712" s="243" t="s">
        <v>196</v>
      </c>
    </row>
    <row r="713" s="13" customFormat="1">
      <c r="A713" s="13"/>
      <c r="B713" s="233"/>
      <c r="C713" s="234"/>
      <c r="D713" s="235" t="s">
        <v>208</v>
      </c>
      <c r="E713" s="236" t="s">
        <v>19</v>
      </c>
      <c r="F713" s="237" t="s">
        <v>401</v>
      </c>
      <c r="G713" s="234"/>
      <c r="H713" s="236" t="s">
        <v>19</v>
      </c>
      <c r="I713" s="238"/>
      <c r="J713" s="234"/>
      <c r="K713" s="234"/>
      <c r="L713" s="239"/>
      <c r="M713" s="240"/>
      <c r="N713" s="241"/>
      <c r="O713" s="241"/>
      <c r="P713" s="241"/>
      <c r="Q713" s="241"/>
      <c r="R713" s="241"/>
      <c r="S713" s="241"/>
      <c r="T713" s="242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3" t="s">
        <v>208</v>
      </c>
      <c r="AU713" s="243" t="s">
        <v>81</v>
      </c>
      <c r="AV713" s="13" t="s">
        <v>79</v>
      </c>
      <c r="AW713" s="13" t="s">
        <v>33</v>
      </c>
      <c r="AX713" s="13" t="s">
        <v>72</v>
      </c>
      <c r="AY713" s="243" t="s">
        <v>196</v>
      </c>
    </row>
    <row r="714" s="13" customFormat="1">
      <c r="A714" s="13"/>
      <c r="B714" s="233"/>
      <c r="C714" s="234"/>
      <c r="D714" s="235" t="s">
        <v>208</v>
      </c>
      <c r="E714" s="236" t="s">
        <v>19</v>
      </c>
      <c r="F714" s="237" t="s">
        <v>2702</v>
      </c>
      <c r="G714" s="234"/>
      <c r="H714" s="236" t="s">
        <v>19</v>
      </c>
      <c r="I714" s="238"/>
      <c r="J714" s="234"/>
      <c r="K714" s="234"/>
      <c r="L714" s="239"/>
      <c r="M714" s="240"/>
      <c r="N714" s="241"/>
      <c r="O714" s="241"/>
      <c r="P714" s="241"/>
      <c r="Q714" s="241"/>
      <c r="R714" s="241"/>
      <c r="S714" s="241"/>
      <c r="T714" s="242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43" t="s">
        <v>208</v>
      </c>
      <c r="AU714" s="243" t="s">
        <v>81</v>
      </c>
      <c r="AV714" s="13" t="s">
        <v>79</v>
      </c>
      <c r="AW714" s="13" t="s">
        <v>33</v>
      </c>
      <c r="AX714" s="13" t="s">
        <v>72</v>
      </c>
      <c r="AY714" s="243" t="s">
        <v>196</v>
      </c>
    </row>
    <row r="715" s="13" customFormat="1">
      <c r="A715" s="13"/>
      <c r="B715" s="233"/>
      <c r="C715" s="234"/>
      <c r="D715" s="235" t="s">
        <v>208</v>
      </c>
      <c r="E715" s="236" t="s">
        <v>19</v>
      </c>
      <c r="F715" s="237" t="s">
        <v>2703</v>
      </c>
      <c r="G715" s="234"/>
      <c r="H715" s="236" t="s">
        <v>19</v>
      </c>
      <c r="I715" s="238"/>
      <c r="J715" s="234"/>
      <c r="K715" s="234"/>
      <c r="L715" s="239"/>
      <c r="M715" s="240"/>
      <c r="N715" s="241"/>
      <c r="O715" s="241"/>
      <c r="P715" s="241"/>
      <c r="Q715" s="241"/>
      <c r="R715" s="241"/>
      <c r="S715" s="241"/>
      <c r="T715" s="242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3" t="s">
        <v>208</v>
      </c>
      <c r="AU715" s="243" t="s">
        <v>81</v>
      </c>
      <c r="AV715" s="13" t="s">
        <v>79</v>
      </c>
      <c r="AW715" s="13" t="s">
        <v>33</v>
      </c>
      <c r="AX715" s="13" t="s">
        <v>72</v>
      </c>
      <c r="AY715" s="243" t="s">
        <v>196</v>
      </c>
    </row>
    <row r="716" s="14" customFormat="1">
      <c r="A716" s="14"/>
      <c r="B716" s="244"/>
      <c r="C716" s="245"/>
      <c r="D716" s="235" t="s">
        <v>208</v>
      </c>
      <c r="E716" s="246" t="s">
        <v>19</v>
      </c>
      <c r="F716" s="247" t="s">
        <v>2704</v>
      </c>
      <c r="G716" s="245"/>
      <c r="H716" s="248">
        <v>16.463999999999999</v>
      </c>
      <c r="I716" s="249"/>
      <c r="J716" s="245"/>
      <c r="K716" s="245"/>
      <c r="L716" s="250"/>
      <c r="M716" s="251"/>
      <c r="N716" s="252"/>
      <c r="O716" s="252"/>
      <c r="P716" s="252"/>
      <c r="Q716" s="252"/>
      <c r="R716" s="252"/>
      <c r="S716" s="252"/>
      <c r="T716" s="253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T716" s="254" t="s">
        <v>208</v>
      </c>
      <c r="AU716" s="254" t="s">
        <v>81</v>
      </c>
      <c r="AV716" s="14" t="s">
        <v>81</v>
      </c>
      <c r="AW716" s="14" t="s">
        <v>33</v>
      </c>
      <c r="AX716" s="14" t="s">
        <v>72</v>
      </c>
      <c r="AY716" s="254" t="s">
        <v>196</v>
      </c>
    </row>
    <row r="717" s="15" customFormat="1">
      <c r="A717" s="15"/>
      <c r="B717" s="255"/>
      <c r="C717" s="256"/>
      <c r="D717" s="235" t="s">
        <v>208</v>
      </c>
      <c r="E717" s="257" t="s">
        <v>19</v>
      </c>
      <c r="F717" s="258" t="s">
        <v>2705</v>
      </c>
      <c r="G717" s="256"/>
      <c r="H717" s="259">
        <v>16.463999999999999</v>
      </c>
      <c r="I717" s="260"/>
      <c r="J717" s="256"/>
      <c r="K717" s="256"/>
      <c r="L717" s="261"/>
      <c r="M717" s="262"/>
      <c r="N717" s="263"/>
      <c r="O717" s="263"/>
      <c r="P717" s="263"/>
      <c r="Q717" s="263"/>
      <c r="R717" s="263"/>
      <c r="S717" s="263"/>
      <c r="T717" s="264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T717" s="265" t="s">
        <v>208</v>
      </c>
      <c r="AU717" s="265" t="s">
        <v>81</v>
      </c>
      <c r="AV717" s="15" t="s">
        <v>204</v>
      </c>
      <c r="AW717" s="15" t="s">
        <v>33</v>
      </c>
      <c r="AX717" s="15" t="s">
        <v>79</v>
      </c>
      <c r="AY717" s="265" t="s">
        <v>196</v>
      </c>
    </row>
    <row r="718" s="2" customFormat="1" ht="16.5" customHeight="1">
      <c r="A718" s="41"/>
      <c r="B718" s="42"/>
      <c r="C718" s="215" t="s">
        <v>637</v>
      </c>
      <c r="D718" s="215" t="s">
        <v>199</v>
      </c>
      <c r="E718" s="216" t="s">
        <v>2661</v>
      </c>
      <c r="F718" s="217" t="s">
        <v>2662</v>
      </c>
      <c r="G718" s="218" t="s">
        <v>317</v>
      </c>
      <c r="H718" s="219">
        <v>25.108000000000001</v>
      </c>
      <c r="I718" s="220"/>
      <c r="J718" s="221">
        <f>ROUND(I718*H718,2)</f>
        <v>0</v>
      </c>
      <c r="K718" s="217" t="s">
        <v>203</v>
      </c>
      <c r="L718" s="47"/>
      <c r="M718" s="222" t="s">
        <v>19</v>
      </c>
      <c r="N718" s="223" t="s">
        <v>43</v>
      </c>
      <c r="O718" s="87"/>
      <c r="P718" s="224">
        <f>O718*H718</f>
        <v>0</v>
      </c>
      <c r="Q718" s="224">
        <v>0</v>
      </c>
      <c r="R718" s="224">
        <f>Q718*H718</f>
        <v>0</v>
      </c>
      <c r="S718" s="224">
        <v>0</v>
      </c>
      <c r="T718" s="225">
        <f>S718*H718</f>
        <v>0</v>
      </c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R718" s="226" t="s">
        <v>204</v>
      </c>
      <c r="AT718" s="226" t="s">
        <v>199</v>
      </c>
      <c r="AU718" s="226" t="s">
        <v>81</v>
      </c>
      <c r="AY718" s="20" t="s">
        <v>196</v>
      </c>
      <c r="BE718" s="227">
        <f>IF(N718="základní",J718,0)</f>
        <v>0</v>
      </c>
      <c r="BF718" s="227">
        <f>IF(N718="snížená",J718,0)</f>
        <v>0</v>
      </c>
      <c r="BG718" s="227">
        <f>IF(N718="zákl. přenesená",J718,0)</f>
        <v>0</v>
      </c>
      <c r="BH718" s="227">
        <f>IF(N718="sníž. přenesená",J718,0)</f>
        <v>0</v>
      </c>
      <c r="BI718" s="227">
        <f>IF(N718="nulová",J718,0)</f>
        <v>0</v>
      </c>
      <c r="BJ718" s="20" t="s">
        <v>79</v>
      </c>
      <c r="BK718" s="227">
        <f>ROUND(I718*H718,2)</f>
        <v>0</v>
      </c>
      <c r="BL718" s="20" t="s">
        <v>204</v>
      </c>
      <c r="BM718" s="226" t="s">
        <v>2706</v>
      </c>
    </row>
    <row r="719" s="2" customFormat="1">
      <c r="A719" s="41"/>
      <c r="B719" s="42"/>
      <c r="C719" s="43"/>
      <c r="D719" s="228" t="s">
        <v>206</v>
      </c>
      <c r="E719" s="43"/>
      <c r="F719" s="229" t="s">
        <v>2664</v>
      </c>
      <c r="G719" s="43"/>
      <c r="H719" s="43"/>
      <c r="I719" s="230"/>
      <c r="J719" s="43"/>
      <c r="K719" s="43"/>
      <c r="L719" s="47"/>
      <c r="M719" s="231"/>
      <c r="N719" s="232"/>
      <c r="O719" s="87"/>
      <c r="P719" s="87"/>
      <c r="Q719" s="87"/>
      <c r="R719" s="87"/>
      <c r="S719" s="87"/>
      <c r="T719" s="88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T719" s="20" t="s">
        <v>206</v>
      </c>
      <c r="AU719" s="20" t="s">
        <v>81</v>
      </c>
    </row>
    <row r="720" s="14" customFormat="1">
      <c r="A720" s="14"/>
      <c r="B720" s="244"/>
      <c r="C720" s="245"/>
      <c r="D720" s="235" t="s">
        <v>208</v>
      </c>
      <c r="E720" s="246" t="s">
        <v>19</v>
      </c>
      <c r="F720" s="247" t="s">
        <v>2707</v>
      </c>
      <c r="G720" s="245"/>
      <c r="H720" s="248">
        <v>25.108000000000001</v>
      </c>
      <c r="I720" s="249"/>
      <c r="J720" s="245"/>
      <c r="K720" s="245"/>
      <c r="L720" s="250"/>
      <c r="M720" s="251"/>
      <c r="N720" s="252"/>
      <c r="O720" s="252"/>
      <c r="P720" s="252"/>
      <c r="Q720" s="252"/>
      <c r="R720" s="252"/>
      <c r="S720" s="252"/>
      <c r="T720" s="253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4" t="s">
        <v>208</v>
      </c>
      <c r="AU720" s="254" t="s">
        <v>81</v>
      </c>
      <c r="AV720" s="14" t="s">
        <v>81</v>
      </c>
      <c r="AW720" s="14" t="s">
        <v>33</v>
      </c>
      <c r="AX720" s="14" t="s">
        <v>79</v>
      </c>
      <c r="AY720" s="254" t="s">
        <v>196</v>
      </c>
    </row>
    <row r="721" s="12" customFormat="1" ht="22.8" customHeight="1">
      <c r="A721" s="12"/>
      <c r="B721" s="199"/>
      <c r="C721" s="200"/>
      <c r="D721" s="201" t="s">
        <v>71</v>
      </c>
      <c r="E721" s="213" t="s">
        <v>2708</v>
      </c>
      <c r="F721" s="213" t="s">
        <v>2709</v>
      </c>
      <c r="G721" s="200"/>
      <c r="H721" s="200"/>
      <c r="I721" s="203"/>
      <c r="J721" s="214">
        <f>BK721</f>
        <v>0</v>
      </c>
      <c r="K721" s="200"/>
      <c r="L721" s="205"/>
      <c r="M721" s="206"/>
      <c r="N721" s="207"/>
      <c r="O721" s="207"/>
      <c r="P721" s="208">
        <f>SUM(P722:P809)</f>
        <v>0</v>
      </c>
      <c r="Q721" s="207"/>
      <c r="R721" s="208">
        <f>SUM(R722:R809)</f>
        <v>8.5143000000000004</v>
      </c>
      <c r="S721" s="207"/>
      <c r="T721" s="209">
        <f>SUM(T722:T809)</f>
        <v>0</v>
      </c>
      <c r="U721" s="12"/>
      <c r="V721" s="12"/>
      <c r="W721" s="12"/>
      <c r="X721" s="12"/>
      <c r="Y721" s="12"/>
      <c r="Z721" s="12"/>
      <c r="AA721" s="12"/>
      <c r="AB721" s="12"/>
      <c r="AC721" s="12"/>
      <c r="AD721" s="12"/>
      <c r="AE721" s="12"/>
      <c r="AR721" s="210" t="s">
        <v>79</v>
      </c>
      <c r="AT721" s="211" t="s">
        <v>71</v>
      </c>
      <c r="AU721" s="211" t="s">
        <v>79</v>
      </c>
      <c r="AY721" s="210" t="s">
        <v>196</v>
      </c>
      <c r="BK721" s="212">
        <f>SUM(BK722:BK809)</f>
        <v>0</v>
      </c>
    </row>
    <row r="722" s="2" customFormat="1" ht="21.75" customHeight="1">
      <c r="A722" s="41"/>
      <c r="B722" s="42"/>
      <c r="C722" s="215" t="s">
        <v>642</v>
      </c>
      <c r="D722" s="215" t="s">
        <v>199</v>
      </c>
      <c r="E722" s="216" t="s">
        <v>2604</v>
      </c>
      <c r="F722" s="217" t="s">
        <v>2605</v>
      </c>
      <c r="G722" s="218" t="s">
        <v>202</v>
      </c>
      <c r="H722" s="219">
        <v>46.700000000000003</v>
      </c>
      <c r="I722" s="220"/>
      <c r="J722" s="221">
        <f>ROUND(I722*H722,2)</f>
        <v>0</v>
      </c>
      <c r="K722" s="217" t="s">
        <v>203</v>
      </c>
      <c r="L722" s="47"/>
      <c r="M722" s="222" t="s">
        <v>19</v>
      </c>
      <c r="N722" s="223" t="s">
        <v>43</v>
      </c>
      <c r="O722" s="87"/>
      <c r="P722" s="224">
        <f>O722*H722</f>
        <v>0</v>
      </c>
      <c r="Q722" s="224">
        <v>0</v>
      </c>
      <c r="R722" s="224">
        <f>Q722*H722</f>
        <v>0</v>
      </c>
      <c r="S722" s="224">
        <v>0</v>
      </c>
      <c r="T722" s="225">
        <f>S722*H722</f>
        <v>0</v>
      </c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R722" s="226" t="s">
        <v>204</v>
      </c>
      <c r="AT722" s="226" t="s">
        <v>199</v>
      </c>
      <c r="AU722" s="226" t="s">
        <v>81</v>
      </c>
      <c r="AY722" s="20" t="s">
        <v>196</v>
      </c>
      <c r="BE722" s="227">
        <f>IF(N722="základní",J722,0)</f>
        <v>0</v>
      </c>
      <c r="BF722" s="227">
        <f>IF(N722="snížená",J722,0)</f>
        <v>0</v>
      </c>
      <c r="BG722" s="227">
        <f>IF(N722="zákl. přenesená",J722,0)</f>
        <v>0</v>
      </c>
      <c r="BH722" s="227">
        <f>IF(N722="sníž. přenesená",J722,0)</f>
        <v>0</v>
      </c>
      <c r="BI722" s="227">
        <f>IF(N722="nulová",J722,0)</f>
        <v>0</v>
      </c>
      <c r="BJ722" s="20" t="s">
        <v>79</v>
      </c>
      <c r="BK722" s="227">
        <f>ROUND(I722*H722,2)</f>
        <v>0</v>
      </c>
      <c r="BL722" s="20" t="s">
        <v>204</v>
      </c>
      <c r="BM722" s="226" t="s">
        <v>2710</v>
      </c>
    </row>
    <row r="723" s="2" customFormat="1">
      <c r="A723" s="41"/>
      <c r="B723" s="42"/>
      <c r="C723" s="43"/>
      <c r="D723" s="228" t="s">
        <v>206</v>
      </c>
      <c r="E723" s="43"/>
      <c r="F723" s="229" t="s">
        <v>2607</v>
      </c>
      <c r="G723" s="43"/>
      <c r="H723" s="43"/>
      <c r="I723" s="230"/>
      <c r="J723" s="43"/>
      <c r="K723" s="43"/>
      <c r="L723" s="47"/>
      <c r="M723" s="231"/>
      <c r="N723" s="232"/>
      <c r="O723" s="87"/>
      <c r="P723" s="87"/>
      <c r="Q723" s="87"/>
      <c r="R723" s="87"/>
      <c r="S723" s="87"/>
      <c r="T723" s="88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T723" s="20" t="s">
        <v>206</v>
      </c>
      <c r="AU723" s="20" t="s">
        <v>81</v>
      </c>
    </row>
    <row r="724" s="13" customFormat="1">
      <c r="A724" s="13"/>
      <c r="B724" s="233"/>
      <c r="C724" s="234"/>
      <c r="D724" s="235" t="s">
        <v>208</v>
      </c>
      <c r="E724" s="236" t="s">
        <v>19</v>
      </c>
      <c r="F724" s="237" t="s">
        <v>2711</v>
      </c>
      <c r="G724" s="234"/>
      <c r="H724" s="236" t="s">
        <v>19</v>
      </c>
      <c r="I724" s="238"/>
      <c r="J724" s="234"/>
      <c r="K724" s="234"/>
      <c r="L724" s="239"/>
      <c r="M724" s="240"/>
      <c r="N724" s="241"/>
      <c r="O724" s="241"/>
      <c r="P724" s="241"/>
      <c r="Q724" s="241"/>
      <c r="R724" s="241"/>
      <c r="S724" s="241"/>
      <c r="T724" s="242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43" t="s">
        <v>208</v>
      </c>
      <c r="AU724" s="243" t="s">
        <v>81</v>
      </c>
      <c r="AV724" s="13" t="s">
        <v>79</v>
      </c>
      <c r="AW724" s="13" t="s">
        <v>33</v>
      </c>
      <c r="AX724" s="13" t="s">
        <v>72</v>
      </c>
      <c r="AY724" s="243" t="s">
        <v>196</v>
      </c>
    </row>
    <row r="725" s="13" customFormat="1">
      <c r="A725" s="13"/>
      <c r="B725" s="233"/>
      <c r="C725" s="234"/>
      <c r="D725" s="235" t="s">
        <v>208</v>
      </c>
      <c r="E725" s="236" t="s">
        <v>19</v>
      </c>
      <c r="F725" s="237" t="s">
        <v>2712</v>
      </c>
      <c r="G725" s="234"/>
      <c r="H725" s="236" t="s">
        <v>19</v>
      </c>
      <c r="I725" s="238"/>
      <c r="J725" s="234"/>
      <c r="K725" s="234"/>
      <c r="L725" s="239"/>
      <c r="M725" s="240"/>
      <c r="N725" s="241"/>
      <c r="O725" s="241"/>
      <c r="P725" s="241"/>
      <c r="Q725" s="241"/>
      <c r="R725" s="241"/>
      <c r="S725" s="241"/>
      <c r="T725" s="242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43" t="s">
        <v>208</v>
      </c>
      <c r="AU725" s="243" t="s">
        <v>81</v>
      </c>
      <c r="AV725" s="13" t="s">
        <v>79</v>
      </c>
      <c r="AW725" s="13" t="s">
        <v>33</v>
      </c>
      <c r="AX725" s="13" t="s">
        <v>72</v>
      </c>
      <c r="AY725" s="243" t="s">
        <v>196</v>
      </c>
    </row>
    <row r="726" s="13" customFormat="1">
      <c r="A726" s="13"/>
      <c r="B726" s="233"/>
      <c r="C726" s="234"/>
      <c r="D726" s="235" t="s">
        <v>208</v>
      </c>
      <c r="E726" s="236" t="s">
        <v>19</v>
      </c>
      <c r="F726" s="237" t="s">
        <v>2713</v>
      </c>
      <c r="G726" s="234"/>
      <c r="H726" s="236" t="s">
        <v>19</v>
      </c>
      <c r="I726" s="238"/>
      <c r="J726" s="234"/>
      <c r="K726" s="234"/>
      <c r="L726" s="239"/>
      <c r="M726" s="240"/>
      <c r="N726" s="241"/>
      <c r="O726" s="241"/>
      <c r="P726" s="241"/>
      <c r="Q726" s="241"/>
      <c r="R726" s="241"/>
      <c r="S726" s="241"/>
      <c r="T726" s="242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43" t="s">
        <v>208</v>
      </c>
      <c r="AU726" s="243" t="s">
        <v>81</v>
      </c>
      <c r="AV726" s="13" t="s">
        <v>79</v>
      </c>
      <c r="AW726" s="13" t="s">
        <v>33</v>
      </c>
      <c r="AX726" s="13" t="s">
        <v>72</v>
      </c>
      <c r="AY726" s="243" t="s">
        <v>196</v>
      </c>
    </row>
    <row r="727" s="13" customFormat="1">
      <c r="A727" s="13"/>
      <c r="B727" s="233"/>
      <c r="C727" s="234"/>
      <c r="D727" s="235" t="s">
        <v>208</v>
      </c>
      <c r="E727" s="236" t="s">
        <v>19</v>
      </c>
      <c r="F727" s="237" t="s">
        <v>487</v>
      </c>
      <c r="G727" s="234"/>
      <c r="H727" s="236" t="s">
        <v>19</v>
      </c>
      <c r="I727" s="238"/>
      <c r="J727" s="234"/>
      <c r="K727" s="234"/>
      <c r="L727" s="239"/>
      <c r="M727" s="240"/>
      <c r="N727" s="241"/>
      <c r="O727" s="241"/>
      <c r="P727" s="241"/>
      <c r="Q727" s="241"/>
      <c r="R727" s="241"/>
      <c r="S727" s="241"/>
      <c r="T727" s="242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43" t="s">
        <v>208</v>
      </c>
      <c r="AU727" s="243" t="s">
        <v>81</v>
      </c>
      <c r="AV727" s="13" t="s">
        <v>79</v>
      </c>
      <c r="AW727" s="13" t="s">
        <v>33</v>
      </c>
      <c r="AX727" s="13" t="s">
        <v>72</v>
      </c>
      <c r="AY727" s="243" t="s">
        <v>196</v>
      </c>
    </row>
    <row r="728" s="14" customFormat="1">
      <c r="A728" s="14"/>
      <c r="B728" s="244"/>
      <c r="C728" s="245"/>
      <c r="D728" s="235" t="s">
        <v>208</v>
      </c>
      <c r="E728" s="246" t="s">
        <v>19</v>
      </c>
      <c r="F728" s="247" t="s">
        <v>2714</v>
      </c>
      <c r="G728" s="245"/>
      <c r="H728" s="248">
        <v>39.700000000000003</v>
      </c>
      <c r="I728" s="249"/>
      <c r="J728" s="245"/>
      <c r="K728" s="245"/>
      <c r="L728" s="250"/>
      <c r="M728" s="251"/>
      <c r="N728" s="252"/>
      <c r="O728" s="252"/>
      <c r="P728" s="252"/>
      <c r="Q728" s="252"/>
      <c r="R728" s="252"/>
      <c r="S728" s="252"/>
      <c r="T728" s="253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T728" s="254" t="s">
        <v>208</v>
      </c>
      <c r="AU728" s="254" t="s">
        <v>81</v>
      </c>
      <c r="AV728" s="14" t="s">
        <v>81</v>
      </c>
      <c r="AW728" s="14" t="s">
        <v>33</v>
      </c>
      <c r="AX728" s="14" t="s">
        <v>72</v>
      </c>
      <c r="AY728" s="254" t="s">
        <v>196</v>
      </c>
    </row>
    <row r="729" s="13" customFormat="1">
      <c r="A729" s="13"/>
      <c r="B729" s="233"/>
      <c r="C729" s="234"/>
      <c r="D729" s="235" t="s">
        <v>208</v>
      </c>
      <c r="E729" s="236" t="s">
        <v>19</v>
      </c>
      <c r="F729" s="237" t="s">
        <v>2562</v>
      </c>
      <c r="G729" s="234"/>
      <c r="H729" s="236" t="s">
        <v>19</v>
      </c>
      <c r="I729" s="238"/>
      <c r="J729" s="234"/>
      <c r="K729" s="234"/>
      <c r="L729" s="239"/>
      <c r="M729" s="240"/>
      <c r="N729" s="241"/>
      <c r="O729" s="241"/>
      <c r="P729" s="241"/>
      <c r="Q729" s="241"/>
      <c r="R729" s="241"/>
      <c r="S729" s="241"/>
      <c r="T729" s="242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3" t="s">
        <v>208</v>
      </c>
      <c r="AU729" s="243" t="s">
        <v>81</v>
      </c>
      <c r="AV729" s="13" t="s">
        <v>79</v>
      </c>
      <c r="AW729" s="13" t="s">
        <v>33</v>
      </c>
      <c r="AX729" s="13" t="s">
        <v>72</v>
      </c>
      <c r="AY729" s="243" t="s">
        <v>196</v>
      </c>
    </row>
    <row r="730" s="13" customFormat="1">
      <c r="A730" s="13"/>
      <c r="B730" s="233"/>
      <c r="C730" s="234"/>
      <c r="D730" s="235" t="s">
        <v>208</v>
      </c>
      <c r="E730" s="236" t="s">
        <v>19</v>
      </c>
      <c r="F730" s="237" t="s">
        <v>2711</v>
      </c>
      <c r="G730" s="234"/>
      <c r="H730" s="236" t="s">
        <v>19</v>
      </c>
      <c r="I730" s="238"/>
      <c r="J730" s="234"/>
      <c r="K730" s="234"/>
      <c r="L730" s="239"/>
      <c r="M730" s="240"/>
      <c r="N730" s="241"/>
      <c r="O730" s="241"/>
      <c r="P730" s="241"/>
      <c r="Q730" s="241"/>
      <c r="R730" s="241"/>
      <c r="S730" s="241"/>
      <c r="T730" s="24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3" t="s">
        <v>208</v>
      </c>
      <c r="AU730" s="243" t="s">
        <v>81</v>
      </c>
      <c r="AV730" s="13" t="s">
        <v>79</v>
      </c>
      <c r="AW730" s="13" t="s">
        <v>33</v>
      </c>
      <c r="AX730" s="13" t="s">
        <v>72</v>
      </c>
      <c r="AY730" s="243" t="s">
        <v>196</v>
      </c>
    </row>
    <row r="731" s="13" customFormat="1">
      <c r="A731" s="13"/>
      <c r="B731" s="233"/>
      <c r="C731" s="234"/>
      <c r="D731" s="235" t="s">
        <v>208</v>
      </c>
      <c r="E731" s="236" t="s">
        <v>19</v>
      </c>
      <c r="F731" s="237" t="s">
        <v>2712</v>
      </c>
      <c r="G731" s="234"/>
      <c r="H731" s="236" t="s">
        <v>19</v>
      </c>
      <c r="I731" s="238"/>
      <c r="J731" s="234"/>
      <c r="K731" s="234"/>
      <c r="L731" s="239"/>
      <c r="M731" s="240"/>
      <c r="N731" s="241"/>
      <c r="O731" s="241"/>
      <c r="P731" s="241"/>
      <c r="Q731" s="241"/>
      <c r="R731" s="241"/>
      <c r="S731" s="241"/>
      <c r="T731" s="242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43" t="s">
        <v>208</v>
      </c>
      <c r="AU731" s="243" t="s">
        <v>81</v>
      </c>
      <c r="AV731" s="13" t="s">
        <v>79</v>
      </c>
      <c r="AW731" s="13" t="s">
        <v>33</v>
      </c>
      <c r="AX731" s="13" t="s">
        <v>72</v>
      </c>
      <c r="AY731" s="243" t="s">
        <v>196</v>
      </c>
    </row>
    <row r="732" s="13" customFormat="1">
      <c r="A732" s="13"/>
      <c r="B732" s="233"/>
      <c r="C732" s="234"/>
      <c r="D732" s="235" t="s">
        <v>208</v>
      </c>
      <c r="E732" s="236" t="s">
        <v>19</v>
      </c>
      <c r="F732" s="237" t="s">
        <v>2713</v>
      </c>
      <c r="G732" s="234"/>
      <c r="H732" s="236" t="s">
        <v>19</v>
      </c>
      <c r="I732" s="238"/>
      <c r="J732" s="234"/>
      <c r="K732" s="234"/>
      <c r="L732" s="239"/>
      <c r="M732" s="240"/>
      <c r="N732" s="241"/>
      <c r="O732" s="241"/>
      <c r="P732" s="241"/>
      <c r="Q732" s="241"/>
      <c r="R732" s="241"/>
      <c r="S732" s="241"/>
      <c r="T732" s="242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43" t="s">
        <v>208</v>
      </c>
      <c r="AU732" s="243" t="s">
        <v>81</v>
      </c>
      <c r="AV732" s="13" t="s">
        <v>79</v>
      </c>
      <c r="AW732" s="13" t="s">
        <v>33</v>
      </c>
      <c r="AX732" s="13" t="s">
        <v>72</v>
      </c>
      <c r="AY732" s="243" t="s">
        <v>196</v>
      </c>
    </row>
    <row r="733" s="13" customFormat="1">
      <c r="A733" s="13"/>
      <c r="B733" s="233"/>
      <c r="C733" s="234"/>
      <c r="D733" s="235" t="s">
        <v>208</v>
      </c>
      <c r="E733" s="236" t="s">
        <v>19</v>
      </c>
      <c r="F733" s="237" t="s">
        <v>489</v>
      </c>
      <c r="G733" s="234"/>
      <c r="H733" s="236" t="s">
        <v>19</v>
      </c>
      <c r="I733" s="238"/>
      <c r="J733" s="234"/>
      <c r="K733" s="234"/>
      <c r="L733" s="239"/>
      <c r="M733" s="240"/>
      <c r="N733" s="241"/>
      <c r="O733" s="241"/>
      <c r="P733" s="241"/>
      <c r="Q733" s="241"/>
      <c r="R733" s="241"/>
      <c r="S733" s="241"/>
      <c r="T733" s="242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3" t="s">
        <v>208</v>
      </c>
      <c r="AU733" s="243" t="s">
        <v>81</v>
      </c>
      <c r="AV733" s="13" t="s">
        <v>79</v>
      </c>
      <c r="AW733" s="13" t="s">
        <v>33</v>
      </c>
      <c r="AX733" s="13" t="s">
        <v>72</v>
      </c>
      <c r="AY733" s="243" t="s">
        <v>196</v>
      </c>
    </row>
    <row r="734" s="14" customFormat="1">
      <c r="A734" s="14"/>
      <c r="B734" s="244"/>
      <c r="C734" s="245"/>
      <c r="D734" s="235" t="s">
        <v>208</v>
      </c>
      <c r="E734" s="246" t="s">
        <v>19</v>
      </c>
      <c r="F734" s="247" t="s">
        <v>278</v>
      </c>
      <c r="G734" s="245"/>
      <c r="H734" s="248">
        <v>7</v>
      </c>
      <c r="I734" s="249"/>
      <c r="J734" s="245"/>
      <c r="K734" s="245"/>
      <c r="L734" s="250"/>
      <c r="M734" s="251"/>
      <c r="N734" s="252"/>
      <c r="O734" s="252"/>
      <c r="P734" s="252"/>
      <c r="Q734" s="252"/>
      <c r="R734" s="252"/>
      <c r="S734" s="252"/>
      <c r="T734" s="253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54" t="s">
        <v>208</v>
      </c>
      <c r="AU734" s="254" t="s">
        <v>81</v>
      </c>
      <c r="AV734" s="14" t="s">
        <v>81</v>
      </c>
      <c r="AW734" s="14" t="s">
        <v>33</v>
      </c>
      <c r="AX734" s="14" t="s">
        <v>72</v>
      </c>
      <c r="AY734" s="254" t="s">
        <v>196</v>
      </c>
    </row>
    <row r="735" s="13" customFormat="1">
      <c r="A735" s="13"/>
      <c r="B735" s="233"/>
      <c r="C735" s="234"/>
      <c r="D735" s="235" t="s">
        <v>208</v>
      </c>
      <c r="E735" s="236" t="s">
        <v>19</v>
      </c>
      <c r="F735" s="237" t="s">
        <v>2562</v>
      </c>
      <c r="G735" s="234"/>
      <c r="H735" s="236" t="s">
        <v>19</v>
      </c>
      <c r="I735" s="238"/>
      <c r="J735" s="234"/>
      <c r="K735" s="234"/>
      <c r="L735" s="239"/>
      <c r="M735" s="240"/>
      <c r="N735" s="241"/>
      <c r="O735" s="241"/>
      <c r="P735" s="241"/>
      <c r="Q735" s="241"/>
      <c r="R735" s="241"/>
      <c r="S735" s="241"/>
      <c r="T735" s="242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3" t="s">
        <v>208</v>
      </c>
      <c r="AU735" s="243" t="s">
        <v>81</v>
      </c>
      <c r="AV735" s="13" t="s">
        <v>79</v>
      </c>
      <c r="AW735" s="13" t="s">
        <v>33</v>
      </c>
      <c r="AX735" s="13" t="s">
        <v>72</v>
      </c>
      <c r="AY735" s="243" t="s">
        <v>196</v>
      </c>
    </row>
    <row r="736" s="13" customFormat="1">
      <c r="A736" s="13"/>
      <c r="B736" s="233"/>
      <c r="C736" s="234"/>
      <c r="D736" s="235" t="s">
        <v>208</v>
      </c>
      <c r="E736" s="236" t="s">
        <v>19</v>
      </c>
      <c r="F736" s="237" t="s">
        <v>2711</v>
      </c>
      <c r="G736" s="234"/>
      <c r="H736" s="236" t="s">
        <v>19</v>
      </c>
      <c r="I736" s="238"/>
      <c r="J736" s="234"/>
      <c r="K736" s="234"/>
      <c r="L736" s="239"/>
      <c r="M736" s="240"/>
      <c r="N736" s="241"/>
      <c r="O736" s="241"/>
      <c r="P736" s="241"/>
      <c r="Q736" s="241"/>
      <c r="R736" s="241"/>
      <c r="S736" s="241"/>
      <c r="T736" s="242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3" t="s">
        <v>208</v>
      </c>
      <c r="AU736" s="243" t="s">
        <v>81</v>
      </c>
      <c r="AV736" s="13" t="s">
        <v>79</v>
      </c>
      <c r="AW736" s="13" t="s">
        <v>33</v>
      </c>
      <c r="AX736" s="13" t="s">
        <v>72</v>
      </c>
      <c r="AY736" s="243" t="s">
        <v>196</v>
      </c>
    </row>
    <row r="737" s="13" customFormat="1">
      <c r="A737" s="13"/>
      <c r="B737" s="233"/>
      <c r="C737" s="234"/>
      <c r="D737" s="235" t="s">
        <v>208</v>
      </c>
      <c r="E737" s="236" t="s">
        <v>19</v>
      </c>
      <c r="F737" s="237" t="s">
        <v>2712</v>
      </c>
      <c r="G737" s="234"/>
      <c r="H737" s="236" t="s">
        <v>19</v>
      </c>
      <c r="I737" s="238"/>
      <c r="J737" s="234"/>
      <c r="K737" s="234"/>
      <c r="L737" s="239"/>
      <c r="M737" s="240"/>
      <c r="N737" s="241"/>
      <c r="O737" s="241"/>
      <c r="P737" s="241"/>
      <c r="Q737" s="241"/>
      <c r="R737" s="241"/>
      <c r="S737" s="241"/>
      <c r="T737" s="242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3" t="s">
        <v>208</v>
      </c>
      <c r="AU737" s="243" t="s">
        <v>81</v>
      </c>
      <c r="AV737" s="13" t="s">
        <v>79</v>
      </c>
      <c r="AW737" s="13" t="s">
        <v>33</v>
      </c>
      <c r="AX737" s="13" t="s">
        <v>72</v>
      </c>
      <c r="AY737" s="243" t="s">
        <v>196</v>
      </c>
    </row>
    <row r="738" s="13" customFormat="1">
      <c r="A738" s="13"/>
      <c r="B738" s="233"/>
      <c r="C738" s="234"/>
      <c r="D738" s="235" t="s">
        <v>208</v>
      </c>
      <c r="E738" s="236" t="s">
        <v>19</v>
      </c>
      <c r="F738" s="237" t="s">
        <v>2713</v>
      </c>
      <c r="G738" s="234"/>
      <c r="H738" s="236" t="s">
        <v>19</v>
      </c>
      <c r="I738" s="238"/>
      <c r="J738" s="234"/>
      <c r="K738" s="234"/>
      <c r="L738" s="239"/>
      <c r="M738" s="240"/>
      <c r="N738" s="241"/>
      <c r="O738" s="241"/>
      <c r="P738" s="241"/>
      <c r="Q738" s="241"/>
      <c r="R738" s="241"/>
      <c r="S738" s="241"/>
      <c r="T738" s="242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3" t="s">
        <v>208</v>
      </c>
      <c r="AU738" s="243" t="s">
        <v>81</v>
      </c>
      <c r="AV738" s="13" t="s">
        <v>79</v>
      </c>
      <c r="AW738" s="13" t="s">
        <v>33</v>
      </c>
      <c r="AX738" s="13" t="s">
        <v>72</v>
      </c>
      <c r="AY738" s="243" t="s">
        <v>196</v>
      </c>
    </row>
    <row r="739" s="13" customFormat="1">
      <c r="A739" s="13"/>
      <c r="B739" s="233"/>
      <c r="C739" s="234"/>
      <c r="D739" s="235" t="s">
        <v>208</v>
      </c>
      <c r="E739" s="236" t="s">
        <v>19</v>
      </c>
      <c r="F739" s="237" t="s">
        <v>401</v>
      </c>
      <c r="G739" s="234"/>
      <c r="H739" s="236" t="s">
        <v>19</v>
      </c>
      <c r="I739" s="238"/>
      <c r="J739" s="234"/>
      <c r="K739" s="234"/>
      <c r="L739" s="239"/>
      <c r="M739" s="240"/>
      <c r="N739" s="241"/>
      <c r="O739" s="241"/>
      <c r="P739" s="241"/>
      <c r="Q739" s="241"/>
      <c r="R739" s="241"/>
      <c r="S739" s="241"/>
      <c r="T739" s="242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3" t="s">
        <v>208</v>
      </c>
      <c r="AU739" s="243" t="s">
        <v>81</v>
      </c>
      <c r="AV739" s="13" t="s">
        <v>79</v>
      </c>
      <c r="AW739" s="13" t="s">
        <v>33</v>
      </c>
      <c r="AX739" s="13" t="s">
        <v>72</v>
      </c>
      <c r="AY739" s="243" t="s">
        <v>196</v>
      </c>
    </row>
    <row r="740" s="14" customFormat="1">
      <c r="A740" s="14"/>
      <c r="B740" s="244"/>
      <c r="C740" s="245"/>
      <c r="D740" s="235" t="s">
        <v>208</v>
      </c>
      <c r="E740" s="246" t="s">
        <v>19</v>
      </c>
      <c r="F740" s="247" t="s">
        <v>72</v>
      </c>
      <c r="G740" s="245"/>
      <c r="H740" s="248">
        <v>0</v>
      </c>
      <c r="I740" s="249"/>
      <c r="J740" s="245"/>
      <c r="K740" s="245"/>
      <c r="L740" s="250"/>
      <c r="M740" s="251"/>
      <c r="N740" s="252"/>
      <c r="O740" s="252"/>
      <c r="P740" s="252"/>
      <c r="Q740" s="252"/>
      <c r="R740" s="252"/>
      <c r="S740" s="252"/>
      <c r="T740" s="253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54" t="s">
        <v>208</v>
      </c>
      <c r="AU740" s="254" t="s">
        <v>81</v>
      </c>
      <c r="AV740" s="14" t="s">
        <v>81</v>
      </c>
      <c r="AW740" s="14" t="s">
        <v>33</v>
      </c>
      <c r="AX740" s="14" t="s">
        <v>72</v>
      </c>
      <c r="AY740" s="254" t="s">
        <v>196</v>
      </c>
    </row>
    <row r="741" s="13" customFormat="1">
      <c r="A741" s="13"/>
      <c r="B741" s="233"/>
      <c r="C741" s="234"/>
      <c r="D741" s="235" t="s">
        <v>208</v>
      </c>
      <c r="E741" s="236" t="s">
        <v>19</v>
      </c>
      <c r="F741" s="237" t="s">
        <v>2562</v>
      </c>
      <c r="G741" s="234"/>
      <c r="H741" s="236" t="s">
        <v>19</v>
      </c>
      <c r="I741" s="238"/>
      <c r="J741" s="234"/>
      <c r="K741" s="234"/>
      <c r="L741" s="239"/>
      <c r="M741" s="240"/>
      <c r="N741" s="241"/>
      <c r="O741" s="241"/>
      <c r="P741" s="241"/>
      <c r="Q741" s="241"/>
      <c r="R741" s="241"/>
      <c r="S741" s="241"/>
      <c r="T741" s="242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43" t="s">
        <v>208</v>
      </c>
      <c r="AU741" s="243" t="s">
        <v>81</v>
      </c>
      <c r="AV741" s="13" t="s">
        <v>79</v>
      </c>
      <c r="AW741" s="13" t="s">
        <v>33</v>
      </c>
      <c r="AX741" s="13" t="s">
        <v>72</v>
      </c>
      <c r="AY741" s="243" t="s">
        <v>196</v>
      </c>
    </row>
    <row r="742" s="15" customFormat="1">
      <c r="A742" s="15"/>
      <c r="B742" s="255"/>
      <c r="C742" s="256"/>
      <c r="D742" s="235" t="s">
        <v>208</v>
      </c>
      <c r="E742" s="257" t="s">
        <v>19</v>
      </c>
      <c r="F742" s="258" t="s">
        <v>219</v>
      </c>
      <c r="G742" s="256"/>
      <c r="H742" s="259">
        <v>46.700000000000003</v>
      </c>
      <c r="I742" s="260"/>
      <c r="J742" s="256"/>
      <c r="K742" s="256"/>
      <c r="L742" s="261"/>
      <c r="M742" s="262"/>
      <c r="N742" s="263"/>
      <c r="O742" s="263"/>
      <c r="P742" s="263"/>
      <c r="Q742" s="263"/>
      <c r="R742" s="263"/>
      <c r="S742" s="263"/>
      <c r="T742" s="264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T742" s="265" t="s">
        <v>208</v>
      </c>
      <c r="AU742" s="265" t="s">
        <v>81</v>
      </c>
      <c r="AV742" s="15" t="s">
        <v>204</v>
      </c>
      <c r="AW742" s="15" t="s">
        <v>33</v>
      </c>
      <c r="AX742" s="15" t="s">
        <v>79</v>
      </c>
      <c r="AY742" s="265" t="s">
        <v>196</v>
      </c>
    </row>
    <row r="743" s="2" customFormat="1" ht="21.75" customHeight="1">
      <c r="A743" s="41"/>
      <c r="B743" s="42"/>
      <c r="C743" s="215" t="s">
        <v>647</v>
      </c>
      <c r="D743" s="215" t="s">
        <v>199</v>
      </c>
      <c r="E743" s="216" t="s">
        <v>1042</v>
      </c>
      <c r="F743" s="217" t="s">
        <v>1043</v>
      </c>
      <c r="G743" s="218" t="s">
        <v>202</v>
      </c>
      <c r="H743" s="219">
        <v>280.19999999999999</v>
      </c>
      <c r="I743" s="220"/>
      <c r="J743" s="221">
        <f>ROUND(I743*H743,2)</f>
        <v>0</v>
      </c>
      <c r="K743" s="217" t="s">
        <v>203</v>
      </c>
      <c r="L743" s="47"/>
      <c r="M743" s="222" t="s">
        <v>19</v>
      </c>
      <c r="N743" s="223" t="s">
        <v>43</v>
      </c>
      <c r="O743" s="87"/>
      <c r="P743" s="224">
        <f>O743*H743</f>
        <v>0</v>
      </c>
      <c r="Q743" s="224">
        <v>0</v>
      </c>
      <c r="R743" s="224">
        <f>Q743*H743</f>
        <v>0</v>
      </c>
      <c r="S743" s="224">
        <v>0</v>
      </c>
      <c r="T743" s="225">
        <f>S743*H743</f>
        <v>0</v>
      </c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R743" s="226" t="s">
        <v>204</v>
      </c>
      <c r="AT743" s="226" t="s">
        <v>199</v>
      </c>
      <c r="AU743" s="226" t="s">
        <v>81</v>
      </c>
      <c r="AY743" s="20" t="s">
        <v>196</v>
      </c>
      <c r="BE743" s="227">
        <f>IF(N743="základní",J743,0)</f>
        <v>0</v>
      </c>
      <c r="BF743" s="227">
        <f>IF(N743="snížená",J743,0)</f>
        <v>0</v>
      </c>
      <c r="BG743" s="227">
        <f>IF(N743="zákl. přenesená",J743,0)</f>
        <v>0</v>
      </c>
      <c r="BH743" s="227">
        <f>IF(N743="sníž. přenesená",J743,0)</f>
        <v>0</v>
      </c>
      <c r="BI743" s="227">
        <f>IF(N743="nulová",J743,0)</f>
        <v>0</v>
      </c>
      <c r="BJ743" s="20" t="s">
        <v>79</v>
      </c>
      <c r="BK743" s="227">
        <f>ROUND(I743*H743,2)</f>
        <v>0</v>
      </c>
      <c r="BL743" s="20" t="s">
        <v>204</v>
      </c>
      <c r="BM743" s="226" t="s">
        <v>2715</v>
      </c>
    </row>
    <row r="744" s="2" customFormat="1">
      <c r="A744" s="41"/>
      <c r="B744" s="42"/>
      <c r="C744" s="43"/>
      <c r="D744" s="228" t="s">
        <v>206</v>
      </c>
      <c r="E744" s="43"/>
      <c r="F744" s="229" t="s">
        <v>1045</v>
      </c>
      <c r="G744" s="43"/>
      <c r="H744" s="43"/>
      <c r="I744" s="230"/>
      <c r="J744" s="43"/>
      <c r="K744" s="43"/>
      <c r="L744" s="47"/>
      <c r="M744" s="231"/>
      <c r="N744" s="232"/>
      <c r="O744" s="87"/>
      <c r="P744" s="87"/>
      <c r="Q744" s="87"/>
      <c r="R744" s="87"/>
      <c r="S744" s="87"/>
      <c r="T744" s="88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T744" s="20" t="s">
        <v>206</v>
      </c>
      <c r="AU744" s="20" t="s">
        <v>81</v>
      </c>
    </row>
    <row r="745" s="13" customFormat="1">
      <c r="A745" s="13"/>
      <c r="B745" s="233"/>
      <c r="C745" s="234"/>
      <c r="D745" s="235" t="s">
        <v>208</v>
      </c>
      <c r="E745" s="236" t="s">
        <v>19</v>
      </c>
      <c r="F745" s="237" t="s">
        <v>2711</v>
      </c>
      <c r="G745" s="234"/>
      <c r="H745" s="236" t="s">
        <v>19</v>
      </c>
      <c r="I745" s="238"/>
      <c r="J745" s="234"/>
      <c r="K745" s="234"/>
      <c r="L745" s="239"/>
      <c r="M745" s="240"/>
      <c r="N745" s="241"/>
      <c r="O745" s="241"/>
      <c r="P745" s="241"/>
      <c r="Q745" s="241"/>
      <c r="R745" s="241"/>
      <c r="S745" s="241"/>
      <c r="T745" s="242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43" t="s">
        <v>208</v>
      </c>
      <c r="AU745" s="243" t="s">
        <v>81</v>
      </c>
      <c r="AV745" s="13" t="s">
        <v>79</v>
      </c>
      <c r="AW745" s="13" t="s">
        <v>33</v>
      </c>
      <c r="AX745" s="13" t="s">
        <v>72</v>
      </c>
      <c r="AY745" s="243" t="s">
        <v>196</v>
      </c>
    </row>
    <row r="746" s="13" customFormat="1">
      <c r="A746" s="13"/>
      <c r="B746" s="233"/>
      <c r="C746" s="234"/>
      <c r="D746" s="235" t="s">
        <v>208</v>
      </c>
      <c r="E746" s="236" t="s">
        <v>19</v>
      </c>
      <c r="F746" s="237" t="s">
        <v>2712</v>
      </c>
      <c r="G746" s="234"/>
      <c r="H746" s="236" t="s">
        <v>19</v>
      </c>
      <c r="I746" s="238"/>
      <c r="J746" s="234"/>
      <c r="K746" s="234"/>
      <c r="L746" s="239"/>
      <c r="M746" s="240"/>
      <c r="N746" s="241"/>
      <c r="O746" s="241"/>
      <c r="P746" s="241"/>
      <c r="Q746" s="241"/>
      <c r="R746" s="241"/>
      <c r="S746" s="241"/>
      <c r="T746" s="242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3" t="s">
        <v>208</v>
      </c>
      <c r="AU746" s="243" t="s">
        <v>81</v>
      </c>
      <c r="AV746" s="13" t="s">
        <v>79</v>
      </c>
      <c r="AW746" s="13" t="s">
        <v>33</v>
      </c>
      <c r="AX746" s="13" t="s">
        <v>72</v>
      </c>
      <c r="AY746" s="243" t="s">
        <v>196</v>
      </c>
    </row>
    <row r="747" s="13" customFormat="1">
      <c r="A747" s="13"/>
      <c r="B747" s="233"/>
      <c r="C747" s="234"/>
      <c r="D747" s="235" t="s">
        <v>208</v>
      </c>
      <c r="E747" s="236" t="s">
        <v>19</v>
      </c>
      <c r="F747" s="237" t="s">
        <v>2713</v>
      </c>
      <c r="G747" s="234"/>
      <c r="H747" s="236" t="s">
        <v>19</v>
      </c>
      <c r="I747" s="238"/>
      <c r="J747" s="234"/>
      <c r="K747" s="234"/>
      <c r="L747" s="239"/>
      <c r="M747" s="240"/>
      <c r="N747" s="241"/>
      <c r="O747" s="241"/>
      <c r="P747" s="241"/>
      <c r="Q747" s="241"/>
      <c r="R747" s="241"/>
      <c r="S747" s="241"/>
      <c r="T747" s="242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43" t="s">
        <v>208</v>
      </c>
      <c r="AU747" s="243" t="s">
        <v>81</v>
      </c>
      <c r="AV747" s="13" t="s">
        <v>79</v>
      </c>
      <c r="AW747" s="13" t="s">
        <v>33</v>
      </c>
      <c r="AX747" s="13" t="s">
        <v>72</v>
      </c>
      <c r="AY747" s="243" t="s">
        <v>196</v>
      </c>
    </row>
    <row r="748" s="13" customFormat="1">
      <c r="A748" s="13"/>
      <c r="B748" s="233"/>
      <c r="C748" s="234"/>
      <c r="D748" s="235" t="s">
        <v>208</v>
      </c>
      <c r="E748" s="236" t="s">
        <v>19</v>
      </c>
      <c r="F748" s="237" t="s">
        <v>487</v>
      </c>
      <c r="G748" s="234"/>
      <c r="H748" s="236" t="s">
        <v>19</v>
      </c>
      <c r="I748" s="238"/>
      <c r="J748" s="234"/>
      <c r="K748" s="234"/>
      <c r="L748" s="239"/>
      <c r="M748" s="240"/>
      <c r="N748" s="241"/>
      <c r="O748" s="241"/>
      <c r="P748" s="241"/>
      <c r="Q748" s="241"/>
      <c r="R748" s="241"/>
      <c r="S748" s="241"/>
      <c r="T748" s="242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43" t="s">
        <v>208</v>
      </c>
      <c r="AU748" s="243" t="s">
        <v>81</v>
      </c>
      <c r="AV748" s="13" t="s">
        <v>79</v>
      </c>
      <c r="AW748" s="13" t="s">
        <v>33</v>
      </c>
      <c r="AX748" s="13" t="s">
        <v>72</v>
      </c>
      <c r="AY748" s="243" t="s">
        <v>196</v>
      </c>
    </row>
    <row r="749" s="14" customFormat="1">
      <c r="A749" s="14"/>
      <c r="B749" s="244"/>
      <c r="C749" s="245"/>
      <c r="D749" s="235" t="s">
        <v>208</v>
      </c>
      <c r="E749" s="246" t="s">
        <v>19</v>
      </c>
      <c r="F749" s="247" t="s">
        <v>2714</v>
      </c>
      <c r="G749" s="245"/>
      <c r="H749" s="248">
        <v>39.700000000000003</v>
      </c>
      <c r="I749" s="249"/>
      <c r="J749" s="245"/>
      <c r="K749" s="245"/>
      <c r="L749" s="250"/>
      <c r="M749" s="251"/>
      <c r="N749" s="252"/>
      <c r="O749" s="252"/>
      <c r="P749" s="252"/>
      <c r="Q749" s="252"/>
      <c r="R749" s="252"/>
      <c r="S749" s="252"/>
      <c r="T749" s="253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54" t="s">
        <v>208</v>
      </c>
      <c r="AU749" s="254" t="s">
        <v>81</v>
      </c>
      <c r="AV749" s="14" t="s">
        <v>81</v>
      </c>
      <c r="AW749" s="14" t="s">
        <v>33</v>
      </c>
      <c r="AX749" s="14" t="s">
        <v>72</v>
      </c>
      <c r="AY749" s="254" t="s">
        <v>196</v>
      </c>
    </row>
    <row r="750" s="13" customFormat="1">
      <c r="A750" s="13"/>
      <c r="B750" s="233"/>
      <c r="C750" s="234"/>
      <c r="D750" s="235" t="s">
        <v>208</v>
      </c>
      <c r="E750" s="236" t="s">
        <v>19</v>
      </c>
      <c r="F750" s="237" t="s">
        <v>2562</v>
      </c>
      <c r="G750" s="234"/>
      <c r="H750" s="236" t="s">
        <v>19</v>
      </c>
      <c r="I750" s="238"/>
      <c r="J750" s="234"/>
      <c r="K750" s="234"/>
      <c r="L750" s="239"/>
      <c r="M750" s="240"/>
      <c r="N750" s="241"/>
      <c r="O750" s="241"/>
      <c r="P750" s="241"/>
      <c r="Q750" s="241"/>
      <c r="R750" s="241"/>
      <c r="S750" s="241"/>
      <c r="T750" s="242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43" t="s">
        <v>208</v>
      </c>
      <c r="AU750" s="243" t="s">
        <v>81</v>
      </c>
      <c r="AV750" s="13" t="s">
        <v>79</v>
      </c>
      <c r="AW750" s="13" t="s">
        <v>33</v>
      </c>
      <c r="AX750" s="13" t="s">
        <v>72</v>
      </c>
      <c r="AY750" s="243" t="s">
        <v>196</v>
      </c>
    </row>
    <row r="751" s="13" customFormat="1">
      <c r="A751" s="13"/>
      <c r="B751" s="233"/>
      <c r="C751" s="234"/>
      <c r="D751" s="235" t="s">
        <v>208</v>
      </c>
      <c r="E751" s="236" t="s">
        <v>19</v>
      </c>
      <c r="F751" s="237" t="s">
        <v>2711</v>
      </c>
      <c r="G751" s="234"/>
      <c r="H751" s="236" t="s">
        <v>19</v>
      </c>
      <c r="I751" s="238"/>
      <c r="J751" s="234"/>
      <c r="K751" s="234"/>
      <c r="L751" s="239"/>
      <c r="M751" s="240"/>
      <c r="N751" s="241"/>
      <c r="O751" s="241"/>
      <c r="P751" s="241"/>
      <c r="Q751" s="241"/>
      <c r="R751" s="241"/>
      <c r="S751" s="241"/>
      <c r="T751" s="242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43" t="s">
        <v>208</v>
      </c>
      <c r="AU751" s="243" t="s">
        <v>81</v>
      </c>
      <c r="AV751" s="13" t="s">
        <v>79</v>
      </c>
      <c r="AW751" s="13" t="s">
        <v>33</v>
      </c>
      <c r="AX751" s="13" t="s">
        <v>72</v>
      </c>
      <c r="AY751" s="243" t="s">
        <v>196</v>
      </c>
    </row>
    <row r="752" s="13" customFormat="1">
      <c r="A752" s="13"/>
      <c r="B752" s="233"/>
      <c r="C752" s="234"/>
      <c r="D752" s="235" t="s">
        <v>208</v>
      </c>
      <c r="E752" s="236" t="s">
        <v>19</v>
      </c>
      <c r="F752" s="237" t="s">
        <v>2712</v>
      </c>
      <c r="G752" s="234"/>
      <c r="H752" s="236" t="s">
        <v>19</v>
      </c>
      <c r="I752" s="238"/>
      <c r="J752" s="234"/>
      <c r="K752" s="234"/>
      <c r="L752" s="239"/>
      <c r="M752" s="240"/>
      <c r="N752" s="241"/>
      <c r="O752" s="241"/>
      <c r="P752" s="241"/>
      <c r="Q752" s="241"/>
      <c r="R752" s="241"/>
      <c r="S752" s="241"/>
      <c r="T752" s="242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43" t="s">
        <v>208</v>
      </c>
      <c r="AU752" s="243" t="s">
        <v>81</v>
      </c>
      <c r="AV752" s="13" t="s">
        <v>79</v>
      </c>
      <c r="AW752" s="13" t="s">
        <v>33</v>
      </c>
      <c r="AX752" s="13" t="s">
        <v>72</v>
      </c>
      <c r="AY752" s="243" t="s">
        <v>196</v>
      </c>
    </row>
    <row r="753" s="13" customFormat="1">
      <c r="A753" s="13"/>
      <c r="B753" s="233"/>
      <c r="C753" s="234"/>
      <c r="D753" s="235" t="s">
        <v>208</v>
      </c>
      <c r="E753" s="236" t="s">
        <v>19</v>
      </c>
      <c r="F753" s="237" t="s">
        <v>2713</v>
      </c>
      <c r="G753" s="234"/>
      <c r="H753" s="236" t="s">
        <v>19</v>
      </c>
      <c r="I753" s="238"/>
      <c r="J753" s="234"/>
      <c r="K753" s="234"/>
      <c r="L753" s="239"/>
      <c r="M753" s="240"/>
      <c r="N753" s="241"/>
      <c r="O753" s="241"/>
      <c r="P753" s="241"/>
      <c r="Q753" s="241"/>
      <c r="R753" s="241"/>
      <c r="S753" s="241"/>
      <c r="T753" s="242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43" t="s">
        <v>208</v>
      </c>
      <c r="AU753" s="243" t="s">
        <v>81</v>
      </c>
      <c r="AV753" s="13" t="s">
        <v>79</v>
      </c>
      <c r="AW753" s="13" t="s">
        <v>33</v>
      </c>
      <c r="AX753" s="13" t="s">
        <v>72</v>
      </c>
      <c r="AY753" s="243" t="s">
        <v>196</v>
      </c>
    </row>
    <row r="754" s="13" customFormat="1">
      <c r="A754" s="13"/>
      <c r="B754" s="233"/>
      <c r="C754" s="234"/>
      <c r="D754" s="235" t="s">
        <v>208</v>
      </c>
      <c r="E754" s="236" t="s">
        <v>19</v>
      </c>
      <c r="F754" s="237" t="s">
        <v>489</v>
      </c>
      <c r="G754" s="234"/>
      <c r="H754" s="236" t="s">
        <v>19</v>
      </c>
      <c r="I754" s="238"/>
      <c r="J754" s="234"/>
      <c r="K754" s="234"/>
      <c r="L754" s="239"/>
      <c r="M754" s="240"/>
      <c r="N754" s="241"/>
      <c r="O754" s="241"/>
      <c r="P754" s="241"/>
      <c r="Q754" s="241"/>
      <c r="R754" s="241"/>
      <c r="S754" s="241"/>
      <c r="T754" s="242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43" t="s">
        <v>208</v>
      </c>
      <c r="AU754" s="243" t="s">
        <v>81</v>
      </c>
      <c r="AV754" s="13" t="s">
        <v>79</v>
      </c>
      <c r="AW754" s="13" t="s">
        <v>33</v>
      </c>
      <c r="AX754" s="13" t="s">
        <v>72</v>
      </c>
      <c r="AY754" s="243" t="s">
        <v>196</v>
      </c>
    </row>
    <row r="755" s="14" customFormat="1">
      <c r="A755" s="14"/>
      <c r="B755" s="244"/>
      <c r="C755" s="245"/>
      <c r="D755" s="235" t="s">
        <v>208</v>
      </c>
      <c r="E755" s="246" t="s">
        <v>19</v>
      </c>
      <c r="F755" s="247" t="s">
        <v>278</v>
      </c>
      <c r="G755" s="245"/>
      <c r="H755" s="248">
        <v>7</v>
      </c>
      <c r="I755" s="249"/>
      <c r="J755" s="245"/>
      <c r="K755" s="245"/>
      <c r="L755" s="250"/>
      <c r="M755" s="251"/>
      <c r="N755" s="252"/>
      <c r="O755" s="252"/>
      <c r="P755" s="252"/>
      <c r="Q755" s="252"/>
      <c r="R755" s="252"/>
      <c r="S755" s="252"/>
      <c r="T755" s="253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T755" s="254" t="s">
        <v>208</v>
      </c>
      <c r="AU755" s="254" t="s">
        <v>81</v>
      </c>
      <c r="AV755" s="14" t="s">
        <v>81</v>
      </c>
      <c r="AW755" s="14" t="s">
        <v>33</v>
      </c>
      <c r="AX755" s="14" t="s">
        <v>72</v>
      </c>
      <c r="AY755" s="254" t="s">
        <v>196</v>
      </c>
    </row>
    <row r="756" s="13" customFormat="1">
      <c r="A756" s="13"/>
      <c r="B756" s="233"/>
      <c r="C756" s="234"/>
      <c r="D756" s="235" t="s">
        <v>208</v>
      </c>
      <c r="E756" s="236" t="s">
        <v>19</v>
      </c>
      <c r="F756" s="237" t="s">
        <v>2562</v>
      </c>
      <c r="G756" s="234"/>
      <c r="H756" s="236" t="s">
        <v>19</v>
      </c>
      <c r="I756" s="238"/>
      <c r="J756" s="234"/>
      <c r="K756" s="234"/>
      <c r="L756" s="239"/>
      <c r="M756" s="240"/>
      <c r="N756" s="241"/>
      <c r="O756" s="241"/>
      <c r="P756" s="241"/>
      <c r="Q756" s="241"/>
      <c r="R756" s="241"/>
      <c r="S756" s="241"/>
      <c r="T756" s="242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3" t="s">
        <v>208</v>
      </c>
      <c r="AU756" s="243" t="s">
        <v>81</v>
      </c>
      <c r="AV756" s="13" t="s">
        <v>79</v>
      </c>
      <c r="AW756" s="13" t="s">
        <v>33</v>
      </c>
      <c r="AX756" s="13" t="s">
        <v>72</v>
      </c>
      <c r="AY756" s="243" t="s">
        <v>196</v>
      </c>
    </row>
    <row r="757" s="13" customFormat="1">
      <c r="A757" s="13"/>
      <c r="B757" s="233"/>
      <c r="C757" s="234"/>
      <c r="D757" s="235" t="s">
        <v>208</v>
      </c>
      <c r="E757" s="236" t="s">
        <v>19</v>
      </c>
      <c r="F757" s="237" t="s">
        <v>2711</v>
      </c>
      <c r="G757" s="234"/>
      <c r="H757" s="236" t="s">
        <v>19</v>
      </c>
      <c r="I757" s="238"/>
      <c r="J757" s="234"/>
      <c r="K757" s="234"/>
      <c r="L757" s="239"/>
      <c r="M757" s="240"/>
      <c r="N757" s="241"/>
      <c r="O757" s="241"/>
      <c r="P757" s="241"/>
      <c r="Q757" s="241"/>
      <c r="R757" s="241"/>
      <c r="S757" s="241"/>
      <c r="T757" s="242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43" t="s">
        <v>208</v>
      </c>
      <c r="AU757" s="243" t="s">
        <v>81</v>
      </c>
      <c r="AV757" s="13" t="s">
        <v>79</v>
      </c>
      <c r="AW757" s="13" t="s">
        <v>33</v>
      </c>
      <c r="AX757" s="13" t="s">
        <v>72</v>
      </c>
      <c r="AY757" s="243" t="s">
        <v>196</v>
      </c>
    </row>
    <row r="758" s="13" customFormat="1">
      <c r="A758" s="13"/>
      <c r="B758" s="233"/>
      <c r="C758" s="234"/>
      <c r="D758" s="235" t="s">
        <v>208</v>
      </c>
      <c r="E758" s="236" t="s">
        <v>19</v>
      </c>
      <c r="F758" s="237" t="s">
        <v>2712</v>
      </c>
      <c r="G758" s="234"/>
      <c r="H758" s="236" t="s">
        <v>19</v>
      </c>
      <c r="I758" s="238"/>
      <c r="J758" s="234"/>
      <c r="K758" s="234"/>
      <c r="L758" s="239"/>
      <c r="M758" s="240"/>
      <c r="N758" s="241"/>
      <c r="O758" s="241"/>
      <c r="P758" s="241"/>
      <c r="Q758" s="241"/>
      <c r="R758" s="241"/>
      <c r="S758" s="241"/>
      <c r="T758" s="242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43" t="s">
        <v>208</v>
      </c>
      <c r="AU758" s="243" t="s">
        <v>81</v>
      </c>
      <c r="AV758" s="13" t="s">
        <v>79</v>
      </c>
      <c r="AW758" s="13" t="s">
        <v>33</v>
      </c>
      <c r="AX758" s="13" t="s">
        <v>72</v>
      </c>
      <c r="AY758" s="243" t="s">
        <v>196</v>
      </c>
    </row>
    <row r="759" s="13" customFormat="1">
      <c r="A759" s="13"/>
      <c r="B759" s="233"/>
      <c r="C759" s="234"/>
      <c r="D759" s="235" t="s">
        <v>208</v>
      </c>
      <c r="E759" s="236" t="s">
        <v>19</v>
      </c>
      <c r="F759" s="237" t="s">
        <v>2713</v>
      </c>
      <c r="G759" s="234"/>
      <c r="H759" s="236" t="s">
        <v>19</v>
      </c>
      <c r="I759" s="238"/>
      <c r="J759" s="234"/>
      <c r="K759" s="234"/>
      <c r="L759" s="239"/>
      <c r="M759" s="240"/>
      <c r="N759" s="241"/>
      <c r="O759" s="241"/>
      <c r="P759" s="241"/>
      <c r="Q759" s="241"/>
      <c r="R759" s="241"/>
      <c r="S759" s="241"/>
      <c r="T759" s="242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43" t="s">
        <v>208</v>
      </c>
      <c r="AU759" s="243" t="s">
        <v>81</v>
      </c>
      <c r="AV759" s="13" t="s">
        <v>79</v>
      </c>
      <c r="AW759" s="13" t="s">
        <v>33</v>
      </c>
      <c r="AX759" s="13" t="s">
        <v>72</v>
      </c>
      <c r="AY759" s="243" t="s">
        <v>196</v>
      </c>
    </row>
    <row r="760" s="13" customFormat="1">
      <c r="A760" s="13"/>
      <c r="B760" s="233"/>
      <c r="C760" s="234"/>
      <c r="D760" s="235" t="s">
        <v>208</v>
      </c>
      <c r="E760" s="236" t="s">
        <v>19</v>
      </c>
      <c r="F760" s="237" t="s">
        <v>401</v>
      </c>
      <c r="G760" s="234"/>
      <c r="H760" s="236" t="s">
        <v>19</v>
      </c>
      <c r="I760" s="238"/>
      <c r="J760" s="234"/>
      <c r="K760" s="234"/>
      <c r="L760" s="239"/>
      <c r="M760" s="240"/>
      <c r="N760" s="241"/>
      <c r="O760" s="241"/>
      <c r="P760" s="241"/>
      <c r="Q760" s="241"/>
      <c r="R760" s="241"/>
      <c r="S760" s="241"/>
      <c r="T760" s="242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43" t="s">
        <v>208</v>
      </c>
      <c r="AU760" s="243" t="s">
        <v>81</v>
      </c>
      <c r="AV760" s="13" t="s">
        <v>79</v>
      </c>
      <c r="AW760" s="13" t="s">
        <v>33</v>
      </c>
      <c r="AX760" s="13" t="s">
        <v>72</v>
      </c>
      <c r="AY760" s="243" t="s">
        <v>196</v>
      </c>
    </row>
    <row r="761" s="14" customFormat="1">
      <c r="A761" s="14"/>
      <c r="B761" s="244"/>
      <c r="C761" s="245"/>
      <c r="D761" s="235" t="s">
        <v>208</v>
      </c>
      <c r="E761" s="246" t="s">
        <v>19</v>
      </c>
      <c r="F761" s="247" t="s">
        <v>72</v>
      </c>
      <c r="G761" s="245"/>
      <c r="H761" s="248">
        <v>0</v>
      </c>
      <c r="I761" s="249"/>
      <c r="J761" s="245"/>
      <c r="K761" s="245"/>
      <c r="L761" s="250"/>
      <c r="M761" s="251"/>
      <c r="N761" s="252"/>
      <c r="O761" s="252"/>
      <c r="P761" s="252"/>
      <c r="Q761" s="252"/>
      <c r="R761" s="252"/>
      <c r="S761" s="252"/>
      <c r="T761" s="253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T761" s="254" t="s">
        <v>208</v>
      </c>
      <c r="AU761" s="254" t="s">
        <v>81</v>
      </c>
      <c r="AV761" s="14" t="s">
        <v>81</v>
      </c>
      <c r="AW761" s="14" t="s">
        <v>33</v>
      </c>
      <c r="AX761" s="14" t="s">
        <v>72</v>
      </c>
      <c r="AY761" s="254" t="s">
        <v>196</v>
      </c>
    </row>
    <row r="762" s="13" customFormat="1">
      <c r="A762" s="13"/>
      <c r="B762" s="233"/>
      <c r="C762" s="234"/>
      <c r="D762" s="235" t="s">
        <v>208</v>
      </c>
      <c r="E762" s="236" t="s">
        <v>19</v>
      </c>
      <c r="F762" s="237" t="s">
        <v>2562</v>
      </c>
      <c r="G762" s="234"/>
      <c r="H762" s="236" t="s">
        <v>19</v>
      </c>
      <c r="I762" s="238"/>
      <c r="J762" s="234"/>
      <c r="K762" s="234"/>
      <c r="L762" s="239"/>
      <c r="M762" s="240"/>
      <c r="N762" s="241"/>
      <c r="O762" s="241"/>
      <c r="P762" s="241"/>
      <c r="Q762" s="241"/>
      <c r="R762" s="241"/>
      <c r="S762" s="241"/>
      <c r="T762" s="242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43" t="s">
        <v>208</v>
      </c>
      <c r="AU762" s="243" t="s">
        <v>81</v>
      </c>
      <c r="AV762" s="13" t="s">
        <v>79</v>
      </c>
      <c r="AW762" s="13" t="s">
        <v>33</v>
      </c>
      <c r="AX762" s="13" t="s">
        <v>72</v>
      </c>
      <c r="AY762" s="243" t="s">
        <v>196</v>
      </c>
    </row>
    <row r="763" s="15" customFormat="1">
      <c r="A763" s="15"/>
      <c r="B763" s="255"/>
      <c r="C763" s="256"/>
      <c r="D763" s="235" t="s">
        <v>208</v>
      </c>
      <c r="E763" s="257" t="s">
        <v>19</v>
      </c>
      <c r="F763" s="258" t="s">
        <v>219</v>
      </c>
      <c r="G763" s="256"/>
      <c r="H763" s="259">
        <v>46.700000000000003</v>
      </c>
      <c r="I763" s="260"/>
      <c r="J763" s="256"/>
      <c r="K763" s="256"/>
      <c r="L763" s="261"/>
      <c r="M763" s="262"/>
      <c r="N763" s="263"/>
      <c r="O763" s="263"/>
      <c r="P763" s="263"/>
      <c r="Q763" s="263"/>
      <c r="R763" s="263"/>
      <c r="S763" s="263"/>
      <c r="T763" s="264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T763" s="265" t="s">
        <v>208</v>
      </c>
      <c r="AU763" s="265" t="s">
        <v>81</v>
      </c>
      <c r="AV763" s="15" t="s">
        <v>204</v>
      </c>
      <c r="AW763" s="15" t="s">
        <v>33</v>
      </c>
      <c r="AX763" s="15" t="s">
        <v>79</v>
      </c>
      <c r="AY763" s="265" t="s">
        <v>196</v>
      </c>
    </row>
    <row r="764" s="14" customFormat="1">
      <c r="A764" s="14"/>
      <c r="B764" s="244"/>
      <c r="C764" s="245"/>
      <c r="D764" s="235" t="s">
        <v>208</v>
      </c>
      <c r="E764" s="245"/>
      <c r="F764" s="247" t="s">
        <v>2716</v>
      </c>
      <c r="G764" s="245"/>
      <c r="H764" s="248">
        <v>280.19999999999999</v>
      </c>
      <c r="I764" s="249"/>
      <c r="J764" s="245"/>
      <c r="K764" s="245"/>
      <c r="L764" s="250"/>
      <c r="M764" s="251"/>
      <c r="N764" s="252"/>
      <c r="O764" s="252"/>
      <c r="P764" s="252"/>
      <c r="Q764" s="252"/>
      <c r="R764" s="252"/>
      <c r="S764" s="252"/>
      <c r="T764" s="253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54" t="s">
        <v>208</v>
      </c>
      <c r="AU764" s="254" t="s">
        <v>81</v>
      </c>
      <c r="AV764" s="14" t="s">
        <v>81</v>
      </c>
      <c r="AW764" s="14" t="s">
        <v>4</v>
      </c>
      <c r="AX764" s="14" t="s">
        <v>79</v>
      </c>
      <c r="AY764" s="254" t="s">
        <v>196</v>
      </c>
    </row>
    <row r="765" s="2" customFormat="1" ht="16.5" customHeight="1">
      <c r="A765" s="41"/>
      <c r="B765" s="42"/>
      <c r="C765" s="280" t="s">
        <v>653</v>
      </c>
      <c r="D765" s="280" t="s">
        <v>407</v>
      </c>
      <c r="E765" s="281" t="s">
        <v>1049</v>
      </c>
      <c r="F765" s="282" t="s">
        <v>1050</v>
      </c>
      <c r="G765" s="283" t="s">
        <v>264</v>
      </c>
      <c r="H765" s="284">
        <v>14.289999999999999</v>
      </c>
      <c r="I765" s="285"/>
      <c r="J765" s="286">
        <f>ROUND(I765*H765,2)</f>
        <v>0</v>
      </c>
      <c r="K765" s="282" t="s">
        <v>203</v>
      </c>
      <c r="L765" s="287"/>
      <c r="M765" s="288" t="s">
        <v>19</v>
      </c>
      <c r="N765" s="289" t="s">
        <v>43</v>
      </c>
      <c r="O765" s="87"/>
      <c r="P765" s="224">
        <f>O765*H765</f>
        <v>0</v>
      </c>
      <c r="Q765" s="224">
        <v>0.22</v>
      </c>
      <c r="R765" s="224">
        <f>Q765*H765</f>
        <v>3.1437999999999997</v>
      </c>
      <c r="S765" s="224">
        <v>0</v>
      </c>
      <c r="T765" s="225">
        <f>S765*H765</f>
        <v>0</v>
      </c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R765" s="226" t="s">
        <v>284</v>
      </c>
      <c r="AT765" s="226" t="s">
        <v>407</v>
      </c>
      <c r="AU765" s="226" t="s">
        <v>81</v>
      </c>
      <c r="AY765" s="20" t="s">
        <v>196</v>
      </c>
      <c r="BE765" s="227">
        <f>IF(N765="základní",J765,0)</f>
        <v>0</v>
      </c>
      <c r="BF765" s="227">
        <f>IF(N765="snížená",J765,0)</f>
        <v>0</v>
      </c>
      <c r="BG765" s="227">
        <f>IF(N765="zákl. přenesená",J765,0)</f>
        <v>0</v>
      </c>
      <c r="BH765" s="227">
        <f>IF(N765="sníž. přenesená",J765,0)</f>
        <v>0</v>
      </c>
      <c r="BI765" s="227">
        <f>IF(N765="nulová",J765,0)</f>
        <v>0</v>
      </c>
      <c r="BJ765" s="20" t="s">
        <v>79</v>
      </c>
      <c r="BK765" s="227">
        <f>ROUND(I765*H765,2)</f>
        <v>0</v>
      </c>
      <c r="BL765" s="20" t="s">
        <v>204</v>
      </c>
      <c r="BM765" s="226" t="s">
        <v>2717</v>
      </c>
    </row>
    <row r="766" s="13" customFormat="1">
      <c r="A766" s="13"/>
      <c r="B766" s="233"/>
      <c r="C766" s="234"/>
      <c r="D766" s="235" t="s">
        <v>208</v>
      </c>
      <c r="E766" s="236" t="s">
        <v>19</v>
      </c>
      <c r="F766" s="237" t="s">
        <v>2711</v>
      </c>
      <c r="G766" s="234"/>
      <c r="H766" s="236" t="s">
        <v>19</v>
      </c>
      <c r="I766" s="238"/>
      <c r="J766" s="234"/>
      <c r="K766" s="234"/>
      <c r="L766" s="239"/>
      <c r="M766" s="240"/>
      <c r="N766" s="241"/>
      <c r="O766" s="241"/>
      <c r="P766" s="241"/>
      <c r="Q766" s="241"/>
      <c r="R766" s="241"/>
      <c r="S766" s="241"/>
      <c r="T766" s="242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43" t="s">
        <v>208</v>
      </c>
      <c r="AU766" s="243" t="s">
        <v>81</v>
      </c>
      <c r="AV766" s="13" t="s">
        <v>79</v>
      </c>
      <c r="AW766" s="13" t="s">
        <v>33</v>
      </c>
      <c r="AX766" s="13" t="s">
        <v>72</v>
      </c>
      <c r="AY766" s="243" t="s">
        <v>196</v>
      </c>
    </row>
    <row r="767" s="13" customFormat="1">
      <c r="A767" s="13"/>
      <c r="B767" s="233"/>
      <c r="C767" s="234"/>
      <c r="D767" s="235" t="s">
        <v>208</v>
      </c>
      <c r="E767" s="236" t="s">
        <v>19</v>
      </c>
      <c r="F767" s="237" t="s">
        <v>2712</v>
      </c>
      <c r="G767" s="234"/>
      <c r="H767" s="236" t="s">
        <v>19</v>
      </c>
      <c r="I767" s="238"/>
      <c r="J767" s="234"/>
      <c r="K767" s="234"/>
      <c r="L767" s="239"/>
      <c r="M767" s="240"/>
      <c r="N767" s="241"/>
      <c r="O767" s="241"/>
      <c r="P767" s="241"/>
      <c r="Q767" s="241"/>
      <c r="R767" s="241"/>
      <c r="S767" s="241"/>
      <c r="T767" s="242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43" t="s">
        <v>208</v>
      </c>
      <c r="AU767" s="243" t="s">
        <v>81</v>
      </c>
      <c r="AV767" s="13" t="s">
        <v>79</v>
      </c>
      <c r="AW767" s="13" t="s">
        <v>33</v>
      </c>
      <c r="AX767" s="13" t="s">
        <v>72</v>
      </c>
      <c r="AY767" s="243" t="s">
        <v>196</v>
      </c>
    </row>
    <row r="768" s="13" customFormat="1">
      <c r="A768" s="13"/>
      <c r="B768" s="233"/>
      <c r="C768" s="234"/>
      <c r="D768" s="235" t="s">
        <v>208</v>
      </c>
      <c r="E768" s="236" t="s">
        <v>19</v>
      </c>
      <c r="F768" s="237" t="s">
        <v>2713</v>
      </c>
      <c r="G768" s="234"/>
      <c r="H768" s="236" t="s">
        <v>19</v>
      </c>
      <c r="I768" s="238"/>
      <c r="J768" s="234"/>
      <c r="K768" s="234"/>
      <c r="L768" s="239"/>
      <c r="M768" s="240"/>
      <c r="N768" s="241"/>
      <c r="O768" s="241"/>
      <c r="P768" s="241"/>
      <c r="Q768" s="241"/>
      <c r="R768" s="241"/>
      <c r="S768" s="241"/>
      <c r="T768" s="242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43" t="s">
        <v>208</v>
      </c>
      <c r="AU768" s="243" t="s">
        <v>81</v>
      </c>
      <c r="AV768" s="13" t="s">
        <v>79</v>
      </c>
      <c r="AW768" s="13" t="s">
        <v>33</v>
      </c>
      <c r="AX768" s="13" t="s">
        <v>72</v>
      </c>
      <c r="AY768" s="243" t="s">
        <v>196</v>
      </c>
    </row>
    <row r="769" s="13" customFormat="1">
      <c r="A769" s="13"/>
      <c r="B769" s="233"/>
      <c r="C769" s="234"/>
      <c r="D769" s="235" t="s">
        <v>208</v>
      </c>
      <c r="E769" s="236" t="s">
        <v>19</v>
      </c>
      <c r="F769" s="237" t="s">
        <v>487</v>
      </c>
      <c r="G769" s="234"/>
      <c r="H769" s="236" t="s">
        <v>19</v>
      </c>
      <c r="I769" s="238"/>
      <c r="J769" s="234"/>
      <c r="K769" s="234"/>
      <c r="L769" s="239"/>
      <c r="M769" s="240"/>
      <c r="N769" s="241"/>
      <c r="O769" s="241"/>
      <c r="P769" s="241"/>
      <c r="Q769" s="241"/>
      <c r="R769" s="241"/>
      <c r="S769" s="241"/>
      <c r="T769" s="242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43" t="s">
        <v>208</v>
      </c>
      <c r="AU769" s="243" t="s">
        <v>81</v>
      </c>
      <c r="AV769" s="13" t="s">
        <v>79</v>
      </c>
      <c r="AW769" s="13" t="s">
        <v>33</v>
      </c>
      <c r="AX769" s="13" t="s">
        <v>72</v>
      </c>
      <c r="AY769" s="243" t="s">
        <v>196</v>
      </c>
    </row>
    <row r="770" s="14" customFormat="1">
      <c r="A770" s="14"/>
      <c r="B770" s="244"/>
      <c r="C770" s="245"/>
      <c r="D770" s="235" t="s">
        <v>208</v>
      </c>
      <c r="E770" s="246" t="s">
        <v>19</v>
      </c>
      <c r="F770" s="247" t="s">
        <v>2718</v>
      </c>
      <c r="G770" s="245"/>
      <c r="H770" s="248">
        <v>238.19999999999999</v>
      </c>
      <c r="I770" s="249"/>
      <c r="J770" s="245"/>
      <c r="K770" s="245"/>
      <c r="L770" s="250"/>
      <c r="M770" s="251"/>
      <c r="N770" s="252"/>
      <c r="O770" s="252"/>
      <c r="P770" s="252"/>
      <c r="Q770" s="252"/>
      <c r="R770" s="252"/>
      <c r="S770" s="252"/>
      <c r="T770" s="253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T770" s="254" t="s">
        <v>208</v>
      </c>
      <c r="AU770" s="254" t="s">
        <v>81</v>
      </c>
      <c r="AV770" s="14" t="s">
        <v>81</v>
      </c>
      <c r="AW770" s="14" t="s">
        <v>33</v>
      </c>
      <c r="AX770" s="14" t="s">
        <v>72</v>
      </c>
      <c r="AY770" s="254" t="s">
        <v>196</v>
      </c>
    </row>
    <row r="771" s="13" customFormat="1">
      <c r="A771" s="13"/>
      <c r="B771" s="233"/>
      <c r="C771" s="234"/>
      <c r="D771" s="235" t="s">
        <v>208</v>
      </c>
      <c r="E771" s="236" t="s">
        <v>19</v>
      </c>
      <c r="F771" s="237" t="s">
        <v>2562</v>
      </c>
      <c r="G771" s="234"/>
      <c r="H771" s="236" t="s">
        <v>19</v>
      </c>
      <c r="I771" s="238"/>
      <c r="J771" s="234"/>
      <c r="K771" s="234"/>
      <c r="L771" s="239"/>
      <c r="M771" s="240"/>
      <c r="N771" s="241"/>
      <c r="O771" s="241"/>
      <c r="P771" s="241"/>
      <c r="Q771" s="241"/>
      <c r="R771" s="241"/>
      <c r="S771" s="241"/>
      <c r="T771" s="242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43" t="s">
        <v>208</v>
      </c>
      <c r="AU771" s="243" t="s">
        <v>81</v>
      </c>
      <c r="AV771" s="13" t="s">
        <v>79</v>
      </c>
      <c r="AW771" s="13" t="s">
        <v>33</v>
      </c>
      <c r="AX771" s="13" t="s">
        <v>72</v>
      </c>
      <c r="AY771" s="243" t="s">
        <v>196</v>
      </c>
    </row>
    <row r="772" s="13" customFormat="1">
      <c r="A772" s="13"/>
      <c r="B772" s="233"/>
      <c r="C772" s="234"/>
      <c r="D772" s="235" t="s">
        <v>208</v>
      </c>
      <c r="E772" s="236" t="s">
        <v>19</v>
      </c>
      <c r="F772" s="237" t="s">
        <v>2711</v>
      </c>
      <c r="G772" s="234"/>
      <c r="H772" s="236" t="s">
        <v>19</v>
      </c>
      <c r="I772" s="238"/>
      <c r="J772" s="234"/>
      <c r="K772" s="234"/>
      <c r="L772" s="239"/>
      <c r="M772" s="240"/>
      <c r="N772" s="241"/>
      <c r="O772" s="241"/>
      <c r="P772" s="241"/>
      <c r="Q772" s="241"/>
      <c r="R772" s="241"/>
      <c r="S772" s="241"/>
      <c r="T772" s="242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43" t="s">
        <v>208</v>
      </c>
      <c r="AU772" s="243" t="s">
        <v>81</v>
      </c>
      <c r="AV772" s="13" t="s">
        <v>79</v>
      </c>
      <c r="AW772" s="13" t="s">
        <v>33</v>
      </c>
      <c r="AX772" s="13" t="s">
        <v>72</v>
      </c>
      <c r="AY772" s="243" t="s">
        <v>196</v>
      </c>
    </row>
    <row r="773" s="13" customFormat="1">
      <c r="A773" s="13"/>
      <c r="B773" s="233"/>
      <c r="C773" s="234"/>
      <c r="D773" s="235" t="s">
        <v>208</v>
      </c>
      <c r="E773" s="236" t="s">
        <v>19</v>
      </c>
      <c r="F773" s="237" t="s">
        <v>2712</v>
      </c>
      <c r="G773" s="234"/>
      <c r="H773" s="236" t="s">
        <v>19</v>
      </c>
      <c r="I773" s="238"/>
      <c r="J773" s="234"/>
      <c r="K773" s="234"/>
      <c r="L773" s="239"/>
      <c r="M773" s="240"/>
      <c r="N773" s="241"/>
      <c r="O773" s="241"/>
      <c r="P773" s="241"/>
      <c r="Q773" s="241"/>
      <c r="R773" s="241"/>
      <c r="S773" s="241"/>
      <c r="T773" s="242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3" t="s">
        <v>208</v>
      </c>
      <c r="AU773" s="243" t="s">
        <v>81</v>
      </c>
      <c r="AV773" s="13" t="s">
        <v>79</v>
      </c>
      <c r="AW773" s="13" t="s">
        <v>33</v>
      </c>
      <c r="AX773" s="13" t="s">
        <v>72</v>
      </c>
      <c r="AY773" s="243" t="s">
        <v>196</v>
      </c>
    </row>
    <row r="774" s="13" customFormat="1">
      <c r="A774" s="13"/>
      <c r="B774" s="233"/>
      <c r="C774" s="234"/>
      <c r="D774" s="235" t="s">
        <v>208</v>
      </c>
      <c r="E774" s="236" t="s">
        <v>19</v>
      </c>
      <c r="F774" s="237" t="s">
        <v>2713</v>
      </c>
      <c r="G774" s="234"/>
      <c r="H774" s="236" t="s">
        <v>19</v>
      </c>
      <c r="I774" s="238"/>
      <c r="J774" s="234"/>
      <c r="K774" s="234"/>
      <c r="L774" s="239"/>
      <c r="M774" s="240"/>
      <c r="N774" s="241"/>
      <c r="O774" s="241"/>
      <c r="P774" s="241"/>
      <c r="Q774" s="241"/>
      <c r="R774" s="241"/>
      <c r="S774" s="241"/>
      <c r="T774" s="242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43" t="s">
        <v>208</v>
      </c>
      <c r="AU774" s="243" t="s">
        <v>81</v>
      </c>
      <c r="AV774" s="13" t="s">
        <v>79</v>
      </c>
      <c r="AW774" s="13" t="s">
        <v>33</v>
      </c>
      <c r="AX774" s="13" t="s">
        <v>72</v>
      </c>
      <c r="AY774" s="243" t="s">
        <v>196</v>
      </c>
    </row>
    <row r="775" s="13" customFormat="1">
      <c r="A775" s="13"/>
      <c r="B775" s="233"/>
      <c r="C775" s="234"/>
      <c r="D775" s="235" t="s">
        <v>208</v>
      </c>
      <c r="E775" s="236" t="s">
        <v>19</v>
      </c>
      <c r="F775" s="237" t="s">
        <v>489</v>
      </c>
      <c r="G775" s="234"/>
      <c r="H775" s="236" t="s">
        <v>19</v>
      </c>
      <c r="I775" s="238"/>
      <c r="J775" s="234"/>
      <c r="K775" s="234"/>
      <c r="L775" s="239"/>
      <c r="M775" s="240"/>
      <c r="N775" s="241"/>
      <c r="O775" s="241"/>
      <c r="P775" s="241"/>
      <c r="Q775" s="241"/>
      <c r="R775" s="241"/>
      <c r="S775" s="241"/>
      <c r="T775" s="242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3" t="s">
        <v>208</v>
      </c>
      <c r="AU775" s="243" t="s">
        <v>81</v>
      </c>
      <c r="AV775" s="13" t="s">
        <v>79</v>
      </c>
      <c r="AW775" s="13" t="s">
        <v>33</v>
      </c>
      <c r="AX775" s="13" t="s">
        <v>72</v>
      </c>
      <c r="AY775" s="243" t="s">
        <v>196</v>
      </c>
    </row>
    <row r="776" s="14" customFormat="1">
      <c r="A776" s="14"/>
      <c r="B776" s="244"/>
      <c r="C776" s="245"/>
      <c r="D776" s="235" t="s">
        <v>208</v>
      </c>
      <c r="E776" s="246" t="s">
        <v>19</v>
      </c>
      <c r="F776" s="247" t="s">
        <v>2719</v>
      </c>
      <c r="G776" s="245"/>
      <c r="H776" s="248">
        <v>42</v>
      </c>
      <c r="I776" s="249"/>
      <c r="J776" s="245"/>
      <c r="K776" s="245"/>
      <c r="L776" s="250"/>
      <c r="M776" s="251"/>
      <c r="N776" s="252"/>
      <c r="O776" s="252"/>
      <c r="P776" s="252"/>
      <c r="Q776" s="252"/>
      <c r="R776" s="252"/>
      <c r="S776" s="252"/>
      <c r="T776" s="253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T776" s="254" t="s">
        <v>208</v>
      </c>
      <c r="AU776" s="254" t="s">
        <v>81</v>
      </c>
      <c r="AV776" s="14" t="s">
        <v>81</v>
      </c>
      <c r="AW776" s="14" t="s">
        <v>33</v>
      </c>
      <c r="AX776" s="14" t="s">
        <v>72</v>
      </c>
      <c r="AY776" s="254" t="s">
        <v>196</v>
      </c>
    </row>
    <row r="777" s="13" customFormat="1">
      <c r="A777" s="13"/>
      <c r="B777" s="233"/>
      <c r="C777" s="234"/>
      <c r="D777" s="235" t="s">
        <v>208</v>
      </c>
      <c r="E777" s="236" t="s">
        <v>19</v>
      </c>
      <c r="F777" s="237" t="s">
        <v>2562</v>
      </c>
      <c r="G777" s="234"/>
      <c r="H777" s="236" t="s">
        <v>19</v>
      </c>
      <c r="I777" s="238"/>
      <c r="J777" s="234"/>
      <c r="K777" s="234"/>
      <c r="L777" s="239"/>
      <c r="M777" s="240"/>
      <c r="N777" s="241"/>
      <c r="O777" s="241"/>
      <c r="P777" s="241"/>
      <c r="Q777" s="241"/>
      <c r="R777" s="241"/>
      <c r="S777" s="241"/>
      <c r="T777" s="242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43" t="s">
        <v>208</v>
      </c>
      <c r="AU777" s="243" t="s">
        <v>81</v>
      </c>
      <c r="AV777" s="13" t="s">
        <v>79</v>
      </c>
      <c r="AW777" s="13" t="s">
        <v>33</v>
      </c>
      <c r="AX777" s="13" t="s">
        <v>72</v>
      </c>
      <c r="AY777" s="243" t="s">
        <v>196</v>
      </c>
    </row>
    <row r="778" s="13" customFormat="1">
      <c r="A778" s="13"/>
      <c r="B778" s="233"/>
      <c r="C778" s="234"/>
      <c r="D778" s="235" t="s">
        <v>208</v>
      </c>
      <c r="E778" s="236" t="s">
        <v>19</v>
      </c>
      <c r="F778" s="237" t="s">
        <v>2711</v>
      </c>
      <c r="G778" s="234"/>
      <c r="H778" s="236" t="s">
        <v>19</v>
      </c>
      <c r="I778" s="238"/>
      <c r="J778" s="234"/>
      <c r="K778" s="234"/>
      <c r="L778" s="239"/>
      <c r="M778" s="240"/>
      <c r="N778" s="241"/>
      <c r="O778" s="241"/>
      <c r="P778" s="241"/>
      <c r="Q778" s="241"/>
      <c r="R778" s="241"/>
      <c r="S778" s="241"/>
      <c r="T778" s="242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43" t="s">
        <v>208</v>
      </c>
      <c r="AU778" s="243" t="s">
        <v>81</v>
      </c>
      <c r="AV778" s="13" t="s">
        <v>79</v>
      </c>
      <c r="AW778" s="13" t="s">
        <v>33</v>
      </c>
      <c r="AX778" s="13" t="s">
        <v>72</v>
      </c>
      <c r="AY778" s="243" t="s">
        <v>196</v>
      </c>
    </row>
    <row r="779" s="13" customFormat="1">
      <c r="A779" s="13"/>
      <c r="B779" s="233"/>
      <c r="C779" s="234"/>
      <c r="D779" s="235" t="s">
        <v>208</v>
      </c>
      <c r="E779" s="236" t="s">
        <v>19</v>
      </c>
      <c r="F779" s="237" t="s">
        <v>2712</v>
      </c>
      <c r="G779" s="234"/>
      <c r="H779" s="236" t="s">
        <v>19</v>
      </c>
      <c r="I779" s="238"/>
      <c r="J779" s="234"/>
      <c r="K779" s="234"/>
      <c r="L779" s="239"/>
      <c r="M779" s="240"/>
      <c r="N779" s="241"/>
      <c r="O779" s="241"/>
      <c r="P779" s="241"/>
      <c r="Q779" s="241"/>
      <c r="R779" s="241"/>
      <c r="S779" s="241"/>
      <c r="T779" s="242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43" t="s">
        <v>208</v>
      </c>
      <c r="AU779" s="243" t="s">
        <v>81</v>
      </c>
      <c r="AV779" s="13" t="s">
        <v>79</v>
      </c>
      <c r="AW779" s="13" t="s">
        <v>33</v>
      </c>
      <c r="AX779" s="13" t="s">
        <v>72</v>
      </c>
      <c r="AY779" s="243" t="s">
        <v>196</v>
      </c>
    </row>
    <row r="780" s="13" customFormat="1">
      <c r="A780" s="13"/>
      <c r="B780" s="233"/>
      <c r="C780" s="234"/>
      <c r="D780" s="235" t="s">
        <v>208</v>
      </c>
      <c r="E780" s="236" t="s">
        <v>19</v>
      </c>
      <c r="F780" s="237" t="s">
        <v>2713</v>
      </c>
      <c r="G780" s="234"/>
      <c r="H780" s="236" t="s">
        <v>19</v>
      </c>
      <c r="I780" s="238"/>
      <c r="J780" s="234"/>
      <c r="K780" s="234"/>
      <c r="L780" s="239"/>
      <c r="M780" s="240"/>
      <c r="N780" s="241"/>
      <c r="O780" s="241"/>
      <c r="P780" s="241"/>
      <c r="Q780" s="241"/>
      <c r="R780" s="241"/>
      <c r="S780" s="241"/>
      <c r="T780" s="242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43" t="s">
        <v>208</v>
      </c>
      <c r="AU780" s="243" t="s">
        <v>81</v>
      </c>
      <c r="AV780" s="13" t="s">
        <v>79</v>
      </c>
      <c r="AW780" s="13" t="s">
        <v>33</v>
      </c>
      <c r="AX780" s="13" t="s">
        <v>72</v>
      </c>
      <c r="AY780" s="243" t="s">
        <v>196</v>
      </c>
    </row>
    <row r="781" s="13" customFormat="1">
      <c r="A781" s="13"/>
      <c r="B781" s="233"/>
      <c r="C781" s="234"/>
      <c r="D781" s="235" t="s">
        <v>208</v>
      </c>
      <c r="E781" s="236" t="s">
        <v>19</v>
      </c>
      <c r="F781" s="237" t="s">
        <v>401</v>
      </c>
      <c r="G781" s="234"/>
      <c r="H781" s="236" t="s">
        <v>19</v>
      </c>
      <c r="I781" s="238"/>
      <c r="J781" s="234"/>
      <c r="K781" s="234"/>
      <c r="L781" s="239"/>
      <c r="M781" s="240"/>
      <c r="N781" s="241"/>
      <c r="O781" s="241"/>
      <c r="P781" s="241"/>
      <c r="Q781" s="241"/>
      <c r="R781" s="241"/>
      <c r="S781" s="241"/>
      <c r="T781" s="242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3" t="s">
        <v>208</v>
      </c>
      <c r="AU781" s="243" t="s">
        <v>81</v>
      </c>
      <c r="AV781" s="13" t="s">
        <v>79</v>
      </c>
      <c r="AW781" s="13" t="s">
        <v>33</v>
      </c>
      <c r="AX781" s="13" t="s">
        <v>72</v>
      </c>
      <c r="AY781" s="243" t="s">
        <v>196</v>
      </c>
    </row>
    <row r="782" s="14" customFormat="1">
      <c r="A782" s="14"/>
      <c r="B782" s="244"/>
      <c r="C782" s="245"/>
      <c r="D782" s="235" t="s">
        <v>208</v>
      </c>
      <c r="E782" s="246" t="s">
        <v>19</v>
      </c>
      <c r="F782" s="247" t="s">
        <v>72</v>
      </c>
      <c r="G782" s="245"/>
      <c r="H782" s="248">
        <v>0</v>
      </c>
      <c r="I782" s="249"/>
      <c r="J782" s="245"/>
      <c r="K782" s="245"/>
      <c r="L782" s="250"/>
      <c r="M782" s="251"/>
      <c r="N782" s="252"/>
      <c r="O782" s="252"/>
      <c r="P782" s="252"/>
      <c r="Q782" s="252"/>
      <c r="R782" s="252"/>
      <c r="S782" s="252"/>
      <c r="T782" s="253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T782" s="254" t="s">
        <v>208</v>
      </c>
      <c r="AU782" s="254" t="s">
        <v>81</v>
      </c>
      <c r="AV782" s="14" t="s">
        <v>81</v>
      </c>
      <c r="AW782" s="14" t="s">
        <v>33</v>
      </c>
      <c r="AX782" s="14" t="s">
        <v>72</v>
      </c>
      <c r="AY782" s="254" t="s">
        <v>196</v>
      </c>
    </row>
    <row r="783" s="13" customFormat="1">
      <c r="A783" s="13"/>
      <c r="B783" s="233"/>
      <c r="C783" s="234"/>
      <c r="D783" s="235" t="s">
        <v>208</v>
      </c>
      <c r="E783" s="236" t="s">
        <v>19</v>
      </c>
      <c r="F783" s="237" t="s">
        <v>2562</v>
      </c>
      <c r="G783" s="234"/>
      <c r="H783" s="236" t="s">
        <v>19</v>
      </c>
      <c r="I783" s="238"/>
      <c r="J783" s="234"/>
      <c r="K783" s="234"/>
      <c r="L783" s="239"/>
      <c r="M783" s="240"/>
      <c r="N783" s="241"/>
      <c r="O783" s="241"/>
      <c r="P783" s="241"/>
      <c r="Q783" s="241"/>
      <c r="R783" s="241"/>
      <c r="S783" s="241"/>
      <c r="T783" s="242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3" t="s">
        <v>208</v>
      </c>
      <c r="AU783" s="243" t="s">
        <v>81</v>
      </c>
      <c r="AV783" s="13" t="s">
        <v>79</v>
      </c>
      <c r="AW783" s="13" t="s">
        <v>33</v>
      </c>
      <c r="AX783" s="13" t="s">
        <v>72</v>
      </c>
      <c r="AY783" s="243" t="s">
        <v>196</v>
      </c>
    </row>
    <row r="784" s="15" customFormat="1">
      <c r="A784" s="15"/>
      <c r="B784" s="255"/>
      <c r="C784" s="256"/>
      <c r="D784" s="235" t="s">
        <v>208</v>
      </c>
      <c r="E784" s="257" t="s">
        <v>19</v>
      </c>
      <c r="F784" s="258" t="s">
        <v>219</v>
      </c>
      <c r="G784" s="256"/>
      <c r="H784" s="259">
        <v>280.19999999999999</v>
      </c>
      <c r="I784" s="260"/>
      <c r="J784" s="256"/>
      <c r="K784" s="256"/>
      <c r="L784" s="261"/>
      <c r="M784" s="262"/>
      <c r="N784" s="263"/>
      <c r="O784" s="263"/>
      <c r="P784" s="263"/>
      <c r="Q784" s="263"/>
      <c r="R784" s="263"/>
      <c r="S784" s="263"/>
      <c r="T784" s="264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T784" s="265" t="s">
        <v>208</v>
      </c>
      <c r="AU784" s="265" t="s">
        <v>81</v>
      </c>
      <c r="AV784" s="15" t="s">
        <v>204</v>
      </c>
      <c r="AW784" s="15" t="s">
        <v>33</v>
      </c>
      <c r="AX784" s="15" t="s">
        <v>79</v>
      </c>
      <c r="AY784" s="265" t="s">
        <v>196</v>
      </c>
    </row>
    <row r="785" s="14" customFormat="1">
      <c r="A785" s="14"/>
      <c r="B785" s="244"/>
      <c r="C785" s="245"/>
      <c r="D785" s="235" t="s">
        <v>208</v>
      </c>
      <c r="E785" s="245"/>
      <c r="F785" s="247" t="s">
        <v>2720</v>
      </c>
      <c r="G785" s="245"/>
      <c r="H785" s="248">
        <v>14.289999999999999</v>
      </c>
      <c r="I785" s="249"/>
      <c r="J785" s="245"/>
      <c r="K785" s="245"/>
      <c r="L785" s="250"/>
      <c r="M785" s="251"/>
      <c r="N785" s="252"/>
      <c r="O785" s="252"/>
      <c r="P785" s="252"/>
      <c r="Q785" s="252"/>
      <c r="R785" s="252"/>
      <c r="S785" s="252"/>
      <c r="T785" s="253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T785" s="254" t="s">
        <v>208</v>
      </c>
      <c r="AU785" s="254" t="s">
        <v>81</v>
      </c>
      <c r="AV785" s="14" t="s">
        <v>81</v>
      </c>
      <c r="AW785" s="14" t="s">
        <v>4</v>
      </c>
      <c r="AX785" s="14" t="s">
        <v>79</v>
      </c>
      <c r="AY785" s="254" t="s">
        <v>196</v>
      </c>
    </row>
    <row r="786" s="2" customFormat="1" ht="21.75" customHeight="1">
      <c r="A786" s="41"/>
      <c r="B786" s="42"/>
      <c r="C786" s="215" t="s">
        <v>658</v>
      </c>
      <c r="D786" s="215" t="s">
        <v>199</v>
      </c>
      <c r="E786" s="216" t="s">
        <v>2721</v>
      </c>
      <c r="F786" s="217" t="s">
        <v>2722</v>
      </c>
      <c r="G786" s="218" t="s">
        <v>202</v>
      </c>
      <c r="H786" s="219">
        <v>46.700000000000003</v>
      </c>
      <c r="I786" s="220"/>
      <c r="J786" s="221">
        <f>ROUND(I786*H786,2)</f>
        <v>0</v>
      </c>
      <c r="K786" s="217" t="s">
        <v>19</v>
      </c>
      <c r="L786" s="47"/>
      <c r="M786" s="222" t="s">
        <v>19</v>
      </c>
      <c r="N786" s="223" t="s">
        <v>43</v>
      </c>
      <c r="O786" s="87"/>
      <c r="P786" s="224">
        <f>O786*H786</f>
        <v>0</v>
      </c>
      <c r="Q786" s="224">
        <v>0.11500000000000001</v>
      </c>
      <c r="R786" s="224">
        <f>Q786*H786</f>
        <v>5.3705000000000007</v>
      </c>
      <c r="S786" s="224">
        <v>0</v>
      </c>
      <c r="T786" s="225">
        <f>S786*H786</f>
        <v>0</v>
      </c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R786" s="226" t="s">
        <v>204</v>
      </c>
      <c r="AT786" s="226" t="s">
        <v>199</v>
      </c>
      <c r="AU786" s="226" t="s">
        <v>81</v>
      </c>
      <c r="AY786" s="20" t="s">
        <v>196</v>
      </c>
      <c r="BE786" s="227">
        <f>IF(N786="základní",J786,0)</f>
        <v>0</v>
      </c>
      <c r="BF786" s="227">
        <f>IF(N786="snížená",J786,0)</f>
        <v>0</v>
      </c>
      <c r="BG786" s="227">
        <f>IF(N786="zákl. přenesená",J786,0)</f>
        <v>0</v>
      </c>
      <c r="BH786" s="227">
        <f>IF(N786="sníž. přenesená",J786,0)</f>
        <v>0</v>
      </c>
      <c r="BI786" s="227">
        <f>IF(N786="nulová",J786,0)</f>
        <v>0</v>
      </c>
      <c r="BJ786" s="20" t="s">
        <v>79</v>
      </c>
      <c r="BK786" s="227">
        <f>ROUND(I786*H786,2)</f>
        <v>0</v>
      </c>
      <c r="BL786" s="20" t="s">
        <v>204</v>
      </c>
      <c r="BM786" s="226" t="s">
        <v>2723</v>
      </c>
    </row>
    <row r="787" s="13" customFormat="1">
      <c r="A787" s="13"/>
      <c r="B787" s="233"/>
      <c r="C787" s="234"/>
      <c r="D787" s="235" t="s">
        <v>208</v>
      </c>
      <c r="E787" s="236" t="s">
        <v>19</v>
      </c>
      <c r="F787" s="237" t="s">
        <v>2711</v>
      </c>
      <c r="G787" s="234"/>
      <c r="H787" s="236" t="s">
        <v>19</v>
      </c>
      <c r="I787" s="238"/>
      <c r="J787" s="234"/>
      <c r="K787" s="234"/>
      <c r="L787" s="239"/>
      <c r="M787" s="240"/>
      <c r="N787" s="241"/>
      <c r="O787" s="241"/>
      <c r="P787" s="241"/>
      <c r="Q787" s="241"/>
      <c r="R787" s="241"/>
      <c r="S787" s="241"/>
      <c r="T787" s="242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3" t="s">
        <v>208</v>
      </c>
      <c r="AU787" s="243" t="s">
        <v>81</v>
      </c>
      <c r="AV787" s="13" t="s">
        <v>79</v>
      </c>
      <c r="AW787" s="13" t="s">
        <v>33</v>
      </c>
      <c r="AX787" s="13" t="s">
        <v>72</v>
      </c>
      <c r="AY787" s="243" t="s">
        <v>196</v>
      </c>
    </row>
    <row r="788" s="13" customFormat="1">
      <c r="A788" s="13"/>
      <c r="B788" s="233"/>
      <c r="C788" s="234"/>
      <c r="D788" s="235" t="s">
        <v>208</v>
      </c>
      <c r="E788" s="236" t="s">
        <v>19</v>
      </c>
      <c r="F788" s="237" t="s">
        <v>2712</v>
      </c>
      <c r="G788" s="234"/>
      <c r="H788" s="236" t="s">
        <v>19</v>
      </c>
      <c r="I788" s="238"/>
      <c r="J788" s="234"/>
      <c r="K788" s="234"/>
      <c r="L788" s="239"/>
      <c r="M788" s="240"/>
      <c r="N788" s="241"/>
      <c r="O788" s="241"/>
      <c r="P788" s="241"/>
      <c r="Q788" s="241"/>
      <c r="R788" s="241"/>
      <c r="S788" s="241"/>
      <c r="T788" s="242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43" t="s">
        <v>208</v>
      </c>
      <c r="AU788" s="243" t="s">
        <v>81</v>
      </c>
      <c r="AV788" s="13" t="s">
        <v>79</v>
      </c>
      <c r="AW788" s="13" t="s">
        <v>33</v>
      </c>
      <c r="AX788" s="13" t="s">
        <v>72</v>
      </c>
      <c r="AY788" s="243" t="s">
        <v>196</v>
      </c>
    </row>
    <row r="789" s="13" customFormat="1">
      <c r="A789" s="13"/>
      <c r="B789" s="233"/>
      <c r="C789" s="234"/>
      <c r="D789" s="235" t="s">
        <v>208</v>
      </c>
      <c r="E789" s="236" t="s">
        <v>19</v>
      </c>
      <c r="F789" s="237" t="s">
        <v>2713</v>
      </c>
      <c r="G789" s="234"/>
      <c r="H789" s="236" t="s">
        <v>19</v>
      </c>
      <c r="I789" s="238"/>
      <c r="J789" s="234"/>
      <c r="K789" s="234"/>
      <c r="L789" s="239"/>
      <c r="M789" s="240"/>
      <c r="N789" s="241"/>
      <c r="O789" s="241"/>
      <c r="P789" s="241"/>
      <c r="Q789" s="241"/>
      <c r="R789" s="241"/>
      <c r="S789" s="241"/>
      <c r="T789" s="242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43" t="s">
        <v>208</v>
      </c>
      <c r="AU789" s="243" t="s">
        <v>81</v>
      </c>
      <c r="AV789" s="13" t="s">
        <v>79</v>
      </c>
      <c r="AW789" s="13" t="s">
        <v>33</v>
      </c>
      <c r="AX789" s="13" t="s">
        <v>72</v>
      </c>
      <c r="AY789" s="243" t="s">
        <v>196</v>
      </c>
    </row>
    <row r="790" s="13" customFormat="1">
      <c r="A790" s="13"/>
      <c r="B790" s="233"/>
      <c r="C790" s="234"/>
      <c r="D790" s="235" t="s">
        <v>208</v>
      </c>
      <c r="E790" s="236" t="s">
        <v>19</v>
      </c>
      <c r="F790" s="237" t="s">
        <v>487</v>
      </c>
      <c r="G790" s="234"/>
      <c r="H790" s="236" t="s">
        <v>19</v>
      </c>
      <c r="I790" s="238"/>
      <c r="J790" s="234"/>
      <c r="K790" s="234"/>
      <c r="L790" s="239"/>
      <c r="M790" s="240"/>
      <c r="N790" s="241"/>
      <c r="O790" s="241"/>
      <c r="P790" s="241"/>
      <c r="Q790" s="241"/>
      <c r="R790" s="241"/>
      <c r="S790" s="241"/>
      <c r="T790" s="242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43" t="s">
        <v>208</v>
      </c>
      <c r="AU790" s="243" t="s">
        <v>81</v>
      </c>
      <c r="AV790" s="13" t="s">
        <v>79</v>
      </c>
      <c r="AW790" s="13" t="s">
        <v>33</v>
      </c>
      <c r="AX790" s="13" t="s">
        <v>72</v>
      </c>
      <c r="AY790" s="243" t="s">
        <v>196</v>
      </c>
    </row>
    <row r="791" s="14" customFormat="1">
      <c r="A791" s="14"/>
      <c r="B791" s="244"/>
      <c r="C791" s="245"/>
      <c r="D791" s="235" t="s">
        <v>208</v>
      </c>
      <c r="E791" s="246" t="s">
        <v>19</v>
      </c>
      <c r="F791" s="247" t="s">
        <v>2714</v>
      </c>
      <c r="G791" s="245"/>
      <c r="H791" s="248">
        <v>39.700000000000003</v>
      </c>
      <c r="I791" s="249"/>
      <c r="J791" s="245"/>
      <c r="K791" s="245"/>
      <c r="L791" s="250"/>
      <c r="M791" s="251"/>
      <c r="N791" s="252"/>
      <c r="O791" s="252"/>
      <c r="P791" s="252"/>
      <c r="Q791" s="252"/>
      <c r="R791" s="252"/>
      <c r="S791" s="252"/>
      <c r="T791" s="253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T791" s="254" t="s">
        <v>208</v>
      </c>
      <c r="AU791" s="254" t="s">
        <v>81</v>
      </c>
      <c r="AV791" s="14" t="s">
        <v>81</v>
      </c>
      <c r="AW791" s="14" t="s">
        <v>33</v>
      </c>
      <c r="AX791" s="14" t="s">
        <v>72</v>
      </c>
      <c r="AY791" s="254" t="s">
        <v>196</v>
      </c>
    </row>
    <row r="792" s="13" customFormat="1">
      <c r="A792" s="13"/>
      <c r="B792" s="233"/>
      <c r="C792" s="234"/>
      <c r="D792" s="235" t="s">
        <v>208</v>
      </c>
      <c r="E792" s="236" t="s">
        <v>19</v>
      </c>
      <c r="F792" s="237" t="s">
        <v>2562</v>
      </c>
      <c r="G792" s="234"/>
      <c r="H792" s="236" t="s">
        <v>19</v>
      </c>
      <c r="I792" s="238"/>
      <c r="J792" s="234"/>
      <c r="K792" s="234"/>
      <c r="L792" s="239"/>
      <c r="M792" s="240"/>
      <c r="N792" s="241"/>
      <c r="O792" s="241"/>
      <c r="P792" s="241"/>
      <c r="Q792" s="241"/>
      <c r="R792" s="241"/>
      <c r="S792" s="241"/>
      <c r="T792" s="242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43" t="s">
        <v>208</v>
      </c>
      <c r="AU792" s="243" t="s">
        <v>81</v>
      </c>
      <c r="AV792" s="13" t="s">
        <v>79</v>
      </c>
      <c r="AW792" s="13" t="s">
        <v>33</v>
      </c>
      <c r="AX792" s="13" t="s">
        <v>72</v>
      </c>
      <c r="AY792" s="243" t="s">
        <v>196</v>
      </c>
    </row>
    <row r="793" s="13" customFormat="1">
      <c r="A793" s="13"/>
      <c r="B793" s="233"/>
      <c r="C793" s="234"/>
      <c r="D793" s="235" t="s">
        <v>208</v>
      </c>
      <c r="E793" s="236" t="s">
        <v>19</v>
      </c>
      <c r="F793" s="237" t="s">
        <v>2711</v>
      </c>
      <c r="G793" s="234"/>
      <c r="H793" s="236" t="s">
        <v>19</v>
      </c>
      <c r="I793" s="238"/>
      <c r="J793" s="234"/>
      <c r="K793" s="234"/>
      <c r="L793" s="239"/>
      <c r="M793" s="240"/>
      <c r="N793" s="241"/>
      <c r="O793" s="241"/>
      <c r="P793" s="241"/>
      <c r="Q793" s="241"/>
      <c r="R793" s="241"/>
      <c r="S793" s="241"/>
      <c r="T793" s="242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43" t="s">
        <v>208</v>
      </c>
      <c r="AU793" s="243" t="s">
        <v>81</v>
      </c>
      <c r="AV793" s="13" t="s">
        <v>79</v>
      </c>
      <c r="AW793" s="13" t="s">
        <v>33</v>
      </c>
      <c r="AX793" s="13" t="s">
        <v>72</v>
      </c>
      <c r="AY793" s="243" t="s">
        <v>196</v>
      </c>
    </row>
    <row r="794" s="13" customFormat="1">
      <c r="A794" s="13"/>
      <c r="B794" s="233"/>
      <c r="C794" s="234"/>
      <c r="D794" s="235" t="s">
        <v>208</v>
      </c>
      <c r="E794" s="236" t="s">
        <v>19</v>
      </c>
      <c r="F794" s="237" t="s">
        <v>2712</v>
      </c>
      <c r="G794" s="234"/>
      <c r="H794" s="236" t="s">
        <v>19</v>
      </c>
      <c r="I794" s="238"/>
      <c r="J794" s="234"/>
      <c r="K794" s="234"/>
      <c r="L794" s="239"/>
      <c r="M794" s="240"/>
      <c r="N794" s="241"/>
      <c r="O794" s="241"/>
      <c r="P794" s="241"/>
      <c r="Q794" s="241"/>
      <c r="R794" s="241"/>
      <c r="S794" s="241"/>
      <c r="T794" s="242"/>
      <c r="U794" s="13"/>
      <c r="V794" s="13"/>
      <c r="W794" s="13"/>
      <c r="X794" s="13"/>
      <c r="Y794" s="13"/>
      <c r="Z794" s="13"/>
      <c r="AA794" s="13"/>
      <c r="AB794" s="13"/>
      <c r="AC794" s="13"/>
      <c r="AD794" s="13"/>
      <c r="AE794" s="13"/>
      <c r="AT794" s="243" t="s">
        <v>208</v>
      </c>
      <c r="AU794" s="243" t="s">
        <v>81</v>
      </c>
      <c r="AV794" s="13" t="s">
        <v>79</v>
      </c>
      <c r="AW794" s="13" t="s">
        <v>33</v>
      </c>
      <c r="AX794" s="13" t="s">
        <v>72</v>
      </c>
      <c r="AY794" s="243" t="s">
        <v>196</v>
      </c>
    </row>
    <row r="795" s="13" customFormat="1">
      <c r="A795" s="13"/>
      <c r="B795" s="233"/>
      <c r="C795" s="234"/>
      <c r="D795" s="235" t="s">
        <v>208</v>
      </c>
      <c r="E795" s="236" t="s">
        <v>19</v>
      </c>
      <c r="F795" s="237" t="s">
        <v>2713</v>
      </c>
      <c r="G795" s="234"/>
      <c r="H795" s="236" t="s">
        <v>19</v>
      </c>
      <c r="I795" s="238"/>
      <c r="J795" s="234"/>
      <c r="K795" s="234"/>
      <c r="L795" s="239"/>
      <c r="M795" s="240"/>
      <c r="N795" s="241"/>
      <c r="O795" s="241"/>
      <c r="P795" s="241"/>
      <c r="Q795" s="241"/>
      <c r="R795" s="241"/>
      <c r="S795" s="241"/>
      <c r="T795" s="242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43" t="s">
        <v>208</v>
      </c>
      <c r="AU795" s="243" t="s">
        <v>81</v>
      </c>
      <c r="AV795" s="13" t="s">
        <v>79</v>
      </c>
      <c r="AW795" s="13" t="s">
        <v>33</v>
      </c>
      <c r="AX795" s="13" t="s">
        <v>72</v>
      </c>
      <c r="AY795" s="243" t="s">
        <v>196</v>
      </c>
    </row>
    <row r="796" s="13" customFormat="1">
      <c r="A796" s="13"/>
      <c r="B796" s="233"/>
      <c r="C796" s="234"/>
      <c r="D796" s="235" t="s">
        <v>208</v>
      </c>
      <c r="E796" s="236" t="s">
        <v>19</v>
      </c>
      <c r="F796" s="237" t="s">
        <v>489</v>
      </c>
      <c r="G796" s="234"/>
      <c r="H796" s="236" t="s">
        <v>19</v>
      </c>
      <c r="I796" s="238"/>
      <c r="J796" s="234"/>
      <c r="K796" s="234"/>
      <c r="L796" s="239"/>
      <c r="M796" s="240"/>
      <c r="N796" s="241"/>
      <c r="O796" s="241"/>
      <c r="P796" s="241"/>
      <c r="Q796" s="241"/>
      <c r="R796" s="241"/>
      <c r="S796" s="241"/>
      <c r="T796" s="242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43" t="s">
        <v>208</v>
      </c>
      <c r="AU796" s="243" t="s">
        <v>81</v>
      </c>
      <c r="AV796" s="13" t="s">
        <v>79</v>
      </c>
      <c r="AW796" s="13" t="s">
        <v>33</v>
      </c>
      <c r="AX796" s="13" t="s">
        <v>72</v>
      </c>
      <c r="AY796" s="243" t="s">
        <v>196</v>
      </c>
    </row>
    <row r="797" s="14" customFormat="1">
      <c r="A797" s="14"/>
      <c r="B797" s="244"/>
      <c r="C797" s="245"/>
      <c r="D797" s="235" t="s">
        <v>208</v>
      </c>
      <c r="E797" s="246" t="s">
        <v>19</v>
      </c>
      <c r="F797" s="247" t="s">
        <v>278</v>
      </c>
      <c r="G797" s="245"/>
      <c r="H797" s="248">
        <v>7</v>
      </c>
      <c r="I797" s="249"/>
      <c r="J797" s="245"/>
      <c r="K797" s="245"/>
      <c r="L797" s="250"/>
      <c r="M797" s="251"/>
      <c r="N797" s="252"/>
      <c r="O797" s="252"/>
      <c r="P797" s="252"/>
      <c r="Q797" s="252"/>
      <c r="R797" s="252"/>
      <c r="S797" s="252"/>
      <c r="T797" s="253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T797" s="254" t="s">
        <v>208</v>
      </c>
      <c r="AU797" s="254" t="s">
        <v>81</v>
      </c>
      <c r="AV797" s="14" t="s">
        <v>81</v>
      </c>
      <c r="AW797" s="14" t="s">
        <v>33</v>
      </c>
      <c r="AX797" s="14" t="s">
        <v>72</v>
      </c>
      <c r="AY797" s="254" t="s">
        <v>196</v>
      </c>
    </row>
    <row r="798" s="13" customFormat="1">
      <c r="A798" s="13"/>
      <c r="B798" s="233"/>
      <c r="C798" s="234"/>
      <c r="D798" s="235" t="s">
        <v>208</v>
      </c>
      <c r="E798" s="236" t="s">
        <v>19</v>
      </c>
      <c r="F798" s="237" t="s">
        <v>2562</v>
      </c>
      <c r="G798" s="234"/>
      <c r="H798" s="236" t="s">
        <v>19</v>
      </c>
      <c r="I798" s="238"/>
      <c r="J798" s="234"/>
      <c r="K798" s="234"/>
      <c r="L798" s="239"/>
      <c r="M798" s="240"/>
      <c r="N798" s="241"/>
      <c r="O798" s="241"/>
      <c r="P798" s="241"/>
      <c r="Q798" s="241"/>
      <c r="R798" s="241"/>
      <c r="S798" s="241"/>
      <c r="T798" s="242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43" t="s">
        <v>208</v>
      </c>
      <c r="AU798" s="243" t="s">
        <v>81</v>
      </c>
      <c r="AV798" s="13" t="s">
        <v>79</v>
      </c>
      <c r="AW798" s="13" t="s">
        <v>33</v>
      </c>
      <c r="AX798" s="13" t="s">
        <v>72</v>
      </c>
      <c r="AY798" s="243" t="s">
        <v>196</v>
      </c>
    </row>
    <row r="799" s="13" customFormat="1">
      <c r="A799" s="13"/>
      <c r="B799" s="233"/>
      <c r="C799" s="234"/>
      <c r="D799" s="235" t="s">
        <v>208</v>
      </c>
      <c r="E799" s="236" t="s">
        <v>19</v>
      </c>
      <c r="F799" s="237" t="s">
        <v>2711</v>
      </c>
      <c r="G799" s="234"/>
      <c r="H799" s="236" t="s">
        <v>19</v>
      </c>
      <c r="I799" s="238"/>
      <c r="J799" s="234"/>
      <c r="K799" s="234"/>
      <c r="L799" s="239"/>
      <c r="M799" s="240"/>
      <c r="N799" s="241"/>
      <c r="O799" s="241"/>
      <c r="P799" s="241"/>
      <c r="Q799" s="241"/>
      <c r="R799" s="241"/>
      <c r="S799" s="241"/>
      <c r="T799" s="242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43" t="s">
        <v>208</v>
      </c>
      <c r="AU799" s="243" t="s">
        <v>81</v>
      </c>
      <c r="AV799" s="13" t="s">
        <v>79</v>
      </c>
      <c r="AW799" s="13" t="s">
        <v>33</v>
      </c>
      <c r="AX799" s="13" t="s">
        <v>72</v>
      </c>
      <c r="AY799" s="243" t="s">
        <v>196</v>
      </c>
    </row>
    <row r="800" s="13" customFormat="1">
      <c r="A800" s="13"/>
      <c r="B800" s="233"/>
      <c r="C800" s="234"/>
      <c r="D800" s="235" t="s">
        <v>208</v>
      </c>
      <c r="E800" s="236" t="s">
        <v>19</v>
      </c>
      <c r="F800" s="237" t="s">
        <v>2712</v>
      </c>
      <c r="G800" s="234"/>
      <c r="H800" s="236" t="s">
        <v>19</v>
      </c>
      <c r="I800" s="238"/>
      <c r="J800" s="234"/>
      <c r="K800" s="234"/>
      <c r="L800" s="239"/>
      <c r="M800" s="240"/>
      <c r="N800" s="241"/>
      <c r="O800" s="241"/>
      <c r="P800" s="241"/>
      <c r="Q800" s="241"/>
      <c r="R800" s="241"/>
      <c r="S800" s="241"/>
      <c r="T800" s="242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3" t="s">
        <v>208</v>
      </c>
      <c r="AU800" s="243" t="s">
        <v>81</v>
      </c>
      <c r="AV800" s="13" t="s">
        <v>79</v>
      </c>
      <c r="AW800" s="13" t="s">
        <v>33</v>
      </c>
      <c r="AX800" s="13" t="s">
        <v>72</v>
      </c>
      <c r="AY800" s="243" t="s">
        <v>196</v>
      </c>
    </row>
    <row r="801" s="13" customFormat="1">
      <c r="A801" s="13"/>
      <c r="B801" s="233"/>
      <c r="C801" s="234"/>
      <c r="D801" s="235" t="s">
        <v>208</v>
      </c>
      <c r="E801" s="236" t="s">
        <v>19</v>
      </c>
      <c r="F801" s="237" t="s">
        <v>2713</v>
      </c>
      <c r="G801" s="234"/>
      <c r="H801" s="236" t="s">
        <v>19</v>
      </c>
      <c r="I801" s="238"/>
      <c r="J801" s="234"/>
      <c r="K801" s="234"/>
      <c r="L801" s="239"/>
      <c r="M801" s="240"/>
      <c r="N801" s="241"/>
      <c r="O801" s="241"/>
      <c r="P801" s="241"/>
      <c r="Q801" s="241"/>
      <c r="R801" s="241"/>
      <c r="S801" s="241"/>
      <c r="T801" s="242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43" t="s">
        <v>208</v>
      </c>
      <c r="AU801" s="243" t="s">
        <v>81</v>
      </c>
      <c r="AV801" s="13" t="s">
        <v>79</v>
      </c>
      <c r="AW801" s="13" t="s">
        <v>33</v>
      </c>
      <c r="AX801" s="13" t="s">
        <v>72</v>
      </c>
      <c r="AY801" s="243" t="s">
        <v>196</v>
      </c>
    </row>
    <row r="802" s="13" customFormat="1">
      <c r="A802" s="13"/>
      <c r="B802" s="233"/>
      <c r="C802" s="234"/>
      <c r="D802" s="235" t="s">
        <v>208</v>
      </c>
      <c r="E802" s="236" t="s">
        <v>19</v>
      </c>
      <c r="F802" s="237" t="s">
        <v>401</v>
      </c>
      <c r="G802" s="234"/>
      <c r="H802" s="236" t="s">
        <v>19</v>
      </c>
      <c r="I802" s="238"/>
      <c r="J802" s="234"/>
      <c r="K802" s="234"/>
      <c r="L802" s="239"/>
      <c r="M802" s="240"/>
      <c r="N802" s="241"/>
      <c r="O802" s="241"/>
      <c r="P802" s="241"/>
      <c r="Q802" s="241"/>
      <c r="R802" s="241"/>
      <c r="S802" s="241"/>
      <c r="T802" s="242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43" t="s">
        <v>208</v>
      </c>
      <c r="AU802" s="243" t="s">
        <v>81</v>
      </c>
      <c r="AV802" s="13" t="s">
        <v>79</v>
      </c>
      <c r="AW802" s="13" t="s">
        <v>33</v>
      </c>
      <c r="AX802" s="13" t="s">
        <v>72</v>
      </c>
      <c r="AY802" s="243" t="s">
        <v>196</v>
      </c>
    </row>
    <row r="803" s="14" customFormat="1">
      <c r="A803" s="14"/>
      <c r="B803" s="244"/>
      <c r="C803" s="245"/>
      <c r="D803" s="235" t="s">
        <v>208</v>
      </c>
      <c r="E803" s="246" t="s">
        <v>19</v>
      </c>
      <c r="F803" s="247" t="s">
        <v>72</v>
      </c>
      <c r="G803" s="245"/>
      <c r="H803" s="248">
        <v>0</v>
      </c>
      <c r="I803" s="249"/>
      <c r="J803" s="245"/>
      <c r="K803" s="245"/>
      <c r="L803" s="250"/>
      <c r="M803" s="251"/>
      <c r="N803" s="252"/>
      <c r="O803" s="252"/>
      <c r="P803" s="252"/>
      <c r="Q803" s="252"/>
      <c r="R803" s="252"/>
      <c r="S803" s="252"/>
      <c r="T803" s="253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T803" s="254" t="s">
        <v>208</v>
      </c>
      <c r="AU803" s="254" t="s">
        <v>81</v>
      </c>
      <c r="AV803" s="14" t="s">
        <v>81</v>
      </c>
      <c r="AW803" s="14" t="s">
        <v>33</v>
      </c>
      <c r="AX803" s="14" t="s">
        <v>72</v>
      </c>
      <c r="AY803" s="254" t="s">
        <v>196</v>
      </c>
    </row>
    <row r="804" s="13" customFormat="1">
      <c r="A804" s="13"/>
      <c r="B804" s="233"/>
      <c r="C804" s="234"/>
      <c r="D804" s="235" t="s">
        <v>208</v>
      </c>
      <c r="E804" s="236" t="s">
        <v>19</v>
      </c>
      <c r="F804" s="237" t="s">
        <v>2562</v>
      </c>
      <c r="G804" s="234"/>
      <c r="H804" s="236" t="s">
        <v>19</v>
      </c>
      <c r="I804" s="238"/>
      <c r="J804" s="234"/>
      <c r="K804" s="234"/>
      <c r="L804" s="239"/>
      <c r="M804" s="240"/>
      <c r="N804" s="241"/>
      <c r="O804" s="241"/>
      <c r="P804" s="241"/>
      <c r="Q804" s="241"/>
      <c r="R804" s="241"/>
      <c r="S804" s="241"/>
      <c r="T804" s="242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43" t="s">
        <v>208</v>
      </c>
      <c r="AU804" s="243" t="s">
        <v>81</v>
      </c>
      <c r="AV804" s="13" t="s">
        <v>79</v>
      </c>
      <c r="AW804" s="13" t="s">
        <v>33</v>
      </c>
      <c r="AX804" s="13" t="s">
        <v>72</v>
      </c>
      <c r="AY804" s="243" t="s">
        <v>196</v>
      </c>
    </row>
    <row r="805" s="15" customFormat="1">
      <c r="A805" s="15"/>
      <c r="B805" s="255"/>
      <c r="C805" s="256"/>
      <c r="D805" s="235" t="s">
        <v>208</v>
      </c>
      <c r="E805" s="257" t="s">
        <v>19</v>
      </c>
      <c r="F805" s="258" t="s">
        <v>219</v>
      </c>
      <c r="G805" s="256"/>
      <c r="H805" s="259">
        <v>46.700000000000003</v>
      </c>
      <c r="I805" s="260"/>
      <c r="J805" s="256"/>
      <c r="K805" s="256"/>
      <c r="L805" s="261"/>
      <c r="M805" s="262"/>
      <c r="N805" s="263"/>
      <c r="O805" s="263"/>
      <c r="P805" s="263"/>
      <c r="Q805" s="263"/>
      <c r="R805" s="263"/>
      <c r="S805" s="263"/>
      <c r="T805" s="264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T805" s="265" t="s">
        <v>208</v>
      </c>
      <c r="AU805" s="265" t="s">
        <v>81</v>
      </c>
      <c r="AV805" s="15" t="s">
        <v>204</v>
      </c>
      <c r="AW805" s="15" t="s">
        <v>33</v>
      </c>
      <c r="AX805" s="15" t="s">
        <v>79</v>
      </c>
      <c r="AY805" s="265" t="s">
        <v>196</v>
      </c>
    </row>
    <row r="806" s="2" customFormat="1" ht="24.15" customHeight="1">
      <c r="A806" s="41"/>
      <c r="B806" s="42"/>
      <c r="C806" s="215" t="s">
        <v>663</v>
      </c>
      <c r="D806" s="215" t="s">
        <v>199</v>
      </c>
      <c r="E806" s="216" t="s">
        <v>1073</v>
      </c>
      <c r="F806" s="217" t="s">
        <v>1074</v>
      </c>
      <c r="G806" s="218" t="s">
        <v>317</v>
      </c>
      <c r="H806" s="219">
        <v>8.5139999999999993</v>
      </c>
      <c r="I806" s="220"/>
      <c r="J806" s="221">
        <f>ROUND(I806*H806,2)</f>
        <v>0</v>
      </c>
      <c r="K806" s="217" t="s">
        <v>203</v>
      </c>
      <c r="L806" s="47"/>
      <c r="M806" s="222" t="s">
        <v>19</v>
      </c>
      <c r="N806" s="223" t="s">
        <v>43</v>
      </c>
      <c r="O806" s="87"/>
      <c r="P806" s="224">
        <f>O806*H806</f>
        <v>0</v>
      </c>
      <c r="Q806" s="224">
        <v>0</v>
      </c>
      <c r="R806" s="224">
        <f>Q806*H806</f>
        <v>0</v>
      </c>
      <c r="S806" s="224">
        <v>0</v>
      </c>
      <c r="T806" s="225">
        <f>S806*H806</f>
        <v>0</v>
      </c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R806" s="226" t="s">
        <v>204</v>
      </c>
      <c r="AT806" s="226" t="s">
        <v>199</v>
      </c>
      <c r="AU806" s="226" t="s">
        <v>81</v>
      </c>
      <c r="AY806" s="20" t="s">
        <v>196</v>
      </c>
      <c r="BE806" s="227">
        <f>IF(N806="základní",J806,0)</f>
        <v>0</v>
      </c>
      <c r="BF806" s="227">
        <f>IF(N806="snížená",J806,0)</f>
        <v>0</v>
      </c>
      <c r="BG806" s="227">
        <f>IF(N806="zákl. přenesená",J806,0)</f>
        <v>0</v>
      </c>
      <c r="BH806" s="227">
        <f>IF(N806="sníž. přenesená",J806,0)</f>
        <v>0</v>
      </c>
      <c r="BI806" s="227">
        <f>IF(N806="nulová",J806,0)</f>
        <v>0</v>
      </c>
      <c r="BJ806" s="20" t="s">
        <v>79</v>
      </c>
      <c r="BK806" s="227">
        <f>ROUND(I806*H806,2)</f>
        <v>0</v>
      </c>
      <c r="BL806" s="20" t="s">
        <v>204</v>
      </c>
      <c r="BM806" s="226" t="s">
        <v>2724</v>
      </c>
    </row>
    <row r="807" s="2" customFormat="1">
      <c r="A807" s="41"/>
      <c r="B807" s="42"/>
      <c r="C807" s="43"/>
      <c r="D807" s="228" t="s">
        <v>206</v>
      </c>
      <c r="E807" s="43"/>
      <c r="F807" s="229" t="s">
        <v>1076</v>
      </c>
      <c r="G807" s="43"/>
      <c r="H807" s="43"/>
      <c r="I807" s="230"/>
      <c r="J807" s="43"/>
      <c r="K807" s="43"/>
      <c r="L807" s="47"/>
      <c r="M807" s="231"/>
      <c r="N807" s="232"/>
      <c r="O807" s="87"/>
      <c r="P807" s="87"/>
      <c r="Q807" s="87"/>
      <c r="R807" s="87"/>
      <c r="S807" s="87"/>
      <c r="T807" s="88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T807" s="20" t="s">
        <v>206</v>
      </c>
      <c r="AU807" s="20" t="s">
        <v>81</v>
      </c>
    </row>
    <row r="808" s="14" customFormat="1">
      <c r="A808" s="14"/>
      <c r="B808" s="244"/>
      <c r="C808" s="245"/>
      <c r="D808" s="235" t="s">
        <v>208</v>
      </c>
      <c r="E808" s="246" t="s">
        <v>19</v>
      </c>
      <c r="F808" s="247" t="s">
        <v>2725</v>
      </c>
      <c r="G808" s="245"/>
      <c r="H808" s="248">
        <v>8.5139999999999993</v>
      </c>
      <c r="I808" s="249"/>
      <c r="J808" s="245"/>
      <c r="K808" s="245"/>
      <c r="L808" s="250"/>
      <c r="M808" s="251"/>
      <c r="N808" s="252"/>
      <c r="O808" s="252"/>
      <c r="P808" s="252"/>
      <c r="Q808" s="252"/>
      <c r="R808" s="252"/>
      <c r="S808" s="252"/>
      <c r="T808" s="253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T808" s="254" t="s">
        <v>208</v>
      </c>
      <c r="AU808" s="254" t="s">
        <v>81</v>
      </c>
      <c r="AV808" s="14" t="s">
        <v>81</v>
      </c>
      <c r="AW808" s="14" t="s">
        <v>33</v>
      </c>
      <c r="AX808" s="14" t="s">
        <v>72</v>
      </c>
      <c r="AY808" s="254" t="s">
        <v>196</v>
      </c>
    </row>
    <row r="809" s="15" customFormat="1">
      <c r="A809" s="15"/>
      <c r="B809" s="255"/>
      <c r="C809" s="256"/>
      <c r="D809" s="235" t="s">
        <v>208</v>
      </c>
      <c r="E809" s="257" t="s">
        <v>19</v>
      </c>
      <c r="F809" s="258" t="s">
        <v>219</v>
      </c>
      <c r="G809" s="256"/>
      <c r="H809" s="259">
        <v>8.5139999999999993</v>
      </c>
      <c r="I809" s="260"/>
      <c r="J809" s="256"/>
      <c r="K809" s="256"/>
      <c r="L809" s="261"/>
      <c r="M809" s="262"/>
      <c r="N809" s="263"/>
      <c r="O809" s="263"/>
      <c r="P809" s="263"/>
      <c r="Q809" s="263"/>
      <c r="R809" s="263"/>
      <c r="S809" s="263"/>
      <c r="T809" s="264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T809" s="265" t="s">
        <v>208</v>
      </c>
      <c r="AU809" s="265" t="s">
        <v>81</v>
      </c>
      <c r="AV809" s="15" t="s">
        <v>204</v>
      </c>
      <c r="AW809" s="15" t="s">
        <v>33</v>
      </c>
      <c r="AX809" s="15" t="s">
        <v>79</v>
      </c>
      <c r="AY809" s="265" t="s">
        <v>196</v>
      </c>
    </row>
    <row r="810" s="12" customFormat="1" ht="22.8" customHeight="1">
      <c r="A810" s="12"/>
      <c r="B810" s="199"/>
      <c r="C810" s="200"/>
      <c r="D810" s="201" t="s">
        <v>71</v>
      </c>
      <c r="E810" s="213" t="s">
        <v>2726</v>
      </c>
      <c r="F810" s="213" t="s">
        <v>2727</v>
      </c>
      <c r="G810" s="200"/>
      <c r="H810" s="200"/>
      <c r="I810" s="203"/>
      <c r="J810" s="214">
        <f>BK810</f>
        <v>0</v>
      </c>
      <c r="K810" s="200"/>
      <c r="L810" s="205"/>
      <c r="M810" s="206"/>
      <c r="N810" s="207"/>
      <c r="O810" s="207"/>
      <c r="P810" s="208">
        <f>SUM(P811:P910)</f>
        <v>0</v>
      </c>
      <c r="Q810" s="207"/>
      <c r="R810" s="208">
        <f>SUM(R811:R910)</f>
        <v>16.682279999999999</v>
      </c>
      <c r="S810" s="207"/>
      <c r="T810" s="209">
        <f>SUM(T811:T910)</f>
        <v>0</v>
      </c>
      <c r="U810" s="12"/>
      <c r="V810" s="12"/>
      <c r="W810" s="12"/>
      <c r="X810" s="12"/>
      <c r="Y810" s="12"/>
      <c r="Z810" s="12"/>
      <c r="AA810" s="12"/>
      <c r="AB810" s="12"/>
      <c r="AC810" s="12"/>
      <c r="AD810" s="12"/>
      <c r="AE810" s="12"/>
      <c r="AR810" s="210" t="s">
        <v>79</v>
      </c>
      <c r="AT810" s="211" t="s">
        <v>71</v>
      </c>
      <c r="AU810" s="211" t="s">
        <v>79</v>
      </c>
      <c r="AY810" s="210" t="s">
        <v>196</v>
      </c>
      <c r="BK810" s="212">
        <f>SUM(BK811:BK910)</f>
        <v>0</v>
      </c>
    </row>
    <row r="811" s="2" customFormat="1" ht="21.75" customHeight="1">
      <c r="A811" s="41"/>
      <c r="B811" s="42"/>
      <c r="C811" s="215" t="s">
        <v>665</v>
      </c>
      <c r="D811" s="215" t="s">
        <v>199</v>
      </c>
      <c r="E811" s="216" t="s">
        <v>2604</v>
      </c>
      <c r="F811" s="217" t="s">
        <v>2605</v>
      </c>
      <c r="G811" s="218" t="s">
        <v>202</v>
      </c>
      <c r="H811" s="219">
        <v>91.5</v>
      </c>
      <c r="I811" s="220"/>
      <c r="J811" s="221">
        <f>ROUND(I811*H811,2)</f>
        <v>0</v>
      </c>
      <c r="K811" s="217" t="s">
        <v>203</v>
      </c>
      <c r="L811" s="47"/>
      <c r="M811" s="222" t="s">
        <v>19</v>
      </c>
      <c r="N811" s="223" t="s">
        <v>43</v>
      </c>
      <c r="O811" s="87"/>
      <c r="P811" s="224">
        <f>O811*H811</f>
        <v>0</v>
      </c>
      <c r="Q811" s="224">
        <v>0</v>
      </c>
      <c r="R811" s="224">
        <f>Q811*H811</f>
        <v>0</v>
      </c>
      <c r="S811" s="224">
        <v>0</v>
      </c>
      <c r="T811" s="225">
        <f>S811*H811</f>
        <v>0</v>
      </c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R811" s="226" t="s">
        <v>204</v>
      </c>
      <c r="AT811" s="226" t="s">
        <v>199</v>
      </c>
      <c r="AU811" s="226" t="s">
        <v>81</v>
      </c>
      <c r="AY811" s="20" t="s">
        <v>196</v>
      </c>
      <c r="BE811" s="227">
        <f>IF(N811="základní",J811,0)</f>
        <v>0</v>
      </c>
      <c r="BF811" s="227">
        <f>IF(N811="snížená",J811,0)</f>
        <v>0</v>
      </c>
      <c r="BG811" s="227">
        <f>IF(N811="zákl. přenesená",J811,0)</f>
        <v>0</v>
      </c>
      <c r="BH811" s="227">
        <f>IF(N811="sníž. přenesená",J811,0)</f>
        <v>0</v>
      </c>
      <c r="BI811" s="227">
        <f>IF(N811="nulová",J811,0)</f>
        <v>0</v>
      </c>
      <c r="BJ811" s="20" t="s">
        <v>79</v>
      </c>
      <c r="BK811" s="227">
        <f>ROUND(I811*H811,2)</f>
        <v>0</v>
      </c>
      <c r="BL811" s="20" t="s">
        <v>204</v>
      </c>
      <c r="BM811" s="226" t="s">
        <v>2728</v>
      </c>
    </row>
    <row r="812" s="2" customFormat="1">
      <c r="A812" s="41"/>
      <c r="B812" s="42"/>
      <c r="C812" s="43"/>
      <c r="D812" s="228" t="s">
        <v>206</v>
      </c>
      <c r="E812" s="43"/>
      <c r="F812" s="229" t="s">
        <v>2607</v>
      </c>
      <c r="G812" s="43"/>
      <c r="H812" s="43"/>
      <c r="I812" s="230"/>
      <c r="J812" s="43"/>
      <c r="K812" s="43"/>
      <c r="L812" s="47"/>
      <c r="M812" s="231"/>
      <c r="N812" s="232"/>
      <c r="O812" s="87"/>
      <c r="P812" s="87"/>
      <c r="Q812" s="87"/>
      <c r="R812" s="87"/>
      <c r="S812" s="87"/>
      <c r="T812" s="88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T812" s="20" t="s">
        <v>206</v>
      </c>
      <c r="AU812" s="20" t="s">
        <v>81</v>
      </c>
    </row>
    <row r="813" s="13" customFormat="1">
      <c r="A813" s="13"/>
      <c r="B813" s="233"/>
      <c r="C813" s="234"/>
      <c r="D813" s="235" t="s">
        <v>208</v>
      </c>
      <c r="E813" s="236" t="s">
        <v>19</v>
      </c>
      <c r="F813" s="237" t="s">
        <v>2729</v>
      </c>
      <c r="G813" s="234"/>
      <c r="H813" s="236" t="s">
        <v>19</v>
      </c>
      <c r="I813" s="238"/>
      <c r="J813" s="234"/>
      <c r="K813" s="234"/>
      <c r="L813" s="239"/>
      <c r="M813" s="240"/>
      <c r="N813" s="241"/>
      <c r="O813" s="241"/>
      <c r="P813" s="241"/>
      <c r="Q813" s="241"/>
      <c r="R813" s="241"/>
      <c r="S813" s="241"/>
      <c r="T813" s="242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43" t="s">
        <v>208</v>
      </c>
      <c r="AU813" s="243" t="s">
        <v>81</v>
      </c>
      <c r="AV813" s="13" t="s">
        <v>79</v>
      </c>
      <c r="AW813" s="13" t="s">
        <v>33</v>
      </c>
      <c r="AX813" s="13" t="s">
        <v>72</v>
      </c>
      <c r="AY813" s="243" t="s">
        <v>196</v>
      </c>
    </row>
    <row r="814" s="13" customFormat="1">
      <c r="A814" s="13"/>
      <c r="B814" s="233"/>
      <c r="C814" s="234"/>
      <c r="D814" s="235" t="s">
        <v>208</v>
      </c>
      <c r="E814" s="236" t="s">
        <v>19</v>
      </c>
      <c r="F814" s="237" t="s">
        <v>2730</v>
      </c>
      <c r="G814" s="234"/>
      <c r="H814" s="236" t="s">
        <v>19</v>
      </c>
      <c r="I814" s="238"/>
      <c r="J814" s="234"/>
      <c r="K814" s="234"/>
      <c r="L814" s="239"/>
      <c r="M814" s="240"/>
      <c r="N814" s="241"/>
      <c r="O814" s="241"/>
      <c r="P814" s="241"/>
      <c r="Q814" s="241"/>
      <c r="R814" s="241"/>
      <c r="S814" s="241"/>
      <c r="T814" s="242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43" t="s">
        <v>208</v>
      </c>
      <c r="AU814" s="243" t="s">
        <v>81</v>
      </c>
      <c r="AV814" s="13" t="s">
        <v>79</v>
      </c>
      <c r="AW814" s="13" t="s">
        <v>33</v>
      </c>
      <c r="AX814" s="13" t="s">
        <v>72</v>
      </c>
      <c r="AY814" s="243" t="s">
        <v>196</v>
      </c>
    </row>
    <row r="815" s="13" customFormat="1">
      <c r="A815" s="13"/>
      <c r="B815" s="233"/>
      <c r="C815" s="234"/>
      <c r="D815" s="235" t="s">
        <v>208</v>
      </c>
      <c r="E815" s="236" t="s">
        <v>19</v>
      </c>
      <c r="F815" s="237" t="s">
        <v>2731</v>
      </c>
      <c r="G815" s="234"/>
      <c r="H815" s="236" t="s">
        <v>19</v>
      </c>
      <c r="I815" s="238"/>
      <c r="J815" s="234"/>
      <c r="K815" s="234"/>
      <c r="L815" s="239"/>
      <c r="M815" s="240"/>
      <c r="N815" s="241"/>
      <c r="O815" s="241"/>
      <c r="P815" s="241"/>
      <c r="Q815" s="241"/>
      <c r="R815" s="241"/>
      <c r="S815" s="241"/>
      <c r="T815" s="242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43" t="s">
        <v>208</v>
      </c>
      <c r="AU815" s="243" t="s">
        <v>81</v>
      </c>
      <c r="AV815" s="13" t="s">
        <v>79</v>
      </c>
      <c r="AW815" s="13" t="s">
        <v>33</v>
      </c>
      <c r="AX815" s="13" t="s">
        <v>72</v>
      </c>
      <c r="AY815" s="243" t="s">
        <v>196</v>
      </c>
    </row>
    <row r="816" s="13" customFormat="1">
      <c r="A816" s="13"/>
      <c r="B816" s="233"/>
      <c r="C816" s="234"/>
      <c r="D816" s="235" t="s">
        <v>208</v>
      </c>
      <c r="E816" s="236" t="s">
        <v>19</v>
      </c>
      <c r="F816" s="237" t="s">
        <v>2732</v>
      </c>
      <c r="G816" s="234"/>
      <c r="H816" s="236" t="s">
        <v>19</v>
      </c>
      <c r="I816" s="238"/>
      <c r="J816" s="234"/>
      <c r="K816" s="234"/>
      <c r="L816" s="239"/>
      <c r="M816" s="240"/>
      <c r="N816" s="241"/>
      <c r="O816" s="241"/>
      <c r="P816" s="241"/>
      <c r="Q816" s="241"/>
      <c r="R816" s="241"/>
      <c r="S816" s="241"/>
      <c r="T816" s="242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43" t="s">
        <v>208</v>
      </c>
      <c r="AU816" s="243" t="s">
        <v>81</v>
      </c>
      <c r="AV816" s="13" t="s">
        <v>79</v>
      </c>
      <c r="AW816" s="13" t="s">
        <v>33</v>
      </c>
      <c r="AX816" s="13" t="s">
        <v>72</v>
      </c>
      <c r="AY816" s="243" t="s">
        <v>196</v>
      </c>
    </row>
    <row r="817" s="13" customFormat="1">
      <c r="A817" s="13"/>
      <c r="B817" s="233"/>
      <c r="C817" s="234"/>
      <c r="D817" s="235" t="s">
        <v>208</v>
      </c>
      <c r="E817" s="236" t="s">
        <v>19</v>
      </c>
      <c r="F817" s="237" t="s">
        <v>487</v>
      </c>
      <c r="G817" s="234"/>
      <c r="H817" s="236" t="s">
        <v>19</v>
      </c>
      <c r="I817" s="238"/>
      <c r="J817" s="234"/>
      <c r="K817" s="234"/>
      <c r="L817" s="239"/>
      <c r="M817" s="240"/>
      <c r="N817" s="241"/>
      <c r="O817" s="241"/>
      <c r="P817" s="241"/>
      <c r="Q817" s="241"/>
      <c r="R817" s="241"/>
      <c r="S817" s="241"/>
      <c r="T817" s="242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43" t="s">
        <v>208</v>
      </c>
      <c r="AU817" s="243" t="s">
        <v>81</v>
      </c>
      <c r="AV817" s="13" t="s">
        <v>79</v>
      </c>
      <c r="AW817" s="13" t="s">
        <v>33</v>
      </c>
      <c r="AX817" s="13" t="s">
        <v>72</v>
      </c>
      <c r="AY817" s="243" t="s">
        <v>196</v>
      </c>
    </row>
    <row r="818" s="14" customFormat="1">
      <c r="A818" s="14"/>
      <c r="B818" s="244"/>
      <c r="C818" s="245"/>
      <c r="D818" s="235" t="s">
        <v>208</v>
      </c>
      <c r="E818" s="246" t="s">
        <v>19</v>
      </c>
      <c r="F818" s="247" t="s">
        <v>72</v>
      </c>
      <c r="G818" s="245"/>
      <c r="H818" s="248">
        <v>0</v>
      </c>
      <c r="I818" s="249"/>
      <c r="J818" s="245"/>
      <c r="K818" s="245"/>
      <c r="L818" s="250"/>
      <c r="M818" s="251"/>
      <c r="N818" s="252"/>
      <c r="O818" s="252"/>
      <c r="P818" s="252"/>
      <c r="Q818" s="252"/>
      <c r="R818" s="252"/>
      <c r="S818" s="252"/>
      <c r="T818" s="253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T818" s="254" t="s">
        <v>208</v>
      </c>
      <c r="AU818" s="254" t="s">
        <v>81</v>
      </c>
      <c r="AV818" s="14" t="s">
        <v>81</v>
      </c>
      <c r="AW818" s="14" t="s">
        <v>33</v>
      </c>
      <c r="AX818" s="14" t="s">
        <v>72</v>
      </c>
      <c r="AY818" s="254" t="s">
        <v>196</v>
      </c>
    </row>
    <row r="819" s="13" customFormat="1">
      <c r="A819" s="13"/>
      <c r="B819" s="233"/>
      <c r="C819" s="234"/>
      <c r="D819" s="235" t="s">
        <v>208</v>
      </c>
      <c r="E819" s="236" t="s">
        <v>19</v>
      </c>
      <c r="F819" s="237" t="s">
        <v>2562</v>
      </c>
      <c r="G819" s="234"/>
      <c r="H819" s="236" t="s">
        <v>19</v>
      </c>
      <c r="I819" s="238"/>
      <c r="J819" s="234"/>
      <c r="K819" s="234"/>
      <c r="L819" s="239"/>
      <c r="M819" s="240"/>
      <c r="N819" s="241"/>
      <c r="O819" s="241"/>
      <c r="P819" s="241"/>
      <c r="Q819" s="241"/>
      <c r="R819" s="241"/>
      <c r="S819" s="241"/>
      <c r="T819" s="242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43" t="s">
        <v>208</v>
      </c>
      <c r="AU819" s="243" t="s">
        <v>81</v>
      </c>
      <c r="AV819" s="13" t="s">
        <v>79</v>
      </c>
      <c r="AW819" s="13" t="s">
        <v>33</v>
      </c>
      <c r="AX819" s="13" t="s">
        <v>72</v>
      </c>
      <c r="AY819" s="243" t="s">
        <v>196</v>
      </c>
    </row>
    <row r="820" s="13" customFormat="1">
      <c r="A820" s="13"/>
      <c r="B820" s="233"/>
      <c r="C820" s="234"/>
      <c r="D820" s="235" t="s">
        <v>208</v>
      </c>
      <c r="E820" s="236" t="s">
        <v>19</v>
      </c>
      <c r="F820" s="237" t="s">
        <v>2729</v>
      </c>
      <c r="G820" s="234"/>
      <c r="H820" s="236" t="s">
        <v>19</v>
      </c>
      <c r="I820" s="238"/>
      <c r="J820" s="234"/>
      <c r="K820" s="234"/>
      <c r="L820" s="239"/>
      <c r="M820" s="240"/>
      <c r="N820" s="241"/>
      <c r="O820" s="241"/>
      <c r="P820" s="241"/>
      <c r="Q820" s="241"/>
      <c r="R820" s="241"/>
      <c r="S820" s="241"/>
      <c r="T820" s="242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43" t="s">
        <v>208</v>
      </c>
      <c r="AU820" s="243" t="s">
        <v>81</v>
      </c>
      <c r="AV820" s="13" t="s">
        <v>79</v>
      </c>
      <c r="AW820" s="13" t="s">
        <v>33</v>
      </c>
      <c r="AX820" s="13" t="s">
        <v>72</v>
      </c>
      <c r="AY820" s="243" t="s">
        <v>196</v>
      </c>
    </row>
    <row r="821" s="13" customFormat="1">
      <c r="A821" s="13"/>
      <c r="B821" s="233"/>
      <c r="C821" s="234"/>
      <c r="D821" s="235" t="s">
        <v>208</v>
      </c>
      <c r="E821" s="236" t="s">
        <v>19</v>
      </c>
      <c r="F821" s="237" t="s">
        <v>2730</v>
      </c>
      <c r="G821" s="234"/>
      <c r="H821" s="236" t="s">
        <v>19</v>
      </c>
      <c r="I821" s="238"/>
      <c r="J821" s="234"/>
      <c r="K821" s="234"/>
      <c r="L821" s="239"/>
      <c r="M821" s="240"/>
      <c r="N821" s="241"/>
      <c r="O821" s="241"/>
      <c r="P821" s="241"/>
      <c r="Q821" s="241"/>
      <c r="R821" s="241"/>
      <c r="S821" s="241"/>
      <c r="T821" s="242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43" t="s">
        <v>208</v>
      </c>
      <c r="AU821" s="243" t="s">
        <v>81</v>
      </c>
      <c r="AV821" s="13" t="s">
        <v>79</v>
      </c>
      <c r="AW821" s="13" t="s">
        <v>33</v>
      </c>
      <c r="AX821" s="13" t="s">
        <v>72</v>
      </c>
      <c r="AY821" s="243" t="s">
        <v>196</v>
      </c>
    </row>
    <row r="822" s="13" customFormat="1">
      <c r="A822" s="13"/>
      <c r="B822" s="233"/>
      <c r="C822" s="234"/>
      <c r="D822" s="235" t="s">
        <v>208</v>
      </c>
      <c r="E822" s="236" t="s">
        <v>19</v>
      </c>
      <c r="F822" s="237" t="s">
        <v>2731</v>
      </c>
      <c r="G822" s="234"/>
      <c r="H822" s="236" t="s">
        <v>19</v>
      </c>
      <c r="I822" s="238"/>
      <c r="J822" s="234"/>
      <c r="K822" s="234"/>
      <c r="L822" s="239"/>
      <c r="M822" s="240"/>
      <c r="N822" s="241"/>
      <c r="O822" s="241"/>
      <c r="P822" s="241"/>
      <c r="Q822" s="241"/>
      <c r="R822" s="241"/>
      <c r="S822" s="241"/>
      <c r="T822" s="242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43" t="s">
        <v>208</v>
      </c>
      <c r="AU822" s="243" t="s">
        <v>81</v>
      </c>
      <c r="AV822" s="13" t="s">
        <v>79</v>
      </c>
      <c r="AW822" s="13" t="s">
        <v>33</v>
      </c>
      <c r="AX822" s="13" t="s">
        <v>72</v>
      </c>
      <c r="AY822" s="243" t="s">
        <v>196</v>
      </c>
    </row>
    <row r="823" s="13" customFormat="1">
      <c r="A823" s="13"/>
      <c r="B823" s="233"/>
      <c r="C823" s="234"/>
      <c r="D823" s="235" t="s">
        <v>208</v>
      </c>
      <c r="E823" s="236" t="s">
        <v>19</v>
      </c>
      <c r="F823" s="237" t="s">
        <v>2732</v>
      </c>
      <c r="G823" s="234"/>
      <c r="H823" s="236" t="s">
        <v>19</v>
      </c>
      <c r="I823" s="238"/>
      <c r="J823" s="234"/>
      <c r="K823" s="234"/>
      <c r="L823" s="239"/>
      <c r="M823" s="240"/>
      <c r="N823" s="241"/>
      <c r="O823" s="241"/>
      <c r="P823" s="241"/>
      <c r="Q823" s="241"/>
      <c r="R823" s="241"/>
      <c r="S823" s="241"/>
      <c r="T823" s="242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43" t="s">
        <v>208</v>
      </c>
      <c r="AU823" s="243" t="s">
        <v>81</v>
      </c>
      <c r="AV823" s="13" t="s">
        <v>79</v>
      </c>
      <c r="AW823" s="13" t="s">
        <v>33</v>
      </c>
      <c r="AX823" s="13" t="s">
        <v>72</v>
      </c>
      <c r="AY823" s="243" t="s">
        <v>196</v>
      </c>
    </row>
    <row r="824" s="13" customFormat="1">
      <c r="A824" s="13"/>
      <c r="B824" s="233"/>
      <c r="C824" s="234"/>
      <c r="D824" s="235" t="s">
        <v>208</v>
      </c>
      <c r="E824" s="236" t="s">
        <v>19</v>
      </c>
      <c r="F824" s="237" t="s">
        <v>489</v>
      </c>
      <c r="G824" s="234"/>
      <c r="H824" s="236" t="s">
        <v>19</v>
      </c>
      <c r="I824" s="238"/>
      <c r="J824" s="234"/>
      <c r="K824" s="234"/>
      <c r="L824" s="239"/>
      <c r="M824" s="240"/>
      <c r="N824" s="241"/>
      <c r="O824" s="241"/>
      <c r="P824" s="241"/>
      <c r="Q824" s="241"/>
      <c r="R824" s="241"/>
      <c r="S824" s="241"/>
      <c r="T824" s="242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43" t="s">
        <v>208</v>
      </c>
      <c r="AU824" s="243" t="s">
        <v>81</v>
      </c>
      <c r="AV824" s="13" t="s">
        <v>79</v>
      </c>
      <c r="AW824" s="13" t="s">
        <v>33</v>
      </c>
      <c r="AX824" s="13" t="s">
        <v>72</v>
      </c>
      <c r="AY824" s="243" t="s">
        <v>196</v>
      </c>
    </row>
    <row r="825" s="14" customFormat="1">
      <c r="A825" s="14"/>
      <c r="B825" s="244"/>
      <c r="C825" s="245"/>
      <c r="D825" s="235" t="s">
        <v>208</v>
      </c>
      <c r="E825" s="246" t="s">
        <v>19</v>
      </c>
      <c r="F825" s="247" t="s">
        <v>72</v>
      </c>
      <c r="G825" s="245"/>
      <c r="H825" s="248">
        <v>0</v>
      </c>
      <c r="I825" s="249"/>
      <c r="J825" s="245"/>
      <c r="K825" s="245"/>
      <c r="L825" s="250"/>
      <c r="M825" s="251"/>
      <c r="N825" s="252"/>
      <c r="O825" s="252"/>
      <c r="P825" s="252"/>
      <c r="Q825" s="252"/>
      <c r="R825" s="252"/>
      <c r="S825" s="252"/>
      <c r="T825" s="253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54" t="s">
        <v>208</v>
      </c>
      <c r="AU825" s="254" t="s">
        <v>81</v>
      </c>
      <c r="AV825" s="14" t="s">
        <v>81</v>
      </c>
      <c r="AW825" s="14" t="s">
        <v>33</v>
      </c>
      <c r="AX825" s="14" t="s">
        <v>72</v>
      </c>
      <c r="AY825" s="254" t="s">
        <v>196</v>
      </c>
    </row>
    <row r="826" s="13" customFormat="1">
      <c r="A826" s="13"/>
      <c r="B826" s="233"/>
      <c r="C826" s="234"/>
      <c r="D826" s="235" t="s">
        <v>208</v>
      </c>
      <c r="E826" s="236" t="s">
        <v>19</v>
      </c>
      <c r="F826" s="237" t="s">
        <v>2562</v>
      </c>
      <c r="G826" s="234"/>
      <c r="H826" s="236" t="s">
        <v>19</v>
      </c>
      <c r="I826" s="238"/>
      <c r="J826" s="234"/>
      <c r="K826" s="234"/>
      <c r="L826" s="239"/>
      <c r="M826" s="240"/>
      <c r="N826" s="241"/>
      <c r="O826" s="241"/>
      <c r="P826" s="241"/>
      <c r="Q826" s="241"/>
      <c r="R826" s="241"/>
      <c r="S826" s="241"/>
      <c r="T826" s="242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43" t="s">
        <v>208</v>
      </c>
      <c r="AU826" s="243" t="s">
        <v>81</v>
      </c>
      <c r="AV826" s="13" t="s">
        <v>79</v>
      </c>
      <c r="AW826" s="13" t="s">
        <v>33</v>
      </c>
      <c r="AX826" s="13" t="s">
        <v>72</v>
      </c>
      <c r="AY826" s="243" t="s">
        <v>196</v>
      </c>
    </row>
    <row r="827" s="13" customFormat="1">
      <c r="A827" s="13"/>
      <c r="B827" s="233"/>
      <c r="C827" s="234"/>
      <c r="D827" s="235" t="s">
        <v>208</v>
      </c>
      <c r="E827" s="236" t="s">
        <v>19</v>
      </c>
      <c r="F827" s="237" t="s">
        <v>2729</v>
      </c>
      <c r="G827" s="234"/>
      <c r="H827" s="236" t="s">
        <v>19</v>
      </c>
      <c r="I827" s="238"/>
      <c r="J827" s="234"/>
      <c r="K827" s="234"/>
      <c r="L827" s="239"/>
      <c r="M827" s="240"/>
      <c r="N827" s="241"/>
      <c r="O827" s="241"/>
      <c r="P827" s="241"/>
      <c r="Q827" s="241"/>
      <c r="R827" s="241"/>
      <c r="S827" s="241"/>
      <c r="T827" s="242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43" t="s">
        <v>208</v>
      </c>
      <c r="AU827" s="243" t="s">
        <v>81</v>
      </c>
      <c r="AV827" s="13" t="s">
        <v>79</v>
      </c>
      <c r="AW827" s="13" t="s">
        <v>33</v>
      </c>
      <c r="AX827" s="13" t="s">
        <v>72</v>
      </c>
      <c r="AY827" s="243" t="s">
        <v>196</v>
      </c>
    </row>
    <row r="828" s="13" customFormat="1">
      <c r="A828" s="13"/>
      <c r="B828" s="233"/>
      <c r="C828" s="234"/>
      <c r="D828" s="235" t="s">
        <v>208</v>
      </c>
      <c r="E828" s="236" t="s">
        <v>19</v>
      </c>
      <c r="F828" s="237" t="s">
        <v>2730</v>
      </c>
      <c r="G828" s="234"/>
      <c r="H828" s="236" t="s">
        <v>19</v>
      </c>
      <c r="I828" s="238"/>
      <c r="J828" s="234"/>
      <c r="K828" s="234"/>
      <c r="L828" s="239"/>
      <c r="M828" s="240"/>
      <c r="N828" s="241"/>
      <c r="O828" s="241"/>
      <c r="P828" s="241"/>
      <c r="Q828" s="241"/>
      <c r="R828" s="241"/>
      <c r="S828" s="241"/>
      <c r="T828" s="242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43" t="s">
        <v>208</v>
      </c>
      <c r="AU828" s="243" t="s">
        <v>81</v>
      </c>
      <c r="AV828" s="13" t="s">
        <v>79</v>
      </c>
      <c r="AW828" s="13" t="s">
        <v>33</v>
      </c>
      <c r="AX828" s="13" t="s">
        <v>72</v>
      </c>
      <c r="AY828" s="243" t="s">
        <v>196</v>
      </c>
    </row>
    <row r="829" s="13" customFormat="1">
      <c r="A829" s="13"/>
      <c r="B829" s="233"/>
      <c r="C829" s="234"/>
      <c r="D829" s="235" t="s">
        <v>208</v>
      </c>
      <c r="E829" s="236" t="s">
        <v>19</v>
      </c>
      <c r="F829" s="237" t="s">
        <v>2731</v>
      </c>
      <c r="G829" s="234"/>
      <c r="H829" s="236" t="s">
        <v>19</v>
      </c>
      <c r="I829" s="238"/>
      <c r="J829" s="234"/>
      <c r="K829" s="234"/>
      <c r="L829" s="239"/>
      <c r="M829" s="240"/>
      <c r="N829" s="241"/>
      <c r="O829" s="241"/>
      <c r="P829" s="241"/>
      <c r="Q829" s="241"/>
      <c r="R829" s="241"/>
      <c r="S829" s="241"/>
      <c r="T829" s="242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43" t="s">
        <v>208</v>
      </c>
      <c r="AU829" s="243" t="s">
        <v>81</v>
      </c>
      <c r="AV829" s="13" t="s">
        <v>79</v>
      </c>
      <c r="AW829" s="13" t="s">
        <v>33</v>
      </c>
      <c r="AX829" s="13" t="s">
        <v>72</v>
      </c>
      <c r="AY829" s="243" t="s">
        <v>196</v>
      </c>
    </row>
    <row r="830" s="13" customFormat="1">
      <c r="A830" s="13"/>
      <c r="B830" s="233"/>
      <c r="C830" s="234"/>
      <c r="D830" s="235" t="s">
        <v>208</v>
      </c>
      <c r="E830" s="236" t="s">
        <v>19</v>
      </c>
      <c r="F830" s="237" t="s">
        <v>2732</v>
      </c>
      <c r="G830" s="234"/>
      <c r="H830" s="236" t="s">
        <v>19</v>
      </c>
      <c r="I830" s="238"/>
      <c r="J830" s="234"/>
      <c r="K830" s="234"/>
      <c r="L830" s="239"/>
      <c r="M830" s="240"/>
      <c r="N830" s="241"/>
      <c r="O830" s="241"/>
      <c r="P830" s="241"/>
      <c r="Q830" s="241"/>
      <c r="R830" s="241"/>
      <c r="S830" s="241"/>
      <c r="T830" s="242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43" t="s">
        <v>208</v>
      </c>
      <c r="AU830" s="243" t="s">
        <v>81</v>
      </c>
      <c r="AV830" s="13" t="s">
        <v>79</v>
      </c>
      <c r="AW830" s="13" t="s">
        <v>33</v>
      </c>
      <c r="AX830" s="13" t="s">
        <v>72</v>
      </c>
      <c r="AY830" s="243" t="s">
        <v>196</v>
      </c>
    </row>
    <row r="831" s="13" customFormat="1">
      <c r="A831" s="13"/>
      <c r="B831" s="233"/>
      <c r="C831" s="234"/>
      <c r="D831" s="235" t="s">
        <v>208</v>
      </c>
      <c r="E831" s="236" t="s">
        <v>19</v>
      </c>
      <c r="F831" s="237" t="s">
        <v>401</v>
      </c>
      <c r="G831" s="234"/>
      <c r="H831" s="236" t="s">
        <v>19</v>
      </c>
      <c r="I831" s="238"/>
      <c r="J831" s="234"/>
      <c r="K831" s="234"/>
      <c r="L831" s="239"/>
      <c r="M831" s="240"/>
      <c r="N831" s="241"/>
      <c r="O831" s="241"/>
      <c r="P831" s="241"/>
      <c r="Q831" s="241"/>
      <c r="R831" s="241"/>
      <c r="S831" s="241"/>
      <c r="T831" s="242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43" t="s">
        <v>208</v>
      </c>
      <c r="AU831" s="243" t="s">
        <v>81</v>
      </c>
      <c r="AV831" s="13" t="s">
        <v>79</v>
      </c>
      <c r="AW831" s="13" t="s">
        <v>33</v>
      </c>
      <c r="AX831" s="13" t="s">
        <v>72</v>
      </c>
      <c r="AY831" s="243" t="s">
        <v>196</v>
      </c>
    </row>
    <row r="832" s="14" customFormat="1">
      <c r="A832" s="14"/>
      <c r="B832" s="244"/>
      <c r="C832" s="245"/>
      <c r="D832" s="235" t="s">
        <v>208</v>
      </c>
      <c r="E832" s="246" t="s">
        <v>19</v>
      </c>
      <c r="F832" s="247" t="s">
        <v>2733</v>
      </c>
      <c r="G832" s="245"/>
      <c r="H832" s="248">
        <v>91.5</v>
      </c>
      <c r="I832" s="249"/>
      <c r="J832" s="245"/>
      <c r="K832" s="245"/>
      <c r="L832" s="250"/>
      <c r="M832" s="251"/>
      <c r="N832" s="252"/>
      <c r="O832" s="252"/>
      <c r="P832" s="252"/>
      <c r="Q832" s="252"/>
      <c r="R832" s="252"/>
      <c r="S832" s="252"/>
      <c r="T832" s="253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T832" s="254" t="s">
        <v>208</v>
      </c>
      <c r="AU832" s="254" t="s">
        <v>81</v>
      </c>
      <c r="AV832" s="14" t="s">
        <v>81</v>
      </c>
      <c r="AW832" s="14" t="s">
        <v>33</v>
      </c>
      <c r="AX832" s="14" t="s">
        <v>72</v>
      </c>
      <c r="AY832" s="254" t="s">
        <v>196</v>
      </c>
    </row>
    <row r="833" s="13" customFormat="1">
      <c r="A833" s="13"/>
      <c r="B833" s="233"/>
      <c r="C833" s="234"/>
      <c r="D833" s="235" t="s">
        <v>208</v>
      </c>
      <c r="E833" s="236" t="s">
        <v>19</v>
      </c>
      <c r="F833" s="237" t="s">
        <v>2562</v>
      </c>
      <c r="G833" s="234"/>
      <c r="H833" s="236" t="s">
        <v>19</v>
      </c>
      <c r="I833" s="238"/>
      <c r="J833" s="234"/>
      <c r="K833" s="234"/>
      <c r="L833" s="239"/>
      <c r="M833" s="240"/>
      <c r="N833" s="241"/>
      <c r="O833" s="241"/>
      <c r="P833" s="241"/>
      <c r="Q833" s="241"/>
      <c r="R833" s="241"/>
      <c r="S833" s="241"/>
      <c r="T833" s="242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43" t="s">
        <v>208</v>
      </c>
      <c r="AU833" s="243" t="s">
        <v>81</v>
      </c>
      <c r="AV833" s="13" t="s">
        <v>79</v>
      </c>
      <c r="AW833" s="13" t="s">
        <v>33</v>
      </c>
      <c r="AX833" s="13" t="s">
        <v>72</v>
      </c>
      <c r="AY833" s="243" t="s">
        <v>196</v>
      </c>
    </row>
    <row r="834" s="15" customFormat="1">
      <c r="A834" s="15"/>
      <c r="B834" s="255"/>
      <c r="C834" s="256"/>
      <c r="D834" s="235" t="s">
        <v>208</v>
      </c>
      <c r="E834" s="257" t="s">
        <v>19</v>
      </c>
      <c r="F834" s="258" t="s">
        <v>219</v>
      </c>
      <c r="G834" s="256"/>
      <c r="H834" s="259">
        <v>91.5</v>
      </c>
      <c r="I834" s="260"/>
      <c r="J834" s="256"/>
      <c r="K834" s="256"/>
      <c r="L834" s="261"/>
      <c r="M834" s="262"/>
      <c r="N834" s="263"/>
      <c r="O834" s="263"/>
      <c r="P834" s="263"/>
      <c r="Q834" s="263"/>
      <c r="R834" s="263"/>
      <c r="S834" s="263"/>
      <c r="T834" s="264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T834" s="265" t="s">
        <v>208</v>
      </c>
      <c r="AU834" s="265" t="s">
        <v>81</v>
      </c>
      <c r="AV834" s="15" t="s">
        <v>204</v>
      </c>
      <c r="AW834" s="15" t="s">
        <v>33</v>
      </c>
      <c r="AX834" s="15" t="s">
        <v>79</v>
      </c>
      <c r="AY834" s="265" t="s">
        <v>196</v>
      </c>
    </row>
    <row r="835" s="2" customFormat="1" ht="21.75" customHeight="1">
      <c r="A835" s="41"/>
      <c r="B835" s="42"/>
      <c r="C835" s="215" t="s">
        <v>670</v>
      </c>
      <c r="D835" s="215" t="s">
        <v>199</v>
      </c>
      <c r="E835" s="216" t="s">
        <v>1042</v>
      </c>
      <c r="F835" s="217" t="s">
        <v>1043</v>
      </c>
      <c r="G835" s="218" t="s">
        <v>202</v>
      </c>
      <c r="H835" s="219">
        <v>549</v>
      </c>
      <c r="I835" s="220"/>
      <c r="J835" s="221">
        <f>ROUND(I835*H835,2)</f>
        <v>0</v>
      </c>
      <c r="K835" s="217" t="s">
        <v>203</v>
      </c>
      <c r="L835" s="47"/>
      <c r="M835" s="222" t="s">
        <v>19</v>
      </c>
      <c r="N835" s="223" t="s">
        <v>43</v>
      </c>
      <c r="O835" s="87"/>
      <c r="P835" s="224">
        <f>O835*H835</f>
        <v>0</v>
      </c>
      <c r="Q835" s="224">
        <v>0</v>
      </c>
      <c r="R835" s="224">
        <f>Q835*H835</f>
        <v>0</v>
      </c>
      <c r="S835" s="224">
        <v>0</v>
      </c>
      <c r="T835" s="225">
        <f>S835*H835</f>
        <v>0</v>
      </c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R835" s="226" t="s">
        <v>204</v>
      </c>
      <c r="AT835" s="226" t="s">
        <v>199</v>
      </c>
      <c r="AU835" s="226" t="s">
        <v>81</v>
      </c>
      <c r="AY835" s="20" t="s">
        <v>196</v>
      </c>
      <c r="BE835" s="227">
        <f>IF(N835="základní",J835,0)</f>
        <v>0</v>
      </c>
      <c r="BF835" s="227">
        <f>IF(N835="snížená",J835,0)</f>
        <v>0</v>
      </c>
      <c r="BG835" s="227">
        <f>IF(N835="zákl. přenesená",J835,0)</f>
        <v>0</v>
      </c>
      <c r="BH835" s="227">
        <f>IF(N835="sníž. přenesená",J835,0)</f>
        <v>0</v>
      </c>
      <c r="BI835" s="227">
        <f>IF(N835="nulová",J835,0)</f>
        <v>0</v>
      </c>
      <c r="BJ835" s="20" t="s">
        <v>79</v>
      </c>
      <c r="BK835" s="227">
        <f>ROUND(I835*H835,2)</f>
        <v>0</v>
      </c>
      <c r="BL835" s="20" t="s">
        <v>204</v>
      </c>
      <c r="BM835" s="226" t="s">
        <v>2734</v>
      </c>
    </row>
    <row r="836" s="2" customFormat="1">
      <c r="A836" s="41"/>
      <c r="B836" s="42"/>
      <c r="C836" s="43"/>
      <c r="D836" s="228" t="s">
        <v>206</v>
      </c>
      <c r="E836" s="43"/>
      <c r="F836" s="229" t="s">
        <v>1045</v>
      </c>
      <c r="G836" s="43"/>
      <c r="H836" s="43"/>
      <c r="I836" s="230"/>
      <c r="J836" s="43"/>
      <c r="K836" s="43"/>
      <c r="L836" s="47"/>
      <c r="M836" s="231"/>
      <c r="N836" s="232"/>
      <c r="O836" s="87"/>
      <c r="P836" s="87"/>
      <c r="Q836" s="87"/>
      <c r="R836" s="87"/>
      <c r="S836" s="87"/>
      <c r="T836" s="88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T836" s="20" t="s">
        <v>206</v>
      </c>
      <c r="AU836" s="20" t="s">
        <v>81</v>
      </c>
    </row>
    <row r="837" s="13" customFormat="1">
      <c r="A837" s="13"/>
      <c r="B837" s="233"/>
      <c r="C837" s="234"/>
      <c r="D837" s="235" t="s">
        <v>208</v>
      </c>
      <c r="E837" s="236" t="s">
        <v>19</v>
      </c>
      <c r="F837" s="237" t="s">
        <v>2729</v>
      </c>
      <c r="G837" s="234"/>
      <c r="H837" s="236" t="s">
        <v>19</v>
      </c>
      <c r="I837" s="238"/>
      <c r="J837" s="234"/>
      <c r="K837" s="234"/>
      <c r="L837" s="239"/>
      <c r="M837" s="240"/>
      <c r="N837" s="241"/>
      <c r="O837" s="241"/>
      <c r="P837" s="241"/>
      <c r="Q837" s="241"/>
      <c r="R837" s="241"/>
      <c r="S837" s="241"/>
      <c r="T837" s="242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43" t="s">
        <v>208</v>
      </c>
      <c r="AU837" s="243" t="s">
        <v>81</v>
      </c>
      <c r="AV837" s="13" t="s">
        <v>79</v>
      </c>
      <c r="AW837" s="13" t="s">
        <v>33</v>
      </c>
      <c r="AX837" s="13" t="s">
        <v>72</v>
      </c>
      <c r="AY837" s="243" t="s">
        <v>196</v>
      </c>
    </row>
    <row r="838" s="13" customFormat="1">
      <c r="A838" s="13"/>
      <c r="B838" s="233"/>
      <c r="C838" s="234"/>
      <c r="D838" s="235" t="s">
        <v>208</v>
      </c>
      <c r="E838" s="236" t="s">
        <v>19</v>
      </c>
      <c r="F838" s="237" t="s">
        <v>2730</v>
      </c>
      <c r="G838" s="234"/>
      <c r="H838" s="236" t="s">
        <v>19</v>
      </c>
      <c r="I838" s="238"/>
      <c r="J838" s="234"/>
      <c r="K838" s="234"/>
      <c r="L838" s="239"/>
      <c r="M838" s="240"/>
      <c r="N838" s="241"/>
      <c r="O838" s="241"/>
      <c r="P838" s="241"/>
      <c r="Q838" s="241"/>
      <c r="R838" s="241"/>
      <c r="S838" s="241"/>
      <c r="T838" s="242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3" t="s">
        <v>208</v>
      </c>
      <c r="AU838" s="243" t="s">
        <v>81</v>
      </c>
      <c r="AV838" s="13" t="s">
        <v>79</v>
      </c>
      <c r="AW838" s="13" t="s">
        <v>33</v>
      </c>
      <c r="AX838" s="13" t="s">
        <v>72</v>
      </c>
      <c r="AY838" s="243" t="s">
        <v>196</v>
      </c>
    </row>
    <row r="839" s="13" customFormat="1">
      <c r="A839" s="13"/>
      <c r="B839" s="233"/>
      <c r="C839" s="234"/>
      <c r="D839" s="235" t="s">
        <v>208</v>
      </c>
      <c r="E839" s="236" t="s">
        <v>19</v>
      </c>
      <c r="F839" s="237" t="s">
        <v>2731</v>
      </c>
      <c r="G839" s="234"/>
      <c r="H839" s="236" t="s">
        <v>19</v>
      </c>
      <c r="I839" s="238"/>
      <c r="J839" s="234"/>
      <c r="K839" s="234"/>
      <c r="L839" s="239"/>
      <c r="M839" s="240"/>
      <c r="N839" s="241"/>
      <c r="O839" s="241"/>
      <c r="P839" s="241"/>
      <c r="Q839" s="241"/>
      <c r="R839" s="241"/>
      <c r="S839" s="241"/>
      <c r="T839" s="242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43" t="s">
        <v>208</v>
      </c>
      <c r="AU839" s="243" t="s">
        <v>81</v>
      </c>
      <c r="AV839" s="13" t="s">
        <v>79</v>
      </c>
      <c r="AW839" s="13" t="s">
        <v>33</v>
      </c>
      <c r="AX839" s="13" t="s">
        <v>72</v>
      </c>
      <c r="AY839" s="243" t="s">
        <v>196</v>
      </c>
    </row>
    <row r="840" s="13" customFormat="1">
      <c r="A840" s="13"/>
      <c r="B840" s="233"/>
      <c r="C840" s="234"/>
      <c r="D840" s="235" t="s">
        <v>208</v>
      </c>
      <c r="E840" s="236" t="s">
        <v>19</v>
      </c>
      <c r="F840" s="237" t="s">
        <v>2732</v>
      </c>
      <c r="G840" s="234"/>
      <c r="H840" s="236" t="s">
        <v>19</v>
      </c>
      <c r="I840" s="238"/>
      <c r="J840" s="234"/>
      <c r="K840" s="234"/>
      <c r="L840" s="239"/>
      <c r="M840" s="240"/>
      <c r="N840" s="241"/>
      <c r="O840" s="241"/>
      <c r="P840" s="241"/>
      <c r="Q840" s="241"/>
      <c r="R840" s="241"/>
      <c r="S840" s="241"/>
      <c r="T840" s="242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43" t="s">
        <v>208</v>
      </c>
      <c r="AU840" s="243" t="s">
        <v>81</v>
      </c>
      <c r="AV840" s="13" t="s">
        <v>79</v>
      </c>
      <c r="AW840" s="13" t="s">
        <v>33</v>
      </c>
      <c r="AX840" s="13" t="s">
        <v>72</v>
      </c>
      <c r="AY840" s="243" t="s">
        <v>196</v>
      </c>
    </row>
    <row r="841" s="13" customFormat="1">
      <c r="A841" s="13"/>
      <c r="B841" s="233"/>
      <c r="C841" s="234"/>
      <c r="D841" s="235" t="s">
        <v>208</v>
      </c>
      <c r="E841" s="236" t="s">
        <v>19</v>
      </c>
      <c r="F841" s="237" t="s">
        <v>487</v>
      </c>
      <c r="G841" s="234"/>
      <c r="H841" s="236" t="s">
        <v>19</v>
      </c>
      <c r="I841" s="238"/>
      <c r="J841" s="234"/>
      <c r="K841" s="234"/>
      <c r="L841" s="239"/>
      <c r="M841" s="240"/>
      <c r="N841" s="241"/>
      <c r="O841" s="241"/>
      <c r="P841" s="241"/>
      <c r="Q841" s="241"/>
      <c r="R841" s="241"/>
      <c r="S841" s="241"/>
      <c r="T841" s="242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43" t="s">
        <v>208</v>
      </c>
      <c r="AU841" s="243" t="s">
        <v>81</v>
      </c>
      <c r="AV841" s="13" t="s">
        <v>79</v>
      </c>
      <c r="AW841" s="13" t="s">
        <v>33</v>
      </c>
      <c r="AX841" s="13" t="s">
        <v>72</v>
      </c>
      <c r="AY841" s="243" t="s">
        <v>196</v>
      </c>
    </row>
    <row r="842" s="14" customFormat="1">
      <c r="A842" s="14"/>
      <c r="B842" s="244"/>
      <c r="C842" s="245"/>
      <c r="D842" s="235" t="s">
        <v>208</v>
      </c>
      <c r="E842" s="246" t="s">
        <v>19</v>
      </c>
      <c r="F842" s="247" t="s">
        <v>72</v>
      </c>
      <c r="G842" s="245"/>
      <c r="H842" s="248">
        <v>0</v>
      </c>
      <c r="I842" s="249"/>
      <c r="J842" s="245"/>
      <c r="K842" s="245"/>
      <c r="L842" s="250"/>
      <c r="M842" s="251"/>
      <c r="N842" s="252"/>
      <c r="O842" s="252"/>
      <c r="P842" s="252"/>
      <c r="Q842" s="252"/>
      <c r="R842" s="252"/>
      <c r="S842" s="252"/>
      <c r="T842" s="253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T842" s="254" t="s">
        <v>208</v>
      </c>
      <c r="AU842" s="254" t="s">
        <v>81</v>
      </c>
      <c r="AV842" s="14" t="s">
        <v>81</v>
      </c>
      <c r="AW842" s="14" t="s">
        <v>33</v>
      </c>
      <c r="AX842" s="14" t="s">
        <v>72</v>
      </c>
      <c r="AY842" s="254" t="s">
        <v>196</v>
      </c>
    </row>
    <row r="843" s="13" customFormat="1">
      <c r="A843" s="13"/>
      <c r="B843" s="233"/>
      <c r="C843" s="234"/>
      <c r="D843" s="235" t="s">
        <v>208</v>
      </c>
      <c r="E843" s="236" t="s">
        <v>19</v>
      </c>
      <c r="F843" s="237" t="s">
        <v>2562</v>
      </c>
      <c r="G843" s="234"/>
      <c r="H843" s="236" t="s">
        <v>19</v>
      </c>
      <c r="I843" s="238"/>
      <c r="J843" s="234"/>
      <c r="K843" s="234"/>
      <c r="L843" s="239"/>
      <c r="M843" s="240"/>
      <c r="N843" s="241"/>
      <c r="O843" s="241"/>
      <c r="P843" s="241"/>
      <c r="Q843" s="241"/>
      <c r="R843" s="241"/>
      <c r="S843" s="241"/>
      <c r="T843" s="242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3" t="s">
        <v>208</v>
      </c>
      <c r="AU843" s="243" t="s">
        <v>81</v>
      </c>
      <c r="AV843" s="13" t="s">
        <v>79</v>
      </c>
      <c r="AW843" s="13" t="s">
        <v>33</v>
      </c>
      <c r="AX843" s="13" t="s">
        <v>72</v>
      </c>
      <c r="AY843" s="243" t="s">
        <v>196</v>
      </c>
    </row>
    <row r="844" s="13" customFormat="1">
      <c r="A844" s="13"/>
      <c r="B844" s="233"/>
      <c r="C844" s="234"/>
      <c r="D844" s="235" t="s">
        <v>208</v>
      </c>
      <c r="E844" s="236" t="s">
        <v>19</v>
      </c>
      <c r="F844" s="237" t="s">
        <v>2729</v>
      </c>
      <c r="G844" s="234"/>
      <c r="H844" s="236" t="s">
        <v>19</v>
      </c>
      <c r="I844" s="238"/>
      <c r="J844" s="234"/>
      <c r="K844" s="234"/>
      <c r="L844" s="239"/>
      <c r="M844" s="240"/>
      <c r="N844" s="241"/>
      <c r="O844" s="241"/>
      <c r="P844" s="241"/>
      <c r="Q844" s="241"/>
      <c r="R844" s="241"/>
      <c r="S844" s="241"/>
      <c r="T844" s="242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43" t="s">
        <v>208</v>
      </c>
      <c r="AU844" s="243" t="s">
        <v>81</v>
      </c>
      <c r="AV844" s="13" t="s">
        <v>79</v>
      </c>
      <c r="AW844" s="13" t="s">
        <v>33</v>
      </c>
      <c r="AX844" s="13" t="s">
        <v>72</v>
      </c>
      <c r="AY844" s="243" t="s">
        <v>196</v>
      </c>
    </row>
    <row r="845" s="13" customFormat="1">
      <c r="A845" s="13"/>
      <c r="B845" s="233"/>
      <c r="C845" s="234"/>
      <c r="D845" s="235" t="s">
        <v>208</v>
      </c>
      <c r="E845" s="236" t="s">
        <v>19</v>
      </c>
      <c r="F845" s="237" t="s">
        <v>2730</v>
      </c>
      <c r="G845" s="234"/>
      <c r="H845" s="236" t="s">
        <v>19</v>
      </c>
      <c r="I845" s="238"/>
      <c r="J845" s="234"/>
      <c r="K845" s="234"/>
      <c r="L845" s="239"/>
      <c r="M845" s="240"/>
      <c r="N845" s="241"/>
      <c r="O845" s="241"/>
      <c r="P845" s="241"/>
      <c r="Q845" s="241"/>
      <c r="R845" s="241"/>
      <c r="S845" s="241"/>
      <c r="T845" s="242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3" t="s">
        <v>208</v>
      </c>
      <c r="AU845" s="243" t="s">
        <v>81</v>
      </c>
      <c r="AV845" s="13" t="s">
        <v>79</v>
      </c>
      <c r="AW845" s="13" t="s">
        <v>33</v>
      </c>
      <c r="AX845" s="13" t="s">
        <v>72</v>
      </c>
      <c r="AY845" s="243" t="s">
        <v>196</v>
      </c>
    </row>
    <row r="846" s="13" customFormat="1">
      <c r="A846" s="13"/>
      <c r="B846" s="233"/>
      <c r="C846" s="234"/>
      <c r="D846" s="235" t="s">
        <v>208</v>
      </c>
      <c r="E846" s="236" t="s">
        <v>19</v>
      </c>
      <c r="F846" s="237" t="s">
        <v>2731</v>
      </c>
      <c r="G846" s="234"/>
      <c r="H846" s="236" t="s">
        <v>19</v>
      </c>
      <c r="I846" s="238"/>
      <c r="J846" s="234"/>
      <c r="K846" s="234"/>
      <c r="L846" s="239"/>
      <c r="M846" s="240"/>
      <c r="N846" s="241"/>
      <c r="O846" s="241"/>
      <c r="P846" s="241"/>
      <c r="Q846" s="241"/>
      <c r="R846" s="241"/>
      <c r="S846" s="241"/>
      <c r="T846" s="242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43" t="s">
        <v>208</v>
      </c>
      <c r="AU846" s="243" t="s">
        <v>81</v>
      </c>
      <c r="AV846" s="13" t="s">
        <v>79</v>
      </c>
      <c r="AW846" s="13" t="s">
        <v>33</v>
      </c>
      <c r="AX846" s="13" t="s">
        <v>72</v>
      </c>
      <c r="AY846" s="243" t="s">
        <v>196</v>
      </c>
    </row>
    <row r="847" s="13" customFormat="1">
      <c r="A847" s="13"/>
      <c r="B847" s="233"/>
      <c r="C847" s="234"/>
      <c r="D847" s="235" t="s">
        <v>208</v>
      </c>
      <c r="E847" s="236" t="s">
        <v>19</v>
      </c>
      <c r="F847" s="237" t="s">
        <v>2732</v>
      </c>
      <c r="G847" s="234"/>
      <c r="H847" s="236" t="s">
        <v>19</v>
      </c>
      <c r="I847" s="238"/>
      <c r="J847" s="234"/>
      <c r="K847" s="234"/>
      <c r="L847" s="239"/>
      <c r="M847" s="240"/>
      <c r="N847" s="241"/>
      <c r="O847" s="241"/>
      <c r="P847" s="241"/>
      <c r="Q847" s="241"/>
      <c r="R847" s="241"/>
      <c r="S847" s="241"/>
      <c r="T847" s="242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43" t="s">
        <v>208</v>
      </c>
      <c r="AU847" s="243" t="s">
        <v>81</v>
      </c>
      <c r="AV847" s="13" t="s">
        <v>79</v>
      </c>
      <c r="AW847" s="13" t="s">
        <v>33</v>
      </c>
      <c r="AX847" s="13" t="s">
        <v>72</v>
      </c>
      <c r="AY847" s="243" t="s">
        <v>196</v>
      </c>
    </row>
    <row r="848" s="13" customFormat="1">
      <c r="A848" s="13"/>
      <c r="B848" s="233"/>
      <c r="C848" s="234"/>
      <c r="D848" s="235" t="s">
        <v>208</v>
      </c>
      <c r="E848" s="236" t="s">
        <v>19</v>
      </c>
      <c r="F848" s="237" t="s">
        <v>489</v>
      </c>
      <c r="G848" s="234"/>
      <c r="H848" s="236" t="s">
        <v>19</v>
      </c>
      <c r="I848" s="238"/>
      <c r="J848" s="234"/>
      <c r="K848" s="234"/>
      <c r="L848" s="239"/>
      <c r="M848" s="240"/>
      <c r="N848" s="241"/>
      <c r="O848" s="241"/>
      <c r="P848" s="241"/>
      <c r="Q848" s="241"/>
      <c r="R848" s="241"/>
      <c r="S848" s="241"/>
      <c r="T848" s="242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43" t="s">
        <v>208</v>
      </c>
      <c r="AU848" s="243" t="s">
        <v>81</v>
      </c>
      <c r="AV848" s="13" t="s">
        <v>79</v>
      </c>
      <c r="AW848" s="13" t="s">
        <v>33</v>
      </c>
      <c r="AX848" s="13" t="s">
        <v>72</v>
      </c>
      <c r="AY848" s="243" t="s">
        <v>196</v>
      </c>
    </row>
    <row r="849" s="14" customFormat="1">
      <c r="A849" s="14"/>
      <c r="B849" s="244"/>
      <c r="C849" s="245"/>
      <c r="D849" s="235" t="s">
        <v>208</v>
      </c>
      <c r="E849" s="246" t="s">
        <v>19</v>
      </c>
      <c r="F849" s="247" t="s">
        <v>72</v>
      </c>
      <c r="G849" s="245"/>
      <c r="H849" s="248">
        <v>0</v>
      </c>
      <c r="I849" s="249"/>
      <c r="J849" s="245"/>
      <c r="K849" s="245"/>
      <c r="L849" s="250"/>
      <c r="M849" s="251"/>
      <c r="N849" s="252"/>
      <c r="O849" s="252"/>
      <c r="P849" s="252"/>
      <c r="Q849" s="252"/>
      <c r="R849" s="252"/>
      <c r="S849" s="252"/>
      <c r="T849" s="253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54" t="s">
        <v>208</v>
      </c>
      <c r="AU849" s="254" t="s">
        <v>81</v>
      </c>
      <c r="AV849" s="14" t="s">
        <v>81</v>
      </c>
      <c r="AW849" s="14" t="s">
        <v>33</v>
      </c>
      <c r="AX849" s="14" t="s">
        <v>72</v>
      </c>
      <c r="AY849" s="254" t="s">
        <v>196</v>
      </c>
    </row>
    <row r="850" s="13" customFormat="1">
      <c r="A850" s="13"/>
      <c r="B850" s="233"/>
      <c r="C850" s="234"/>
      <c r="D850" s="235" t="s">
        <v>208</v>
      </c>
      <c r="E850" s="236" t="s">
        <v>19</v>
      </c>
      <c r="F850" s="237" t="s">
        <v>2562</v>
      </c>
      <c r="G850" s="234"/>
      <c r="H850" s="236" t="s">
        <v>19</v>
      </c>
      <c r="I850" s="238"/>
      <c r="J850" s="234"/>
      <c r="K850" s="234"/>
      <c r="L850" s="239"/>
      <c r="M850" s="240"/>
      <c r="N850" s="241"/>
      <c r="O850" s="241"/>
      <c r="P850" s="241"/>
      <c r="Q850" s="241"/>
      <c r="R850" s="241"/>
      <c r="S850" s="241"/>
      <c r="T850" s="242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43" t="s">
        <v>208</v>
      </c>
      <c r="AU850" s="243" t="s">
        <v>81</v>
      </c>
      <c r="AV850" s="13" t="s">
        <v>79</v>
      </c>
      <c r="AW850" s="13" t="s">
        <v>33</v>
      </c>
      <c r="AX850" s="13" t="s">
        <v>72</v>
      </c>
      <c r="AY850" s="243" t="s">
        <v>196</v>
      </c>
    </row>
    <row r="851" s="13" customFormat="1">
      <c r="A851" s="13"/>
      <c r="B851" s="233"/>
      <c r="C851" s="234"/>
      <c r="D851" s="235" t="s">
        <v>208</v>
      </c>
      <c r="E851" s="236" t="s">
        <v>19</v>
      </c>
      <c r="F851" s="237" t="s">
        <v>2729</v>
      </c>
      <c r="G851" s="234"/>
      <c r="H851" s="236" t="s">
        <v>19</v>
      </c>
      <c r="I851" s="238"/>
      <c r="J851" s="234"/>
      <c r="K851" s="234"/>
      <c r="L851" s="239"/>
      <c r="M851" s="240"/>
      <c r="N851" s="241"/>
      <c r="O851" s="241"/>
      <c r="P851" s="241"/>
      <c r="Q851" s="241"/>
      <c r="R851" s="241"/>
      <c r="S851" s="241"/>
      <c r="T851" s="242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243" t="s">
        <v>208</v>
      </c>
      <c r="AU851" s="243" t="s">
        <v>81</v>
      </c>
      <c r="AV851" s="13" t="s">
        <v>79</v>
      </c>
      <c r="AW851" s="13" t="s">
        <v>33</v>
      </c>
      <c r="AX851" s="13" t="s">
        <v>72</v>
      </c>
      <c r="AY851" s="243" t="s">
        <v>196</v>
      </c>
    </row>
    <row r="852" s="13" customFormat="1">
      <c r="A852" s="13"/>
      <c r="B852" s="233"/>
      <c r="C852" s="234"/>
      <c r="D852" s="235" t="s">
        <v>208</v>
      </c>
      <c r="E852" s="236" t="s">
        <v>19</v>
      </c>
      <c r="F852" s="237" t="s">
        <v>2730</v>
      </c>
      <c r="G852" s="234"/>
      <c r="H852" s="236" t="s">
        <v>19</v>
      </c>
      <c r="I852" s="238"/>
      <c r="J852" s="234"/>
      <c r="K852" s="234"/>
      <c r="L852" s="239"/>
      <c r="M852" s="240"/>
      <c r="N852" s="241"/>
      <c r="O852" s="241"/>
      <c r="P852" s="241"/>
      <c r="Q852" s="241"/>
      <c r="R852" s="241"/>
      <c r="S852" s="241"/>
      <c r="T852" s="242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43" t="s">
        <v>208</v>
      </c>
      <c r="AU852" s="243" t="s">
        <v>81</v>
      </c>
      <c r="AV852" s="13" t="s">
        <v>79</v>
      </c>
      <c r="AW852" s="13" t="s">
        <v>33</v>
      </c>
      <c r="AX852" s="13" t="s">
        <v>72</v>
      </c>
      <c r="AY852" s="243" t="s">
        <v>196</v>
      </c>
    </row>
    <row r="853" s="13" customFormat="1">
      <c r="A853" s="13"/>
      <c r="B853" s="233"/>
      <c r="C853" s="234"/>
      <c r="D853" s="235" t="s">
        <v>208</v>
      </c>
      <c r="E853" s="236" t="s">
        <v>19</v>
      </c>
      <c r="F853" s="237" t="s">
        <v>2731</v>
      </c>
      <c r="G853" s="234"/>
      <c r="H853" s="236" t="s">
        <v>19</v>
      </c>
      <c r="I853" s="238"/>
      <c r="J853" s="234"/>
      <c r="K853" s="234"/>
      <c r="L853" s="239"/>
      <c r="M853" s="240"/>
      <c r="N853" s="241"/>
      <c r="O853" s="241"/>
      <c r="P853" s="241"/>
      <c r="Q853" s="241"/>
      <c r="R853" s="241"/>
      <c r="S853" s="241"/>
      <c r="T853" s="242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3" t="s">
        <v>208</v>
      </c>
      <c r="AU853" s="243" t="s">
        <v>81</v>
      </c>
      <c r="AV853" s="13" t="s">
        <v>79</v>
      </c>
      <c r="AW853" s="13" t="s">
        <v>33</v>
      </c>
      <c r="AX853" s="13" t="s">
        <v>72</v>
      </c>
      <c r="AY853" s="243" t="s">
        <v>196</v>
      </c>
    </row>
    <row r="854" s="13" customFormat="1">
      <c r="A854" s="13"/>
      <c r="B854" s="233"/>
      <c r="C854" s="234"/>
      <c r="D854" s="235" t="s">
        <v>208</v>
      </c>
      <c r="E854" s="236" t="s">
        <v>19</v>
      </c>
      <c r="F854" s="237" t="s">
        <v>2732</v>
      </c>
      <c r="G854" s="234"/>
      <c r="H854" s="236" t="s">
        <v>19</v>
      </c>
      <c r="I854" s="238"/>
      <c r="J854" s="234"/>
      <c r="K854" s="234"/>
      <c r="L854" s="239"/>
      <c r="M854" s="240"/>
      <c r="N854" s="241"/>
      <c r="O854" s="241"/>
      <c r="P854" s="241"/>
      <c r="Q854" s="241"/>
      <c r="R854" s="241"/>
      <c r="S854" s="241"/>
      <c r="T854" s="242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43" t="s">
        <v>208</v>
      </c>
      <c r="AU854" s="243" t="s">
        <v>81</v>
      </c>
      <c r="AV854" s="13" t="s">
        <v>79</v>
      </c>
      <c r="AW854" s="13" t="s">
        <v>33</v>
      </c>
      <c r="AX854" s="13" t="s">
        <v>72</v>
      </c>
      <c r="AY854" s="243" t="s">
        <v>196</v>
      </c>
    </row>
    <row r="855" s="13" customFormat="1">
      <c r="A855" s="13"/>
      <c r="B855" s="233"/>
      <c r="C855" s="234"/>
      <c r="D855" s="235" t="s">
        <v>208</v>
      </c>
      <c r="E855" s="236" t="s">
        <v>19</v>
      </c>
      <c r="F855" s="237" t="s">
        <v>401</v>
      </c>
      <c r="G855" s="234"/>
      <c r="H855" s="236" t="s">
        <v>19</v>
      </c>
      <c r="I855" s="238"/>
      <c r="J855" s="234"/>
      <c r="K855" s="234"/>
      <c r="L855" s="239"/>
      <c r="M855" s="240"/>
      <c r="N855" s="241"/>
      <c r="O855" s="241"/>
      <c r="P855" s="241"/>
      <c r="Q855" s="241"/>
      <c r="R855" s="241"/>
      <c r="S855" s="241"/>
      <c r="T855" s="242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3" t="s">
        <v>208</v>
      </c>
      <c r="AU855" s="243" t="s">
        <v>81</v>
      </c>
      <c r="AV855" s="13" t="s">
        <v>79</v>
      </c>
      <c r="AW855" s="13" t="s">
        <v>33</v>
      </c>
      <c r="AX855" s="13" t="s">
        <v>72</v>
      </c>
      <c r="AY855" s="243" t="s">
        <v>196</v>
      </c>
    </row>
    <row r="856" s="14" customFormat="1">
      <c r="A856" s="14"/>
      <c r="B856" s="244"/>
      <c r="C856" s="245"/>
      <c r="D856" s="235" t="s">
        <v>208</v>
      </c>
      <c r="E856" s="246" t="s">
        <v>19</v>
      </c>
      <c r="F856" s="247" t="s">
        <v>2733</v>
      </c>
      <c r="G856" s="245"/>
      <c r="H856" s="248">
        <v>91.5</v>
      </c>
      <c r="I856" s="249"/>
      <c r="J856" s="245"/>
      <c r="K856" s="245"/>
      <c r="L856" s="250"/>
      <c r="M856" s="251"/>
      <c r="N856" s="252"/>
      <c r="O856" s="252"/>
      <c r="P856" s="252"/>
      <c r="Q856" s="252"/>
      <c r="R856" s="252"/>
      <c r="S856" s="252"/>
      <c r="T856" s="253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T856" s="254" t="s">
        <v>208</v>
      </c>
      <c r="AU856" s="254" t="s">
        <v>81</v>
      </c>
      <c r="AV856" s="14" t="s">
        <v>81</v>
      </c>
      <c r="AW856" s="14" t="s">
        <v>33</v>
      </c>
      <c r="AX856" s="14" t="s">
        <v>72</v>
      </c>
      <c r="AY856" s="254" t="s">
        <v>196</v>
      </c>
    </row>
    <row r="857" s="13" customFormat="1">
      <c r="A857" s="13"/>
      <c r="B857" s="233"/>
      <c r="C857" s="234"/>
      <c r="D857" s="235" t="s">
        <v>208</v>
      </c>
      <c r="E857" s="236" t="s">
        <v>19</v>
      </c>
      <c r="F857" s="237" t="s">
        <v>2562</v>
      </c>
      <c r="G857" s="234"/>
      <c r="H857" s="236" t="s">
        <v>19</v>
      </c>
      <c r="I857" s="238"/>
      <c r="J857" s="234"/>
      <c r="K857" s="234"/>
      <c r="L857" s="239"/>
      <c r="M857" s="240"/>
      <c r="N857" s="241"/>
      <c r="O857" s="241"/>
      <c r="P857" s="241"/>
      <c r="Q857" s="241"/>
      <c r="R857" s="241"/>
      <c r="S857" s="241"/>
      <c r="T857" s="242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43" t="s">
        <v>208</v>
      </c>
      <c r="AU857" s="243" t="s">
        <v>81</v>
      </c>
      <c r="AV857" s="13" t="s">
        <v>79</v>
      </c>
      <c r="AW857" s="13" t="s">
        <v>33</v>
      </c>
      <c r="AX857" s="13" t="s">
        <v>72</v>
      </c>
      <c r="AY857" s="243" t="s">
        <v>196</v>
      </c>
    </row>
    <row r="858" s="15" customFormat="1">
      <c r="A858" s="15"/>
      <c r="B858" s="255"/>
      <c r="C858" s="256"/>
      <c r="D858" s="235" t="s">
        <v>208</v>
      </c>
      <c r="E858" s="257" t="s">
        <v>19</v>
      </c>
      <c r="F858" s="258" t="s">
        <v>219</v>
      </c>
      <c r="G858" s="256"/>
      <c r="H858" s="259">
        <v>91.5</v>
      </c>
      <c r="I858" s="260"/>
      <c r="J858" s="256"/>
      <c r="K858" s="256"/>
      <c r="L858" s="261"/>
      <c r="M858" s="262"/>
      <c r="N858" s="263"/>
      <c r="O858" s="263"/>
      <c r="P858" s="263"/>
      <c r="Q858" s="263"/>
      <c r="R858" s="263"/>
      <c r="S858" s="263"/>
      <c r="T858" s="264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T858" s="265" t="s">
        <v>208</v>
      </c>
      <c r="AU858" s="265" t="s">
        <v>81</v>
      </c>
      <c r="AV858" s="15" t="s">
        <v>204</v>
      </c>
      <c r="AW858" s="15" t="s">
        <v>33</v>
      </c>
      <c r="AX858" s="15" t="s">
        <v>79</v>
      </c>
      <c r="AY858" s="265" t="s">
        <v>196</v>
      </c>
    </row>
    <row r="859" s="14" customFormat="1">
      <c r="A859" s="14"/>
      <c r="B859" s="244"/>
      <c r="C859" s="245"/>
      <c r="D859" s="235" t="s">
        <v>208</v>
      </c>
      <c r="E859" s="245"/>
      <c r="F859" s="247" t="s">
        <v>2735</v>
      </c>
      <c r="G859" s="245"/>
      <c r="H859" s="248">
        <v>549</v>
      </c>
      <c r="I859" s="249"/>
      <c r="J859" s="245"/>
      <c r="K859" s="245"/>
      <c r="L859" s="250"/>
      <c r="M859" s="251"/>
      <c r="N859" s="252"/>
      <c r="O859" s="252"/>
      <c r="P859" s="252"/>
      <c r="Q859" s="252"/>
      <c r="R859" s="252"/>
      <c r="S859" s="252"/>
      <c r="T859" s="253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54" t="s">
        <v>208</v>
      </c>
      <c r="AU859" s="254" t="s">
        <v>81</v>
      </c>
      <c r="AV859" s="14" t="s">
        <v>81</v>
      </c>
      <c r="AW859" s="14" t="s">
        <v>4</v>
      </c>
      <c r="AX859" s="14" t="s">
        <v>79</v>
      </c>
      <c r="AY859" s="254" t="s">
        <v>196</v>
      </c>
    </row>
    <row r="860" s="2" customFormat="1" ht="16.5" customHeight="1">
      <c r="A860" s="41"/>
      <c r="B860" s="42"/>
      <c r="C860" s="280" t="s">
        <v>677</v>
      </c>
      <c r="D860" s="280" t="s">
        <v>407</v>
      </c>
      <c r="E860" s="281" t="s">
        <v>1049</v>
      </c>
      <c r="F860" s="282" t="s">
        <v>1050</v>
      </c>
      <c r="G860" s="283" t="s">
        <v>264</v>
      </c>
      <c r="H860" s="284">
        <v>27.998999999999999</v>
      </c>
      <c r="I860" s="285"/>
      <c r="J860" s="286">
        <f>ROUND(I860*H860,2)</f>
        <v>0</v>
      </c>
      <c r="K860" s="282" t="s">
        <v>203</v>
      </c>
      <c r="L860" s="287"/>
      <c r="M860" s="288" t="s">
        <v>19</v>
      </c>
      <c r="N860" s="289" t="s">
        <v>43</v>
      </c>
      <c r="O860" s="87"/>
      <c r="P860" s="224">
        <f>O860*H860</f>
        <v>0</v>
      </c>
      <c r="Q860" s="224">
        <v>0.22</v>
      </c>
      <c r="R860" s="224">
        <f>Q860*H860</f>
        <v>6.1597799999999996</v>
      </c>
      <c r="S860" s="224">
        <v>0</v>
      </c>
      <c r="T860" s="225">
        <f>S860*H860</f>
        <v>0</v>
      </c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R860" s="226" t="s">
        <v>284</v>
      </c>
      <c r="AT860" s="226" t="s">
        <v>407</v>
      </c>
      <c r="AU860" s="226" t="s">
        <v>81</v>
      </c>
      <c r="AY860" s="20" t="s">
        <v>196</v>
      </c>
      <c r="BE860" s="227">
        <f>IF(N860="základní",J860,0)</f>
        <v>0</v>
      </c>
      <c r="BF860" s="227">
        <f>IF(N860="snížená",J860,0)</f>
        <v>0</v>
      </c>
      <c r="BG860" s="227">
        <f>IF(N860="zákl. přenesená",J860,0)</f>
        <v>0</v>
      </c>
      <c r="BH860" s="227">
        <f>IF(N860="sníž. přenesená",J860,0)</f>
        <v>0</v>
      </c>
      <c r="BI860" s="227">
        <f>IF(N860="nulová",J860,0)</f>
        <v>0</v>
      </c>
      <c r="BJ860" s="20" t="s">
        <v>79</v>
      </c>
      <c r="BK860" s="227">
        <f>ROUND(I860*H860,2)</f>
        <v>0</v>
      </c>
      <c r="BL860" s="20" t="s">
        <v>204</v>
      </c>
      <c r="BM860" s="226" t="s">
        <v>2736</v>
      </c>
    </row>
    <row r="861" s="13" customFormat="1">
      <c r="A861" s="13"/>
      <c r="B861" s="233"/>
      <c r="C861" s="234"/>
      <c r="D861" s="235" t="s">
        <v>208</v>
      </c>
      <c r="E861" s="236" t="s">
        <v>19</v>
      </c>
      <c r="F861" s="237" t="s">
        <v>2729</v>
      </c>
      <c r="G861" s="234"/>
      <c r="H861" s="236" t="s">
        <v>19</v>
      </c>
      <c r="I861" s="238"/>
      <c r="J861" s="234"/>
      <c r="K861" s="234"/>
      <c r="L861" s="239"/>
      <c r="M861" s="240"/>
      <c r="N861" s="241"/>
      <c r="O861" s="241"/>
      <c r="P861" s="241"/>
      <c r="Q861" s="241"/>
      <c r="R861" s="241"/>
      <c r="S861" s="241"/>
      <c r="T861" s="242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3" t="s">
        <v>208</v>
      </c>
      <c r="AU861" s="243" t="s">
        <v>81</v>
      </c>
      <c r="AV861" s="13" t="s">
        <v>79</v>
      </c>
      <c r="AW861" s="13" t="s">
        <v>33</v>
      </c>
      <c r="AX861" s="13" t="s">
        <v>72</v>
      </c>
      <c r="AY861" s="243" t="s">
        <v>196</v>
      </c>
    </row>
    <row r="862" s="13" customFormat="1">
      <c r="A862" s="13"/>
      <c r="B862" s="233"/>
      <c r="C862" s="234"/>
      <c r="D862" s="235" t="s">
        <v>208</v>
      </c>
      <c r="E862" s="236" t="s">
        <v>19</v>
      </c>
      <c r="F862" s="237" t="s">
        <v>2730</v>
      </c>
      <c r="G862" s="234"/>
      <c r="H862" s="236" t="s">
        <v>19</v>
      </c>
      <c r="I862" s="238"/>
      <c r="J862" s="234"/>
      <c r="K862" s="234"/>
      <c r="L862" s="239"/>
      <c r="M862" s="240"/>
      <c r="N862" s="241"/>
      <c r="O862" s="241"/>
      <c r="P862" s="241"/>
      <c r="Q862" s="241"/>
      <c r="R862" s="241"/>
      <c r="S862" s="241"/>
      <c r="T862" s="242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43" t="s">
        <v>208</v>
      </c>
      <c r="AU862" s="243" t="s">
        <v>81</v>
      </c>
      <c r="AV862" s="13" t="s">
        <v>79</v>
      </c>
      <c r="AW862" s="13" t="s">
        <v>33</v>
      </c>
      <c r="AX862" s="13" t="s">
        <v>72</v>
      </c>
      <c r="AY862" s="243" t="s">
        <v>196</v>
      </c>
    </row>
    <row r="863" s="13" customFormat="1">
      <c r="A863" s="13"/>
      <c r="B863" s="233"/>
      <c r="C863" s="234"/>
      <c r="D863" s="235" t="s">
        <v>208</v>
      </c>
      <c r="E863" s="236" t="s">
        <v>19</v>
      </c>
      <c r="F863" s="237" t="s">
        <v>2731</v>
      </c>
      <c r="G863" s="234"/>
      <c r="H863" s="236" t="s">
        <v>19</v>
      </c>
      <c r="I863" s="238"/>
      <c r="J863" s="234"/>
      <c r="K863" s="234"/>
      <c r="L863" s="239"/>
      <c r="M863" s="240"/>
      <c r="N863" s="241"/>
      <c r="O863" s="241"/>
      <c r="P863" s="241"/>
      <c r="Q863" s="241"/>
      <c r="R863" s="241"/>
      <c r="S863" s="241"/>
      <c r="T863" s="24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3" t="s">
        <v>208</v>
      </c>
      <c r="AU863" s="243" t="s">
        <v>81</v>
      </c>
      <c r="AV863" s="13" t="s">
        <v>79</v>
      </c>
      <c r="AW863" s="13" t="s">
        <v>33</v>
      </c>
      <c r="AX863" s="13" t="s">
        <v>72</v>
      </c>
      <c r="AY863" s="243" t="s">
        <v>196</v>
      </c>
    </row>
    <row r="864" s="13" customFormat="1">
      <c r="A864" s="13"/>
      <c r="B864" s="233"/>
      <c r="C864" s="234"/>
      <c r="D864" s="235" t="s">
        <v>208</v>
      </c>
      <c r="E864" s="236" t="s">
        <v>19</v>
      </c>
      <c r="F864" s="237" t="s">
        <v>2732</v>
      </c>
      <c r="G864" s="234"/>
      <c r="H864" s="236" t="s">
        <v>19</v>
      </c>
      <c r="I864" s="238"/>
      <c r="J864" s="234"/>
      <c r="K864" s="234"/>
      <c r="L864" s="239"/>
      <c r="M864" s="240"/>
      <c r="N864" s="241"/>
      <c r="O864" s="241"/>
      <c r="P864" s="241"/>
      <c r="Q864" s="241"/>
      <c r="R864" s="241"/>
      <c r="S864" s="241"/>
      <c r="T864" s="242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43" t="s">
        <v>208</v>
      </c>
      <c r="AU864" s="243" t="s">
        <v>81</v>
      </c>
      <c r="AV864" s="13" t="s">
        <v>79</v>
      </c>
      <c r="AW864" s="13" t="s">
        <v>33</v>
      </c>
      <c r="AX864" s="13" t="s">
        <v>72</v>
      </c>
      <c r="AY864" s="243" t="s">
        <v>196</v>
      </c>
    </row>
    <row r="865" s="13" customFormat="1">
      <c r="A865" s="13"/>
      <c r="B865" s="233"/>
      <c r="C865" s="234"/>
      <c r="D865" s="235" t="s">
        <v>208</v>
      </c>
      <c r="E865" s="236" t="s">
        <v>19</v>
      </c>
      <c r="F865" s="237" t="s">
        <v>487</v>
      </c>
      <c r="G865" s="234"/>
      <c r="H865" s="236" t="s">
        <v>19</v>
      </c>
      <c r="I865" s="238"/>
      <c r="J865" s="234"/>
      <c r="K865" s="234"/>
      <c r="L865" s="239"/>
      <c r="M865" s="240"/>
      <c r="N865" s="241"/>
      <c r="O865" s="241"/>
      <c r="P865" s="241"/>
      <c r="Q865" s="241"/>
      <c r="R865" s="241"/>
      <c r="S865" s="241"/>
      <c r="T865" s="242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43" t="s">
        <v>208</v>
      </c>
      <c r="AU865" s="243" t="s">
        <v>81</v>
      </c>
      <c r="AV865" s="13" t="s">
        <v>79</v>
      </c>
      <c r="AW865" s="13" t="s">
        <v>33</v>
      </c>
      <c r="AX865" s="13" t="s">
        <v>72</v>
      </c>
      <c r="AY865" s="243" t="s">
        <v>196</v>
      </c>
    </row>
    <row r="866" s="14" customFormat="1">
      <c r="A866" s="14"/>
      <c r="B866" s="244"/>
      <c r="C866" s="245"/>
      <c r="D866" s="235" t="s">
        <v>208</v>
      </c>
      <c r="E866" s="246" t="s">
        <v>19</v>
      </c>
      <c r="F866" s="247" t="s">
        <v>72</v>
      </c>
      <c r="G866" s="245"/>
      <c r="H866" s="248">
        <v>0</v>
      </c>
      <c r="I866" s="249"/>
      <c r="J866" s="245"/>
      <c r="K866" s="245"/>
      <c r="L866" s="250"/>
      <c r="M866" s="251"/>
      <c r="N866" s="252"/>
      <c r="O866" s="252"/>
      <c r="P866" s="252"/>
      <c r="Q866" s="252"/>
      <c r="R866" s="252"/>
      <c r="S866" s="252"/>
      <c r="T866" s="253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54" t="s">
        <v>208</v>
      </c>
      <c r="AU866" s="254" t="s">
        <v>81</v>
      </c>
      <c r="AV866" s="14" t="s">
        <v>81</v>
      </c>
      <c r="AW866" s="14" t="s">
        <v>33</v>
      </c>
      <c r="AX866" s="14" t="s">
        <v>72</v>
      </c>
      <c r="AY866" s="254" t="s">
        <v>196</v>
      </c>
    </row>
    <row r="867" s="13" customFormat="1">
      <c r="A867" s="13"/>
      <c r="B867" s="233"/>
      <c r="C867" s="234"/>
      <c r="D867" s="235" t="s">
        <v>208</v>
      </c>
      <c r="E867" s="236" t="s">
        <v>19</v>
      </c>
      <c r="F867" s="237" t="s">
        <v>2562</v>
      </c>
      <c r="G867" s="234"/>
      <c r="H867" s="236" t="s">
        <v>19</v>
      </c>
      <c r="I867" s="238"/>
      <c r="J867" s="234"/>
      <c r="K867" s="234"/>
      <c r="L867" s="239"/>
      <c r="M867" s="240"/>
      <c r="N867" s="241"/>
      <c r="O867" s="241"/>
      <c r="P867" s="241"/>
      <c r="Q867" s="241"/>
      <c r="R867" s="241"/>
      <c r="S867" s="241"/>
      <c r="T867" s="242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43" t="s">
        <v>208</v>
      </c>
      <c r="AU867" s="243" t="s">
        <v>81</v>
      </c>
      <c r="AV867" s="13" t="s">
        <v>79</v>
      </c>
      <c r="AW867" s="13" t="s">
        <v>33</v>
      </c>
      <c r="AX867" s="13" t="s">
        <v>72</v>
      </c>
      <c r="AY867" s="243" t="s">
        <v>196</v>
      </c>
    </row>
    <row r="868" s="13" customFormat="1">
      <c r="A868" s="13"/>
      <c r="B868" s="233"/>
      <c r="C868" s="234"/>
      <c r="D868" s="235" t="s">
        <v>208</v>
      </c>
      <c r="E868" s="236" t="s">
        <v>19</v>
      </c>
      <c r="F868" s="237" t="s">
        <v>2729</v>
      </c>
      <c r="G868" s="234"/>
      <c r="H868" s="236" t="s">
        <v>19</v>
      </c>
      <c r="I868" s="238"/>
      <c r="J868" s="234"/>
      <c r="K868" s="234"/>
      <c r="L868" s="239"/>
      <c r="M868" s="240"/>
      <c r="N868" s="241"/>
      <c r="O868" s="241"/>
      <c r="P868" s="241"/>
      <c r="Q868" s="241"/>
      <c r="R868" s="241"/>
      <c r="S868" s="241"/>
      <c r="T868" s="242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43" t="s">
        <v>208</v>
      </c>
      <c r="AU868" s="243" t="s">
        <v>81</v>
      </c>
      <c r="AV868" s="13" t="s">
        <v>79</v>
      </c>
      <c r="AW868" s="13" t="s">
        <v>33</v>
      </c>
      <c r="AX868" s="13" t="s">
        <v>72</v>
      </c>
      <c r="AY868" s="243" t="s">
        <v>196</v>
      </c>
    </row>
    <row r="869" s="13" customFormat="1">
      <c r="A869" s="13"/>
      <c r="B869" s="233"/>
      <c r="C869" s="234"/>
      <c r="D869" s="235" t="s">
        <v>208</v>
      </c>
      <c r="E869" s="236" t="s">
        <v>19</v>
      </c>
      <c r="F869" s="237" t="s">
        <v>2730</v>
      </c>
      <c r="G869" s="234"/>
      <c r="H869" s="236" t="s">
        <v>19</v>
      </c>
      <c r="I869" s="238"/>
      <c r="J869" s="234"/>
      <c r="K869" s="234"/>
      <c r="L869" s="239"/>
      <c r="M869" s="240"/>
      <c r="N869" s="241"/>
      <c r="O869" s="241"/>
      <c r="P869" s="241"/>
      <c r="Q869" s="241"/>
      <c r="R869" s="241"/>
      <c r="S869" s="241"/>
      <c r="T869" s="242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43" t="s">
        <v>208</v>
      </c>
      <c r="AU869" s="243" t="s">
        <v>81</v>
      </c>
      <c r="AV869" s="13" t="s">
        <v>79</v>
      </c>
      <c r="AW869" s="13" t="s">
        <v>33</v>
      </c>
      <c r="AX869" s="13" t="s">
        <v>72</v>
      </c>
      <c r="AY869" s="243" t="s">
        <v>196</v>
      </c>
    </row>
    <row r="870" s="13" customFormat="1">
      <c r="A870" s="13"/>
      <c r="B870" s="233"/>
      <c r="C870" s="234"/>
      <c r="D870" s="235" t="s">
        <v>208</v>
      </c>
      <c r="E870" s="236" t="s">
        <v>19</v>
      </c>
      <c r="F870" s="237" t="s">
        <v>2731</v>
      </c>
      <c r="G870" s="234"/>
      <c r="H870" s="236" t="s">
        <v>19</v>
      </c>
      <c r="I870" s="238"/>
      <c r="J870" s="234"/>
      <c r="K870" s="234"/>
      <c r="L870" s="239"/>
      <c r="M870" s="240"/>
      <c r="N870" s="241"/>
      <c r="O870" s="241"/>
      <c r="P870" s="241"/>
      <c r="Q870" s="241"/>
      <c r="R870" s="241"/>
      <c r="S870" s="241"/>
      <c r="T870" s="242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3" t="s">
        <v>208</v>
      </c>
      <c r="AU870" s="243" t="s">
        <v>81</v>
      </c>
      <c r="AV870" s="13" t="s">
        <v>79</v>
      </c>
      <c r="AW870" s="13" t="s">
        <v>33</v>
      </c>
      <c r="AX870" s="13" t="s">
        <v>72</v>
      </c>
      <c r="AY870" s="243" t="s">
        <v>196</v>
      </c>
    </row>
    <row r="871" s="13" customFormat="1">
      <c r="A871" s="13"/>
      <c r="B871" s="233"/>
      <c r="C871" s="234"/>
      <c r="D871" s="235" t="s">
        <v>208</v>
      </c>
      <c r="E871" s="236" t="s">
        <v>19</v>
      </c>
      <c r="F871" s="237" t="s">
        <v>2732</v>
      </c>
      <c r="G871" s="234"/>
      <c r="H871" s="236" t="s">
        <v>19</v>
      </c>
      <c r="I871" s="238"/>
      <c r="J871" s="234"/>
      <c r="K871" s="234"/>
      <c r="L871" s="239"/>
      <c r="M871" s="240"/>
      <c r="N871" s="241"/>
      <c r="O871" s="241"/>
      <c r="P871" s="241"/>
      <c r="Q871" s="241"/>
      <c r="R871" s="241"/>
      <c r="S871" s="241"/>
      <c r="T871" s="242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43" t="s">
        <v>208</v>
      </c>
      <c r="AU871" s="243" t="s">
        <v>81</v>
      </c>
      <c r="AV871" s="13" t="s">
        <v>79</v>
      </c>
      <c r="AW871" s="13" t="s">
        <v>33</v>
      </c>
      <c r="AX871" s="13" t="s">
        <v>72</v>
      </c>
      <c r="AY871" s="243" t="s">
        <v>196</v>
      </c>
    </row>
    <row r="872" s="13" customFormat="1">
      <c r="A872" s="13"/>
      <c r="B872" s="233"/>
      <c r="C872" s="234"/>
      <c r="D872" s="235" t="s">
        <v>208</v>
      </c>
      <c r="E872" s="236" t="s">
        <v>19</v>
      </c>
      <c r="F872" s="237" t="s">
        <v>489</v>
      </c>
      <c r="G872" s="234"/>
      <c r="H872" s="236" t="s">
        <v>19</v>
      </c>
      <c r="I872" s="238"/>
      <c r="J872" s="234"/>
      <c r="K872" s="234"/>
      <c r="L872" s="239"/>
      <c r="M872" s="240"/>
      <c r="N872" s="241"/>
      <c r="O872" s="241"/>
      <c r="P872" s="241"/>
      <c r="Q872" s="241"/>
      <c r="R872" s="241"/>
      <c r="S872" s="241"/>
      <c r="T872" s="242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43" t="s">
        <v>208</v>
      </c>
      <c r="AU872" s="243" t="s">
        <v>81</v>
      </c>
      <c r="AV872" s="13" t="s">
        <v>79</v>
      </c>
      <c r="AW872" s="13" t="s">
        <v>33</v>
      </c>
      <c r="AX872" s="13" t="s">
        <v>72</v>
      </c>
      <c r="AY872" s="243" t="s">
        <v>196</v>
      </c>
    </row>
    <row r="873" s="14" customFormat="1">
      <c r="A873" s="14"/>
      <c r="B873" s="244"/>
      <c r="C873" s="245"/>
      <c r="D873" s="235" t="s">
        <v>208</v>
      </c>
      <c r="E873" s="246" t="s">
        <v>19</v>
      </c>
      <c r="F873" s="247" t="s">
        <v>72</v>
      </c>
      <c r="G873" s="245"/>
      <c r="H873" s="248">
        <v>0</v>
      </c>
      <c r="I873" s="249"/>
      <c r="J873" s="245"/>
      <c r="K873" s="245"/>
      <c r="L873" s="250"/>
      <c r="M873" s="251"/>
      <c r="N873" s="252"/>
      <c r="O873" s="252"/>
      <c r="P873" s="252"/>
      <c r="Q873" s="252"/>
      <c r="R873" s="252"/>
      <c r="S873" s="252"/>
      <c r="T873" s="253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T873" s="254" t="s">
        <v>208</v>
      </c>
      <c r="AU873" s="254" t="s">
        <v>81</v>
      </c>
      <c r="AV873" s="14" t="s">
        <v>81</v>
      </c>
      <c r="AW873" s="14" t="s">
        <v>33</v>
      </c>
      <c r="AX873" s="14" t="s">
        <v>72</v>
      </c>
      <c r="AY873" s="254" t="s">
        <v>196</v>
      </c>
    </row>
    <row r="874" s="13" customFormat="1">
      <c r="A874" s="13"/>
      <c r="B874" s="233"/>
      <c r="C874" s="234"/>
      <c r="D874" s="235" t="s">
        <v>208</v>
      </c>
      <c r="E874" s="236" t="s">
        <v>19</v>
      </c>
      <c r="F874" s="237" t="s">
        <v>2562</v>
      </c>
      <c r="G874" s="234"/>
      <c r="H874" s="236" t="s">
        <v>19</v>
      </c>
      <c r="I874" s="238"/>
      <c r="J874" s="234"/>
      <c r="K874" s="234"/>
      <c r="L874" s="239"/>
      <c r="M874" s="240"/>
      <c r="N874" s="241"/>
      <c r="O874" s="241"/>
      <c r="P874" s="241"/>
      <c r="Q874" s="241"/>
      <c r="R874" s="241"/>
      <c r="S874" s="241"/>
      <c r="T874" s="242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3" t="s">
        <v>208</v>
      </c>
      <c r="AU874" s="243" t="s">
        <v>81</v>
      </c>
      <c r="AV874" s="13" t="s">
        <v>79</v>
      </c>
      <c r="AW874" s="13" t="s">
        <v>33</v>
      </c>
      <c r="AX874" s="13" t="s">
        <v>72</v>
      </c>
      <c r="AY874" s="243" t="s">
        <v>196</v>
      </c>
    </row>
    <row r="875" s="13" customFormat="1">
      <c r="A875" s="13"/>
      <c r="B875" s="233"/>
      <c r="C875" s="234"/>
      <c r="D875" s="235" t="s">
        <v>208</v>
      </c>
      <c r="E875" s="236" t="s">
        <v>19</v>
      </c>
      <c r="F875" s="237" t="s">
        <v>2729</v>
      </c>
      <c r="G875" s="234"/>
      <c r="H875" s="236" t="s">
        <v>19</v>
      </c>
      <c r="I875" s="238"/>
      <c r="J875" s="234"/>
      <c r="K875" s="234"/>
      <c r="L875" s="239"/>
      <c r="M875" s="240"/>
      <c r="N875" s="241"/>
      <c r="O875" s="241"/>
      <c r="P875" s="241"/>
      <c r="Q875" s="241"/>
      <c r="R875" s="241"/>
      <c r="S875" s="241"/>
      <c r="T875" s="242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43" t="s">
        <v>208</v>
      </c>
      <c r="AU875" s="243" t="s">
        <v>81</v>
      </c>
      <c r="AV875" s="13" t="s">
        <v>79</v>
      </c>
      <c r="AW875" s="13" t="s">
        <v>33</v>
      </c>
      <c r="AX875" s="13" t="s">
        <v>72</v>
      </c>
      <c r="AY875" s="243" t="s">
        <v>196</v>
      </c>
    </row>
    <row r="876" s="13" customFormat="1">
      <c r="A876" s="13"/>
      <c r="B876" s="233"/>
      <c r="C876" s="234"/>
      <c r="D876" s="235" t="s">
        <v>208</v>
      </c>
      <c r="E876" s="236" t="s">
        <v>19</v>
      </c>
      <c r="F876" s="237" t="s">
        <v>2730</v>
      </c>
      <c r="G876" s="234"/>
      <c r="H876" s="236" t="s">
        <v>19</v>
      </c>
      <c r="I876" s="238"/>
      <c r="J876" s="234"/>
      <c r="K876" s="234"/>
      <c r="L876" s="239"/>
      <c r="M876" s="240"/>
      <c r="N876" s="241"/>
      <c r="O876" s="241"/>
      <c r="P876" s="241"/>
      <c r="Q876" s="241"/>
      <c r="R876" s="241"/>
      <c r="S876" s="241"/>
      <c r="T876" s="242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43" t="s">
        <v>208</v>
      </c>
      <c r="AU876" s="243" t="s">
        <v>81</v>
      </c>
      <c r="AV876" s="13" t="s">
        <v>79</v>
      </c>
      <c r="AW876" s="13" t="s">
        <v>33</v>
      </c>
      <c r="AX876" s="13" t="s">
        <v>72</v>
      </c>
      <c r="AY876" s="243" t="s">
        <v>196</v>
      </c>
    </row>
    <row r="877" s="13" customFormat="1">
      <c r="A877" s="13"/>
      <c r="B877" s="233"/>
      <c r="C877" s="234"/>
      <c r="D877" s="235" t="s">
        <v>208</v>
      </c>
      <c r="E877" s="236" t="s">
        <v>19</v>
      </c>
      <c r="F877" s="237" t="s">
        <v>2731</v>
      </c>
      <c r="G877" s="234"/>
      <c r="H877" s="236" t="s">
        <v>19</v>
      </c>
      <c r="I877" s="238"/>
      <c r="J877" s="234"/>
      <c r="K877" s="234"/>
      <c r="L877" s="239"/>
      <c r="M877" s="240"/>
      <c r="N877" s="241"/>
      <c r="O877" s="241"/>
      <c r="P877" s="241"/>
      <c r="Q877" s="241"/>
      <c r="R877" s="241"/>
      <c r="S877" s="241"/>
      <c r="T877" s="242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43" t="s">
        <v>208</v>
      </c>
      <c r="AU877" s="243" t="s">
        <v>81</v>
      </c>
      <c r="AV877" s="13" t="s">
        <v>79</v>
      </c>
      <c r="AW877" s="13" t="s">
        <v>33</v>
      </c>
      <c r="AX877" s="13" t="s">
        <v>72</v>
      </c>
      <c r="AY877" s="243" t="s">
        <v>196</v>
      </c>
    </row>
    <row r="878" s="13" customFormat="1">
      <c r="A878" s="13"/>
      <c r="B878" s="233"/>
      <c r="C878" s="234"/>
      <c r="D878" s="235" t="s">
        <v>208</v>
      </c>
      <c r="E878" s="236" t="s">
        <v>19</v>
      </c>
      <c r="F878" s="237" t="s">
        <v>2732</v>
      </c>
      <c r="G878" s="234"/>
      <c r="H878" s="236" t="s">
        <v>19</v>
      </c>
      <c r="I878" s="238"/>
      <c r="J878" s="234"/>
      <c r="K878" s="234"/>
      <c r="L878" s="239"/>
      <c r="M878" s="240"/>
      <c r="N878" s="241"/>
      <c r="O878" s="241"/>
      <c r="P878" s="241"/>
      <c r="Q878" s="241"/>
      <c r="R878" s="241"/>
      <c r="S878" s="241"/>
      <c r="T878" s="242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3" t="s">
        <v>208</v>
      </c>
      <c r="AU878" s="243" t="s">
        <v>81</v>
      </c>
      <c r="AV878" s="13" t="s">
        <v>79</v>
      </c>
      <c r="AW878" s="13" t="s">
        <v>33</v>
      </c>
      <c r="AX878" s="13" t="s">
        <v>72</v>
      </c>
      <c r="AY878" s="243" t="s">
        <v>196</v>
      </c>
    </row>
    <row r="879" s="13" customFormat="1">
      <c r="A879" s="13"/>
      <c r="B879" s="233"/>
      <c r="C879" s="234"/>
      <c r="D879" s="235" t="s">
        <v>208</v>
      </c>
      <c r="E879" s="236" t="s">
        <v>19</v>
      </c>
      <c r="F879" s="237" t="s">
        <v>401</v>
      </c>
      <c r="G879" s="234"/>
      <c r="H879" s="236" t="s">
        <v>19</v>
      </c>
      <c r="I879" s="238"/>
      <c r="J879" s="234"/>
      <c r="K879" s="234"/>
      <c r="L879" s="239"/>
      <c r="M879" s="240"/>
      <c r="N879" s="241"/>
      <c r="O879" s="241"/>
      <c r="P879" s="241"/>
      <c r="Q879" s="241"/>
      <c r="R879" s="241"/>
      <c r="S879" s="241"/>
      <c r="T879" s="242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43" t="s">
        <v>208</v>
      </c>
      <c r="AU879" s="243" t="s">
        <v>81</v>
      </c>
      <c r="AV879" s="13" t="s">
        <v>79</v>
      </c>
      <c r="AW879" s="13" t="s">
        <v>33</v>
      </c>
      <c r="AX879" s="13" t="s">
        <v>72</v>
      </c>
      <c r="AY879" s="243" t="s">
        <v>196</v>
      </c>
    </row>
    <row r="880" s="14" customFormat="1">
      <c r="A880" s="14"/>
      <c r="B880" s="244"/>
      <c r="C880" s="245"/>
      <c r="D880" s="235" t="s">
        <v>208</v>
      </c>
      <c r="E880" s="246" t="s">
        <v>19</v>
      </c>
      <c r="F880" s="247" t="s">
        <v>2737</v>
      </c>
      <c r="G880" s="245"/>
      <c r="H880" s="248">
        <v>549</v>
      </c>
      <c r="I880" s="249"/>
      <c r="J880" s="245"/>
      <c r="K880" s="245"/>
      <c r="L880" s="250"/>
      <c r="M880" s="251"/>
      <c r="N880" s="252"/>
      <c r="O880" s="252"/>
      <c r="P880" s="252"/>
      <c r="Q880" s="252"/>
      <c r="R880" s="252"/>
      <c r="S880" s="252"/>
      <c r="T880" s="253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T880" s="254" t="s">
        <v>208</v>
      </c>
      <c r="AU880" s="254" t="s">
        <v>81</v>
      </c>
      <c r="AV880" s="14" t="s">
        <v>81</v>
      </c>
      <c r="AW880" s="14" t="s">
        <v>33</v>
      </c>
      <c r="AX880" s="14" t="s">
        <v>72</v>
      </c>
      <c r="AY880" s="254" t="s">
        <v>196</v>
      </c>
    </row>
    <row r="881" s="13" customFormat="1">
      <c r="A881" s="13"/>
      <c r="B881" s="233"/>
      <c r="C881" s="234"/>
      <c r="D881" s="235" t="s">
        <v>208</v>
      </c>
      <c r="E881" s="236" t="s">
        <v>19</v>
      </c>
      <c r="F881" s="237" t="s">
        <v>2562</v>
      </c>
      <c r="G881" s="234"/>
      <c r="H881" s="236" t="s">
        <v>19</v>
      </c>
      <c r="I881" s="238"/>
      <c r="J881" s="234"/>
      <c r="K881" s="234"/>
      <c r="L881" s="239"/>
      <c r="M881" s="240"/>
      <c r="N881" s="241"/>
      <c r="O881" s="241"/>
      <c r="P881" s="241"/>
      <c r="Q881" s="241"/>
      <c r="R881" s="241"/>
      <c r="S881" s="241"/>
      <c r="T881" s="242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43" t="s">
        <v>208</v>
      </c>
      <c r="AU881" s="243" t="s">
        <v>81</v>
      </c>
      <c r="AV881" s="13" t="s">
        <v>79</v>
      </c>
      <c r="AW881" s="13" t="s">
        <v>33</v>
      </c>
      <c r="AX881" s="13" t="s">
        <v>72</v>
      </c>
      <c r="AY881" s="243" t="s">
        <v>196</v>
      </c>
    </row>
    <row r="882" s="15" customFormat="1">
      <c r="A882" s="15"/>
      <c r="B882" s="255"/>
      <c r="C882" s="256"/>
      <c r="D882" s="235" t="s">
        <v>208</v>
      </c>
      <c r="E882" s="257" t="s">
        <v>19</v>
      </c>
      <c r="F882" s="258" t="s">
        <v>219</v>
      </c>
      <c r="G882" s="256"/>
      <c r="H882" s="259">
        <v>549</v>
      </c>
      <c r="I882" s="260"/>
      <c r="J882" s="256"/>
      <c r="K882" s="256"/>
      <c r="L882" s="261"/>
      <c r="M882" s="262"/>
      <c r="N882" s="263"/>
      <c r="O882" s="263"/>
      <c r="P882" s="263"/>
      <c r="Q882" s="263"/>
      <c r="R882" s="263"/>
      <c r="S882" s="263"/>
      <c r="T882" s="264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T882" s="265" t="s">
        <v>208</v>
      </c>
      <c r="AU882" s="265" t="s">
        <v>81</v>
      </c>
      <c r="AV882" s="15" t="s">
        <v>204</v>
      </c>
      <c r="AW882" s="15" t="s">
        <v>33</v>
      </c>
      <c r="AX882" s="15" t="s">
        <v>79</v>
      </c>
      <c r="AY882" s="265" t="s">
        <v>196</v>
      </c>
    </row>
    <row r="883" s="14" customFormat="1">
      <c r="A883" s="14"/>
      <c r="B883" s="244"/>
      <c r="C883" s="245"/>
      <c r="D883" s="235" t="s">
        <v>208</v>
      </c>
      <c r="E883" s="245"/>
      <c r="F883" s="247" t="s">
        <v>2738</v>
      </c>
      <c r="G883" s="245"/>
      <c r="H883" s="248">
        <v>27.998999999999999</v>
      </c>
      <c r="I883" s="249"/>
      <c r="J883" s="245"/>
      <c r="K883" s="245"/>
      <c r="L883" s="250"/>
      <c r="M883" s="251"/>
      <c r="N883" s="252"/>
      <c r="O883" s="252"/>
      <c r="P883" s="252"/>
      <c r="Q883" s="252"/>
      <c r="R883" s="252"/>
      <c r="S883" s="252"/>
      <c r="T883" s="253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T883" s="254" t="s">
        <v>208</v>
      </c>
      <c r="AU883" s="254" t="s">
        <v>81</v>
      </c>
      <c r="AV883" s="14" t="s">
        <v>81</v>
      </c>
      <c r="AW883" s="14" t="s">
        <v>4</v>
      </c>
      <c r="AX883" s="14" t="s">
        <v>79</v>
      </c>
      <c r="AY883" s="254" t="s">
        <v>196</v>
      </c>
    </row>
    <row r="884" s="2" customFormat="1" ht="21.75" customHeight="1">
      <c r="A884" s="41"/>
      <c r="B884" s="42"/>
      <c r="C884" s="215" t="s">
        <v>679</v>
      </c>
      <c r="D884" s="215" t="s">
        <v>199</v>
      </c>
      <c r="E884" s="216" t="s">
        <v>2721</v>
      </c>
      <c r="F884" s="217" t="s">
        <v>2722</v>
      </c>
      <c r="G884" s="218" t="s">
        <v>202</v>
      </c>
      <c r="H884" s="219">
        <v>91.5</v>
      </c>
      <c r="I884" s="220"/>
      <c r="J884" s="221">
        <f>ROUND(I884*H884,2)</f>
        <v>0</v>
      </c>
      <c r="K884" s="217" t="s">
        <v>19</v>
      </c>
      <c r="L884" s="47"/>
      <c r="M884" s="222" t="s">
        <v>19</v>
      </c>
      <c r="N884" s="223" t="s">
        <v>43</v>
      </c>
      <c r="O884" s="87"/>
      <c r="P884" s="224">
        <f>O884*H884</f>
        <v>0</v>
      </c>
      <c r="Q884" s="224">
        <v>0.11500000000000001</v>
      </c>
      <c r="R884" s="224">
        <f>Q884*H884</f>
        <v>10.522500000000001</v>
      </c>
      <c r="S884" s="224">
        <v>0</v>
      </c>
      <c r="T884" s="225">
        <f>S884*H884</f>
        <v>0</v>
      </c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R884" s="226" t="s">
        <v>204</v>
      </c>
      <c r="AT884" s="226" t="s">
        <v>199</v>
      </c>
      <c r="AU884" s="226" t="s">
        <v>81</v>
      </c>
      <c r="AY884" s="20" t="s">
        <v>196</v>
      </c>
      <c r="BE884" s="227">
        <f>IF(N884="základní",J884,0)</f>
        <v>0</v>
      </c>
      <c r="BF884" s="227">
        <f>IF(N884="snížená",J884,0)</f>
        <v>0</v>
      </c>
      <c r="BG884" s="227">
        <f>IF(N884="zákl. přenesená",J884,0)</f>
        <v>0</v>
      </c>
      <c r="BH884" s="227">
        <f>IF(N884="sníž. přenesená",J884,0)</f>
        <v>0</v>
      </c>
      <c r="BI884" s="227">
        <f>IF(N884="nulová",J884,0)</f>
        <v>0</v>
      </c>
      <c r="BJ884" s="20" t="s">
        <v>79</v>
      </c>
      <c r="BK884" s="227">
        <f>ROUND(I884*H884,2)</f>
        <v>0</v>
      </c>
      <c r="BL884" s="20" t="s">
        <v>204</v>
      </c>
      <c r="BM884" s="226" t="s">
        <v>2739</v>
      </c>
    </row>
    <row r="885" s="13" customFormat="1">
      <c r="A885" s="13"/>
      <c r="B885" s="233"/>
      <c r="C885" s="234"/>
      <c r="D885" s="235" t="s">
        <v>208</v>
      </c>
      <c r="E885" s="236" t="s">
        <v>19</v>
      </c>
      <c r="F885" s="237" t="s">
        <v>2729</v>
      </c>
      <c r="G885" s="234"/>
      <c r="H885" s="236" t="s">
        <v>19</v>
      </c>
      <c r="I885" s="238"/>
      <c r="J885" s="234"/>
      <c r="K885" s="234"/>
      <c r="L885" s="239"/>
      <c r="M885" s="240"/>
      <c r="N885" s="241"/>
      <c r="O885" s="241"/>
      <c r="P885" s="241"/>
      <c r="Q885" s="241"/>
      <c r="R885" s="241"/>
      <c r="S885" s="241"/>
      <c r="T885" s="242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3" t="s">
        <v>208</v>
      </c>
      <c r="AU885" s="243" t="s">
        <v>81</v>
      </c>
      <c r="AV885" s="13" t="s">
        <v>79</v>
      </c>
      <c r="AW885" s="13" t="s">
        <v>33</v>
      </c>
      <c r="AX885" s="13" t="s">
        <v>72</v>
      </c>
      <c r="AY885" s="243" t="s">
        <v>196</v>
      </c>
    </row>
    <row r="886" s="13" customFormat="1">
      <c r="A886" s="13"/>
      <c r="B886" s="233"/>
      <c r="C886" s="234"/>
      <c r="D886" s="235" t="s">
        <v>208</v>
      </c>
      <c r="E886" s="236" t="s">
        <v>19</v>
      </c>
      <c r="F886" s="237" t="s">
        <v>2730</v>
      </c>
      <c r="G886" s="234"/>
      <c r="H886" s="236" t="s">
        <v>19</v>
      </c>
      <c r="I886" s="238"/>
      <c r="J886" s="234"/>
      <c r="K886" s="234"/>
      <c r="L886" s="239"/>
      <c r="M886" s="240"/>
      <c r="N886" s="241"/>
      <c r="O886" s="241"/>
      <c r="P886" s="241"/>
      <c r="Q886" s="241"/>
      <c r="R886" s="241"/>
      <c r="S886" s="241"/>
      <c r="T886" s="242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43" t="s">
        <v>208</v>
      </c>
      <c r="AU886" s="243" t="s">
        <v>81</v>
      </c>
      <c r="AV886" s="13" t="s">
        <v>79</v>
      </c>
      <c r="AW886" s="13" t="s">
        <v>33</v>
      </c>
      <c r="AX886" s="13" t="s">
        <v>72</v>
      </c>
      <c r="AY886" s="243" t="s">
        <v>196</v>
      </c>
    </row>
    <row r="887" s="13" customFormat="1">
      <c r="A887" s="13"/>
      <c r="B887" s="233"/>
      <c r="C887" s="234"/>
      <c r="D887" s="235" t="s">
        <v>208</v>
      </c>
      <c r="E887" s="236" t="s">
        <v>19</v>
      </c>
      <c r="F887" s="237" t="s">
        <v>2731</v>
      </c>
      <c r="G887" s="234"/>
      <c r="H887" s="236" t="s">
        <v>19</v>
      </c>
      <c r="I887" s="238"/>
      <c r="J887" s="234"/>
      <c r="K887" s="234"/>
      <c r="L887" s="239"/>
      <c r="M887" s="240"/>
      <c r="N887" s="241"/>
      <c r="O887" s="241"/>
      <c r="P887" s="241"/>
      <c r="Q887" s="241"/>
      <c r="R887" s="241"/>
      <c r="S887" s="241"/>
      <c r="T887" s="242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3" t="s">
        <v>208</v>
      </c>
      <c r="AU887" s="243" t="s">
        <v>81</v>
      </c>
      <c r="AV887" s="13" t="s">
        <v>79</v>
      </c>
      <c r="AW887" s="13" t="s">
        <v>33</v>
      </c>
      <c r="AX887" s="13" t="s">
        <v>72</v>
      </c>
      <c r="AY887" s="243" t="s">
        <v>196</v>
      </c>
    </row>
    <row r="888" s="13" customFormat="1">
      <c r="A888" s="13"/>
      <c r="B888" s="233"/>
      <c r="C888" s="234"/>
      <c r="D888" s="235" t="s">
        <v>208</v>
      </c>
      <c r="E888" s="236" t="s">
        <v>19</v>
      </c>
      <c r="F888" s="237" t="s">
        <v>2732</v>
      </c>
      <c r="G888" s="234"/>
      <c r="H888" s="236" t="s">
        <v>19</v>
      </c>
      <c r="I888" s="238"/>
      <c r="J888" s="234"/>
      <c r="K888" s="234"/>
      <c r="L888" s="239"/>
      <c r="M888" s="240"/>
      <c r="N888" s="241"/>
      <c r="O888" s="241"/>
      <c r="P888" s="241"/>
      <c r="Q888" s="241"/>
      <c r="R888" s="241"/>
      <c r="S888" s="241"/>
      <c r="T888" s="242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43" t="s">
        <v>208</v>
      </c>
      <c r="AU888" s="243" t="s">
        <v>81</v>
      </c>
      <c r="AV888" s="13" t="s">
        <v>79</v>
      </c>
      <c r="AW888" s="13" t="s">
        <v>33</v>
      </c>
      <c r="AX888" s="13" t="s">
        <v>72</v>
      </c>
      <c r="AY888" s="243" t="s">
        <v>196</v>
      </c>
    </row>
    <row r="889" s="13" customFormat="1">
      <c r="A889" s="13"/>
      <c r="B889" s="233"/>
      <c r="C889" s="234"/>
      <c r="D889" s="235" t="s">
        <v>208</v>
      </c>
      <c r="E889" s="236" t="s">
        <v>19</v>
      </c>
      <c r="F889" s="237" t="s">
        <v>487</v>
      </c>
      <c r="G889" s="234"/>
      <c r="H889" s="236" t="s">
        <v>19</v>
      </c>
      <c r="I889" s="238"/>
      <c r="J889" s="234"/>
      <c r="K889" s="234"/>
      <c r="L889" s="239"/>
      <c r="M889" s="240"/>
      <c r="N889" s="241"/>
      <c r="O889" s="241"/>
      <c r="P889" s="241"/>
      <c r="Q889" s="241"/>
      <c r="R889" s="241"/>
      <c r="S889" s="241"/>
      <c r="T889" s="242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3" t="s">
        <v>208</v>
      </c>
      <c r="AU889" s="243" t="s">
        <v>81</v>
      </c>
      <c r="AV889" s="13" t="s">
        <v>79</v>
      </c>
      <c r="AW889" s="13" t="s">
        <v>33</v>
      </c>
      <c r="AX889" s="13" t="s">
        <v>72</v>
      </c>
      <c r="AY889" s="243" t="s">
        <v>196</v>
      </c>
    </row>
    <row r="890" s="14" customFormat="1">
      <c r="A890" s="14"/>
      <c r="B890" s="244"/>
      <c r="C890" s="245"/>
      <c r="D890" s="235" t="s">
        <v>208</v>
      </c>
      <c r="E890" s="246" t="s">
        <v>19</v>
      </c>
      <c r="F890" s="247" t="s">
        <v>72</v>
      </c>
      <c r="G890" s="245"/>
      <c r="H890" s="248">
        <v>0</v>
      </c>
      <c r="I890" s="249"/>
      <c r="J890" s="245"/>
      <c r="K890" s="245"/>
      <c r="L890" s="250"/>
      <c r="M890" s="251"/>
      <c r="N890" s="252"/>
      <c r="O890" s="252"/>
      <c r="P890" s="252"/>
      <c r="Q890" s="252"/>
      <c r="R890" s="252"/>
      <c r="S890" s="252"/>
      <c r="T890" s="253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T890" s="254" t="s">
        <v>208</v>
      </c>
      <c r="AU890" s="254" t="s">
        <v>81</v>
      </c>
      <c r="AV890" s="14" t="s">
        <v>81</v>
      </c>
      <c r="AW890" s="14" t="s">
        <v>33</v>
      </c>
      <c r="AX890" s="14" t="s">
        <v>72</v>
      </c>
      <c r="AY890" s="254" t="s">
        <v>196</v>
      </c>
    </row>
    <row r="891" s="13" customFormat="1">
      <c r="A891" s="13"/>
      <c r="B891" s="233"/>
      <c r="C891" s="234"/>
      <c r="D891" s="235" t="s">
        <v>208</v>
      </c>
      <c r="E891" s="236" t="s">
        <v>19</v>
      </c>
      <c r="F891" s="237" t="s">
        <v>2562</v>
      </c>
      <c r="G891" s="234"/>
      <c r="H891" s="236" t="s">
        <v>19</v>
      </c>
      <c r="I891" s="238"/>
      <c r="J891" s="234"/>
      <c r="K891" s="234"/>
      <c r="L891" s="239"/>
      <c r="M891" s="240"/>
      <c r="N891" s="241"/>
      <c r="O891" s="241"/>
      <c r="P891" s="241"/>
      <c r="Q891" s="241"/>
      <c r="R891" s="241"/>
      <c r="S891" s="241"/>
      <c r="T891" s="242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43" t="s">
        <v>208</v>
      </c>
      <c r="AU891" s="243" t="s">
        <v>81</v>
      </c>
      <c r="AV891" s="13" t="s">
        <v>79</v>
      </c>
      <c r="AW891" s="13" t="s">
        <v>33</v>
      </c>
      <c r="AX891" s="13" t="s">
        <v>72</v>
      </c>
      <c r="AY891" s="243" t="s">
        <v>196</v>
      </c>
    </row>
    <row r="892" s="13" customFormat="1">
      <c r="A892" s="13"/>
      <c r="B892" s="233"/>
      <c r="C892" s="234"/>
      <c r="D892" s="235" t="s">
        <v>208</v>
      </c>
      <c r="E892" s="236" t="s">
        <v>19</v>
      </c>
      <c r="F892" s="237" t="s">
        <v>2729</v>
      </c>
      <c r="G892" s="234"/>
      <c r="H892" s="236" t="s">
        <v>19</v>
      </c>
      <c r="I892" s="238"/>
      <c r="J892" s="234"/>
      <c r="K892" s="234"/>
      <c r="L892" s="239"/>
      <c r="M892" s="240"/>
      <c r="N892" s="241"/>
      <c r="O892" s="241"/>
      <c r="P892" s="241"/>
      <c r="Q892" s="241"/>
      <c r="R892" s="241"/>
      <c r="S892" s="241"/>
      <c r="T892" s="242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43" t="s">
        <v>208</v>
      </c>
      <c r="AU892" s="243" t="s">
        <v>81</v>
      </c>
      <c r="AV892" s="13" t="s">
        <v>79</v>
      </c>
      <c r="AW892" s="13" t="s">
        <v>33</v>
      </c>
      <c r="AX892" s="13" t="s">
        <v>72</v>
      </c>
      <c r="AY892" s="243" t="s">
        <v>196</v>
      </c>
    </row>
    <row r="893" s="13" customFormat="1">
      <c r="A893" s="13"/>
      <c r="B893" s="233"/>
      <c r="C893" s="234"/>
      <c r="D893" s="235" t="s">
        <v>208</v>
      </c>
      <c r="E893" s="236" t="s">
        <v>19</v>
      </c>
      <c r="F893" s="237" t="s">
        <v>2730</v>
      </c>
      <c r="G893" s="234"/>
      <c r="H893" s="236" t="s">
        <v>19</v>
      </c>
      <c r="I893" s="238"/>
      <c r="J893" s="234"/>
      <c r="K893" s="234"/>
      <c r="L893" s="239"/>
      <c r="M893" s="240"/>
      <c r="N893" s="241"/>
      <c r="O893" s="241"/>
      <c r="P893" s="241"/>
      <c r="Q893" s="241"/>
      <c r="R893" s="241"/>
      <c r="S893" s="241"/>
      <c r="T893" s="242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43" t="s">
        <v>208</v>
      </c>
      <c r="AU893" s="243" t="s">
        <v>81</v>
      </c>
      <c r="AV893" s="13" t="s">
        <v>79</v>
      </c>
      <c r="AW893" s="13" t="s">
        <v>33</v>
      </c>
      <c r="AX893" s="13" t="s">
        <v>72</v>
      </c>
      <c r="AY893" s="243" t="s">
        <v>196</v>
      </c>
    </row>
    <row r="894" s="13" customFormat="1">
      <c r="A894" s="13"/>
      <c r="B894" s="233"/>
      <c r="C894" s="234"/>
      <c r="D894" s="235" t="s">
        <v>208</v>
      </c>
      <c r="E894" s="236" t="s">
        <v>19</v>
      </c>
      <c r="F894" s="237" t="s">
        <v>2731</v>
      </c>
      <c r="G894" s="234"/>
      <c r="H894" s="236" t="s">
        <v>19</v>
      </c>
      <c r="I894" s="238"/>
      <c r="J894" s="234"/>
      <c r="K894" s="234"/>
      <c r="L894" s="239"/>
      <c r="M894" s="240"/>
      <c r="N894" s="241"/>
      <c r="O894" s="241"/>
      <c r="P894" s="241"/>
      <c r="Q894" s="241"/>
      <c r="R894" s="241"/>
      <c r="S894" s="241"/>
      <c r="T894" s="242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43" t="s">
        <v>208</v>
      </c>
      <c r="AU894" s="243" t="s">
        <v>81</v>
      </c>
      <c r="AV894" s="13" t="s">
        <v>79</v>
      </c>
      <c r="AW894" s="13" t="s">
        <v>33</v>
      </c>
      <c r="AX894" s="13" t="s">
        <v>72</v>
      </c>
      <c r="AY894" s="243" t="s">
        <v>196</v>
      </c>
    </row>
    <row r="895" s="13" customFormat="1">
      <c r="A895" s="13"/>
      <c r="B895" s="233"/>
      <c r="C895" s="234"/>
      <c r="D895" s="235" t="s">
        <v>208</v>
      </c>
      <c r="E895" s="236" t="s">
        <v>19</v>
      </c>
      <c r="F895" s="237" t="s">
        <v>2732</v>
      </c>
      <c r="G895" s="234"/>
      <c r="H895" s="236" t="s">
        <v>19</v>
      </c>
      <c r="I895" s="238"/>
      <c r="J895" s="234"/>
      <c r="K895" s="234"/>
      <c r="L895" s="239"/>
      <c r="M895" s="240"/>
      <c r="N895" s="241"/>
      <c r="O895" s="241"/>
      <c r="P895" s="241"/>
      <c r="Q895" s="241"/>
      <c r="R895" s="241"/>
      <c r="S895" s="241"/>
      <c r="T895" s="242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43" t="s">
        <v>208</v>
      </c>
      <c r="AU895" s="243" t="s">
        <v>81</v>
      </c>
      <c r="AV895" s="13" t="s">
        <v>79</v>
      </c>
      <c r="AW895" s="13" t="s">
        <v>33</v>
      </c>
      <c r="AX895" s="13" t="s">
        <v>72</v>
      </c>
      <c r="AY895" s="243" t="s">
        <v>196</v>
      </c>
    </row>
    <row r="896" s="13" customFormat="1">
      <c r="A896" s="13"/>
      <c r="B896" s="233"/>
      <c r="C896" s="234"/>
      <c r="D896" s="235" t="s">
        <v>208</v>
      </c>
      <c r="E896" s="236" t="s">
        <v>19</v>
      </c>
      <c r="F896" s="237" t="s">
        <v>489</v>
      </c>
      <c r="G896" s="234"/>
      <c r="H896" s="236" t="s">
        <v>19</v>
      </c>
      <c r="I896" s="238"/>
      <c r="J896" s="234"/>
      <c r="K896" s="234"/>
      <c r="L896" s="239"/>
      <c r="M896" s="240"/>
      <c r="N896" s="241"/>
      <c r="O896" s="241"/>
      <c r="P896" s="241"/>
      <c r="Q896" s="241"/>
      <c r="R896" s="241"/>
      <c r="S896" s="241"/>
      <c r="T896" s="242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43" t="s">
        <v>208</v>
      </c>
      <c r="AU896" s="243" t="s">
        <v>81</v>
      </c>
      <c r="AV896" s="13" t="s">
        <v>79</v>
      </c>
      <c r="AW896" s="13" t="s">
        <v>33</v>
      </c>
      <c r="AX896" s="13" t="s">
        <v>72</v>
      </c>
      <c r="AY896" s="243" t="s">
        <v>196</v>
      </c>
    </row>
    <row r="897" s="14" customFormat="1">
      <c r="A897" s="14"/>
      <c r="B897" s="244"/>
      <c r="C897" s="245"/>
      <c r="D897" s="235" t="s">
        <v>208</v>
      </c>
      <c r="E897" s="246" t="s">
        <v>19</v>
      </c>
      <c r="F897" s="247" t="s">
        <v>72</v>
      </c>
      <c r="G897" s="245"/>
      <c r="H897" s="248">
        <v>0</v>
      </c>
      <c r="I897" s="249"/>
      <c r="J897" s="245"/>
      <c r="K897" s="245"/>
      <c r="L897" s="250"/>
      <c r="M897" s="251"/>
      <c r="N897" s="252"/>
      <c r="O897" s="252"/>
      <c r="P897" s="252"/>
      <c r="Q897" s="252"/>
      <c r="R897" s="252"/>
      <c r="S897" s="252"/>
      <c r="T897" s="253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T897" s="254" t="s">
        <v>208</v>
      </c>
      <c r="AU897" s="254" t="s">
        <v>81</v>
      </c>
      <c r="AV897" s="14" t="s">
        <v>81</v>
      </c>
      <c r="AW897" s="14" t="s">
        <v>33</v>
      </c>
      <c r="AX897" s="14" t="s">
        <v>72</v>
      </c>
      <c r="AY897" s="254" t="s">
        <v>196</v>
      </c>
    </row>
    <row r="898" s="13" customFormat="1">
      <c r="A898" s="13"/>
      <c r="B898" s="233"/>
      <c r="C898" s="234"/>
      <c r="D898" s="235" t="s">
        <v>208</v>
      </c>
      <c r="E898" s="236" t="s">
        <v>19</v>
      </c>
      <c r="F898" s="237" t="s">
        <v>2562</v>
      </c>
      <c r="G898" s="234"/>
      <c r="H898" s="236" t="s">
        <v>19</v>
      </c>
      <c r="I898" s="238"/>
      <c r="J898" s="234"/>
      <c r="K898" s="234"/>
      <c r="L898" s="239"/>
      <c r="M898" s="240"/>
      <c r="N898" s="241"/>
      <c r="O898" s="241"/>
      <c r="P898" s="241"/>
      <c r="Q898" s="241"/>
      <c r="R898" s="241"/>
      <c r="S898" s="241"/>
      <c r="T898" s="242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43" t="s">
        <v>208</v>
      </c>
      <c r="AU898" s="243" t="s">
        <v>81</v>
      </c>
      <c r="AV898" s="13" t="s">
        <v>79</v>
      </c>
      <c r="AW898" s="13" t="s">
        <v>33</v>
      </c>
      <c r="AX898" s="13" t="s">
        <v>72</v>
      </c>
      <c r="AY898" s="243" t="s">
        <v>196</v>
      </c>
    </row>
    <row r="899" s="13" customFormat="1">
      <c r="A899" s="13"/>
      <c r="B899" s="233"/>
      <c r="C899" s="234"/>
      <c r="D899" s="235" t="s">
        <v>208</v>
      </c>
      <c r="E899" s="236" t="s">
        <v>19</v>
      </c>
      <c r="F899" s="237" t="s">
        <v>2729</v>
      </c>
      <c r="G899" s="234"/>
      <c r="H899" s="236" t="s">
        <v>19</v>
      </c>
      <c r="I899" s="238"/>
      <c r="J899" s="234"/>
      <c r="K899" s="234"/>
      <c r="L899" s="239"/>
      <c r="M899" s="240"/>
      <c r="N899" s="241"/>
      <c r="O899" s="241"/>
      <c r="P899" s="241"/>
      <c r="Q899" s="241"/>
      <c r="R899" s="241"/>
      <c r="S899" s="241"/>
      <c r="T899" s="242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43" t="s">
        <v>208</v>
      </c>
      <c r="AU899" s="243" t="s">
        <v>81</v>
      </c>
      <c r="AV899" s="13" t="s">
        <v>79</v>
      </c>
      <c r="AW899" s="13" t="s">
        <v>33</v>
      </c>
      <c r="AX899" s="13" t="s">
        <v>72</v>
      </c>
      <c r="AY899" s="243" t="s">
        <v>196</v>
      </c>
    </row>
    <row r="900" s="13" customFormat="1">
      <c r="A900" s="13"/>
      <c r="B900" s="233"/>
      <c r="C900" s="234"/>
      <c r="D900" s="235" t="s">
        <v>208</v>
      </c>
      <c r="E900" s="236" t="s">
        <v>19</v>
      </c>
      <c r="F900" s="237" t="s">
        <v>2730</v>
      </c>
      <c r="G900" s="234"/>
      <c r="H900" s="236" t="s">
        <v>19</v>
      </c>
      <c r="I900" s="238"/>
      <c r="J900" s="234"/>
      <c r="K900" s="234"/>
      <c r="L900" s="239"/>
      <c r="M900" s="240"/>
      <c r="N900" s="241"/>
      <c r="O900" s="241"/>
      <c r="P900" s="241"/>
      <c r="Q900" s="241"/>
      <c r="R900" s="241"/>
      <c r="S900" s="241"/>
      <c r="T900" s="242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43" t="s">
        <v>208</v>
      </c>
      <c r="AU900" s="243" t="s">
        <v>81</v>
      </c>
      <c r="AV900" s="13" t="s">
        <v>79</v>
      </c>
      <c r="AW900" s="13" t="s">
        <v>33</v>
      </c>
      <c r="AX900" s="13" t="s">
        <v>72</v>
      </c>
      <c r="AY900" s="243" t="s">
        <v>196</v>
      </c>
    </row>
    <row r="901" s="13" customFormat="1">
      <c r="A901" s="13"/>
      <c r="B901" s="233"/>
      <c r="C901" s="234"/>
      <c r="D901" s="235" t="s">
        <v>208</v>
      </c>
      <c r="E901" s="236" t="s">
        <v>19</v>
      </c>
      <c r="F901" s="237" t="s">
        <v>2731</v>
      </c>
      <c r="G901" s="234"/>
      <c r="H901" s="236" t="s">
        <v>19</v>
      </c>
      <c r="I901" s="238"/>
      <c r="J901" s="234"/>
      <c r="K901" s="234"/>
      <c r="L901" s="239"/>
      <c r="M901" s="240"/>
      <c r="N901" s="241"/>
      <c r="O901" s="241"/>
      <c r="P901" s="241"/>
      <c r="Q901" s="241"/>
      <c r="R901" s="241"/>
      <c r="S901" s="241"/>
      <c r="T901" s="242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43" t="s">
        <v>208</v>
      </c>
      <c r="AU901" s="243" t="s">
        <v>81</v>
      </c>
      <c r="AV901" s="13" t="s">
        <v>79</v>
      </c>
      <c r="AW901" s="13" t="s">
        <v>33</v>
      </c>
      <c r="AX901" s="13" t="s">
        <v>72</v>
      </c>
      <c r="AY901" s="243" t="s">
        <v>196</v>
      </c>
    </row>
    <row r="902" s="13" customFormat="1">
      <c r="A902" s="13"/>
      <c r="B902" s="233"/>
      <c r="C902" s="234"/>
      <c r="D902" s="235" t="s">
        <v>208</v>
      </c>
      <c r="E902" s="236" t="s">
        <v>19</v>
      </c>
      <c r="F902" s="237" t="s">
        <v>2732</v>
      </c>
      <c r="G902" s="234"/>
      <c r="H902" s="236" t="s">
        <v>19</v>
      </c>
      <c r="I902" s="238"/>
      <c r="J902" s="234"/>
      <c r="K902" s="234"/>
      <c r="L902" s="239"/>
      <c r="M902" s="240"/>
      <c r="N902" s="241"/>
      <c r="O902" s="241"/>
      <c r="P902" s="241"/>
      <c r="Q902" s="241"/>
      <c r="R902" s="241"/>
      <c r="S902" s="241"/>
      <c r="T902" s="242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43" t="s">
        <v>208</v>
      </c>
      <c r="AU902" s="243" t="s">
        <v>81</v>
      </c>
      <c r="AV902" s="13" t="s">
        <v>79</v>
      </c>
      <c r="AW902" s="13" t="s">
        <v>33</v>
      </c>
      <c r="AX902" s="13" t="s">
        <v>72</v>
      </c>
      <c r="AY902" s="243" t="s">
        <v>196</v>
      </c>
    </row>
    <row r="903" s="13" customFormat="1">
      <c r="A903" s="13"/>
      <c r="B903" s="233"/>
      <c r="C903" s="234"/>
      <c r="D903" s="235" t="s">
        <v>208</v>
      </c>
      <c r="E903" s="236" t="s">
        <v>19</v>
      </c>
      <c r="F903" s="237" t="s">
        <v>401</v>
      </c>
      <c r="G903" s="234"/>
      <c r="H903" s="236" t="s">
        <v>19</v>
      </c>
      <c r="I903" s="238"/>
      <c r="J903" s="234"/>
      <c r="K903" s="234"/>
      <c r="L903" s="239"/>
      <c r="M903" s="240"/>
      <c r="N903" s="241"/>
      <c r="O903" s="241"/>
      <c r="P903" s="241"/>
      <c r="Q903" s="241"/>
      <c r="R903" s="241"/>
      <c r="S903" s="241"/>
      <c r="T903" s="242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3" t="s">
        <v>208</v>
      </c>
      <c r="AU903" s="243" t="s">
        <v>81</v>
      </c>
      <c r="AV903" s="13" t="s">
        <v>79</v>
      </c>
      <c r="AW903" s="13" t="s">
        <v>33</v>
      </c>
      <c r="AX903" s="13" t="s">
        <v>72</v>
      </c>
      <c r="AY903" s="243" t="s">
        <v>196</v>
      </c>
    </row>
    <row r="904" s="14" customFormat="1">
      <c r="A904" s="14"/>
      <c r="B904" s="244"/>
      <c r="C904" s="245"/>
      <c r="D904" s="235" t="s">
        <v>208</v>
      </c>
      <c r="E904" s="246" t="s">
        <v>19</v>
      </c>
      <c r="F904" s="247" t="s">
        <v>2733</v>
      </c>
      <c r="G904" s="245"/>
      <c r="H904" s="248">
        <v>91.5</v>
      </c>
      <c r="I904" s="249"/>
      <c r="J904" s="245"/>
      <c r="K904" s="245"/>
      <c r="L904" s="250"/>
      <c r="M904" s="251"/>
      <c r="N904" s="252"/>
      <c r="O904" s="252"/>
      <c r="P904" s="252"/>
      <c r="Q904" s="252"/>
      <c r="R904" s="252"/>
      <c r="S904" s="252"/>
      <c r="T904" s="253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T904" s="254" t="s">
        <v>208</v>
      </c>
      <c r="AU904" s="254" t="s">
        <v>81</v>
      </c>
      <c r="AV904" s="14" t="s">
        <v>81</v>
      </c>
      <c r="AW904" s="14" t="s">
        <v>33</v>
      </c>
      <c r="AX904" s="14" t="s">
        <v>72</v>
      </c>
      <c r="AY904" s="254" t="s">
        <v>196</v>
      </c>
    </row>
    <row r="905" s="13" customFormat="1">
      <c r="A905" s="13"/>
      <c r="B905" s="233"/>
      <c r="C905" s="234"/>
      <c r="D905" s="235" t="s">
        <v>208</v>
      </c>
      <c r="E905" s="236" t="s">
        <v>19</v>
      </c>
      <c r="F905" s="237" t="s">
        <v>2562</v>
      </c>
      <c r="G905" s="234"/>
      <c r="H905" s="236" t="s">
        <v>19</v>
      </c>
      <c r="I905" s="238"/>
      <c r="J905" s="234"/>
      <c r="K905" s="234"/>
      <c r="L905" s="239"/>
      <c r="M905" s="240"/>
      <c r="N905" s="241"/>
      <c r="O905" s="241"/>
      <c r="P905" s="241"/>
      <c r="Q905" s="241"/>
      <c r="R905" s="241"/>
      <c r="S905" s="241"/>
      <c r="T905" s="242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3" t="s">
        <v>208</v>
      </c>
      <c r="AU905" s="243" t="s">
        <v>81</v>
      </c>
      <c r="AV905" s="13" t="s">
        <v>79</v>
      </c>
      <c r="AW905" s="13" t="s">
        <v>33</v>
      </c>
      <c r="AX905" s="13" t="s">
        <v>72</v>
      </c>
      <c r="AY905" s="243" t="s">
        <v>196</v>
      </c>
    </row>
    <row r="906" s="15" customFormat="1">
      <c r="A906" s="15"/>
      <c r="B906" s="255"/>
      <c r="C906" s="256"/>
      <c r="D906" s="235" t="s">
        <v>208</v>
      </c>
      <c r="E906" s="257" t="s">
        <v>19</v>
      </c>
      <c r="F906" s="258" t="s">
        <v>219</v>
      </c>
      <c r="G906" s="256"/>
      <c r="H906" s="259">
        <v>91.5</v>
      </c>
      <c r="I906" s="260"/>
      <c r="J906" s="256"/>
      <c r="K906" s="256"/>
      <c r="L906" s="261"/>
      <c r="M906" s="262"/>
      <c r="N906" s="263"/>
      <c r="O906" s="263"/>
      <c r="P906" s="263"/>
      <c r="Q906" s="263"/>
      <c r="R906" s="263"/>
      <c r="S906" s="263"/>
      <c r="T906" s="264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T906" s="265" t="s">
        <v>208</v>
      </c>
      <c r="AU906" s="265" t="s">
        <v>81</v>
      </c>
      <c r="AV906" s="15" t="s">
        <v>204</v>
      </c>
      <c r="AW906" s="15" t="s">
        <v>33</v>
      </c>
      <c r="AX906" s="15" t="s">
        <v>79</v>
      </c>
      <c r="AY906" s="265" t="s">
        <v>196</v>
      </c>
    </row>
    <row r="907" s="2" customFormat="1" ht="24.15" customHeight="1">
      <c r="A907" s="41"/>
      <c r="B907" s="42"/>
      <c r="C907" s="215" t="s">
        <v>684</v>
      </c>
      <c r="D907" s="215" t="s">
        <v>199</v>
      </c>
      <c r="E907" s="216" t="s">
        <v>1073</v>
      </c>
      <c r="F907" s="217" t="s">
        <v>1074</v>
      </c>
      <c r="G907" s="218" t="s">
        <v>317</v>
      </c>
      <c r="H907" s="219">
        <v>16.681999999999999</v>
      </c>
      <c r="I907" s="220"/>
      <c r="J907" s="221">
        <f>ROUND(I907*H907,2)</f>
        <v>0</v>
      </c>
      <c r="K907" s="217" t="s">
        <v>203</v>
      </c>
      <c r="L907" s="47"/>
      <c r="M907" s="222" t="s">
        <v>19</v>
      </c>
      <c r="N907" s="223" t="s">
        <v>43</v>
      </c>
      <c r="O907" s="87"/>
      <c r="P907" s="224">
        <f>O907*H907</f>
        <v>0</v>
      </c>
      <c r="Q907" s="224">
        <v>0</v>
      </c>
      <c r="R907" s="224">
        <f>Q907*H907</f>
        <v>0</v>
      </c>
      <c r="S907" s="224">
        <v>0</v>
      </c>
      <c r="T907" s="225">
        <f>S907*H907</f>
        <v>0</v>
      </c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R907" s="226" t="s">
        <v>204</v>
      </c>
      <c r="AT907" s="226" t="s">
        <v>199</v>
      </c>
      <c r="AU907" s="226" t="s">
        <v>81</v>
      </c>
      <c r="AY907" s="20" t="s">
        <v>196</v>
      </c>
      <c r="BE907" s="227">
        <f>IF(N907="základní",J907,0)</f>
        <v>0</v>
      </c>
      <c r="BF907" s="227">
        <f>IF(N907="snížená",J907,0)</f>
        <v>0</v>
      </c>
      <c r="BG907" s="227">
        <f>IF(N907="zákl. přenesená",J907,0)</f>
        <v>0</v>
      </c>
      <c r="BH907" s="227">
        <f>IF(N907="sníž. přenesená",J907,0)</f>
        <v>0</v>
      </c>
      <c r="BI907" s="227">
        <f>IF(N907="nulová",J907,0)</f>
        <v>0</v>
      </c>
      <c r="BJ907" s="20" t="s">
        <v>79</v>
      </c>
      <c r="BK907" s="227">
        <f>ROUND(I907*H907,2)</f>
        <v>0</v>
      </c>
      <c r="BL907" s="20" t="s">
        <v>204</v>
      </c>
      <c r="BM907" s="226" t="s">
        <v>2740</v>
      </c>
    </row>
    <row r="908" s="2" customFormat="1">
      <c r="A908" s="41"/>
      <c r="B908" s="42"/>
      <c r="C908" s="43"/>
      <c r="D908" s="228" t="s">
        <v>206</v>
      </c>
      <c r="E908" s="43"/>
      <c r="F908" s="229" t="s">
        <v>1076</v>
      </c>
      <c r="G908" s="43"/>
      <c r="H908" s="43"/>
      <c r="I908" s="230"/>
      <c r="J908" s="43"/>
      <c r="K908" s="43"/>
      <c r="L908" s="47"/>
      <c r="M908" s="231"/>
      <c r="N908" s="232"/>
      <c r="O908" s="87"/>
      <c r="P908" s="87"/>
      <c r="Q908" s="87"/>
      <c r="R908" s="87"/>
      <c r="S908" s="87"/>
      <c r="T908" s="88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T908" s="20" t="s">
        <v>206</v>
      </c>
      <c r="AU908" s="20" t="s">
        <v>81</v>
      </c>
    </row>
    <row r="909" s="14" customFormat="1">
      <c r="A909" s="14"/>
      <c r="B909" s="244"/>
      <c r="C909" s="245"/>
      <c r="D909" s="235" t="s">
        <v>208</v>
      </c>
      <c r="E909" s="246" t="s">
        <v>19</v>
      </c>
      <c r="F909" s="247" t="s">
        <v>2741</v>
      </c>
      <c r="G909" s="245"/>
      <c r="H909" s="248">
        <v>16.681999999999999</v>
      </c>
      <c r="I909" s="249"/>
      <c r="J909" s="245"/>
      <c r="K909" s="245"/>
      <c r="L909" s="250"/>
      <c r="M909" s="251"/>
      <c r="N909" s="252"/>
      <c r="O909" s="252"/>
      <c r="P909" s="252"/>
      <c r="Q909" s="252"/>
      <c r="R909" s="252"/>
      <c r="S909" s="252"/>
      <c r="T909" s="253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T909" s="254" t="s">
        <v>208</v>
      </c>
      <c r="AU909" s="254" t="s">
        <v>81</v>
      </c>
      <c r="AV909" s="14" t="s">
        <v>81</v>
      </c>
      <c r="AW909" s="14" t="s">
        <v>33</v>
      </c>
      <c r="AX909" s="14" t="s">
        <v>72</v>
      </c>
      <c r="AY909" s="254" t="s">
        <v>196</v>
      </c>
    </row>
    <row r="910" s="15" customFormat="1">
      <c r="A910" s="15"/>
      <c r="B910" s="255"/>
      <c r="C910" s="256"/>
      <c r="D910" s="235" t="s">
        <v>208</v>
      </c>
      <c r="E910" s="257" t="s">
        <v>19</v>
      </c>
      <c r="F910" s="258" t="s">
        <v>219</v>
      </c>
      <c r="G910" s="256"/>
      <c r="H910" s="259">
        <v>16.681999999999999</v>
      </c>
      <c r="I910" s="260"/>
      <c r="J910" s="256"/>
      <c r="K910" s="256"/>
      <c r="L910" s="261"/>
      <c r="M910" s="262"/>
      <c r="N910" s="263"/>
      <c r="O910" s="263"/>
      <c r="P910" s="263"/>
      <c r="Q910" s="263"/>
      <c r="R910" s="263"/>
      <c r="S910" s="263"/>
      <c r="T910" s="264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T910" s="265" t="s">
        <v>208</v>
      </c>
      <c r="AU910" s="265" t="s">
        <v>81</v>
      </c>
      <c r="AV910" s="15" t="s">
        <v>204</v>
      </c>
      <c r="AW910" s="15" t="s">
        <v>33</v>
      </c>
      <c r="AX910" s="15" t="s">
        <v>79</v>
      </c>
      <c r="AY910" s="265" t="s">
        <v>196</v>
      </c>
    </row>
    <row r="911" s="12" customFormat="1" ht="22.8" customHeight="1">
      <c r="A911" s="12"/>
      <c r="B911" s="199"/>
      <c r="C911" s="200"/>
      <c r="D911" s="201" t="s">
        <v>71</v>
      </c>
      <c r="E911" s="213" t="s">
        <v>2742</v>
      </c>
      <c r="F911" s="213" t="s">
        <v>2743</v>
      </c>
      <c r="G911" s="200"/>
      <c r="H911" s="200"/>
      <c r="I911" s="203"/>
      <c r="J911" s="214">
        <f>BK911</f>
        <v>0</v>
      </c>
      <c r="K911" s="200"/>
      <c r="L911" s="205"/>
      <c r="M911" s="206"/>
      <c r="N911" s="207"/>
      <c r="O911" s="207"/>
      <c r="P911" s="208">
        <f>SUM(P912:P1045)</f>
        <v>0</v>
      </c>
      <c r="Q911" s="207"/>
      <c r="R911" s="208">
        <f>SUM(R912:R1045)</f>
        <v>73.057643999999996</v>
      </c>
      <c r="S911" s="207"/>
      <c r="T911" s="209">
        <f>SUM(T912:T1045)</f>
        <v>0</v>
      </c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R911" s="210" t="s">
        <v>79</v>
      </c>
      <c r="AT911" s="211" t="s">
        <v>71</v>
      </c>
      <c r="AU911" s="211" t="s">
        <v>79</v>
      </c>
      <c r="AY911" s="210" t="s">
        <v>196</v>
      </c>
      <c r="BK911" s="212">
        <f>SUM(BK912:BK1045)</f>
        <v>0</v>
      </c>
    </row>
    <row r="912" s="2" customFormat="1" ht="21.75" customHeight="1">
      <c r="A912" s="41"/>
      <c r="B912" s="42"/>
      <c r="C912" s="215" t="s">
        <v>689</v>
      </c>
      <c r="D912" s="215" t="s">
        <v>199</v>
      </c>
      <c r="E912" s="216" t="s">
        <v>2604</v>
      </c>
      <c r="F912" s="217" t="s">
        <v>2605</v>
      </c>
      <c r="G912" s="218" t="s">
        <v>202</v>
      </c>
      <c r="H912" s="219">
        <v>100.59999999999999</v>
      </c>
      <c r="I912" s="220"/>
      <c r="J912" s="221">
        <f>ROUND(I912*H912,2)</f>
        <v>0</v>
      </c>
      <c r="K912" s="217" t="s">
        <v>203</v>
      </c>
      <c r="L912" s="47"/>
      <c r="M912" s="222" t="s">
        <v>19</v>
      </c>
      <c r="N912" s="223" t="s">
        <v>43</v>
      </c>
      <c r="O912" s="87"/>
      <c r="P912" s="224">
        <f>O912*H912</f>
        <v>0</v>
      </c>
      <c r="Q912" s="224">
        <v>0</v>
      </c>
      <c r="R912" s="224">
        <f>Q912*H912</f>
        <v>0</v>
      </c>
      <c r="S912" s="224">
        <v>0</v>
      </c>
      <c r="T912" s="225">
        <f>S912*H912</f>
        <v>0</v>
      </c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R912" s="226" t="s">
        <v>204</v>
      </c>
      <c r="AT912" s="226" t="s">
        <v>199</v>
      </c>
      <c r="AU912" s="226" t="s">
        <v>81</v>
      </c>
      <c r="AY912" s="20" t="s">
        <v>196</v>
      </c>
      <c r="BE912" s="227">
        <f>IF(N912="základní",J912,0)</f>
        <v>0</v>
      </c>
      <c r="BF912" s="227">
        <f>IF(N912="snížená",J912,0)</f>
        <v>0</v>
      </c>
      <c r="BG912" s="227">
        <f>IF(N912="zákl. přenesená",J912,0)</f>
        <v>0</v>
      </c>
      <c r="BH912" s="227">
        <f>IF(N912="sníž. přenesená",J912,0)</f>
        <v>0</v>
      </c>
      <c r="BI912" s="227">
        <f>IF(N912="nulová",J912,0)</f>
        <v>0</v>
      </c>
      <c r="BJ912" s="20" t="s">
        <v>79</v>
      </c>
      <c r="BK912" s="227">
        <f>ROUND(I912*H912,2)</f>
        <v>0</v>
      </c>
      <c r="BL912" s="20" t="s">
        <v>204</v>
      </c>
      <c r="BM912" s="226" t="s">
        <v>2744</v>
      </c>
    </row>
    <row r="913" s="2" customFormat="1">
      <c r="A913" s="41"/>
      <c r="B913" s="42"/>
      <c r="C913" s="43"/>
      <c r="D913" s="228" t="s">
        <v>206</v>
      </c>
      <c r="E913" s="43"/>
      <c r="F913" s="229" t="s">
        <v>2607</v>
      </c>
      <c r="G913" s="43"/>
      <c r="H913" s="43"/>
      <c r="I913" s="230"/>
      <c r="J913" s="43"/>
      <c r="K913" s="43"/>
      <c r="L913" s="47"/>
      <c r="M913" s="231"/>
      <c r="N913" s="232"/>
      <c r="O913" s="87"/>
      <c r="P913" s="87"/>
      <c r="Q913" s="87"/>
      <c r="R913" s="87"/>
      <c r="S913" s="87"/>
      <c r="T913" s="88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T913" s="20" t="s">
        <v>206</v>
      </c>
      <c r="AU913" s="20" t="s">
        <v>81</v>
      </c>
    </row>
    <row r="914" s="13" customFormat="1">
      <c r="A914" s="13"/>
      <c r="B914" s="233"/>
      <c r="C914" s="234"/>
      <c r="D914" s="235" t="s">
        <v>208</v>
      </c>
      <c r="E914" s="236" t="s">
        <v>19</v>
      </c>
      <c r="F914" s="237" t="s">
        <v>2745</v>
      </c>
      <c r="G914" s="234"/>
      <c r="H914" s="236" t="s">
        <v>19</v>
      </c>
      <c r="I914" s="238"/>
      <c r="J914" s="234"/>
      <c r="K914" s="234"/>
      <c r="L914" s="239"/>
      <c r="M914" s="240"/>
      <c r="N914" s="241"/>
      <c r="O914" s="241"/>
      <c r="P914" s="241"/>
      <c r="Q914" s="241"/>
      <c r="R914" s="241"/>
      <c r="S914" s="241"/>
      <c r="T914" s="242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43" t="s">
        <v>208</v>
      </c>
      <c r="AU914" s="243" t="s">
        <v>81</v>
      </c>
      <c r="AV914" s="13" t="s">
        <v>79</v>
      </c>
      <c r="AW914" s="13" t="s">
        <v>33</v>
      </c>
      <c r="AX914" s="13" t="s">
        <v>72</v>
      </c>
      <c r="AY914" s="243" t="s">
        <v>196</v>
      </c>
    </row>
    <row r="915" s="13" customFormat="1">
      <c r="A915" s="13"/>
      <c r="B915" s="233"/>
      <c r="C915" s="234"/>
      <c r="D915" s="235" t="s">
        <v>208</v>
      </c>
      <c r="E915" s="236" t="s">
        <v>19</v>
      </c>
      <c r="F915" s="237" t="s">
        <v>2746</v>
      </c>
      <c r="G915" s="234"/>
      <c r="H915" s="236" t="s">
        <v>19</v>
      </c>
      <c r="I915" s="238"/>
      <c r="J915" s="234"/>
      <c r="K915" s="234"/>
      <c r="L915" s="239"/>
      <c r="M915" s="240"/>
      <c r="N915" s="241"/>
      <c r="O915" s="241"/>
      <c r="P915" s="241"/>
      <c r="Q915" s="241"/>
      <c r="R915" s="241"/>
      <c r="S915" s="241"/>
      <c r="T915" s="242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43" t="s">
        <v>208</v>
      </c>
      <c r="AU915" s="243" t="s">
        <v>81</v>
      </c>
      <c r="AV915" s="13" t="s">
        <v>79</v>
      </c>
      <c r="AW915" s="13" t="s">
        <v>33</v>
      </c>
      <c r="AX915" s="13" t="s">
        <v>72</v>
      </c>
      <c r="AY915" s="243" t="s">
        <v>196</v>
      </c>
    </row>
    <row r="916" s="13" customFormat="1">
      <c r="A916" s="13"/>
      <c r="B916" s="233"/>
      <c r="C916" s="234"/>
      <c r="D916" s="235" t="s">
        <v>208</v>
      </c>
      <c r="E916" s="236" t="s">
        <v>19</v>
      </c>
      <c r="F916" s="237" t="s">
        <v>2747</v>
      </c>
      <c r="G916" s="234"/>
      <c r="H916" s="236" t="s">
        <v>19</v>
      </c>
      <c r="I916" s="238"/>
      <c r="J916" s="234"/>
      <c r="K916" s="234"/>
      <c r="L916" s="239"/>
      <c r="M916" s="240"/>
      <c r="N916" s="241"/>
      <c r="O916" s="241"/>
      <c r="P916" s="241"/>
      <c r="Q916" s="241"/>
      <c r="R916" s="241"/>
      <c r="S916" s="241"/>
      <c r="T916" s="242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43" t="s">
        <v>208</v>
      </c>
      <c r="AU916" s="243" t="s">
        <v>81</v>
      </c>
      <c r="AV916" s="13" t="s">
        <v>79</v>
      </c>
      <c r="AW916" s="13" t="s">
        <v>33</v>
      </c>
      <c r="AX916" s="13" t="s">
        <v>72</v>
      </c>
      <c r="AY916" s="243" t="s">
        <v>196</v>
      </c>
    </row>
    <row r="917" s="13" customFormat="1">
      <c r="A917" s="13"/>
      <c r="B917" s="233"/>
      <c r="C917" s="234"/>
      <c r="D917" s="235" t="s">
        <v>208</v>
      </c>
      <c r="E917" s="236" t="s">
        <v>19</v>
      </c>
      <c r="F917" s="237" t="s">
        <v>487</v>
      </c>
      <c r="G917" s="234"/>
      <c r="H917" s="236" t="s">
        <v>19</v>
      </c>
      <c r="I917" s="238"/>
      <c r="J917" s="234"/>
      <c r="K917" s="234"/>
      <c r="L917" s="239"/>
      <c r="M917" s="240"/>
      <c r="N917" s="241"/>
      <c r="O917" s="241"/>
      <c r="P917" s="241"/>
      <c r="Q917" s="241"/>
      <c r="R917" s="241"/>
      <c r="S917" s="241"/>
      <c r="T917" s="242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43" t="s">
        <v>208</v>
      </c>
      <c r="AU917" s="243" t="s">
        <v>81</v>
      </c>
      <c r="AV917" s="13" t="s">
        <v>79</v>
      </c>
      <c r="AW917" s="13" t="s">
        <v>33</v>
      </c>
      <c r="AX917" s="13" t="s">
        <v>72</v>
      </c>
      <c r="AY917" s="243" t="s">
        <v>196</v>
      </c>
    </row>
    <row r="918" s="14" customFormat="1">
      <c r="A918" s="14"/>
      <c r="B918" s="244"/>
      <c r="C918" s="245"/>
      <c r="D918" s="235" t="s">
        <v>208</v>
      </c>
      <c r="E918" s="246" t="s">
        <v>19</v>
      </c>
      <c r="F918" s="247" t="s">
        <v>72</v>
      </c>
      <c r="G918" s="245"/>
      <c r="H918" s="248">
        <v>0</v>
      </c>
      <c r="I918" s="249"/>
      <c r="J918" s="245"/>
      <c r="K918" s="245"/>
      <c r="L918" s="250"/>
      <c r="M918" s="251"/>
      <c r="N918" s="252"/>
      <c r="O918" s="252"/>
      <c r="P918" s="252"/>
      <c r="Q918" s="252"/>
      <c r="R918" s="252"/>
      <c r="S918" s="252"/>
      <c r="T918" s="253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T918" s="254" t="s">
        <v>208</v>
      </c>
      <c r="AU918" s="254" t="s">
        <v>81</v>
      </c>
      <c r="AV918" s="14" t="s">
        <v>81</v>
      </c>
      <c r="AW918" s="14" t="s">
        <v>33</v>
      </c>
      <c r="AX918" s="14" t="s">
        <v>72</v>
      </c>
      <c r="AY918" s="254" t="s">
        <v>196</v>
      </c>
    </row>
    <row r="919" s="13" customFormat="1">
      <c r="A919" s="13"/>
      <c r="B919" s="233"/>
      <c r="C919" s="234"/>
      <c r="D919" s="235" t="s">
        <v>208</v>
      </c>
      <c r="E919" s="236" t="s">
        <v>19</v>
      </c>
      <c r="F919" s="237" t="s">
        <v>2562</v>
      </c>
      <c r="G919" s="234"/>
      <c r="H919" s="236" t="s">
        <v>19</v>
      </c>
      <c r="I919" s="238"/>
      <c r="J919" s="234"/>
      <c r="K919" s="234"/>
      <c r="L919" s="239"/>
      <c r="M919" s="240"/>
      <c r="N919" s="241"/>
      <c r="O919" s="241"/>
      <c r="P919" s="241"/>
      <c r="Q919" s="241"/>
      <c r="R919" s="241"/>
      <c r="S919" s="241"/>
      <c r="T919" s="242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43" t="s">
        <v>208</v>
      </c>
      <c r="AU919" s="243" t="s">
        <v>81</v>
      </c>
      <c r="AV919" s="13" t="s">
        <v>79</v>
      </c>
      <c r="AW919" s="13" t="s">
        <v>33</v>
      </c>
      <c r="AX919" s="13" t="s">
        <v>72</v>
      </c>
      <c r="AY919" s="243" t="s">
        <v>196</v>
      </c>
    </row>
    <row r="920" s="13" customFormat="1">
      <c r="A920" s="13"/>
      <c r="B920" s="233"/>
      <c r="C920" s="234"/>
      <c r="D920" s="235" t="s">
        <v>208</v>
      </c>
      <c r="E920" s="236" t="s">
        <v>19</v>
      </c>
      <c r="F920" s="237" t="s">
        <v>2745</v>
      </c>
      <c r="G920" s="234"/>
      <c r="H920" s="236" t="s">
        <v>19</v>
      </c>
      <c r="I920" s="238"/>
      <c r="J920" s="234"/>
      <c r="K920" s="234"/>
      <c r="L920" s="239"/>
      <c r="M920" s="240"/>
      <c r="N920" s="241"/>
      <c r="O920" s="241"/>
      <c r="P920" s="241"/>
      <c r="Q920" s="241"/>
      <c r="R920" s="241"/>
      <c r="S920" s="241"/>
      <c r="T920" s="242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43" t="s">
        <v>208</v>
      </c>
      <c r="AU920" s="243" t="s">
        <v>81</v>
      </c>
      <c r="AV920" s="13" t="s">
        <v>79</v>
      </c>
      <c r="AW920" s="13" t="s">
        <v>33</v>
      </c>
      <c r="AX920" s="13" t="s">
        <v>72</v>
      </c>
      <c r="AY920" s="243" t="s">
        <v>196</v>
      </c>
    </row>
    <row r="921" s="13" customFormat="1">
      <c r="A921" s="13"/>
      <c r="B921" s="233"/>
      <c r="C921" s="234"/>
      <c r="D921" s="235" t="s">
        <v>208</v>
      </c>
      <c r="E921" s="236" t="s">
        <v>19</v>
      </c>
      <c r="F921" s="237" t="s">
        <v>2746</v>
      </c>
      <c r="G921" s="234"/>
      <c r="H921" s="236" t="s">
        <v>19</v>
      </c>
      <c r="I921" s="238"/>
      <c r="J921" s="234"/>
      <c r="K921" s="234"/>
      <c r="L921" s="239"/>
      <c r="M921" s="240"/>
      <c r="N921" s="241"/>
      <c r="O921" s="241"/>
      <c r="P921" s="241"/>
      <c r="Q921" s="241"/>
      <c r="R921" s="241"/>
      <c r="S921" s="241"/>
      <c r="T921" s="242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43" t="s">
        <v>208</v>
      </c>
      <c r="AU921" s="243" t="s">
        <v>81</v>
      </c>
      <c r="AV921" s="13" t="s">
        <v>79</v>
      </c>
      <c r="AW921" s="13" t="s">
        <v>33</v>
      </c>
      <c r="AX921" s="13" t="s">
        <v>72</v>
      </c>
      <c r="AY921" s="243" t="s">
        <v>196</v>
      </c>
    </row>
    <row r="922" s="13" customFormat="1">
      <c r="A922" s="13"/>
      <c r="B922" s="233"/>
      <c r="C922" s="234"/>
      <c r="D922" s="235" t="s">
        <v>208</v>
      </c>
      <c r="E922" s="236" t="s">
        <v>19</v>
      </c>
      <c r="F922" s="237" t="s">
        <v>2747</v>
      </c>
      <c r="G922" s="234"/>
      <c r="H922" s="236" t="s">
        <v>19</v>
      </c>
      <c r="I922" s="238"/>
      <c r="J922" s="234"/>
      <c r="K922" s="234"/>
      <c r="L922" s="239"/>
      <c r="M922" s="240"/>
      <c r="N922" s="241"/>
      <c r="O922" s="241"/>
      <c r="P922" s="241"/>
      <c r="Q922" s="241"/>
      <c r="R922" s="241"/>
      <c r="S922" s="241"/>
      <c r="T922" s="242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43" t="s">
        <v>208</v>
      </c>
      <c r="AU922" s="243" t="s">
        <v>81</v>
      </c>
      <c r="AV922" s="13" t="s">
        <v>79</v>
      </c>
      <c r="AW922" s="13" t="s">
        <v>33</v>
      </c>
      <c r="AX922" s="13" t="s">
        <v>72</v>
      </c>
      <c r="AY922" s="243" t="s">
        <v>196</v>
      </c>
    </row>
    <row r="923" s="13" customFormat="1">
      <c r="A923" s="13"/>
      <c r="B923" s="233"/>
      <c r="C923" s="234"/>
      <c r="D923" s="235" t="s">
        <v>208</v>
      </c>
      <c r="E923" s="236" t="s">
        <v>19</v>
      </c>
      <c r="F923" s="237" t="s">
        <v>489</v>
      </c>
      <c r="G923" s="234"/>
      <c r="H923" s="236" t="s">
        <v>19</v>
      </c>
      <c r="I923" s="238"/>
      <c r="J923" s="234"/>
      <c r="K923" s="234"/>
      <c r="L923" s="239"/>
      <c r="M923" s="240"/>
      <c r="N923" s="241"/>
      <c r="O923" s="241"/>
      <c r="P923" s="241"/>
      <c r="Q923" s="241"/>
      <c r="R923" s="241"/>
      <c r="S923" s="241"/>
      <c r="T923" s="242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43" t="s">
        <v>208</v>
      </c>
      <c r="AU923" s="243" t="s">
        <v>81</v>
      </c>
      <c r="AV923" s="13" t="s">
        <v>79</v>
      </c>
      <c r="AW923" s="13" t="s">
        <v>33</v>
      </c>
      <c r="AX923" s="13" t="s">
        <v>72</v>
      </c>
      <c r="AY923" s="243" t="s">
        <v>196</v>
      </c>
    </row>
    <row r="924" s="14" customFormat="1">
      <c r="A924" s="14"/>
      <c r="B924" s="244"/>
      <c r="C924" s="245"/>
      <c r="D924" s="235" t="s">
        <v>208</v>
      </c>
      <c r="E924" s="246" t="s">
        <v>19</v>
      </c>
      <c r="F924" s="247" t="s">
        <v>284</v>
      </c>
      <c r="G924" s="245"/>
      <c r="H924" s="248">
        <v>8</v>
      </c>
      <c r="I924" s="249"/>
      <c r="J924" s="245"/>
      <c r="K924" s="245"/>
      <c r="L924" s="250"/>
      <c r="M924" s="251"/>
      <c r="N924" s="252"/>
      <c r="O924" s="252"/>
      <c r="P924" s="252"/>
      <c r="Q924" s="252"/>
      <c r="R924" s="252"/>
      <c r="S924" s="252"/>
      <c r="T924" s="253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T924" s="254" t="s">
        <v>208</v>
      </c>
      <c r="AU924" s="254" t="s">
        <v>81</v>
      </c>
      <c r="AV924" s="14" t="s">
        <v>81</v>
      </c>
      <c r="AW924" s="14" t="s">
        <v>33</v>
      </c>
      <c r="AX924" s="14" t="s">
        <v>72</v>
      </c>
      <c r="AY924" s="254" t="s">
        <v>196</v>
      </c>
    </row>
    <row r="925" s="13" customFormat="1">
      <c r="A925" s="13"/>
      <c r="B925" s="233"/>
      <c r="C925" s="234"/>
      <c r="D925" s="235" t="s">
        <v>208</v>
      </c>
      <c r="E925" s="236" t="s">
        <v>19</v>
      </c>
      <c r="F925" s="237" t="s">
        <v>2562</v>
      </c>
      <c r="G925" s="234"/>
      <c r="H925" s="236" t="s">
        <v>19</v>
      </c>
      <c r="I925" s="238"/>
      <c r="J925" s="234"/>
      <c r="K925" s="234"/>
      <c r="L925" s="239"/>
      <c r="M925" s="240"/>
      <c r="N925" s="241"/>
      <c r="O925" s="241"/>
      <c r="P925" s="241"/>
      <c r="Q925" s="241"/>
      <c r="R925" s="241"/>
      <c r="S925" s="241"/>
      <c r="T925" s="242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43" t="s">
        <v>208</v>
      </c>
      <c r="AU925" s="243" t="s">
        <v>81</v>
      </c>
      <c r="AV925" s="13" t="s">
        <v>79</v>
      </c>
      <c r="AW925" s="13" t="s">
        <v>33</v>
      </c>
      <c r="AX925" s="13" t="s">
        <v>72</v>
      </c>
      <c r="AY925" s="243" t="s">
        <v>196</v>
      </c>
    </row>
    <row r="926" s="13" customFormat="1">
      <c r="A926" s="13"/>
      <c r="B926" s="233"/>
      <c r="C926" s="234"/>
      <c r="D926" s="235" t="s">
        <v>208</v>
      </c>
      <c r="E926" s="236" t="s">
        <v>19</v>
      </c>
      <c r="F926" s="237" t="s">
        <v>2745</v>
      </c>
      <c r="G926" s="234"/>
      <c r="H926" s="236" t="s">
        <v>19</v>
      </c>
      <c r="I926" s="238"/>
      <c r="J926" s="234"/>
      <c r="K926" s="234"/>
      <c r="L926" s="239"/>
      <c r="M926" s="240"/>
      <c r="N926" s="241"/>
      <c r="O926" s="241"/>
      <c r="P926" s="241"/>
      <c r="Q926" s="241"/>
      <c r="R926" s="241"/>
      <c r="S926" s="241"/>
      <c r="T926" s="242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43" t="s">
        <v>208</v>
      </c>
      <c r="AU926" s="243" t="s">
        <v>81</v>
      </c>
      <c r="AV926" s="13" t="s">
        <v>79</v>
      </c>
      <c r="AW926" s="13" t="s">
        <v>33</v>
      </c>
      <c r="AX926" s="13" t="s">
        <v>72</v>
      </c>
      <c r="AY926" s="243" t="s">
        <v>196</v>
      </c>
    </row>
    <row r="927" s="13" customFormat="1">
      <c r="A927" s="13"/>
      <c r="B927" s="233"/>
      <c r="C927" s="234"/>
      <c r="D927" s="235" t="s">
        <v>208</v>
      </c>
      <c r="E927" s="236" t="s">
        <v>19</v>
      </c>
      <c r="F927" s="237" t="s">
        <v>2746</v>
      </c>
      <c r="G927" s="234"/>
      <c r="H927" s="236" t="s">
        <v>19</v>
      </c>
      <c r="I927" s="238"/>
      <c r="J927" s="234"/>
      <c r="K927" s="234"/>
      <c r="L927" s="239"/>
      <c r="M927" s="240"/>
      <c r="N927" s="241"/>
      <c r="O927" s="241"/>
      <c r="P927" s="241"/>
      <c r="Q927" s="241"/>
      <c r="R927" s="241"/>
      <c r="S927" s="241"/>
      <c r="T927" s="242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3" t="s">
        <v>208</v>
      </c>
      <c r="AU927" s="243" t="s">
        <v>81</v>
      </c>
      <c r="AV927" s="13" t="s">
        <v>79</v>
      </c>
      <c r="AW927" s="13" t="s">
        <v>33</v>
      </c>
      <c r="AX927" s="13" t="s">
        <v>72</v>
      </c>
      <c r="AY927" s="243" t="s">
        <v>196</v>
      </c>
    </row>
    <row r="928" s="13" customFormat="1">
      <c r="A928" s="13"/>
      <c r="B928" s="233"/>
      <c r="C928" s="234"/>
      <c r="D928" s="235" t="s">
        <v>208</v>
      </c>
      <c r="E928" s="236" t="s">
        <v>19</v>
      </c>
      <c r="F928" s="237" t="s">
        <v>2747</v>
      </c>
      <c r="G928" s="234"/>
      <c r="H928" s="236" t="s">
        <v>19</v>
      </c>
      <c r="I928" s="238"/>
      <c r="J928" s="234"/>
      <c r="K928" s="234"/>
      <c r="L928" s="239"/>
      <c r="M928" s="240"/>
      <c r="N928" s="241"/>
      <c r="O928" s="241"/>
      <c r="P928" s="241"/>
      <c r="Q928" s="241"/>
      <c r="R928" s="241"/>
      <c r="S928" s="241"/>
      <c r="T928" s="242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43" t="s">
        <v>208</v>
      </c>
      <c r="AU928" s="243" t="s">
        <v>81</v>
      </c>
      <c r="AV928" s="13" t="s">
        <v>79</v>
      </c>
      <c r="AW928" s="13" t="s">
        <v>33</v>
      </c>
      <c r="AX928" s="13" t="s">
        <v>72</v>
      </c>
      <c r="AY928" s="243" t="s">
        <v>196</v>
      </c>
    </row>
    <row r="929" s="13" customFormat="1">
      <c r="A929" s="13"/>
      <c r="B929" s="233"/>
      <c r="C929" s="234"/>
      <c r="D929" s="235" t="s">
        <v>208</v>
      </c>
      <c r="E929" s="236" t="s">
        <v>19</v>
      </c>
      <c r="F929" s="237" t="s">
        <v>401</v>
      </c>
      <c r="G929" s="234"/>
      <c r="H929" s="236" t="s">
        <v>19</v>
      </c>
      <c r="I929" s="238"/>
      <c r="J929" s="234"/>
      <c r="K929" s="234"/>
      <c r="L929" s="239"/>
      <c r="M929" s="240"/>
      <c r="N929" s="241"/>
      <c r="O929" s="241"/>
      <c r="P929" s="241"/>
      <c r="Q929" s="241"/>
      <c r="R929" s="241"/>
      <c r="S929" s="241"/>
      <c r="T929" s="242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43" t="s">
        <v>208</v>
      </c>
      <c r="AU929" s="243" t="s">
        <v>81</v>
      </c>
      <c r="AV929" s="13" t="s">
        <v>79</v>
      </c>
      <c r="AW929" s="13" t="s">
        <v>33</v>
      </c>
      <c r="AX929" s="13" t="s">
        <v>72</v>
      </c>
      <c r="AY929" s="243" t="s">
        <v>196</v>
      </c>
    </row>
    <row r="930" s="14" customFormat="1">
      <c r="A930" s="14"/>
      <c r="B930" s="244"/>
      <c r="C930" s="245"/>
      <c r="D930" s="235" t="s">
        <v>208</v>
      </c>
      <c r="E930" s="246" t="s">
        <v>19</v>
      </c>
      <c r="F930" s="247" t="s">
        <v>2748</v>
      </c>
      <c r="G930" s="245"/>
      <c r="H930" s="248">
        <v>92.599999999999994</v>
      </c>
      <c r="I930" s="249"/>
      <c r="J930" s="245"/>
      <c r="K930" s="245"/>
      <c r="L930" s="250"/>
      <c r="M930" s="251"/>
      <c r="N930" s="252"/>
      <c r="O930" s="252"/>
      <c r="P930" s="252"/>
      <c r="Q930" s="252"/>
      <c r="R930" s="252"/>
      <c r="S930" s="252"/>
      <c r="T930" s="253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T930" s="254" t="s">
        <v>208</v>
      </c>
      <c r="AU930" s="254" t="s">
        <v>81</v>
      </c>
      <c r="AV930" s="14" t="s">
        <v>81</v>
      </c>
      <c r="AW930" s="14" t="s">
        <v>33</v>
      </c>
      <c r="AX930" s="14" t="s">
        <v>72</v>
      </c>
      <c r="AY930" s="254" t="s">
        <v>196</v>
      </c>
    </row>
    <row r="931" s="13" customFormat="1">
      <c r="A931" s="13"/>
      <c r="B931" s="233"/>
      <c r="C931" s="234"/>
      <c r="D931" s="235" t="s">
        <v>208</v>
      </c>
      <c r="E931" s="236" t="s">
        <v>19</v>
      </c>
      <c r="F931" s="237" t="s">
        <v>2562</v>
      </c>
      <c r="G931" s="234"/>
      <c r="H931" s="236" t="s">
        <v>19</v>
      </c>
      <c r="I931" s="238"/>
      <c r="J931" s="234"/>
      <c r="K931" s="234"/>
      <c r="L931" s="239"/>
      <c r="M931" s="240"/>
      <c r="N931" s="241"/>
      <c r="O931" s="241"/>
      <c r="P931" s="241"/>
      <c r="Q931" s="241"/>
      <c r="R931" s="241"/>
      <c r="S931" s="241"/>
      <c r="T931" s="242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43" t="s">
        <v>208</v>
      </c>
      <c r="AU931" s="243" t="s">
        <v>81</v>
      </c>
      <c r="AV931" s="13" t="s">
        <v>79</v>
      </c>
      <c r="AW931" s="13" t="s">
        <v>33</v>
      </c>
      <c r="AX931" s="13" t="s">
        <v>72</v>
      </c>
      <c r="AY931" s="243" t="s">
        <v>196</v>
      </c>
    </row>
    <row r="932" s="15" customFormat="1">
      <c r="A932" s="15"/>
      <c r="B932" s="255"/>
      <c r="C932" s="256"/>
      <c r="D932" s="235" t="s">
        <v>208</v>
      </c>
      <c r="E932" s="257" t="s">
        <v>19</v>
      </c>
      <c r="F932" s="258" t="s">
        <v>219</v>
      </c>
      <c r="G932" s="256"/>
      <c r="H932" s="259">
        <v>100.59999999999999</v>
      </c>
      <c r="I932" s="260"/>
      <c r="J932" s="256"/>
      <c r="K932" s="256"/>
      <c r="L932" s="261"/>
      <c r="M932" s="262"/>
      <c r="N932" s="263"/>
      <c r="O932" s="263"/>
      <c r="P932" s="263"/>
      <c r="Q932" s="263"/>
      <c r="R932" s="263"/>
      <c r="S932" s="263"/>
      <c r="T932" s="264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T932" s="265" t="s">
        <v>208</v>
      </c>
      <c r="AU932" s="265" t="s">
        <v>81</v>
      </c>
      <c r="AV932" s="15" t="s">
        <v>204</v>
      </c>
      <c r="AW932" s="15" t="s">
        <v>33</v>
      </c>
      <c r="AX932" s="15" t="s">
        <v>79</v>
      </c>
      <c r="AY932" s="265" t="s">
        <v>196</v>
      </c>
    </row>
    <row r="933" s="2" customFormat="1" ht="21.75" customHeight="1">
      <c r="A933" s="41"/>
      <c r="B933" s="42"/>
      <c r="C933" s="215" t="s">
        <v>691</v>
      </c>
      <c r="D933" s="215" t="s">
        <v>199</v>
      </c>
      <c r="E933" s="216" t="s">
        <v>2749</v>
      </c>
      <c r="F933" s="217" t="s">
        <v>2750</v>
      </c>
      <c r="G933" s="218" t="s">
        <v>202</v>
      </c>
      <c r="H933" s="219">
        <v>100.59999999999999</v>
      </c>
      <c r="I933" s="220"/>
      <c r="J933" s="221">
        <f>ROUND(I933*H933,2)</f>
        <v>0</v>
      </c>
      <c r="K933" s="217" t="s">
        <v>203</v>
      </c>
      <c r="L933" s="47"/>
      <c r="M933" s="222" t="s">
        <v>19</v>
      </c>
      <c r="N933" s="223" t="s">
        <v>43</v>
      </c>
      <c r="O933" s="87"/>
      <c r="P933" s="224">
        <f>O933*H933</f>
        <v>0</v>
      </c>
      <c r="Q933" s="224">
        <v>0.36834</v>
      </c>
      <c r="R933" s="224">
        <f>Q933*H933</f>
        <v>37.055003999999997</v>
      </c>
      <c r="S933" s="224">
        <v>0</v>
      </c>
      <c r="T933" s="225">
        <f>S933*H933</f>
        <v>0</v>
      </c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R933" s="226" t="s">
        <v>204</v>
      </c>
      <c r="AT933" s="226" t="s">
        <v>199</v>
      </c>
      <c r="AU933" s="226" t="s">
        <v>81</v>
      </c>
      <c r="AY933" s="20" t="s">
        <v>196</v>
      </c>
      <c r="BE933" s="227">
        <f>IF(N933="základní",J933,0)</f>
        <v>0</v>
      </c>
      <c r="BF933" s="227">
        <f>IF(N933="snížená",J933,0)</f>
        <v>0</v>
      </c>
      <c r="BG933" s="227">
        <f>IF(N933="zákl. přenesená",J933,0)</f>
        <v>0</v>
      </c>
      <c r="BH933" s="227">
        <f>IF(N933="sníž. přenesená",J933,0)</f>
        <v>0</v>
      </c>
      <c r="BI933" s="227">
        <f>IF(N933="nulová",J933,0)</f>
        <v>0</v>
      </c>
      <c r="BJ933" s="20" t="s">
        <v>79</v>
      </c>
      <c r="BK933" s="227">
        <f>ROUND(I933*H933,2)</f>
        <v>0</v>
      </c>
      <c r="BL933" s="20" t="s">
        <v>204</v>
      </c>
      <c r="BM933" s="226" t="s">
        <v>2751</v>
      </c>
    </row>
    <row r="934" s="2" customFormat="1">
      <c r="A934" s="41"/>
      <c r="B934" s="42"/>
      <c r="C934" s="43"/>
      <c r="D934" s="228" t="s">
        <v>206</v>
      </c>
      <c r="E934" s="43"/>
      <c r="F934" s="229" t="s">
        <v>2752</v>
      </c>
      <c r="G934" s="43"/>
      <c r="H934" s="43"/>
      <c r="I934" s="230"/>
      <c r="J934" s="43"/>
      <c r="K934" s="43"/>
      <c r="L934" s="47"/>
      <c r="M934" s="231"/>
      <c r="N934" s="232"/>
      <c r="O934" s="87"/>
      <c r="P934" s="87"/>
      <c r="Q934" s="87"/>
      <c r="R934" s="87"/>
      <c r="S934" s="87"/>
      <c r="T934" s="88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T934" s="20" t="s">
        <v>206</v>
      </c>
      <c r="AU934" s="20" t="s">
        <v>81</v>
      </c>
    </row>
    <row r="935" s="13" customFormat="1">
      <c r="A935" s="13"/>
      <c r="B935" s="233"/>
      <c r="C935" s="234"/>
      <c r="D935" s="235" t="s">
        <v>208</v>
      </c>
      <c r="E935" s="236" t="s">
        <v>19</v>
      </c>
      <c r="F935" s="237" t="s">
        <v>2745</v>
      </c>
      <c r="G935" s="234"/>
      <c r="H935" s="236" t="s">
        <v>19</v>
      </c>
      <c r="I935" s="238"/>
      <c r="J935" s="234"/>
      <c r="K935" s="234"/>
      <c r="L935" s="239"/>
      <c r="M935" s="240"/>
      <c r="N935" s="241"/>
      <c r="O935" s="241"/>
      <c r="P935" s="241"/>
      <c r="Q935" s="241"/>
      <c r="R935" s="241"/>
      <c r="S935" s="241"/>
      <c r="T935" s="242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43" t="s">
        <v>208</v>
      </c>
      <c r="AU935" s="243" t="s">
        <v>81</v>
      </c>
      <c r="AV935" s="13" t="s">
        <v>79</v>
      </c>
      <c r="AW935" s="13" t="s">
        <v>33</v>
      </c>
      <c r="AX935" s="13" t="s">
        <v>72</v>
      </c>
      <c r="AY935" s="243" t="s">
        <v>196</v>
      </c>
    </row>
    <row r="936" s="13" customFormat="1">
      <c r="A936" s="13"/>
      <c r="B936" s="233"/>
      <c r="C936" s="234"/>
      <c r="D936" s="235" t="s">
        <v>208</v>
      </c>
      <c r="E936" s="236" t="s">
        <v>19</v>
      </c>
      <c r="F936" s="237" t="s">
        <v>2746</v>
      </c>
      <c r="G936" s="234"/>
      <c r="H936" s="236" t="s">
        <v>19</v>
      </c>
      <c r="I936" s="238"/>
      <c r="J936" s="234"/>
      <c r="K936" s="234"/>
      <c r="L936" s="239"/>
      <c r="M936" s="240"/>
      <c r="N936" s="241"/>
      <c r="O936" s="241"/>
      <c r="P936" s="241"/>
      <c r="Q936" s="241"/>
      <c r="R936" s="241"/>
      <c r="S936" s="241"/>
      <c r="T936" s="242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43" t="s">
        <v>208</v>
      </c>
      <c r="AU936" s="243" t="s">
        <v>81</v>
      </c>
      <c r="AV936" s="13" t="s">
        <v>79</v>
      </c>
      <c r="AW936" s="13" t="s">
        <v>33</v>
      </c>
      <c r="AX936" s="13" t="s">
        <v>72</v>
      </c>
      <c r="AY936" s="243" t="s">
        <v>196</v>
      </c>
    </row>
    <row r="937" s="13" customFormat="1">
      <c r="A937" s="13"/>
      <c r="B937" s="233"/>
      <c r="C937" s="234"/>
      <c r="D937" s="235" t="s">
        <v>208</v>
      </c>
      <c r="E937" s="236" t="s">
        <v>19</v>
      </c>
      <c r="F937" s="237" t="s">
        <v>2747</v>
      </c>
      <c r="G937" s="234"/>
      <c r="H937" s="236" t="s">
        <v>19</v>
      </c>
      <c r="I937" s="238"/>
      <c r="J937" s="234"/>
      <c r="K937" s="234"/>
      <c r="L937" s="239"/>
      <c r="M937" s="240"/>
      <c r="N937" s="241"/>
      <c r="O937" s="241"/>
      <c r="P937" s="241"/>
      <c r="Q937" s="241"/>
      <c r="R937" s="241"/>
      <c r="S937" s="241"/>
      <c r="T937" s="242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43" t="s">
        <v>208</v>
      </c>
      <c r="AU937" s="243" t="s">
        <v>81</v>
      </c>
      <c r="AV937" s="13" t="s">
        <v>79</v>
      </c>
      <c r="AW937" s="13" t="s">
        <v>33</v>
      </c>
      <c r="AX937" s="13" t="s">
        <v>72</v>
      </c>
      <c r="AY937" s="243" t="s">
        <v>196</v>
      </c>
    </row>
    <row r="938" s="13" customFormat="1">
      <c r="A938" s="13"/>
      <c r="B938" s="233"/>
      <c r="C938" s="234"/>
      <c r="D938" s="235" t="s">
        <v>208</v>
      </c>
      <c r="E938" s="236" t="s">
        <v>19</v>
      </c>
      <c r="F938" s="237" t="s">
        <v>2753</v>
      </c>
      <c r="G938" s="234"/>
      <c r="H938" s="236" t="s">
        <v>19</v>
      </c>
      <c r="I938" s="238"/>
      <c r="J938" s="234"/>
      <c r="K938" s="234"/>
      <c r="L938" s="239"/>
      <c r="M938" s="240"/>
      <c r="N938" s="241"/>
      <c r="O938" s="241"/>
      <c r="P938" s="241"/>
      <c r="Q938" s="241"/>
      <c r="R938" s="241"/>
      <c r="S938" s="241"/>
      <c r="T938" s="242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43" t="s">
        <v>208</v>
      </c>
      <c r="AU938" s="243" t="s">
        <v>81</v>
      </c>
      <c r="AV938" s="13" t="s">
        <v>79</v>
      </c>
      <c r="AW938" s="13" t="s">
        <v>33</v>
      </c>
      <c r="AX938" s="13" t="s">
        <v>72</v>
      </c>
      <c r="AY938" s="243" t="s">
        <v>196</v>
      </c>
    </row>
    <row r="939" s="13" customFormat="1">
      <c r="A939" s="13"/>
      <c r="B939" s="233"/>
      <c r="C939" s="234"/>
      <c r="D939" s="235" t="s">
        <v>208</v>
      </c>
      <c r="E939" s="236" t="s">
        <v>19</v>
      </c>
      <c r="F939" s="237" t="s">
        <v>487</v>
      </c>
      <c r="G939" s="234"/>
      <c r="H939" s="236" t="s">
        <v>19</v>
      </c>
      <c r="I939" s="238"/>
      <c r="J939" s="234"/>
      <c r="K939" s="234"/>
      <c r="L939" s="239"/>
      <c r="M939" s="240"/>
      <c r="N939" s="241"/>
      <c r="O939" s="241"/>
      <c r="P939" s="241"/>
      <c r="Q939" s="241"/>
      <c r="R939" s="241"/>
      <c r="S939" s="241"/>
      <c r="T939" s="242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43" t="s">
        <v>208</v>
      </c>
      <c r="AU939" s="243" t="s">
        <v>81</v>
      </c>
      <c r="AV939" s="13" t="s">
        <v>79</v>
      </c>
      <c r="AW939" s="13" t="s">
        <v>33</v>
      </c>
      <c r="AX939" s="13" t="s">
        <v>72</v>
      </c>
      <c r="AY939" s="243" t="s">
        <v>196</v>
      </c>
    </row>
    <row r="940" s="14" customFormat="1">
      <c r="A940" s="14"/>
      <c r="B940" s="244"/>
      <c r="C940" s="245"/>
      <c r="D940" s="235" t="s">
        <v>208</v>
      </c>
      <c r="E940" s="246" t="s">
        <v>19</v>
      </c>
      <c r="F940" s="247" t="s">
        <v>72</v>
      </c>
      <c r="G940" s="245"/>
      <c r="H940" s="248">
        <v>0</v>
      </c>
      <c r="I940" s="249"/>
      <c r="J940" s="245"/>
      <c r="K940" s="245"/>
      <c r="L940" s="250"/>
      <c r="M940" s="251"/>
      <c r="N940" s="252"/>
      <c r="O940" s="252"/>
      <c r="P940" s="252"/>
      <c r="Q940" s="252"/>
      <c r="R940" s="252"/>
      <c r="S940" s="252"/>
      <c r="T940" s="253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T940" s="254" t="s">
        <v>208</v>
      </c>
      <c r="AU940" s="254" t="s">
        <v>81</v>
      </c>
      <c r="AV940" s="14" t="s">
        <v>81</v>
      </c>
      <c r="AW940" s="14" t="s">
        <v>33</v>
      </c>
      <c r="AX940" s="14" t="s">
        <v>72</v>
      </c>
      <c r="AY940" s="254" t="s">
        <v>196</v>
      </c>
    </row>
    <row r="941" s="13" customFormat="1">
      <c r="A941" s="13"/>
      <c r="B941" s="233"/>
      <c r="C941" s="234"/>
      <c r="D941" s="235" t="s">
        <v>208</v>
      </c>
      <c r="E941" s="236" t="s">
        <v>19</v>
      </c>
      <c r="F941" s="237" t="s">
        <v>2562</v>
      </c>
      <c r="G941" s="234"/>
      <c r="H941" s="236" t="s">
        <v>19</v>
      </c>
      <c r="I941" s="238"/>
      <c r="J941" s="234"/>
      <c r="K941" s="234"/>
      <c r="L941" s="239"/>
      <c r="M941" s="240"/>
      <c r="N941" s="241"/>
      <c r="O941" s="241"/>
      <c r="P941" s="241"/>
      <c r="Q941" s="241"/>
      <c r="R941" s="241"/>
      <c r="S941" s="241"/>
      <c r="T941" s="242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43" t="s">
        <v>208</v>
      </c>
      <c r="AU941" s="243" t="s">
        <v>81</v>
      </c>
      <c r="AV941" s="13" t="s">
        <v>79</v>
      </c>
      <c r="AW941" s="13" t="s">
        <v>33</v>
      </c>
      <c r="AX941" s="13" t="s">
        <v>72</v>
      </c>
      <c r="AY941" s="243" t="s">
        <v>196</v>
      </c>
    </row>
    <row r="942" s="13" customFormat="1">
      <c r="A942" s="13"/>
      <c r="B942" s="233"/>
      <c r="C942" s="234"/>
      <c r="D942" s="235" t="s">
        <v>208</v>
      </c>
      <c r="E942" s="236" t="s">
        <v>19</v>
      </c>
      <c r="F942" s="237" t="s">
        <v>2745</v>
      </c>
      <c r="G942" s="234"/>
      <c r="H942" s="236" t="s">
        <v>19</v>
      </c>
      <c r="I942" s="238"/>
      <c r="J942" s="234"/>
      <c r="K942" s="234"/>
      <c r="L942" s="239"/>
      <c r="M942" s="240"/>
      <c r="N942" s="241"/>
      <c r="O942" s="241"/>
      <c r="P942" s="241"/>
      <c r="Q942" s="241"/>
      <c r="R942" s="241"/>
      <c r="S942" s="241"/>
      <c r="T942" s="242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43" t="s">
        <v>208</v>
      </c>
      <c r="AU942" s="243" t="s">
        <v>81</v>
      </c>
      <c r="AV942" s="13" t="s">
        <v>79</v>
      </c>
      <c r="AW942" s="13" t="s">
        <v>33</v>
      </c>
      <c r="AX942" s="13" t="s">
        <v>72</v>
      </c>
      <c r="AY942" s="243" t="s">
        <v>196</v>
      </c>
    </row>
    <row r="943" s="13" customFormat="1">
      <c r="A943" s="13"/>
      <c r="B943" s="233"/>
      <c r="C943" s="234"/>
      <c r="D943" s="235" t="s">
        <v>208</v>
      </c>
      <c r="E943" s="236" t="s">
        <v>19</v>
      </c>
      <c r="F943" s="237" t="s">
        <v>2746</v>
      </c>
      <c r="G943" s="234"/>
      <c r="H943" s="236" t="s">
        <v>19</v>
      </c>
      <c r="I943" s="238"/>
      <c r="J943" s="234"/>
      <c r="K943" s="234"/>
      <c r="L943" s="239"/>
      <c r="M943" s="240"/>
      <c r="N943" s="241"/>
      <c r="O943" s="241"/>
      <c r="P943" s="241"/>
      <c r="Q943" s="241"/>
      <c r="R943" s="241"/>
      <c r="S943" s="241"/>
      <c r="T943" s="242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43" t="s">
        <v>208</v>
      </c>
      <c r="AU943" s="243" t="s">
        <v>81</v>
      </c>
      <c r="AV943" s="13" t="s">
        <v>79</v>
      </c>
      <c r="AW943" s="13" t="s">
        <v>33</v>
      </c>
      <c r="AX943" s="13" t="s">
        <v>72</v>
      </c>
      <c r="AY943" s="243" t="s">
        <v>196</v>
      </c>
    </row>
    <row r="944" s="13" customFormat="1">
      <c r="A944" s="13"/>
      <c r="B944" s="233"/>
      <c r="C944" s="234"/>
      <c r="D944" s="235" t="s">
        <v>208</v>
      </c>
      <c r="E944" s="236" t="s">
        <v>19</v>
      </c>
      <c r="F944" s="237" t="s">
        <v>2747</v>
      </c>
      <c r="G944" s="234"/>
      <c r="H944" s="236" t="s">
        <v>19</v>
      </c>
      <c r="I944" s="238"/>
      <c r="J944" s="234"/>
      <c r="K944" s="234"/>
      <c r="L944" s="239"/>
      <c r="M944" s="240"/>
      <c r="N944" s="241"/>
      <c r="O944" s="241"/>
      <c r="P944" s="241"/>
      <c r="Q944" s="241"/>
      <c r="R944" s="241"/>
      <c r="S944" s="241"/>
      <c r="T944" s="242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43" t="s">
        <v>208</v>
      </c>
      <c r="AU944" s="243" t="s">
        <v>81</v>
      </c>
      <c r="AV944" s="13" t="s">
        <v>79</v>
      </c>
      <c r="AW944" s="13" t="s">
        <v>33</v>
      </c>
      <c r="AX944" s="13" t="s">
        <v>72</v>
      </c>
      <c r="AY944" s="243" t="s">
        <v>196</v>
      </c>
    </row>
    <row r="945" s="13" customFormat="1">
      <c r="A945" s="13"/>
      <c r="B945" s="233"/>
      <c r="C945" s="234"/>
      <c r="D945" s="235" t="s">
        <v>208</v>
      </c>
      <c r="E945" s="236" t="s">
        <v>19</v>
      </c>
      <c r="F945" s="237" t="s">
        <v>2753</v>
      </c>
      <c r="G945" s="234"/>
      <c r="H945" s="236" t="s">
        <v>19</v>
      </c>
      <c r="I945" s="238"/>
      <c r="J945" s="234"/>
      <c r="K945" s="234"/>
      <c r="L945" s="239"/>
      <c r="M945" s="240"/>
      <c r="N945" s="241"/>
      <c r="O945" s="241"/>
      <c r="P945" s="241"/>
      <c r="Q945" s="241"/>
      <c r="R945" s="241"/>
      <c r="S945" s="241"/>
      <c r="T945" s="242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43" t="s">
        <v>208</v>
      </c>
      <c r="AU945" s="243" t="s">
        <v>81</v>
      </c>
      <c r="AV945" s="13" t="s">
        <v>79</v>
      </c>
      <c r="AW945" s="13" t="s">
        <v>33</v>
      </c>
      <c r="AX945" s="13" t="s">
        <v>72</v>
      </c>
      <c r="AY945" s="243" t="s">
        <v>196</v>
      </c>
    </row>
    <row r="946" s="13" customFormat="1">
      <c r="A946" s="13"/>
      <c r="B946" s="233"/>
      <c r="C946" s="234"/>
      <c r="D946" s="235" t="s">
        <v>208</v>
      </c>
      <c r="E946" s="236" t="s">
        <v>19</v>
      </c>
      <c r="F946" s="237" t="s">
        <v>489</v>
      </c>
      <c r="G946" s="234"/>
      <c r="H946" s="236" t="s">
        <v>19</v>
      </c>
      <c r="I946" s="238"/>
      <c r="J946" s="234"/>
      <c r="K946" s="234"/>
      <c r="L946" s="239"/>
      <c r="M946" s="240"/>
      <c r="N946" s="241"/>
      <c r="O946" s="241"/>
      <c r="P946" s="241"/>
      <c r="Q946" s="241"/>
      <c r="R946" s="241"/>
      <c r="S946" s="241"/>
      <c r="T946" s="242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43" t="s">
        <v>208</v>
      </c>
      <c r="AU946" s="243" t="s">
        <v>81</v>
      </c>
      <c r="AV946" s="13" t="s">
        <v>79</v>
      </c>
      <c r="AW946" s="13" t="s">
        <v>33</v>
      </c>
      <c r="AX946" s="13" t="s">
        <v>72</v>
      </c>
      <c r="AY946" s="243" t="s">
        <v>196</v>
      </c>
    </row>
    <row r="947" s="14" customFormat="1">
      <c r="A947" s="14"/>
      <c r="B947" s="244"/>
      <c r="C947" s="245"/>
      <c r="D947" s="235" t="s">
        <v>208</v>
      </c>
      <c r="E947" s="246" t="s">
        <v>19</v>
      </c>
      <c r="F947" s="247" t="s">
        <v>284</v>
      </c>
      <c r="G947" s="245"/>
      <c r="H947" s="248">
        <v>8</v>
      </c>
      <c r="I947" s="249"/>
      <c r="J947" s="245"/>
      <c r="K947" s="245"/>
      <c r="L947" s="250"/>
      <c r="M947" s="251"/>
      <c r="N947" s="252"/>
      <c r="O947" s="252"/>
      <c r="P947" s="252"/>
      <c r="Q947" s="252"/>
      <c r="R947" s="252"/>
      <c r="S947" s="252"/>
      <c r="T947" s="253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T947" s="254" t="s">
        <v>208</v>
      </c>
      <c r="AU947" s="254" t="s">
        <v>81</v>
      </c>
      <c r="AV947" s="14" t="s">
        <v>81</v>
      </c>
      <c r="AW947" s="14" t="s">
        <v>33</v>
      </c>
      <c r="AX947" s="14" t="s">
        <v>72</v>
      </c>
      <c r="AY947" s="254" t="s">
        <v>196</v>
      </c>
    </row>
    <row r="948" s="13" customFormat="1">
      <c r="A948" s="13"/>
      <c r="B948" s="233"/>
      <c r="C948" s="234"/>
      <c r="D948" s="235" t="s">
        <v>208</v>
      </c>
      <c r="E948" s="236" t="s">
        <v>19</v>
      </c>
      <c r="F948" s="237" t="s">
        <v>2562</v>
      </c>
      <c r="G948" s="234"/>
      <c r="H948" s="236" t="s">
        <v>19</v>
      </c>
      <c r="I948" s="238"/>
      <c r="J948" s="234"/>
      <c r="K948" s="234"/>
      <c r="L948" s="239"/>
      <c r="M948" s="240"/>
      <c r="N948" s="241"/>
      <c r="O948" s="241"/>
      <c r="P948" s="241"/>
      <c r="Q948" s="241"/>
      <c r="R948" s="241"/>
      <c r="S948" s="241"/>
      <c r="T948" s="242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43" t="s">
        <v>208</v>
      </c>
      <c r="AU948" s="243" t="s">
        <v>81</v>
      </c>
      <c r="AV948" s="13" t="s">
        <v>79</v>
      </c>
      <c r="AW948" s="13" t="s">
        <v>33</v>
      </c>
      <c r="AX948" s="13" t="s">
        <v>72</v>
      </c>
      <c r="AY948" s="243" t="s">
        <v>196</v>
      </c>
    </row>
    <row r="949" s="13" customFormat="1">
      <c r="A949" s="13"/>
      <c r="B949" s="233"/>
      <c r="C949" s="234"/>
      <c r="D949" s="235" t="s">
        <v>208</v>
      </c>
      <c r="E949" s="236" t="s">
        <v>19</v>
      </c>
      <c r="F949" s="237" t="s">
        <v>2745</v>
      </c>
      <c r="G949" s="234"/>
      <c r="H949" s="236" t="s">
        <v>19</v>
      </c>
      <c r="I949" s="238"/>
      <c r="J949" s="234"/>
      <c r="K949" s="234"/>
      <c r="L949" s="239"/>
      <c r="M949" s="240"/>
      <c r="N949" s="241"/>
      <c r="O949" s="241"/>
      <c r="P949" s="241"/>
      <c r="Q949" s="241"/>
      <c r="R949" s="241"/>
      <c r="S949" s="241"/>
      <c r="T949" s="242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43" t="s">
        <v>208</v>
      </c>
      <c r="AU949" s="243" t="s">
        <v>81</v>
      </c>
      <c r="AV949" s="13" t="s">
        <v>79</v>
      </c>
      <c r="AW949" s="13" t="s">
        <v>33</v>
      </c>
      <c r="AX949" s="13" t="s">
        <v>72</v>
      </c>
      <c r="AY949" s="243" t="s">
        <v>196</v>
      </c>
    </row>
    <row r="950" s="13" customFormat="1">
      <c r="A950" s="13"/>
      <c r="B950" s="233"/>
      <c r="C950" s="234"/>
      <c r="D950" s="235" t="s">
        <v>208</v>
      </c>
      <c r="E950" s="236" t="s">
        <v>19</v>
      </c>
      <c r="F950" s="237" t="s">
        <v>2746</v>
      </c>
      <c r="G950" s="234"/>
      <c r="H950" s="236" t="s">
        <v>19</v>
      </c>
      <c r="I950" s="238"/>
      <c r="J950" s="234"/>
      <c r="K950" s="234"/>
      <c r="L950" s="239"/>
      <c r="M950" s="240"/>
      <c r="N950" s="241"/>
      <c r="O950" s="241"/>
      <c r="P950" s="241"/>
      <c r="Q950" s="241"/>
      <c r="R950" s="241"/>
      <c r="S950" s="241"/>
      <c r="T950" s="242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243" t="s">
        <v>208</v>
      </c>
      <c r="AU950" s="243" t="s">
        <v>81</v>
      </c>
      <c r="AV950" s="13" t="s">
        <v>79</v>
      </c>
      <c r="AW950" s="13" t="s">
        <v>33</v>
      </c>
      <c r="AX950" s="13" t="s">
        <v>72</v>
      </c>
      <c r="AY950" s="243" t="s">
        <v>196</v>
      </c>
    </row>
    <row r="951" s="13" customFormat="1">
      <c r="A951" s="13"/>
      <c r="B951" s="233"/>
      <c r="C951" s="234"/>
      <c r="D951" s="235" t="s">
        <v>208</v>
      </c>
      <c r="E951" s="236" t="s">
        <v>19</v>
      </c>
      <c r="F951" s="237" t="s">
        <v>2747</v>
      </c>
      <c r="G951" s="234"/>
      <c r="H951" s="236" t="s">
        <v>19</v>
      </c>
      <c r="I951" s="238"/>
      <c r="J951" s="234"/>
      <c r="K951" s="234"/>
      <c r="L951" s="239"/>
      <c r="M951" s="240"/>
      <c r="N951" s="241"/>
      <c r="O951" s="241"/>
      <c r="P951" s="241"/>
      <c r="Q951" s="241"/>
      <c r="R951" s="241"/>
      <c r="S951" s="241"/>
      <c r="T951" s="242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43" t="s">
        <v>208</v>
      </c>
      <c r="AU951" s="243" t="s">
        <v>81</v>
      </c>
      <c r="AV951" s="13" t="s">
        <v>79</v>
      </c>
      <c r="AW951" s="13" t="s">
        <v>33</v>
      </c>
      <c r="AX951" s="13" t="s">
        <v>72</v>
      </c>
      <c r="AY951" s="243" t="s">
        <v>196</v>
      </c>
    </row>
    <row r="952" s="13" customFormat="1">
      <c r="A952" s="13"/>
      <c r="B952" s="233"/>
      <c r="C952" s="234"/>
      <c r="D952" s="235" t="s">
        <v>208</v>
      </c>
      <c r="E952" s="236" t="s">
        <v>19</v>
      </c>
      <c r="F952" s="237" t="s">
        <v>2753</v>
      </c>
      <c r="G952" s="234"/>
      <c r="H952" s="236" t="s">
        <v>19</v>
      </c>
      <c r="I952" s="238"/>
      <c r="J952" s="234"/>
      <c r="K952" s="234"/>
      <c r="L952" s="239"/>
      <c r="M952" s="240"/>
      <c r="N952" s="241"/>
      <c r="O952" s="241"/>
      <c r="P952" s="241"/>
      <c r="Q952" s="241"/>
      <c r="R952" s="241"/>
      <c r="S952" s="241"/>
      <c r="T952" s="242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43" t="s">
        <v>208</v>
      </c>
      <c r="AU952" s="243" t="s">
        <v>81</v>
      </c>
      <c r="AV952" s="13" t="s">
        <v>79</v>
      </c>
      <c r="AW952" s="13" t="s">
        <v>33</v>
      </c>
      <c r="AX952" s="13" t="s">
        <v>72</v>
      </c>
      <c r="AY952" s="243" t="s">
        <v>196</v>
      </c>
    </row>
    <row r="953" s="13" customFormat="1">
      <c r="A953" s="13"/>
      <c r="B953" s="233"/>
      <c r="C953" s="234"/>
      <c r="D953" s="235" t="s">
        <v>208</v>
      </c>
      <c r="E953" s="236" t="s">
        <v>19</v>
      </c>
      <c r="F953" s="237" t="s">
        <v>401</v>
      </c>
      <c r="G953" s="234"/>
      <c r="H953" s="236" t="s">
        <v>19</v>
      </c>
      <c r="I953" s="238"/>
      <c r="J953" s="234"/>
      <c r="K953" s="234"/>
      <c r="L953" s="239"/>
      <c r="M953" s="240"/>
      <c r="N953" s="241"/>
      <c r="O953" s="241"/>
      <c r="P953" s="241"/>
      <c r="Q953" s="241"/>
      <c r="R953" s="241"/>
      <c r="S953" s="241"/>
      <c r="T953" s="242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43" t="s">
        <v>208</v>
      </c>
      <c r="AU953" s="243" t="s">
        <v>81</v>
      </c>
      <c r="AV953" s="13" t="s">
        <v>79</v>
      </c>
      <c r="AW953" s="13" t="s">
        <v>33</v>
      </c>
      <c r="AX953" s="13" t="s">
        <v>72</v>
      </c>
      <c r="AY953" s="243" t="s">
        <v>196</v>
      </c>
    </row>
    <row r="954" s="14" customFormat="1">
      <c r="A954" s="14"/>
      <c r="B954" s="244"/>
      <c r="C954" s="245"/>
      <c r="D954" s="235" t="s">
        <v>208</v>
      </c>
      <c r="E954" s="246" t="s">
        <v>19</v>
      </c>
      <c r="F954" s="247" t="s">
        <v>2748</v>
      </c>
      <c r="G954" s="245"/>
      <c r="H954" s="248">
        <v>92.599999999999994</v>
      </c>
      <c r="I954" s="249"/>
      <c r="J954" s="245"/>
      <c r="K954" s="245"/>
      <c r="L954" s="250"/>
      <c r="M954" s="251"/>
      <c r="N954" s="252"/>
      <c r="O954" s="252"/>
      <c r="P954" s="252"/>
      <c r="Q954" s="252"/>
      <c r="R954" s="252"/>
      <c r="S954" s="252"/>
      <c r="T954" s="253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T954" s="254" t="s">
        <v>208</v>
      </c>
      <c r="AU954" s="254" t="s">
        <v>81</v>
      </c>
      <c r="AV954" s="14" t="s">
        <v>81</v>
      </c>
      <c r="AW954" s="14" t="s">
        <v>33</v>
      </c>
      <c r="AX954" s="14" t="s">
        <v>72</v>
      </c>
      <c r="AY954" s="254" t="s">
        <v>196</v>
      </c>
    </row>
    <row r="955" s="13" customFormat="1">
      <c r="A955" s="13"/>
      <c r="B955" s="233"/>
      <c r="C955" s="234"/>
      <c r="D955" s="235" t="s">
        <v>208</v>
      </c>
      <c r="E955" s="236" t="s">
        <v>19</v>
      </c>
      <c r="F955" s="237" t="s">
        <v>2562</v>
      </c>
      <c r="G955" s="234"/>
      <c r="H955" s="236" t="s">
        <v>19</v>
      </c>
      <c r="I955" s="238"/>
      <c r="J955" s="234"/>
      <c r="K955" s="234"/>
      <c r="L955" s="239"/>
      <c r="M955" s="240"/>
      <c r="N955" s="241"/>
      <c r="O955" s="241"/>
      <c r="P955" s="241"/>
      <c r="Q955" s="241"/>
      <c r="R955" s="241"/>
      <c r="S955" s="241"/>
      <c r="T955" s="242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43" t="s">
        <v>208</v>
      </c>
      <c r="AU955" s="243" t="s">
        <v>81</v>
      </c>
      <c r="AV955" s="13" t="s">
        <v>79</v>
      </c>
      <c r="AW955" s="13" t="s">
        <v>33</v>
      </c>
      <c r="AX955" s="13" t="s">
        <v>72</v>
      </c>
      <c r="AY955" s="243" t="s">
        <v>196</v>
      </c>
    </row>
    <row r="956" s="15" customFormat="1">
      <c r="A956" s="15"/>
      <c r="B956" s="255"/>
      <c r="C956" s="256"/>
      <c r="D956" s="235" t="s">
        <v>208</v>
      </c>
      <c r="E956" s="257" t="s">
        <v>19</v>
      </c>
      <c r="F956" s="258" t="s">
        <v>219</v>
      </c>
      <c r="G956" s="256"/>
      <c r="H956" s="259">
        <v>100.59999999999999</v>
      </c>
      <c r="I956" s="260"/>
      <c r="J956" s="256"/>
      <c r="K956" s="256"/>
      <c r="L956" s="261"/>
      <c r="M956" s="262"/>
      <c r="N956" s="263"/>
      <c r="O956" s="263"/>
      <c r="P956" s="263"/>
      <c r="Q956" s="263"/>
      <c r="R956" s="263"/>
      <c r="S956" s="263"/>
      <c r="T956" s="264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T956" s="265" t="s">
        <v>208</v>
      </c>
      <c r="AU956" s="265" t="s">
        <v>81</v>
      </c>
      <c r="AV956" s="15" t="s">
        <v>204</v>
      </c>
      <c r="AW956" s="15" t="s">
        <v>33</v>
      </c>
      <c r="AX956" s="15" t="s">
        <v>79</v>
      </c>
      <c r="AY956" s="265" t="s">
        <v>196</v>
      </c>
    </row>
    <row r="957" s="2" customFormat="1" ht="21.75" customHeight="1">
      <c r="A957" s="41"/>
      <c r="B957" s="42"/>
      <c r="C957" s="215" t="s">
        <v>696</v>
      </c>
      <c r="D957" s="215" t="s">
        <v>199</v>
      </c>
      <c r="E957" s="216" t="s">
        <v>1042</v>
      </c>
      <c r="F957" s="217" t="s">
        <v>1043</v>
      </c>
      <c r="G957" s="218" t="s">
        <v>202</v>
      </c>
      <c r="H957" s="219">
        <v>402.39999999999998</v>
      </c>
      <c r="I957" s="220"/>
      <c r="J957" s="221">
        <f>ROUND(I957*H957,2)</f>
        <v>0</v>
      </c>
      <c r="K957" s="217" t="s">
        <v>203</v>
      </c>
      <c r="L957" s="47"/>
      <c r="M957" s="222" t="s">
        <v>19</v>
      </c>
      <c r="N957" s="223" t="s">
        <v>43</v>
      </c>
      <c r="O957" s="87"/>
      <c r="P957" s="224">
        <f>O957*H957</f>
        <v>0</v>
      </c>
      <c r="Q957" s="224">
        <v>0</v>
      </c>
      <c r="R957" s="224">
        <f>Q957*H957</f>
        <v>0</v>
      </c>
      <c r="S957" s="224">
        <v>0</v>
      </c>
      <c r="T957" s="225">
        <f>S957*H957</f>
        <v>0</v>
      </c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R957" s="226" t="s">
        <v>204</v>
      </c>
      <c r="AT957" s="226" t="s">
        <v>199</v>
      </c>
      <c r="AU957" s="226" t="s">
        <v>81</v>
      </c>
      <c r="AY957" s="20" t="s">
        <v>196</v>
      </c>
      <c r="BE957" s="227">
        <f>IF(N957="základní",J957,0)</f>
        <v>0</v>
      </c>
      <c r="BF957" s="227">
        <f>IF(N957="snížená",J957,0)</f>
        <v>0</v>
      </c>
      <c r="BG957" s="227">
        <f>IF(N957="zákl. přenesená",J957,0)</f>
        <v>0</v>
      </c>
      <c r="BH957" s="227">
        <f>IF(N957="sníž. přenesená",J957,0)</f>
        <v>0</v>
      </c>
      <c r="BI957" s="227">
        <f>IF(N957="nulová",J957,0)</f>
        <v>0</v>
      </c>
      <c r="BJ957" s="20" t="s">
        <v>79</v>
      </c>
      <c r="BK957" s="227">
        <f>ROUND(I957*H957,2)</f>
        <v>0</v>
      </c>
      <c r="BL957" s="20" t="s">
        <v>204</v>
      </c>
      <c r="BM957" s="226" t="s">
        <v>2754</v>
      </c>
    </row>
    <row r="958" s="2" customFormat="1">
      <c r="A958" s="41"/>
      <c r="B958" s="42"/>
      <c r="C958" s="43"/>
      <c r="D958" s="228" t="s">
        <v>206</v>
      </c>
      <c r="E958" s="43"/>
      <c r="F958" s="229" t="s">
        <v>1045</v>
      </c>
      <c r="G958" s="43"/>
      <c r="H958" s="43"/>
      <c r="I958" s="230"/>
      <c r="J958" s="43"/>
      <c r="K958" s="43"/>
      <c r="L958" s="47"/>
      <c r="M958" s="231"/>
      <c r="N958" s="232"/>
      <c r="O958" s="87"/>
      <c r="P958" s="87"/>
      <c r="Q958" s="87"/>
      <c r="R958" s="87"/>
      <c r="S958" s="87"/>
      <c r="T958" s="88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T958" s="20" t="s">
        <v>206</v>
      </c>
      <c r="AU958" s="20" t="s">
        <v>81</v>
      </c>
    </row>
    <row r="959" s="13" customFormat="1">
      <c r="A959" s="13"/>
      <c r="B959" s="233"/>
      <c r="C959" s="234"/>
      <c r="D959" s="235" t="s">
        <v>208</v>
      </c>
      <c r="E959" s="236" t="s">
        <v>19</v>
      </c>
      <c r="F959" s="237" t="s">
        <v>2745</v>
      </c>
      <c r="G959" s="234"/>
      <c r="H959" s="236" t="s">
        <v>19</v>
      </c>
      <c r="I959" s="238"/>
      <c r="J959" s="234"/>
      <c r="K959" s="234"/>
      <c r="L959" s="239"/>
      <c r="M959" s="240"/>
      <c r="N959" s="241"/>
      <c r="O959" s="241"/>
      <c r="P959" s="241"/>
      <c r="Q959" s="241"/>
      <c r="R959" s="241"/>
      <c r="S959" s="241"/>
      <c r="T959" s="242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3" t="s">
        <v>208</v>
      </c>
      <c r="AU959" s="243" t="s">
        <v>81</v>
      </c>
      <c r="AV959" s="13" t="s">
        <v>79</v>
      </c>
      <c r="AW959" s="13" t="s">
        <v>33</v>
      </c>
      <c r="AX959" s="13" t="s">
        <v>72</v>
      </c>
      <c r="AY959" s="243" t="s">
        <v>196</v>
      </c>
    </row>
    <row r="960" s="13" customFormat="1">
      <c r="A960" s="13"/>
      <c r="B960" s="233"/>
      <c r="C960" s="234"/>
      <c r="D960" s="235" t="s">
        <v>208</v>
      </c>
      <c r="E960" s="236" t="s">
        <v>19</v>
      </c>
      <c r="F960" s="237" t="s">
        <v>2746</v>
      </c>
      <c r="G960" s="234"/>
      <c r="H960" s="236" t="s">
        <v>19</v>
      </c>
      <c r="I960" s="238"/>
      <c r="J960" s="234"/>
      <c r="K960" s="234"/>
      <c r="L960" s="239"/>
      <c r="M960" s="240"/>
      <c r="N960" s="241"/>
      <c r="O960" s="241"/>
      <c r="P960" s="241"/>
      <c r="Q960" s="241"/>
      <c r="R960" s="241"/>
      <c r="S960" s="241"/>
      <c r="T960" s="242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43" t="s">
        <v>208</v>
      </c>
      <c r="AU960" s="243" t="s">
        <v>81</v>
      </c>
      <c r="AV960" s="13" t="s">
        <v>79</v>
      </c>
      <c r="AW960" s="13" t="s">
        <v>33</v>
      </c>
      <c r="AX960" s="13" t="s">
        <v>72</v>
      </c>
      <c r="AY960" s="243" t="s">
        <v>196</v>
      </c>
    </row>
    <row r="961" s="13" customFormat="1">
      <c r="A961" s="13"/>
      <c r="B961" s="233"/>
      <c r="C961" s="234"/>
      <c r="D961" s="235" t="s">
        <v>208</v>
      </c>
      <c r="E961" s="236" t="s">
        <v>19</v>
      </c>
      <c r="F961" s="237" t="s">
        <v>2747</v>
      </c>
      <c r="G961" s="234"/>
      <c r="H961" s="236" t="s">
        <v>19</v>
      </c>
      <c r="I961" s="238"/>
      <c r="J961" s="234"/>
      <c r="K961" s="234"/>
      <c r="L961" s="239"/>
      <c r="M961" s="240"/>
      <c r="N961" s="241"/>
      <c r="O961" s="241"/>
      <c r="P961" s="241"/>
      <c r="Q961" s="241"/>
      <c r="R961" s="241"/>
      <c r="S961" s="241"/>
      <c r="T961" s="242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43" t="s">
        <v>208</v>
      </c>
      <c r="AU961" s="243" t="s">
        <v>81</v>
      </c>
      <c r="AV961" s="13" t="s">
        <v>79</v>
      </c>
      <c r="AW961" s="13" t="s">
        <v>33</v>
      </c>
      <c r="AX961" s="13" t="s">
        <v>72</v>
      </c>
      <c r="AY961" s="243" t="s">
        <v>196</v>
      </c>
    </row>
    <row r="962" s="13" customFormat="1">
      <c r="A962" s="13"/>
      <c r="B962" s="233"/>
      <c r="C962" s="234"/>
      <c r="D962" s="235" t="s">
        <v>208</v>
      </c>
      <c r="E962" s="236" t="s">
        <v>19</v>
      </c>
      <c r="F962" s="237" t="s">
        <v>487</v>
      </c>
      <c r="G962" s="234"/>
      <c r="H962" s="236" t="s">
        <v>19</v>
      </c>
      <c r="I962" s="238"/>
      <c r="J962" s="234"/>
      <c r="K962" s="234"/>
      <c r="L962" s="239"/>
      <c r="M962" s="240"/>
      <c r="N962" s="241"/>
      <c r="O962" s="241"/>
      <c r="P962" s="241"/>
      <c r="Q962" s="241"/>
      <c r="R962" s="241"/>
      <c r="S962" s="241"/>
      <c r="T962" s="242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43" t="s">
        <v>208</v>
      </c>
      <c r="AU962" s="243" t="s">
        <v>81</v>
      </c>
      <c r="AV962" s="13" t="s">
        <v>79</v>
      </c>
      <c r="AW962" s="13" t="s">
        <v>33</v>
      </c>
      <c r="AX962" s="13" t="s">
        <v>72</v>
      </c>
      <c r="AY962" s="243" t="s">
        <v>196</v>
      </c>
    </row>
    <row r="963" s="14" customFormat="1">
      <c r="A963" s="14"/>
      <c r="B963" s="244"/>
      <c r="C963" s="245"/>
      <c r="D963" s="235" t="s">
        <v>208</v>
      </c>
      <c r="E963" s="246" t="s">
        <v>19</v>
      </c>
      <c r="F963" s="247" t="s">
        <v>72</v>
      </c>
      <c r="G963" s="245"/>
      <c r="H963" s="248">
        <v>0</v>
      </c>
      <c r="I963" s="249"/>
      <c r="J963" s="245"/>
      <c r="K963" s="245"/>
      <c r="L963" s="250"/>
      <c r="M963" s="251"/>
      <c r="N963" s="252"/>
      <c r="O963" s="252"/>
      <c r="P963" s="252"/>
      <c r="Q963" s="252"/>
      <c r="R963" s="252"/>
      <c r="S963" s="252"/>
      <c r="T963" s="253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T963" s="254" t="s">
        <v>208</v>
      </c>
      <c r="AU963" s="254" t="s">
        <v>81</v>
      </c>
      <c r="AV963" s="14" t="s">
        <v>81</v>
      </c>
      <c r="AW963" s="14" t="s">
        <v>33</v>
      </c>
      <c r="AX963" s="14" t="s">
        <v>72</v>
      </c>
      <c r="AY963" s="254" t="s">
        <v>196</v>
      </c>
    </row>
    <row r="964" s="13" customFormat="1">
      <c r="A964" s="13"/>
      <c r="B964" s="233"/>
      <c r="C964" s="234"/>
      <c r="D964" s="235" t="s">
        <v>208</v>
      </c>
      <c r="E964" s="236" t="s">
        <v>19</v>
      </c>
      <c r="F964" s="237" t="s">
        <v>2562</v>
      </c>
      <c r="G964" s="234"/>
      <c r="H964" s="236" t="s">
        <v>19</v>
      </c>
      <c r="I964" s="238"/>
      <c r="J964" s="234"/>
      <c r="K964" s="234"/>
      <c r="L964" s="239"/>
      <c r="M964" s="240"/>
      <c r="N964" s="241"/>
      <c r="O964" s="241"/>
      <c r="P964" s="241"/>
      <c r="Q964" s="241"/>
      <c r="R964" s="241"/>
      <c r="S964" s="241"/>
      <c r="T964" s="242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43" t="s">
        <v>208</v>
      </c>
      <c r="AU964" s="243" t="s">
        <v>81</v>
      </c>
      <c r="AV964" s="13" t="s">
        <v>79</v>
      </c>
      <c r="AW964" s="13" t="s">
        <v>33</v>
      </c>
      <c r="AX964" s="13" t="s">
        <v>72</v>
      </c>
      <c r="AY964" s="243" t="s">
        <v>196</v>
      </c>
    </row>
    <row r="965" s="13" customFormat="1">
      <c r="A965" s="13"/>
      <c r="B965" s="233"/>
      <c r="C965" s="234"/>
      <c r="D965" s="235" t="s">
        <v>208</v>
      </c>
      <c r="E965" s="236" t="s">
        <v>19</v>
      </c>
      <c r="F965" s="237" t="s">
        <v>2745</v>
      </c>
      <c r="G965" s="234"/>
      <c r="H965" s="236" t="s">
        <v>19</v>
      </c>
      <c r="I965" s="238"/>
      <c r="J965" s="234"/>
      <c r="K965" s="234"/>
      <c r="L965" s="239"/>
      <c r="M965" s="240"/>
      <c r="N965" s="241"/>
      <c r="O965" s="241"/>
      <c r="P965" s="241"/>
      <c r="Q965" s="241"/>
      <c r="R965" s="241"/>
      <c r="S965" s="241"/>
      <c r="T965" s="242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43" t="s">
        <v>208</v>
      </c>
      <c r="AU965" s="243" t="s">
        <v>81</v>
      </c>
      <c r="AV965" s="13" t="s">
        <v>79</v>
      </c>
      <c r="AW965" s="13" t="s">
        <v>33</v>
      </c>
      <c r="AX965" s="13" t="s">
        <v>72</v>
      </c>
      <c r="AY965" s="243" t="s">
        <v>196</v>
      </c>
    </row>
    <row r="966" s="13" customFormat="1">
      <c r="A966" s="13"/>
      <c r="B966" s="233"/>
      <c r="C966" s="234"/>
      <c r="D966" s="235" t="s">
        <v>208</v>
      </c>
      <c r="E966" s="236" t="s">
        <v>19</v>
      </c>
      <c r="F966" s="237" t="s">
        <v>2746</v>
      </c>
      <c r="G966" s="234"/>
      <c r="H966" s="236" t="s">
        <v>19</v>
      </c>
      <c r="I966" s="238"/>
      <c r="J966" s="234"/>
      <c r="K966" s="234"/>
      <c r="L966" s="239"/>
      <c r="M966" s="240"/>
      <c r="N966" s="241"/>
      <c r="O966" s="241"/>
      <c r="P966" s="241"/>
      <c r="Q966" s="241"/>
      <c r="R966" s="241"/>
      <c r="S966" s="241"/>
      <c r="T966" s="242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43" t="s">
        <v>208</v>
      </c>
      <c r="AU966" s="243" t="s">
        <v>81</v>
      </c>
      <c r="AV966" s="13" t="s">
        <v>79</v>
      </c>
      <c r="AW966" s="13" t="s">
        <v>33</v>
      </c>
      <c r="AX966" s="13" t="s">
        <v>72</v>
      </c>
      <c r="AY966" s="243" t="s">
        <v>196</v>
      </c>
    </row>
    <row r="967" s="13" customFormat="1">
      <c r="A967" s="13"/>
      <c r="B967" s="233"/>
      <c r="C967" s="234"/>
      <c r="D967" s="235" t="s">
        <v>208</v>
      </c>
      <c r="E967" s="236" t="s">
        <v>19</v>
      </c>
      <c r="F967" s="237" t="s">
        <v>2747</v>
      </c>
      <c r="G967" s="234"/>
      <c r="H967" s="236" t="s">
        <v>19</v>
      </c>
      <c r="I967" s="238"/>
      <c r="J967" s="234"/>
      <c r="K967" s="234"/>
      <c r="L967" s="239"/>
      <c r="M967" s="240"/>
      <c r="N967" s="241"/>
      <c r="O967" s="241"/>
      <c r="P967" s="241"/>
      <c r="Q967" s="241"/>
      <c r="R967" s="241"/>
      <c r="S967" s="241"/>
      <c r="T967" s="242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43" t="s">
        <v>208</v>
      </c>
      <c r="AU967" s="243" t="s">
        <v>81</v>
      </c>
      <c r="AV967" s="13" t="s">
        <v>79</v>
      </c>
      <c r="AW967" s="13" t="s">
        <v>33</v>
      </c>
      <c r="AX967" s="13" t="s">
        <v>72</v>
      </c>
      <c r="AY967" s="243" t="s">
        <v>196</v>
      </c>
    </row>
    <row r="968" s="13" customFormat="1">
      <c r="A968" s="13"/>
      <c r="B968" s="233"/>
      <c r="C968" s="234"/>
      <c r="D968" s="235" t="s">
        <v>208</v>
      </c>
      <c r="E968" s="236" t="s">
        <v>19</v>
      </c>
      <c r="F968" s="237" t="s">
        <v>489</v>
      </c>
      <c r="G968" s="234"/>
      <c r="H968" s="236" t="s">
        <v>19</v>
      </c>
      <c r="I968" s="238"/>
      <c r="J968" s="234"/>
      <c r="K968" s="234"/>
      <c r="L968" s="239"/>
      <c r="M968" s="240"/>
      <c r="N968" s="241"/>
      <c r="O968" s="241"/>
      <c r="P968" s="241"/>
      <c r="Q968" s="241"/>
      <c r="R968" s="241"/>
      <c r="S968" s="241"/>
      <c r="T968" s="242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43" t="s">
        <v>208</v>
      </c>
      <c r="AU968" s="243" t="s">
        <v>81</v>
      </c>
      <c r="AV968" s="13" t="s">
        <v>79</v>
      </c>
      <c r="AW968" s="13" t="s">
        <v>33</v>
      </c>
      <c r="AX968" s="13" t="s">
        <v>72</v>
      </c>
      <c r="AY968" s="243" t="s">
        <v>196</v>
      </c>
    </row>
    <row r="969" s="14" customFormat="1">
      <c r="A969" s="14"/>
      <c r="B969" s="244"/>
      <c r="C969" s="245"/>
      <c r="D969" s="235" t="s">
        <v>208</v>
      </c>
      <c r="E969" s="246" t="s">
        <v>19</v>
      </c>
      <c r="F969" s="247" t="s">
        <v>284</v>
      </c>
      <c r="G969" s="245"/>
      <c r="H969" s="248">
        <v>8</v>
      </c>
      <c r="I969" s="249"/>
      <c r="J969" s="245"/>
      <c r="K969" s="245"/>
      <c r="L969" s="250"/>
      <c r="M969" s="251"/>
      <c r="N969" s="252"/>
      <c r="O969" s="252"/>
      <c r="P969" s="252"/>
      <c r="Q969" s="252"/>
      <c r="R969" s="252"/>
      <c r="S969" s="252"/>
      <c r="T969" s="253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T969" s="254" t="s">
        <v>208</v>
      </c>
      <c r="AU969" s="254" t="s">
        <v>81</v>
      </c>
      <c r="AV969" s="14" t="s">
        <v>81</v>
      </c>
      <c r="AW969" s="14" t="s">
        <v>33</v>
      </c>
      <c r="AX969" s="14" t="s">
        <v>72</v>
      </c>
      <c r="AY969" s="254" t="s">
        <v>196</v>
      </c>
    </row>
    <row r="970" s="13" customFormat="1">
      <c r="A970" s="13"/>
      <c r="B970" s="233"/>
      <c r="C970" s="234"/>
      <c r="D970" s="235" t="s">
        <v>208</v>
      </c>
      <c r="E970" s="236" t="s">
        <v>19</v>
      </c>
      <c r="F970" s="237" t="s">
        <v>2562</v>
      </c>
      <c r="G970" s="234"/>
      <c r="H970" s="236" t="s">
        <v>19</v>
      </c>
      <c r="I970" s="238"/>
      <c r="J970" s="234"/>
      <c r="K970" s="234"/>
      <c r="L970" s="239"/>
      <c r="M970" s="240"/>
      <c r="N970" s="241"/>
      <c r="O970" s="241"/>
      <c r="P970" s="241"/>
      <c r="Q970" s="241"/>
      <c r="R970" s="241"/>
      <c r="S970" s="241"/>
      <c r="T970" s="242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43" t="s">
        <v>208</v>
      </c>
      <c r="AU970" s="243" t="s">
        <v>81</v>
      </c>
      <c r="AV970" s="13" t="s">
        <v>79</v>
      </c>
      <c r="AW970" s="13" t="s">
        <v>33</v>
      </c>
      <c r="AX970" s="13" t="s">
        <v>72</v>
      </c>
      <c r="AY970" s="243" t="s">
        <v>196</v>
      </c>
    </row>
    <row r="971" s="13" customFormat="1">
      <c r="A971" s="13"/>
      <c r="B971" s="233"/>
      <c r="C971" s="234"/>
      <c r="D971" s="235" t="s">
        <v>208</v>
      </c>
      <c r="E971" s="236" t="s">
        <v>19</v>
      </c>
      <c r="F971" s="237" t="s">
        <v>2745</v>
      </c>
      <c r="G971" s="234"/>
      <c r="H971" s="236" t="s">
        <v>19</v>
      </c>
      <c r="I971" s="238"/>
      <c r="J971" s="234"/>
      <c r="K971" s="234"/>
      <c r="L971" s="239"/>
      <c r="M971" s="240"/>
      <c r="N971" s="241"/>
      <c r="O971" s="241"/>
      <c r="P971" s="241"/>
      <c r="Q971" s="241"/>
      <c r="R971" s="241"/>
      <c r="S971" s="241"/>
      <c r="T971" s="242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43" t="s">
        <v>208</v>
      </c>
      <c r="AU971" s="243" t="s">
        <v>81</v>
      </c>
      <c r="AV971" s="13" t="s">
        <v>79</v>
      </c>
      <c r="AW971" s="13" t="s">
        <v>33</v>
      </c>
      <c r="AX971" s="13" t="s">
        <v>72</v>
      </c>
      <c r="AY971" s="243" t="s">
        <v>196</v>
      </c>
    </row>
    <row r="972" s="13" customFormat="1">
      <c r="A972" s="13"/>
      <c r="B972" s="233"/>
      <c r="C972" s="234"/>
      <c r="D972" s="235" t="s">
        <v>208</v>
      </c>
      <c r="E972" s="236" t="s">
        <v>19</v>
      </c>
      <c r="F972" s="237" t="s">
        <v>2746</v>
      </c>
      <c r="G972" s="234"/>
      <c r="H972" s="236" t="s">
        <v>19</v>
      </c>
      <c r="I972" s="238"/>
      <c r="J972" s="234"/>
      <c r="K972" s="234"/>
      <c r="L972" s="239"/>
      <c r="M972" s="240"/>
      <c r="N972" s="241"/>
      <c r="O972" s="241"/>
      <c r="P972" s="241"/>
      <c r="Q972" s="241"/>
      <c r="R972" s="241"/>
      <c r="S972" s="241"/>
      <c r="T972" s="242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43" t="s">
        <v>208</v>
      </c>
      <c r="AU972" s="243" t="s">
        <v>81</v>
      </c>
      <c r="AV972" s="13" t="s">
        <v>79</v>
      </c>
      <c r="AW972" s="13" t="s">
        <v>33</v>
      </c>
      <c r="AX972" s="13" t="s">
        <v>72</v>
      </c>
      <c r="AY972" s="243" t="s">
        <v>196</v>
      </c>
    </row>
    <row r="973" s="13" customFormat="1">
      <c r="A973" s="13"/>
      <c r="B973" s="233"/>
      <c r="C973" s="234"/>
      <c r="D973" s="235" t="s">
        <v>208</v>
      </c>
      <c r="E973" s="236" t="s">
        <v>19</v>
      </c>
      <c r="F973" s="237" t="s">
        <v>2747</v>
      </c>
      <c r="G973" s="234"/>
      <c r="H973" s="236" t="s">
        <v>19</v>
      </c>
      <c r="I973" s="238"/>
      <c r="J973" s="234"/>
      <c r="K973" s="234"/>
      <c r="L973" s="239"/>
      <c r="M973" s="240"/>
      <c r="N973" s="241"/>
      <c r="O973" s="241"/>
      <c r="P973" s="241"/>
      <c r="Q973" s="241"/>
      <c r="R973" s="241"/>
      <c r="S973" s="241"/>
      <c r="T973" s="242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43" t="s">
        <v>208</v>
      </c>
      <c r="AU973" s="243" t="s">
        <v>81</v>
      </c>
      <c r="AV973" s="13" t="s">
        <v>79</v>
      </c>
      <c r="AW973" s="13" t="s">
        <v>33</v>
      </c>
      <c r="AX973" s="13" t="s">
        <v>72</v>
      </c>
      <c r="AY973" s="243" t="s">
        <v>196</v>
      </c>
    </row>
    <row r="974" s="13" customFormat="1">
      <c r="A974" s="13"/>
      <c r="B974" s="233"/>
      <c r="C974" s="234"/>
      <c r="D974" s="235" t="s">
        <v>208</v>
      </c>
      <c r="E974" s="236" t="s">
        <v>19</v>
      </c>
      <c r="F974" s="237" t="s">
        <v>401</v>
      </c>
      <c r="G974" s="234"/>
      <c r="H974" s="236" t="s">
        <v>19</v>
      </c>
      <c r="I974" s="238"/>
      <c r="J974" s="234"/>
      <c r="K974" s="234"/>
      <c r="L974" s="239"/>
      <c r="M974" s="240"/>
      <c r="N974" s="241"/>
      <c r="O974" s="241"/>
      <c r="P974" s="241"/>
      <c r="Q974" s="241"/>
      <c r="R974" s="241"/>
      <c r="S974" s="241"/>
      <c r="T974" s="242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43" t="s">
        <v>208</v>
      </c>
      <c r="AU974" s="243" t="s">
        <v>81</v>
      </c>
      <c r="AV974" s="13" t="s">
        <v>79</v>
      </c>
      <c r="AW974" s="13" t="s">
        <v>33</v>
      </c>
      <c r="AX974" s="13" t="s">
        <v>72</v>
      </c>
      <c r="AY974" s="243" t="s">
        <v>196</v>
      </c>
    </row>
    <row r="975" s="14" customFormat="1">
      <c r="A975" s="14"/>
      <c r="B975" s="244"/>
      <c r="C975" s="245"/>
      <c r="D975" s="235" t="s">
        <v>208</v>
      </c>
      <c r="E975" s="246" t="s">
        <v>19</v>
      </c>
      <c r="F975" s="247" t="s">
        <v>2748</v>
      </c>
      <c r="G975" s="245"/>
      <c r="H975" s="248">
        <v>92.599999999999994</v>
      </c>
      <c r="I975" s="249"/>
      <c r="J975" s="245"/>
      <c r="K975" s="245"/>
      <c r="L975" s="250"/>
      <c r="M975" s="251"/>
      <c r="N975" s="252"/>
      <c r="O975" s="252"/>
      <c r="P975" s="252"/>
      <c r="Q975" s="252"/>
      <c r="R975" s="252"/>
      <c r="S975" s="252"/>
      <c r="T975" s="253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T975" s="254" t="s">
        <v>208</v>
      </c>
      <c r="AU975" s="254" t="s">
        <v>81</v>
      </c>
      <c r="AV975" s="14" t="s">
        <v>81</v>
      </c>
      <c r="AW975" s="14" t="s">
        <v>33</v>
      </c>
      <c r="AX975" s="14" t="s">
        <v>72</v>
      </c>
      <c r="AY975" s="254" t="s">
        <v>196</v>
      </c>
    </row>
    <row r="976" s="13" customFormat="1">
      <c r="A976" s="13"/>
      <c r="B976" s="233"/>
      <c r="C976" s="234"/>
      <c r="D976" s="235" t="s">
        <v>208</v>
      </c>
      <c r="E976" s="236" t="s">
        <v>19</v>
      </c>
      <c r="F976" s="237" t="s">
        <v>2562</v>
      </c>
      <c r="G976" s="234"/>
      <c r="H976" s="236" t="s">
        <v>19</v>
      </c>
      <c r="I976" s="238"/>
      <c r="J976" s="234"/>
      <c r="K976" s="234"/>
      <c r="L976" s="239"/>
      <c r="M976" s="240"/>
      <c r="N976" s="241"/>
      <c r="O976" s="241"/>
      <c r="P976" s="241"/>
      <c r="Q976" s="241"/>
      <c r="R976" s="241"/>
      <c r="S976" s="241"/>
      <c r="T976" s="242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43" t="s">
        <v>208</v>
      </c>
      <c r="AU976" s="243" t="s">
        <v>81</v>
      </c>
      <c r="AV976" s="13" t="s">
        <v>79</v>
      </c>
      <c r="AW976" s="13" t="s">
        <v>33</v>
      </c>
      <c r="AX976" s="13" t="s">
        <v>72</v>
      </c>
      <c r="AY976" s="243" t="s">
        <v>196</v>
      </c>
    </row>
    <row r="977" s="15" customFormat="1">
      <c r="A977" s="15"/>
      <c r="B977" s="255"/>
      <c r="C977" s="256"/>
      <c r="D977" s="235" t="s">
        <v>208</v>
      </c>
      <c r="E977" s="257" t="s">
        <v>19</v>
      </c>
      <c r="F977" s="258" t="s">
        <v>219</v>
      </c>
      <c r="G977" s="256"/>
      <c r="H977" s="259">
        <v>100.59999999999999</v>
      </c>
      <c r="I977" s="260"/>
      <c r="J977" s="256"/>
      <c r="K977" s="256"/>
      <c r="L977" s="261"/>
      <c r="M977" s="262"/>
      <c r="N977" s="263"/>
      <c r="O977" s="263"/>
      <c r="P977" s="263"/>
      <c r="Q977" s="263"/>
      <c r="R977" s="263"/>
      <c r="S977" s="263"/>
      <c r="T977" s="264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T977" s="265" t="s">
        <v>208</v>
      </c>
      <c r="AU977" s="265" t="s">
        <v>81</v>
      </c>
      <c r="AV977" s="15" t="s">
        <v>204</v>
      </c>
      <c r="AW977" s="15" t="s">
        <v>33</v>
      </c>
      <c r="AX977" s="15" t="s">
        <v>79</v>
      </c>
      <c r="AY977" s="265" t="s">
        <v>196</v>
      </c>
    </row>
    <row r="978" s="14" customFormat="1">
      <c r="A978" s="14"/>
      <c r="B978" s="244"/>
      <c r="C978" s="245"/>
      <c r="D978" s="235" t="s">
        <v>208</v>
      </c>
      <c r="E978" s="245"/>
      <c r="F978" s="247" t="s">
        <v>2755</v>
      </c>
      <c r="G978" s="245"/>
      <c r="H978" s="248">
        <v>402.39999999999998</v>
      </c>
      <c r="I978" s="249"/>
      <c r="J978" s="245"/>
      <c r="K978" s="245"/>
      <c r="L978" s="250"/>
      <c r="M978" s="251"/>
      <c r="N978" s="252"/>
      <c r="O978" s="252"/>
      <c r="P978" s="252"/>
      <c r="Q978" s="252"/>
      <c r="R978" s="252"/>
      <c r="S978" s="252"/>
      <c r="T978" s="253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T978" s="254" t="s">
        <v>208</v>
      </c>
      <c r="AU978" s="254" t="s">
        <v>81</v>
      </c>
      <c r="AV978" s="14" t="s">
        <v>81</v>
      </c>
      <c r="AW978" s="14" t="s">
        <v>4</v>
      </c>
      <c r="AX978" s="14" t="s">
        <v>79</v>
      </c>
      <c r="AY978" s="254" t="s">
        <v>196</v>
      </c>
    </row>
    <row r="979" s="2" customFormat="1" ht="16.5" customHeight="1">
      <c r="A979" s="41"/>
      <c r="B979" s="42"/>
      <c r="C979" s="280" t="s">
        <v>704</v>
      </c>
      <c r="D979" s="280" t="s">
        <v>407</v>
      </c>
      <c r="E979" s="281" t="s">
        <v>1049</v>
      </c>
      <c r="F979" s="282" t="s">
        <v>1050</v>
      </c>
      <c r="G979" s="283" t="s">
        <v>264</v>
      </c>
      <c r="H979" s="284">
        <v>20.521999999999998</v>
      </c>
      <c r="I979" s="285"/>
      <c r="J979" s="286">
        <f>ROUND(I979*H979,2)</f>
        <v>0</v>
      </c>
      <c r="K979" s="282" t="s">
        <v>203</v>
      </c>
      <c r="L979" s="287"/>
      <c r="M979" s="288" t="s">
        <v>19</v>
      </c>
      <c r="N979" s="289" t="s">
        <v>43</v>
      </c>
      <c r="O979" s="87"/>
      <c r="P979" s="224">
        <f>O979*H979</f>
        <v>0</v>
      </c>
      <c r="Q979" s="224">
        <v>0.22</v>
      </c>
      <c r="R979" s="224">
        <f>Q979*H979</f>
        <v>4.5148399999999995</v>
      </c>
      <c r="S979" s="224">
        <v>0</v>
      </c>
      <c r="T979" s="225">
        <f>S979*H979</f>
        <v>0</v>
      </c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R979" s="226" t="s">
        <v>284</v>
      </c>
      <c r="AT979" s="226" t="s">
        <v>407</v>
      </c>
      <c r="AU979" s="226" t="s">
        <v>81</v>
      </c>
      <c r="AY979" s="20" t="s">
        <v>196</v>
      </c>
      <c r="BE979" s="227">
        <f>IF(N979="základní",J979,0)</f>
        <v>0</v>
      </c>
      <c r="BF979" s="227">
        <f>IF(N979="snížená",J979,0)</f>
        <v>0</v>
      </c>
      <c r="BG979" s="227">
        <f>IF(N979="zákl. přenesená",J979,0)</f>
        <v>0</v>
      </c>
      <c r="BH979" s="227">
        <f>IF(N979="sníž. přenesená",J979,0)</f>
        <v>0</v>
      </c>
      <c r="BI979" s="227">
        <f>IF(N979="nulová",J979,0)</f>
        <v>0</v>
      </c>
      <c r="BJ979" s="20" t="s">
        <v>79</v>
      </c>
      <c r="BK979" s="227">
        <f>ROUND(I979*H979,2)</f>
        <v>0</v>
      </c>
      <c r="BL979" s="20" t="s">
        <v>204</v>
      </c>
      <c r="BM979" s="226" t="s">
        <v>2756</v>
      </c>
    </row>
    <row r="980" s="13" customFormat="1">
      <c r="A980" s="13"/>
      <c r="B980" s="233"/>
      <c r="C980" s="234"/>
      <c r="D980" s="235" t="s">
        <v>208</v>
      </c>
      <c r="E980" s="236" t="s">
        <v>19</v>
      </c>
      <c r="F980" s="237" t="s">
        <v>2745</v>
      </c>
      <c r="G980" s="234"/>
      <c r="H980" s="236" t="s">
        <v>19</v>
      </c>
      <c r="I980" s="238"/>
      <c r="J980" s="234"/>
      <c r="K980" s="234"/>
      <c r="L980" s="239"/>
      <c r="M980" s="240"/>
      <c r="N980" s="241"/>
      <c r="O980" s="241"/>
      <c r="P980" s="241"/>
      <c r="Q980" s="241"/>
      <c r="R980" s="241"/>
      <c r="S980" s="241"/>
      <c r="T980" s="242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43" t="s">
        <v>208</v>
      </c>
      <c r="AU980" s="243" t="s">
        <v>81</v>
      </c>
      <c r="AV980" s="13" t="s">
        <v>79</v>
      </c>
      <c r="AW980" s="13" t="s">
        <v>33</v>
      </c>
      <c r="AX980" s="13" t="s">
        <v>72</v>
      </c>
      <c r="AY980" s="243" t="s">
        <v>196</v>
      </c>
    </row>
    <row r="981" s="13" customFormat="1">
      <c r="A981" s="13"/>
      <c r="B981" s="233"/>
      <c r="C981" s="234"/>
      <c r="D981" s="235" t="s">
        <v>208</v>
      </c>
      <c r="E981" s="236" t="s">
        <v>19</v>
      </c>
      <c r="F981" s="237" t="s">
        <v>2746</v>
      </c>
      <c r="G981" s="234"/>
      <c r="H981" s="236" t="s">
        <v>19</v>
      </c>
      <c r="I981" s="238"/>
      <c r="J981" s="234"/>
      <c r="K981" s="234"/>
      <c r="L981" s="239"/>
      <c r="M981" s="240"/>
      <c r="N981" s="241"/>
      <c r="O981" s="241"/>
      <c r="P981" s="241"/>
      <c r="Q981" s="241"/>
      <c r="R981" s="241"/>
      <c r="S981" s="241"/>
      <c r="T981" s="242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43" t="s">
        <v>208</v>
      </c>
      <c r="AU981" s="243" t="s">
        <v>81</v>
      </c>
      <c r="AV981" s="13" t="s">
        <v>79</v>
      </c>
      <c r="AW981" s="13" t="s">
        <v>33</v>
      </c>
      <c r="AX981" s="13" t="s">
        <v>72</v>
      </c>
      <c r="AY981" s="243" t="s">
        <v>196</v>
      </c>
    </row>
    <row r="982" s="13" customFormat="1">
      <c r="A982" s="13"/>
      <c r="B982" s="233"/>
      <c r="C982" s="234"/>
      <c r="D982" s="235" t="s">
        <v>208</v>
      </c>
      <c r="E982" s="236" t="s">
        <v>19</v>
      </c>
      <c r="F982" s="237" t="s">
        <v>2747</v>
      </c>
      <c r="G982" s="234"/>
      <c r="H982" s="236" t="s">
        <v>19</v>
      </c>
      <c r="I982" s="238"/>
      <c r="J982" s="234"/>
      <c r="K982" s="234"/>
      <c r="L982" s="239"/>
      <c r="M982" s="240"/>
      <c r="N982" s="241"/>
      <c r="O982" s="241"/>
      <c r="P982" s="241"/>
      <c r="Q982" s="241"/>
      <c r="R982" s="241"/>
      <c r="S982" s="241"/>
      <c r="T982" s="242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43" t="s">
        <v>208</v>
      </c>
      <c r="AU982" s="243" t="s">
        <v>81</v>
      </c>
      <c r="AV982" s="13" t="s">
        <v>79</v>
      </c>
      <c r="AW982" s="13" t="s">
        <v>33</v>
      </c>
      <c r="AX982" s="13" t="s">
        <v>72</v>
      </c>
      <c r="AY982" s="243" t="s">
        <v>196</v>
      </c>
    </row>
    <row r="983" s="13" customFormat="1">
      <c r="A983" s="13"/>
      <c r="B983" s="233"/>
      <c r="C983" s="234"/>
      <c r="D983" s="235" t="s">
        <v>208</v>
      </c>
      <c r="E983" s="236" t="s">
        <v>19</v>
      </c>
      <c r="F983" s="237" t="s">
        <v>487</v>
      </c>
      <c r="G983" s="234"/>
      <c r="H983" s="236" t="s">
        <v>19</v>
      </c>
      <c r="I983" s="238"/>
      <c r="J983" s="234"/>
      <c r="K983" s="234"/>
      <c r="L983" s="239"/>
      <c r="M983" s="240"/>
      <c r="N983" s="241"/>
      <c r="O983" s="241"/>
      <c r="P983" s="241"/>
      <c r="Q983" s="241"/>
      <c r="R983" s="241"/>
      <c r="S983" s="241"/>
      <c r="T983" s="242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43" t="s">
        <v>208</v>
      </c>
      <c r="AU983" s="243" t="s">
        <v>81</v>
      </c>
      <c r="AV983" s="13" t="s">
        <v>79</v>
      </c>
      <c r="AW983" s="13" t="s">
        <v>33</v>
      </c>
      <c r="AX983" s="13" t="s">
        <v>72</v>
      </c>
      <c r="AY983" s="243" t="s">
        <v>196</v>
      </c>
    </row>
    <row r="984" s="14" customFormat="1">
      <c r="A984" s="14"/>
      <c r="B984" s="244"/>
      <c r="C984" s="245"/>
      <c r="D984" s="235" t="s">
        <v>208</v>
      </c>
      <c r="E984" s="246" t="s">
        <v>19</v>
      </c>
      <c r="F984" s="247" t="s">
        <v>72</v>
      </c>
      <c r="G984" s="245"/>
      <c r="H984" s="248">
        <v>0</v>
      </c>
      <c r="I984" s="249"/>
      <c r="J984" s="245"/>
      <c r="K984" s="245"/>
      <c r="L984" s="250"/>
      <c r="M984" s="251"/>
      <c r="N984" s="252"/>
      <c r="O984" s="252"/>
      <c r="P984" s="252"/>
      <c r="Q984" s="252"/>
      <c r="R984" s="252"/>
      <c r="S984" s="252"/>
      <c r="T984" s="253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T984" s="254" t="s">
        <v>208</v>
      </c>
      <c r="AU984" s="254" t="s">
        <v>81</v>
      </c>
      <c r="AV984" s="14" t="s">
        <v>81</v>
      </c>
      <c r="AW984" s="14" t="s">
        <v>33</v>
      </c>
      <c r="AX984" s="14" t="s">
        <v>72</v>
      </c>
      <c r="AY984" s="254" t="s">
        <v>196</v>
      </c>
    </row>
    <row r="985" s="13" customFormat="1">
      <c r="A985" s="13"/>
      <c r="B985" s="233"/>
      <c r="C985" s="234"/>
      <c r="D985" s="235" t="s">
        <v>208</v>
      </c>
      <c r="E985" s="236" t="s">
        <v>19</v>
      </c>
      <c r="F985" s="237" t="s">
        <v>2562</v>
      </c>
      <c r="G985" s="234"/>
      <c r="H985" s="236" t="s">
        <v>19</v>
      </c>
      <c r="I985" s="238"/>
      <c r="J985" s="234"/>
      <c r="K985" s="234"/>
      <c r="L985" s="239"/>
      <c r="M985" s="240"/>
      <c r="N985" s="241"/>
      <c r="O985" s="241"/>
      <c r="P985" s="241"/>
      <c r="Q985" s="241"/>
      <c r="R985" s="241"/>
      <c r="S985" s="241"/>
      <c r="T985" s="242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43" t="s">
        <v>208</v>
      </c>
      <c r="AU985" s="243" t="s">
        <v>81</v>
      </c>
      <c r="AV985" s="13" t="s">
        <v>79</v>
      </c>
      <c r="AW985" s="13" t="s">
        <v>33</v>
      </c>
      <c r="AX985" s="13" t="s">
        <v>72</v>
      </c>
      <c r="AY985" s="243" t="s">
        <v>196</v>
      </c>
    </row>
    <row r="986" s="13" customFormat="1">
      <c r="A986" s="13"/>
      <c r="B986" s="233"/>
      <c r="C986" s="234"/>
      <c r="D986" s="235" t="s">
        <v>208</v>
      </c>
      <c r="E986" s="236" t="s">
        <v>19</v>
      </c>
      <c r="F986" s="237" t="s">
        <v>2745</v>
      </c>
      <c r="G986" s="234"/>
      <c r="H986" s="236" t="s">
        <v>19</v>
      </c>
      <c r="I986" s="238"/>
      <c r="J986" s="234"/>
      <c r="K986" s="234"/>
      <c r="L986" s="239"/>
      <c r="M986" s="240"/>
      <c r="N986" s="241"/>
      <c r="O986" s="241"/>
      <c r="P986" s="241"/>
      <c r="Q986" s="241"/>
      <c r="R986" s="241"/>
      <c r="S986" s="241"/>
      <c r="T986" s="242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43" t="s">
        <v>208</v>
      </c>
      <c r="AU986" s="243" t="s">
        <v>81</v>
      </c>
      <c r="AV986" s="13" t="s">
        <v>79</v>
      </c>
      <c r="AW986" s="13" t="s">
        <v>33</v>
      </c>
      <c r="AX986" s="13" t="s">
        <v>72</v>
      </c>
      <c r="AY986" s="243" t="s">
        <v>196</v>
      </c>
    </row>
    <row r="987" s="13" customFormat="1">
      <c r="A987" s="13"/>
      <c r="B987" s="233"/>
      <c r="C987" s="234"/>
      <c r="D987" s="235" t="s">
        <v>208</v>
      </c>
      <c r="E987" s="236" t="s">
        <v>19</v>
      </c>
      <c r="F987" s="237" t="s">
        <v>2746</v>
      </c>
      <c r="G987" s="234"/>
      <c r="H987" s="236" t="s">
        <v>19</v>
      </c>
      <c r="I987" s="238"/>
      <c r="J987" s="234"/>
      <c r="K987" s="234"/>
      <c r="L987" s="239"/>
      <c r="M987" s="240"/>
      <c r="N987" s="241"/>
      <c r="O987" s="241"/>
      <c r="P987" s="241"/>
      <c r="Q987" s="241"/>
      <c r="R987" s="241"/>
      <c r="S987" s="241"/>
      <c r="T987" s="242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43" t="s">
        <v>208</v>
      </c>
      <c r="AU987" s="243" t="s">
        <v>81</v>
      </c>
      <c r="AV987" s="13" t="s">
        <v>79</v>
      </c>
      <c r="AW987" s="13" t="s">
        <v>33</v>
      </c>
      <c r="AX987" s="13" t="s">
        <v>72</v>
      </c>
      <c r="AY987" s="243" t="s">
        <v>196</v>
      </c>
    </row>
    <row r="988" s="13" customFormat="1">
      <c r="A988" s="13"/>
      <c r="B988" s="233"/>
      <c r="C988" s="234"/>
      <c r="D988" s="235" t="s">
        <v>208</v>
      </c>
      <c r="E988" s="236" t="s">
        <v>19</v>
      </c>
      <c r="F988" s="237" t="s">
        <v>2747</v>
      </c>
      <c r="G988" s="234"/>
      <c r="H988" s="236" t="s">
        <v>19</v>
      </c>
      <c r="I988" s="238"/>
      <c r="J988" s="234"/>
      <c r="K988" s="234"/>
      <c r="L988" s="239"/>
      <c r="M988" s="240"/>
      <c r="N988" s="241"/>
      <c r="O988" s="241"/>
      <c r="P988" s="241"/>
      <c r="Q988" s="241"/>
      <c r="R988" s="241"/>
      <c r="S988" s="241"/>
      <c r="T988" s="242"/>
      <c r="U988" s="13"/>
      <c r="V988" s="13"/>
      <c r="W988" s="13"/>
      <c r="X988" s="13"/>
      <c r="Y988" s="13"/>
      <c r="Z988" s="13"/>
      <c r="AA988" s="13"/>
      <c r="AB988" s="13"/>
      <c r="AC988" s="13"/>
      <c r="AD988" s="13"/>
      <c r="AE988" s="13"/>
      <c r="AT988" s="243" t="s">
        <v>208</v>
      </c>
      <c r="AU988" s="243" t="s">
        <v>81</v>
      </c>
      <c r="AV988" s="13" t="s">
        <v>79</v>
      </c>
      <c r="AW988" s="13" t="s">
        <v>33</v>
      </c>
      <c r="AX988" s="13" t="s">
        <v>72</v>
      </c>
      <c r="AY988" s="243" t="s">
        <v>196</v>
      </c>
    </row>
    <row r="989" s="13" customFormat="1">
      <c r="A989" s="13"/>
      <c r="B989" s="233"/>
      <c r="C989" s="234"/>
      <c r="D989" s="235" t="s">
        <v>208</v>
      </c>
      <c r="E989" s="236" t="s">
        <v>19</v>
      </c>
      <c r="F989" s="237" t="s">
        <v>489</v>
      </c>
      <c r="G989" s="234"/>
      <c r="H989" s="236" t="s">
        <v>19</v>
      </c>
      <c r="I989" s="238"/>
      <c r="J989" s="234"/>
      <c r="K989" s="234"/>
      <c r="L989" s="239"/>
      <c r="M989" s="240"/>
      <c r="N989" s="241"/>
      <c r="O989" s="241"/>
      <c r="P989" s="241"/>
      <c r="Q989" s="241"/>
      <c r="R989" s="241"/>
      <c r="S989" s="241"/>
      <c r="T989" s="242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43" t="s">
        <v>208</v>
      </c>
      <c r="AU989" s="243" t="s">
        <v>81</v>
      </c>
      <c r="AV989" s="13" t="s">
        <v>79</v>
      </c>
      <c r="AW989" s="13" t="s">
        <v>33</v>
      </c>
      <c r="AX989" s="13" t="s">
        <v>72</v>
      </c>
      <c r="AY989" s="243" t="s">
        <v>196</v>
      </c>
    </row>
    <row r="990" s="14" customFormat="1">
      <c r="A990" s="14"/>
      <c r="B990" s="244"/>
      <c r="C990" s="245"/>
      <c r="D990" s="235" t="s">
        <v>208</v>
      </c>
      <c r="E990" s="246" t="s">
        <v>19</v>
      </c>
      <c r="F990" s="247" t="s">
        <v>2757</v>
      </c>
      <c r="G990" s="245"/>
      <c r="H990" s="248">
        <v>32</v>
      </c>
      <c r="I990" s="249"/>
      <c r="J990" s="245"/>
      <c r="K990" s="245"/>
      <c r="L990" s="250"/>
      <c r="M990" s="251"/>
      <c r="N990" s="252"/>
      <c r="O990" s="252"/>
      <c r="P990" s="252"/>
      <c r="Q990" s="252"/>
      <c r="R990" s="252"/>
      <c r="S990" s="252"/>
      <c r="T990" s="253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T990" s="254" t="s">
        <v>208</v>
      </c>
      <c r="AU990" s="254" t="s">
        <v>81</v>
      </c>
      <c r="AV990" s="14" t="s">
        <v>81</v>
      </c>
      <c r="AW990" s="14" t="s">
        <v>33</v>
      </c>
      <c r="AX990" s="14" t="s">
        <v>72</v>
      </c>
      <c r="AY990" s="254" t="s">
        <v>196</v>
      </c>
    </row>
    <row r="991" s="13" customFormat="1">
      <c r="A991" s="13"/>
      <c r="B991" s="233"/>
      <c r="C991" s="234"/>
      <c r="D991" s="235" t="s">
        <v>208</v>
      </c>
      <c r="E991" s="236" t="s">
        <v>19</v>
      </c>
      <c r="F991" s="237" t="s">
        <v>2562</v>
      </c>
      <c r="G991" s="234"/>
      <c r="H991" s="236" t="s">
        <v>19</v>
      </c>
      <c r="I991" s="238"/>
      <c r="J991" s="234"/>
      <c r="K991" s="234"/>
      <c r="L991" s="239"/>
      <c r="M991" s="240"/>
      <c r="N991" s="241"/>
      <c r="O991" s="241"/>
      <c r="P991" s="241"/>
      <c r="Q991" s="241"/>
      <c r="R991" s="241"/>
      <c r="S991" s="241"/>
      <c r="T991" s="242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43" t="s">
        <v>208</v>
      </c>
      <c r="AU991" s="243" t="s">
        <v>81</v>
      </c>
      <c r="AV991" s="13" t="s">
        <v>79</v>
      </c>
      <c r="AW991" s="13" t="s">
        <v>33</v>
      </c>
      <c r="AX991" s="13" t="s">
        <v>72</v>
      </c>
      <c r="AY991" s="243" t="s">
        <v>196</v>
      </c>
    </row>
    <row r="992" s="13" customFormat="1">
      <c r="A992" s="13"/>
      <c r="B992" s="233"/>
      <c r="C992" s="234"/>
      <c r="D992" s="235" t="s">
        <v>208</v>
      </c>
      <c r="E992" s="236" t="s">
        <v>19</v>
      </c>
      <c r="F992" s="237" t="s">
        <v>2745</v>
      </c>
      <c r="G992" s="234"/>
      <c r="H992" s="236" t="s">
        <v>19</v>
      </c>
      <c r="I992" s="238"/>
      <c r="J992" s="234"/>
      <c r="K992" s="234"/>
      <c r="L992" s="239"/>
      <c r="M992" s="240"/>
      <c r="N992" s="241"/>
      <c r="O992" s="241"/>
      <c r="P992" s="241"/>
      <c r="Q992" s="241"/>
      <c r="R992" s="241"/>
      <c r="S992" s="241"/>
      <c r="T992" s="242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43" t="s">
        <v>208</v>
      </c>
      <c r="AU992" s="243" t="s">
        <v>81</v>
      </c>
      <c r="AV992" s="13" t="s">
        <v>79</v>
      </c>
      <c r="AW992" s="13" t="s">
        <v>33</v>
      </c>
      <c r="AX992" s="13" t="s">
        <v>72</v>
      </c>
      <c r="AY992" s="243" t="s">
        <v>196</v>
      </c>
    </row>
    <row r="993" s="13" customFormat="1">
      <c r="A993" s="13"/>
      <c r="B993" s="233"/>
      <c r="C993" s="234"/>
      <c r="D993" s="235" t="s">
        <v>208</v>
      </c>
      <c r="E993" s="236" t="s">
        <v>19</v>
      </c>
      <c r="F993" s="237" t="s">
        <v>2746</v>
      </c>
      <c r="G993" s="234"/>
      <c r="H993" s="236" t="s">
        <v>19</v>
      </c>
      <c r="I993" s="238"/>
      <c r="J993" s="234"/>
      <c r="K993" s="234"/>
      <c r="L993" s="239"/>
      <c r="M993" s="240"/>
      <c r="N993" s="241"/>
      <c r="O993" s="241"/>
      <c r="P993" s="241"/>
      <c r="Q993" s="241"/>
      <c r="R993" s="241"/>
      <c r="S993" s="241"/>
      <c r="T993" s="242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43" t="s">
        <v>208</v>
      </c>
      <c r="AU993" s="243" t="s">
        <v>81</v>
      </c>
      <c r="AV993" s="13" t="s">
        <v>79</v>
      </c>
      <c r="AW993" s="13" t="s">
        <v>33</v>
      </c>
      <c r="AX993" s="13" t="s">
        <v>72</v>
      </c>
      <c r="AY993" s="243" t="s">
        <v>196</v>
      </c>
    </row>
    <row r="994" s="13" customFormat="1">
      <c r="A994" s="13"/>
      <c r="B994" s="233"/>
      <c r="C994" s="234"/>
      <c r="D994" s="235" t="s">
        <v>208</v>
      </c>
      <c r="E994" s="236" t="s">
        <v>19</v>
      </c>
      <c r="F994" s="237" t="s">
        <v>2747</v>
      </c>
      <c r="G994" s="234"/>
      <c r="H994" s="236" t="s">
        <v>19</v>
      </c>
      <c r="I994" s="238"/>
      <c r="J994" s="234"/>
      <c r="K994" s="234"/>
      <c r="L994" s="239"/>
      <c r="M994" s="240"/>
      <c r="N994" s="241"/>
      <c r="O994" s="241"/>
      <c r="P994" s="241"/>
      <c r="Q994" s="241"/>
      <c r="R994" s="241"/>
      <c r="S994" s="241"/>
      <c r="T994" s="242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43" t="s">
        <v>208</v>
      </c>
      <c r="AU994" s="243" t="s">
        <v>81</v>
      </c>
      <c r="AV994" s="13" t="s">
        <v>79</v>
      </c>
      <c r="AW994" s="13" t="s">
        <v>33</v>
      </c>
      <c r="AX994" s="13" t="s">
        <v>72</v>
      </c>
      <c r="AY994" s="243" t="s">
        <v>196</v>
      </c>
    </row>
    <row r="995" s="13" customFormat="1">
      <c r="A995" s="13"/>
      <c r="B995" s="233"/>
      <c r="C995" s="234"/>
      <c r="D995" s="235" t="s">
        <v>208</v>
      </c>
      <c r="E995" s="236" t="s">
        <v>19</v>
      </c>
      <c r="F995" s="237" t="s">
        <v>401</v>
      </c>
      <c r="G995" s="234"/>
      <c r="H995" s="236" t="s">
        <v>19</v>
      </c>
      <c r="I995" s="238"/>
      <c r="J995" s="234"/>
      <c r="K995" s="234"/>
      <c r="L995" s="239"/>
      <c r="M995" s="240"/>
      <c r="N995" s="241"/>
      <c r="O995" s="241"/>
      <c r="P995" s="241"/>
      <c r="Q995" s="241"/>
      <c r="R995" s="241"/>
      <c r="S995" s="241"/>
      <c r="T995" s="242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43" t="s">
        <v>208</v>
      </c>
      <c r="AU995" s="243" t="s">
        <v>81</v>
      </c>
      <c r="AV995" s="13" t="s">
        <v>79</v>
      </c>
      <c r="AW995" s="13" t="s">
        <v>33</v>
      </c>
      <c r="AX995" s="13" t="s">
        <v>72</v>
      </c>
      <c r="AY995" s="243" t="s">
        <v>196</v>
      </c>
    </row>
    <row r="996" s="14" customFormat="1">
      <c r="A996" s="14"/>
      <c r="B996" s="244"/>
      <c r="C996" s="245"/>
      <c r="D996" s="235" t="s">
        <v>208</v>
      </c>
      <c r="E996" s="246" t="s">
        <v>19</v>
      </c>
      <c r="F996" s="247" t="s">
        <v>2758</v>
      </c>
      <c r="G996" s="245"/>
      <c r="H996" s="248">
        <v>370.39999999999998</v>
      </c>
      <c r="I996" s="249"/>
      <c r="J996" s="245"/>
      <c r="K996" s="245"/>
      <c r="L996" s="250"/>
      <c r="M996" s="251"/>
      <c r="N996" s="252"/>
      <c r="O996" s="252"/>
      <c r="P996" s="252"/>
      <c r="Q996" s="252"/>
      <c r="R996" s="252"/>
      <c r="S996" s="252"/>
      <c r="T996" s="253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T996" s="254" t="s">
        <v>208</v>
      </c>
      <c r="AU996" s="254" t="s">
        <v>81</v>
      </c>
      <c r="AV996" s="14" t="s">
        <v>81</v>
      </c>
      <c r="AW996" s="14" t="s">
        <v>33</v>
      </c>
      <c r="AX996" s="14" t="s">
        <v>72</v>
      </c>
      <c r="AY996" s="254" t="s">
        <v>196</v>
      </c>
    </row>
    <row r="997" s="13" customFormat="1">
      <c r="A997" s="13"/>
      <c r="B997" s="233"/>
      <c r="C997" s="234"/>
      <c r="D997" s="235" t="s">
        <v>208</v>
      </c>
      <c r="E997" s="236" t="s">
        <v>19</v>
      </c>
      <c r="F997" s="237" t="s">
        <v>2562</v>
      </c>
      <c r="G997" s="234"/>
      <c r="H997" s="236" t="s">
        <v>19</v>
      </c>
      <c r="I997" s="238"/>
      <c r="J997" s="234"/>
      <c r="K997" s="234"/>
      <c r="L997" s="239"/>
      <c r="M997" s="240"/>
      <c r="N997" s="241"/>
      <c r="O997" s="241"/>
      <c r="P997" s="241"/>
      <c r="Q997" s="241"/>
      <c r="R997" s="241"/>
      <c r="S997" s="241"/>
      <c r="T997" s="242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43" t="s">
        <v>208</v>
      </c>
      <c r="AU997" s="243" t="s">
        <v>81</v>
      </c>
      <c r="AV997" s="13" t="s">
        <v>79</v>
      </c>
      <c r="AW997" s="13" t="s">
        <v>33</v>
      </c>
      <c r="AX997" s="13" t="s">
        <v>72</v>
      </c>
      <c r="AY997" s="243" t="s">
        <v>196</v>
      </c>
    </row>
    <row r="998" s="15" customFormat="1">
      <c r="A998" s="15"/>
      <c r="B998" s="255"/>
      <c r="C998" s="256"/>
      <c r="D998" s="235" t="s">
        <v>208</v>
      </c>
      <c r="E998" s="257" t="s">
        <v>19</v>
      </c>
      <c r="F998" s="258" t="s">
        <v>219</v>
      </c>
      <c r="G998" s="256"/>
      <c r="H998" s="259">
        <v>402.39999999999998</v>
      </c>
      <c r="I998" s="260"/>
      <c r="J998" s="256"/>
      <c r="K998" s="256"/>
      <c r="L998" s="261"/>
      <c r="M998" s="262"/>
      <c r="N998" s="263"/>
      <c r="O998" s="263"/>
      <c r="P998" s="263"/>
      <c r="Q998" s="263"/>
      <c r="R998" s="263"/>
      <c r="S998" s="263"/>
      <c r="T998" s="264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T998" s="265" t="s">
        <v>208</v>
      </c>
      <c r="AU998" s="265" t="s">
        <v>81</v>
      </c>
      <c r="AV998" s="15" t="s">
        <v>204</v>
      </c>
      <c r="AW998" s="15" t="s">
        <v>33</v>
      </c>
      <c r="AX998" s="15" t="s">
        <v>79</v>
      </c>
      <c r="AY998" s="265" t="s">
        <v>196</v>
      </c>
    </row>
    <row r="999" s="14" customFormat="1">
      <c r="A999" s="14"/>
      <c r="B999" s="244"/>
      <c r="C999" s="245"/>
      <c r="D999" s="235" t="s">
        <v>208</v>
      </c>
      <c r="E999" s="245"/>
      <c r="F999" s="247" t="s">
        <v>2759</v>
      </c>
      <c r="G999" s="245"/>
      <c r="H999" s="248">
        <v>20.521999999999998</v>
      </c>
      <c r="I999" s="249"/>
      <c r="J999" s="245"/>
      <c r="K999" s="245"/>
      <c r="L999" s="250"/>
      <c r="M999" s="251"/>
      <c r="N999" s="252"/>
      <c r="O999" s="252"/>
      <c r="P999" s="252"/>
      <c r="Q999" s="252"/>
      <c r="R999" s="252"/>
      <c r="S999" s="252"/>
      <c r="T999" s="253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54" t="s">
        <v>208</v>
      </c>
      <c r="AU999" s="254" t="s">
        <v>81</v>
      </c>
      <c r="AV999" s="14" t="s">
        <v>81</v>
      </c>
      <c r="AW999" s="14" t="s">
        <v>4</v>
      </c>
      <c r="AX999" s="14" t="s">
        <v>79</v>
      </c>
      <c r="AY999" s="254" t="s">
        <v>196</v>
      </c>
    </row>
    <row r="1000" s="2" customFormat="1" ht="24.15" customHeight="1">
      <c r="A1000" s="41"/>
      <c r="B1000" s="42"/>
      <c r="C1000" s="215" t="s">
        <v>711</v>
      </c>
      <c r="D1000" s="215" t="s">
        <v>199</v>
      </c>
      <c r="E1000" s="216" t="s">
        <v>2760</v>
      </c>
      <c r="F1000" s="217" t="s">
        <v>2761</v>
      </c>
      <c r="G1000" s="218" t="s">
        <v>202</v>
      </c>
      <c r="H1000" s="219">
        <v>100.59999999999999</v>
      </c>
      <c r="I1000" s="220"/>
      <c r="J1000" s="221">
        <f>ROUND(I1000*H1000,2)</f>
        <v>0</v>
      </c>
      <c r="K1000" s="217" t="s">
        <v>203</v>
      </c>
      <c r="L1000" s="47"/>
      <c r="M1000" s="222" t="s">
        <v>19</v>
      </c>
      <c r="N1000" s="223" t="s">
        <v>43</v>
      </c>
      <c r="O1000" s="87"/>
      <c r="P1000" s="224">
        <f>O1000*H1000</f>
        <v>0</v>
      </c>
      <c r="Q1000" s="224">
        <v>0.19800000000000001</v>
      </c>
      <c r="R1000" s="224">
        <f>Q1000*H1000</f>
        <v>19.918800000000001</v>
      </c>
      <c r="S1000" s="224">
        <v>0</v>
      </c>
      <c r="T1000" s="225">
        <f>S1000*H1000</f>
        <v>0</v>
      </c>
      <c r="U1000" s="41"/>
      <c r="V1000" s="41"/>
      <c r="W1000" s="41"/>
      <c r="X1000" s="41"/>
      <c r="Y1000" s="41"/>
      <c r="Z1000" s="41"/>
      <c r="AA1000" s="41"/>
      <c r="AB1000" s="41"/>
      <c r="AC1000" s="41"/>
      <c r="AD1000" s="41"/>
      <c r="AE1000" s="41"/>
      <c r="AR1000" s="226" t="s">
        <v>204</v>
      </c>
      <c r="AT1000" s="226" t="s">
        <v>199</v>
      </c>
      <c r="AU1000" s="226" t="s">
        <v>81</v>
      </c>
      <c r="AY1000" s="20" t="s">
        <v>196</v>
      </c>
      <c r="BE1000" s="227">
        <f>IF(N1000="základní",J1000,0)</f>
        <v>0</v>
      </c>
      <c r="BF1000" s="227">
        <f>IF(N1000="snížená",J1000,0)</f>
        <v>0</v>
      </c>
      <c r="BG1000" s="227">
        <f>IF(N1000="zákl. přenesená",J1000,0)</f>
        <v>0</v>
      </c>
      <c r="BH1000" s="227">
        <f>IF(N1000="sníž. přenesená",J1000,0)</f>
        <v>0</v>
      </c>
      <c r="BI1000" s="227">
        <f>IF(N1000="nulová",J1000,0)</f>
        <v>0</v>
      </c>
      <c r="BJ1000" s="20" t="s">
        <v>79</v>
      </c>
      <c r="BK1000" s="227">
        <f>ROUND(I1000*H1000,2)</f>
        <v>0</v>
      </c>
      <c r="BL1000" s="20" t="s">
        <v>204</v>
      </c>
      <c r="BM1000" s="226" t="s">
        <v>2762</v>
      </c>
    </row>
    <row r="1001" s="2" customFormat="1">
      <c r="A1001" s="41"/>
      <c r="B1001" s="42"/>
      <c r="C1001" s="43"/>
      <c r="D1001" s="228" t="s">
        <v>206</v>
      </c>
      <c r="E1001" s="43"/>
      <c r="F1001" s="229" t="s">
        <v>2763</v>
      </c>
      <c r="G1001" s="43"/>
      <c r="H1001" s="43"/>
      <c r="I1001" s="230"/>
      <c r="J1001" s="43"/>
      <c r="K1001" s="43"/>
      <c r="L1001" s="47"/>
      <c r="M1001" s="231"/>
      <c r="N1001" s="232"/>
      <c r="O1001" s="87"/>
      <c r="P1001" s="87"/>
      <c r="Q1001" s="87"/>
      <c r="R1001" s="87"/>
      <c r="S1001" s="87"/>
      <c r="T1001" s="88"/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T1001" s="20" t="s">
        <v>206</v>
      </c>
      <c r="AU1001" s="20" t="s">
        <v>81</v>
      </c>
    </row>
    <row r="1002" s="13" customFormat="1">
      <c r="A1002" s="13"/>
      <c r="B1002" s="233"/>
      <c r="C1002" s="234"/>
      <c r="D1002" s="235" t="s">
        <v>208</v>
      </c>
      <c r="E1002" s="236" t="s">
        <v>19</v>
      </c>
      <c r="F1002" s="237" t="s">
        <v>2761</v>
      </c>
      <c r="G1002" s="234"/>
      <c r="H1002" s="236" t="s">
        <v>19</v>
      </c>
      <c r="I1002" s="238"/>
      <c r="J1002" s="234"/>
      <c r="K1002" s="234"/>
      <c r="L1002" s="239"/>
      <c r="M1002" s="240"/>
      <c r="N1002" s="241"/>
      <c r="O1002" s="241"/>
      <c r="P1002" s="241"/>
      <c r="Q1002" s="241"/>
      <c r="R1002" s="241"/>
      <c r="S1002" s="241"/>
      <c r="T1002" s="242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43" t="s">
        <v>208</v>
      </c>
      <c r="AU1002" s="243" t="s">
        <v>81</v>
      </c>
      <c r="AV1002" s="13" t="s">
        <v>79</v>
      </c>
      <c r="AW1002" s="13" t="s">
        <v>33</v>
      </c>
      <c r="AX1002" s="13" t="s">
        <v>72</v>
      </c>
      <c r="AY1002" s="243" t="s">
        <v>196</v>
      </c>
    </row>
    <row r="1003" s="13" customFormat="1">
      <c r="A1003" s="13"/>
      <c r="B1003" s="233"/>
      <c r="C1003" s="234"/>
      <c r="D1003" s="235" t="s">
        <v>208</v>
      </c>
      <c r="E1003" s="236" t="s">
        <v>19</v>
      </c>
      <c r="F1003" s="237" t="s">
        <v>2745</v>
      </c>
      <c r="G1003" s="234"/>
      <c r="H1003" s="236" t="s">
        <v>19</v>
      </c>
      <c r="I1003" s="238"/>
      <c r="J1003" s="234"/>
      <c r="K1003" s="234"/>
      <c r="L1003" s="239"/>
      <c r="M1003" s="240"/>
      <c r="N1003" s="241"/>
      <c r="O1003" s="241"/>
      <c r="P1003" s="241"/>
      <c r="Q1003" s="241"/>
      <c r="R1003" s="241"/>
      <c r="S1003" s="241"/>
      <c r="T1003" s="242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43" t="s">
        <v>208</v>
      </c>
      <c r="AU1003" s="243" t="s">
        <v>81</v>
      </c>
      <c r="AV1003" s="13" t="s">
        <v>79</v>
      </c>
      <c r="AW1003" s="13" t="s">
        <v>33</v>
      </c>
      <c r="AX1003" s="13" t="s">
        <v>72</v>
      </c>
      <c r="AY1003" s="243" t="s">
        <v>196</v>
      </c>
    </row>
    <row r="1004" s="13" customFormat="1">
      <c r="A1004" s="13"/>
      <c r="B1004" s="233"/>
      <c r="C1004" s="234"/>
      <c r="D1004" s="235" t="s">
        <v>208</v>
      </c>
      <c r="E1004" s="236" t="s">
        <v>19</v>
      </c>
      <c r="F1004" s="237" t="s">
        <v>2746</v>
      </c>
      <c r="G1004" s="234"/>
      <c r="H1004" s="236" t="s">
        <v>19</v>
      </c>
      <c r="I1004" s="238"/>
      <c r="J1004" s="234"/>
      <c r="K1004" s="234"/>
      <c r="L1004" s="239"/>
      <c r="M1004" s="240"/>
      <c r="N1004" s="241"/>
      <c r="O1004" s="241"/>
      <c r="P1004" s="241"/>
      <c r="Q1004" s="241"/>
      <c r="R1004" s="241"/>
      <c r="S1004" s="241"/>
      <c r="T1004" s="242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43" t="s">
        <v>208</v>
      </c>
      <c r="AU1004" s="243" t="s">
        <v>81</v>
      </c>
      <c r="AV1004" s="13" t="s">
        <v>79</v>
      </c>
      <c r="AW1004" s="13" t="s">
        <v>33</v>
      </c>
      <c r="AX1004" s="13" t="s">
        <v>72</v>
      </c>
      <c r="AY1004" s="243" t="s">
        <v>196</v>
      </c>
    </row>
    <row r="1005" s="13" customFormat="1">
      <c r="A1005" s="13"/>
      <c r="B1005" s="233"/>
      <c r="C1005" s="234"/>
      <c r="D1005" s="235" t="s">
        <v>208</v>
      </c>
      <c r="E1005" s="236" t="s">
        <v>19</v>
      </c>
      <c r="F1005" s="237" t="s">
        <v>2747</v>
      </c>
      <c r="G1005" s="234"/>
      <c r="H1005" s="236" t="s">
        <v>19</v>
      </c>
      <c r="I1005" s="238"/>
      <c r="J1005" s="234"/>
      <c r="K1005" s="234"/>
      <c r="L1005" s="239"/>
      <c r="M1005" s="240"/>
      <c r="N1005" s="241"/>
      <c r="O1005" s="241"/>
      <c r="P1005" s="241"/>
      <c r="Q1005" s="241"/>
      <c r="R1005" s="241"/>
      <c r="S1005" s="241"/>
      <c r="T1005" s="242"/>
      <c r="U1005" s="13"/>
      <c r="V1005" s="13"/>
      <c r="W1005" s="13"/>
      <c r="X1005" s="13"/>
      <c r="Y1005" s="13"/>
      <c r="Z1005" s="13"/>
      <c r="AA1005" s="13"/>
      <c r="AB1005" s="13"/>
      <c r="AC1005" s="13"/>
      <c r="AD1005" s="13"/>
      <c r="AE1005" s="13"/>
      <c r="AT1005" s="243" t="s">
        <v>208</v>
      </c>
      <c r="AU1005" s="243" t="s">
        <v>81</v>
      </c>
      <c r="AV1005" s="13" t="s">
        <v>79</v>
      </c>
      <c r="AW1005" s="13" t="s">
        <v>33</v>
      </c>
      <c r="AX1005" s="13" t="s">
        <v>72</v>
      </c>
      <c r="AY1005" s="243" t="s">
        <v>196</v>
      </c>
    </row>
    <row r="1006" s="13" customFormat="1">
      <c r="A1006" s="13"/>
      <c r="B1006" s="233"/>
      <c r="C1006" s="234"/>
      <c r="D1006" s="235" t="s">
        <v>208</v>
      </c>
      <c r="E1006" s="236" t="s">
        <v>19</v>
      </c>
      <c r="F1006" s="237" t="s">
        <v>487</v>
      </c>
      <c r="G1006" s="234"/>
      <c r="H1006" s="236" t="s">
        <v>19</v>
      </c>
      <c r="I1006" s="238"/>
      <c r="J1006" s="234"/>
      <c r="K1006" s="234"/>
      <c r="L1006" s="239"/>
      <c r="M1006" s="240"/>
      <c r="N1006" s="241"/>
      <c r="O1006" s="241"/>
      <c r="P1006" s="241"/>
      <c r="Q1006" s="241"/>
      <c r="R1006" s="241"/>
      <c r="S1006" s="241"/>
      <c r="T1006" s="242"/>
      <c r="U1006" s="13"/>
      <c r="V1006" s="13"/>
      <c r="W1006" s="13"/>
      <c r="X1006" s="13"/>
      <c r="Y1006" s="13"/>
      <c r="Z1006" s="13"/>
      <c r="AA1006" s="13"/>
      <c r="AB1006" s="13"/>
      <c r="AC1006" s="13"/>
      <c r="AD1006" s="13"/>
      <c r="AE1006" s="13"/>
      <c r="AT1006" s="243" t="s">
        <v>208</v>
      </c>
      <c r="AU1006" s="243" t="s">
        <v>81</v>
      </c>
      <c r="AV1006" s="13" t="s">
        <v>79</v>
      </c>
      <c r="AW1006" s="13" t="s">
        <v>33</v>
      </c>
      <c r="AX1006" s="13" t="s">
        <v>72</v>
      </c>
      <c r="AY1006" s="243" t="s">
        <v>196</v>
      </c>
    </row>
    <row r="1007" s="14" customFormat="1">
      <c r="A1007" s="14"/>
      <c r="B1007" s="244"/>
      <c r="C1007" s="245"/>
      <c r="D1007" s="235" t="s">
        <v>208</v>
      </c>
      <c r="E1007" s="246" t="s">
        <v>19</v>
      </c>
      <c r="F1007" s="247" t="s">
        <v>72</v>
      </c>
      <c r="G1007" s="245"/>
      <c r="H1007" s="248">
        <v>0</v>
      </c>
      <c r="I1007" s="249"/>
      <c r="J1007" s="245"/>
      <c r="K1007" s="245"/>
      <c r="L1007" s="250"/>
      <c r="M1007" s="251"/>
      <c r="N1007" s="252"/>
      <c r="O1007" s="252"/>
      <c r="P1007" s="252"/>
      <c r="Q1007" s="252"/>
      <c r="R1007" s="252"/>
      <c r="S1007" s="252"/>
      <c r="T1007" s="253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T1007" s="254" t="s">
        <v>208</v>
      </c>
      <c r="AU1007" s="254" t="s">
        <v>81</v>
      </c>
      <c r="AV1007" s="14" t="s">
        <v>81</v>
      </c>
      <c r="AW1007" s="14" t="s">
        <v>33</v>
      </c>
      <c r="AX1007" s="14" t="s">
        <v>72</v>
      </c>
      <c r="AY1007" s="254" t="s">
        <v>196</v>
      </c>
    </row>
    <row r="1008" s="13" customFormat="1">
      <c r="A1008" s="13"/>
      <c r="B1008" s="233"/>
      <c r="C1008" s="234"/>
      <c r="D1008" s="235" t="s">
        <v>208</v>
      </c>
      <c r="E1008" s="236" t="s">
        <v>19</v>
      </c>
      <c r="F1008" s="237" t="s">
        <v>2562</v>
      </c>
      <c r="G1008" s="234"/>
      <c r="H1008" s="236" t="s">
        <v>19</v>
      </c>
      <c r="I1008" s="238"/>
      <c r="J1008" s="234"/>
      <c r="K1008" s="234"/>
      <c r="L1008" s="239"/>
      <c r="M1008" s="240"/>
      <c r="N1008" s="241"/>
      <c r="O1008" s="241"/>
      <c r="P1008" s="241"/>
      <c r="Q1008" s="241"/>
      <c r="R1008" s="241"/>
      <c r="S1008" s="241"/>
      <c r="T1008" s="242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43" t="s">
        <v>208</v>
      </c>
      <c r="AU1008" s="243" t="s">
        <v>81</v>
      </c>
      <c r="AV1008" s="13" t="s">
        <v>79</v>
      </c>
      <c r="AW1008" s="13" t="s">
        <v>33</v>
      </c>
      <c r="AX1008" s="13" t="s">
        <v>72</v>
      </c>
      <c r="AY1008" s="243" t="s">
        <v>196</v>
      </c>
    </row>
    <row r="1009" s="13" customFormat="1">
      <c r="A1009" s="13"/>
      <c r="B1009" s="233"/>
      <c r="C1009" s="234"/>
      <c r="D1009" s="235" t="s">
        <v>208</v>
      </c>
      <c r="E1009" s="236" t="s">
        <v>19</v>
      </c>
      <c r="F1009" s="237" t="s">
        <v>2745</v>
      </c>
      <c r="G1009" s="234"/>
      <c r="H1009" s="236" t="s">
        <v>19</v>
      </c>
      <c r="I1009" s="238"/>
      <c r="J1009" s="234"/>
      <c r="K1009" s="234"/>
      <c r="L1009" s="239"/>
      <c r="M1009" s="240"/>
      <c r="N1009" s="241"/>
      <c r="O1009" s="241"/>
      <c r="P1009" s="241"/>
      <c r="Q1009" s="241"/>
      <c r="R1009" s="241"/>
      <c r="S1009" s="241"/>
      <c r="T1009" s="242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43" t="s">
        <v>208</v>
      </c>
      <c r="AU1009" s="243" t="s">
        <v>81</v>
      </c>
      <c r="AV1009" s="13" t="s">
        <v>79</v>
      </c>
      <c r="AW1009" s="13" t="s">
        <v>33</v>
      </c>
      <c r="AX1009" s="13" t="s">
        <v>72</v>
      </c>
      <c r="AY1009" s="243" t="s">
        <v>196</v>
      </c>
    </row>
    <row r="1010" s="13" customFormat="1">
      <c r="A1010" s="13"/>
      <c r="B1010" s="233"/>
      <c r="C1010" s="234"/>
      <c r="D1010" s="235" t="s">
        <v>208</v>
      </c>
      <c r="E1010" s="236" t="s">
        <v>19</v>
      </c>
      <c r="F1010" s="237" t="s">
        <v>2746</v>
      </c>
      <c r="G1010" s="234"/>
      <c r="H1010" s="236" t="s">
        <v>19</v>
      </c>
      <c r="I1010" s="238"/>
      <c r="J1010" s="234"/>
      <c r="K1010" s="234"/>
      <c r="L1010" s="239"/>
      <c r="M1010" s="240"/>
      <c r="N1010" s="241"/>
      <c r="O1010" s="241"/>
      <c r="P1010" s="241"/>
      <c r="Q1010" s="241"/>
      <c r="R1010" s="241"/>
      <c r="S1010" s="241"/>
      <c r="T1010" s="242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43" t="s">
        <v>208</v>
      </c>
      <c r="AU1010" s="243" t="s">
        <v>81</v>
      </c>
      <c r="AV1010" s="13" t="s">
        <v>79</v>
      </c>
      <c r="AW1010" s="13" t="s">
        <v>33</v>
      </c>
      <c r="AX1010" s="13" t="s">
        <v>72</v>
      </c>
      <c r="AY1010" s="243" t="s">
        <v>196</v>
      </c>
    </row>
    <row r="1011" s="13" customFormat="1">
      <c r="A1011" s="13"/>
      <c r="B1011" s="233"/>
      <c r="C1011" s="234"/>
      <c r="D1011" s="235" t="s">
        <v>208</v>
      </c>
      <c r="E1011" s="236" t="s">
        <v>19</v>
      </c>
      <c r="F1011" s="237" t="s">
        <v>2747</v>
      </c>
      <c r="G1011" s="234"/>
      <c r="H1011" s="236" t="s">
        <v>19</v>
      </c>
      <c r="I1011" s="238"/>
      <c r="J1011" s="234"/>
      <c r="K1011" s="234"/>
      <c r="L1011" s="239"/>
      <c r="M1011" s="240"/>
      <c r="N1011" s="241"/>
      <c r="O1011" s="241"/>
      <c r="P1011" s="241"/>
      <c r="Q1011" s="241"/>
      <c r="R1011" s="241"/>
      <c r="S1011" s="241"/>
      <c r="T1011" s="242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43" t="s">
        <v>208</v>
      </c>
      <c r="AU1011" s="243" t="s">
        <v>81</v>
      </c>
      <c r="AV1011" s="13" t="s">
        <v>79</v>
      </c>
      <c r="AW1011" s="13" t="s">
        <v>33</v>
      </c>
      <c r="AX1011" s="13" t="s">
        <v>72</v>
      </c>
      <c r="AY1011" s="243" t="s">
        <v>196</v>
      </c>
    </row>
    <row r="1012" s="13" customFormat="1">
      <c r="A1012" s="13"/>
      <c r="B1012" s="233"/>
      <c r="C1012" s="234"/>
      <c r="D1012" s="235" t="s">
        <v>208</v>
      </c>
      <c r="E1012" s="236" t="s">
        <v>19</v>
      </c>
      <c r="F1012" s="237" t="s">
        <v>489</v>
      </c>
      <c r="G1012" s="234"/>
      <c r="H1012" s="236" t="s">
        <v>19</v>
      </c>
      <c r="I1012" s="238"/>
      <c r="J1012" s="234"/>
      <c r="K1012" s="234"/>
      <c r="L1012" s="239"/>
      <c r="M1012" s="240"/>
      <c r="N1012" s="241"/>
      <c r="O1012" s="241"/>
      <c r="P1012" s="241"/>
      <c r="Q1012" s="241"/>
      <c r="R1012" s="241"/>
      <c r="S1012" s="241"/>
      <c r="T1012" s="242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43" t="s">
        <v>208</v>
      </c>
      <c r="AU1012" s="243" t="s">
        <v>81</v>
      </c>
      <c r="AV1012" s="13" t="s">
        <v>79</v>
      </c>
      <c r="AW1012" s="13" t="s">
        <v>33</v>
      </c>
      <c r="AX1012" s="13" t="s">
        <v>72</v>
      </c>
      <c r="AY1012" s="243" t="s">
        <v>196</v>
      </c>
    </row>
    <row r="1013" s="14" customFormat="1">
      <c r="A1013" s="14"/>
      <c r="B1013" s="244"/>
      <c r="C1013" s="245"/>
      <c r="D1013" s="235" t="s">
        <v>208</v>
      </c>
      <c r="E1013" s="246" t="s">
        <v>19</v>
      </c>
      <c r="F1013" s="247" t="s">
        <v>284</v>
      </c>
      <c r="G1013" s="245"/>
      <c r="H1013" s="248">
        <v>8</v>
      </c>
      <c r="I1013" s="249"/>
      <c r="J1013" s="245"/>
      <c r="K1013" s="245"/>
      <c r="L1013" s="250"/>
      <c r="M1013" s="251"/>
      <c r="N1013" s="252"/>
      <c r="O1013" s="252"/>
      <c r="P1013" s="252"/>
      <c r="Q1013" s="252"/>
      <c r="R1013" s="252"/>
      <c r="S1013" s="252"/>
      <c r="T1013" s="253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T1013" s="254" t="s">
        <v>208</v>
      </c>
      <c r="AU1013" s="254" t="s">
        <v>81</v>
      </c>
      <c r="AV1013" s="14" t="s">
        <v>81</v>
      </c>
      <c r="AW1013" s="14" t="s">
        <v>33</v>
      </c>
      <c r="AX1013" s="14" t="s">
        <v>72</v>
      </c>
      <c r="AY1013" s="254" t="s">
        <v>196</v>
      </c>
    </row>
    <row r="1014" s="13" customFormat="1">
      <c r="A1014" s="13"/>
      <c r="B1014" s="233"/>
      <c r="C1014" s="234"/>
      <c r="D1014" s="235" t="s">
        <v>208</v>
      </c>
      <c r="E1014" s="236" t="s">
        <v>19</v>
      </c>
      <c r="F1014" s="237" t="s">
        <v>2562</v>
      </c>
      <c r="G1014" s="234"/>
      <c r="H1014" s="236" t="s">
        <v>19</v>
      </c>
      <c r="I1014" s="238"/>
      <c r="J1014" s="234"/>
      <c r="K1014" s="234"/>
      <c r="L1014" s="239"/>
      <c r="M1014" s="240"/>
      <c r="N1014" s="241"/>
      <c r="O1014" s="241"/>
      <c r="P1014" s="241"/>
      <c r="Q1014" s="241"/>
      <c r="R1014" s="241"/>
      <c r="S1014" s="241"/>
      <c r="T1014" s="242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43" t="s">
        <v>208</v>
      </c>
      <c r="AU1014" s="243" t="s">
        <v>81</v>
      </c>
      <c r="AV1014" s="13" t="s">
        <v>79</v>
      </c>
      <c r="AW1014" s="13" t="s">
        <v>33</v>
      </c>
      <c r="AX1014" s="13" t="s">
        <v>72</v>
      </c>
      <c r="AY1014" s="243" t="s">
        <v>196</v>
      </c>
    </row>
    <row r="1015" s="13" customFormat="1">
      <c r="A1015" s="13"/>
      <c r="B1015" s="233"/>
      <c r="C1015" s="234"/>
      <c r="D1015" s="235" t="s">
        <v>208</v>
      </c>
      <c r="E1015" s="236" t="s">
        <v>19</v>
      </c>
      <c r="F1015" s="237" t="s">
        <v>2745</v>
      </c>
      <c r="G1015" s="234"/>
      <c r="H1015" s="236" t="s">
        <v>19</v>
      </c>
      <c r="I1015" s="238"/>
      <c r="J1015" s="234"/>
      <c r="K1015" s="234"/>
      <c r="L1015" s="239"/>
      <c r="M1015" s="240"/>
      <c r="N1015" s="241"/>
      <c r="O1015" s="241"/>
      <c r="P1015" s="241"/>
      <c r="Q1015" s="241"/>
      <c r="R1015" s="241"/>
      <c r="S1015" s="241"/>
      <c r="T1015" s="242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43" t="s">
        <v>208</v>
      </c>
      <c r="AU1015" s="243" t="s">
        <v>81</v>
      </c>
      <c r="AV1015" s="13" t="s">
        <v>79</v>
      </c>
      <c r="AW1015" s="13" t="s">
        <v>33</v>
      </c>
      <c r="AX1015" s="13" t="s">
        <v>72</v>
      </c>
      <c r="AY1015" s="243" t="s">
        <v>196</v>
      </c>
    </row>
    <row r="1016" s="13" customFormat="1">
      <c r="A1016" s="13"/>
      <c r="B1016" s="233"/>
      <c r="C1016" s="234"/>
      <c r="D1016" s="235" t="s">
        <v>208</v>
      </c>
      <c r="E1016" s="236" t="s">
        <v>19</v>
      </c>
      <c r="F1016" s="237" t="s">
        <v>2746</v>
      </c>
      <c r="G1016" s="234"/>
      <c r="H1016" s="236" t="s">
        <v>19</v>
      </c>
      <c r="I1016" s="238"/>
      <c r="J1016" s="234"/>
      <c r="K1016" s="234"/>
      <c r="L1016" s="239"/>
      <c r="M1016" s="240"/>
      <c r="N1016" s="241"/>
      <c r="O1016" s="241"/>
      <c r="P1016" s="241"/>
      <c r="Q1016" s="241"/>
      <c r="R1016" s="241"/>
      <c r="S1016" s="241"/>
      <c r="T1016" s="242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43" t="s">
        <v>208</v>
      </c>
      <c r="AU1016" s="243" t="s">
        <v>81</v>
      </c>
      <c r="AV1016" s="13" t="s">
        <v>79</v>
      </c>
      <c r="AW1016" s="13" t="s">
        <v>33</v>
      </c>
      <c r="AX1016" s="13" t="s">
        <v>72</v>
      </c>
      <c r="AY1016" s="243" t="s">
        <v>196</v>
      </c>
    </row>
    <row r="1017" s="13" customFormat="1">
      <c r="A1017" s="13"/>
      <c r="B1017" s="233"/>
      <c r="C1017" s="234"/>
      <c r="D1017" s="235" t="s">
        <v>208</v>
      </c>
      <c r="E1017" s="236" t="s">
        <v>19</v>
      </c>
      <c r="F1017" s="237" t="s">
        <v>2747</v>
      </c>
      <c r="G1017" s="234"/>
      <c r="H1017" s="236" t="s">
        <v>19</v>
      </c>
      <c r="I1017" s="238"/>
      <c r="J1017" s="234"/>
      <c r="K1017" s="234"/>
      <c r="L1017" s="239"/>
      <c r="M1017" s="240"/>
      <c r="N1017" s="241"/>
      <c r="O1017" s="241"/>
      <c r="P1017" s="241"/>
      <c r="Q1017" s="241"/>
      <c r="R1017" s="241"/>
      <c r="S1017" s="241"/>
      <c r="T1017" s="242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43" t="s">
        <v>208</v>
      </c>
      <c r="AU1017" s="243" t="s">
        <v>81</v>
      </c>
      <c r="AV1017" s="13" t="s">
        <v>79</v>
      </c>
      <c r="AW1017" s="13" t="s">
        <v>33</v>
      </c>
      <c r="AX1017" s="13" t="s">
        <v>72</v>
      </c>
      <c r="AY1017" s="243" t="s">
        <v>196</v>
      </c>
    </row>
    <row r="1018" s="13" customFormat="1">
      <c r="A1018" s="13"/>
      <c r="B1018" s="233"/>
      <c r="C1018" s="234"/>
      <c r="D1018" s="235" t="s">
        <v>208</v>
      </c>
      <c r="E1018" s="236" t="s">
        <v>19</v>
      </c>
      <c r="F1018" s="237" t="s">
        <v>401</v>
      </c>
      <c r="G1018" s="234"/>
      <c r="H1018" s="236" t="s">
        <v>19</v>
      </c>
      <c r="I1018" s="238"/>
      <c r="J1018" s="234"/>
      <c r="K1018" s="234"/>
      <c r="L1018" s="239"/>
      <c r="M1018" s="240"/>
      <c r="N1018" s="241"/>
      <c r="O1018" s="241"/>
      <c r="P1018" s="241"/>
      <c r="Q1018" s="241"/>
      <c r="R1018" s="241"/>
      <c r="S1018" s="241"/>
      <c r="T1018" s="242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43" t="s">
        <v>208</v>
      </c>
      <c r="AU1018" s="243" t="s">
        <v>81</v>
      </c>
      <c r="AV1018" s="13" t="s">
        <v>79</v>
      </c>
      <c r="AW1018" s="13" t="s">
        <v>33</v>
      </c>
      <c r="AX1018" s="13" t="s">
        <v>72</v>
      </c>
      <c r="AY1018" s="243" t="s">
        <v>196</v>
      </c>
    </row>
    <row r="1019" s="14" customFormat="1">
      <c r="A1019" s="14"/>
      <c r="B1019" s="244"/>
      <c r="C1019" s="245"/>
      <c r="D1019" s="235" t="s">
        <v>208</v>
      </c>
      <c r="E1019" s="246" t="s">
        <v>19</v>
      </c>
      <c r="F1019" s="247" t="s">
        <v>2748</v>
      </c>
      <c r="G1019" s="245"/>
      <c r="H1019" s="248">
        <v>92.599999999999994</v>
      </c>
      <c r="I1019" s="249"/>
      <c r="J1019" s="245"/>
      <c r="K1019" s="245"/>
      <c r="L1019" s="250"/>
      <c r="M1019" s="251"/>
      <c r="N1019" s="252"/>
      <c r="O1019" s="252"/>
      <c r="P1019" s="252"/>
      <c r="Q1019" s="252"/>
      <c r="R1019" s="252"/>
      <c r="S1019" s="252"/>
      <c r="T1019" s="253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T1019" s="254" t="s">
        <v>208</v>
      </c>
      <c r="AU1019" s="254" t="s">
        <v>81</v>
      </c>
      <c r="AV1019" s="14" t="s">
        <v>81</v>
      </c>
      <c r="AW1019" s="14" t="s">
        <v>33</v>
      </c>
      <c r="AX1019" s="14" t="s">
        <v>72</v>
      </c>
      <c r="AY1019" s="254" t="s">
        <v>196</v>
      </c>
    </row>
    <row r="1020" s="13" customFormat="1">
      <c r="A1020" s="13"/>
      <c r="B1020" s="233"/>
      <c r="C1020" s="234"/>
      <c r="D1020" s="235" t="s">
        <v>208</v>
      </c>
      <c r="E1020" s="236" t="s">
        <v>19</v>
      </c>
      <c r="F1020" s="237" t="s">
        <v>2562</v>
      </c>
      <c r="G1020" s="234"/>
      <c r="H1020" s="236" t="s">
        <v>19</v>
      </c>
      <c r="I1020" s="238"/>
      <c r="J1020" s="234"/>
      <c r="K1020" s="234"/>
      <c r="L1020" s="239"/>
      <c r="M1020" s="240"/>
      <c r="N1020" s="241"/>
      <c r="O1020" s="241"/>
      <c r="P1020" s="241"/>
      <c r="Q1020" s="241"/>
      <c r="R1020" s="241"/>
      <c r="S1020" s="241"/>
      <c r="T1020" s="242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43" t="s">
        <v>208</v>
      </c>
      <c r="AU1020" s="243" t="s">
        <v>81</v>
      </c>
      <c r="AV1020" s="13" t="s">
        <v>79</v>
      </c>
      <c r="AW1020" s="13" t="s">
        <v>33</v>
      </c>
      <c r="AX1020" s="13" t="s">
        <v>72</v>
      </c>
      <c r="AY1020" s="243" t="s">
        <v>196</v>
      </c>
    </row>
    <row r="1021" s="15" customFormat="1">
      <c r="A1021" s="15"/>
      <c r="B1021" s="255"/>
      <c r="C1021" s="256"/>
      <c r="D1021" s="235" t="s">
        <v>208</v>
      </c>
      <c r="E1021" s="257" t="s">
        <v>19</v>
      </c>
      <c r="F1021" s="258" t="s">
        <v>219</v>
      </c>
      <c r="G1021" s="256"/>
      <c r="H1021" s="259">
        <v>100.59999999999999</v>
      </c>
      <c r="I1021" s="260"/>
      <c r="J1021" s="256"/>
      <c r="K1021" s="256"/>
      <c r="L1021" s="261"/>
      <c r="M1021" s="262"/>
      <c r="N1021" s="263"/>
      <c r="O1021" s="263"/>
      <c r="P1021" s="263"/>
      <c r="Q1021" s="263"/>
      <c r="R1021" s="263"/>
      <c r="S1021" s="263"/>
      <c r="T1021" s="264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/>
      <c r="AE1021" s="15"/>
      <c r="AT1021" s="265" t="s">
        <v>208</v>
      </c>
      <c r="AU1021" s="265" t="s">
        <v>81</v>
      </c>
      <c r="AV1021" s="15" t="s">
        <v>204</v>
      </c>
      <c r="AW1021" s="15" t="s">
        <v>33</v>
      </c>
      <c r="AX1021" s="15" t="s">
        <v>79</v>
      </c>
      <c r="AY1021" s="265" t="s">
        <v>196</v>
      </c>
    </row>
    <row r="1022" s="2" customFormat="1" ht="21.75" customHeight="1">
      <c r="A1022" s="41"/>
      <c r="B1022" s="42"/>
      <c r="C1022" s="215" t="s">
        <v>718</v>
      </c>
      <c r="D1022" s="215" t="s">
        <v>199</v>
      </c>
      <c r="E1022" s="216" t="s">
        <v>2721</v>
      </c>
      <c r="F1022" s="217" t="s">
        <v>2722</v>
      </c>
      <c r="G1022" s="218" t="s">
        <v>202</v>
      </c>
      <c r="H1022" s="219">
        <v>100.59999999999999</v>
      </c>
      <c r="I1022" s="220"/>
      <c r="J1022" s="221">
        <f>ROUND(I1022*H1022,2)</f>
        <v>0</v>
      </c>
      <c r="K1022" s="217" t="s">
        <v>19</v>
      </c>
      <c r="L1022" s="47"/>
      <c r="M1022" s="222" t="s">
        <v>19</v>
      </c>
      <c r="N1022" s="223" t="s">
        <v>43</v>
      </c>
      <c r="O1022" s="87"/>
      <c r="P1022" s="224">
        <f>O1022*H1022</f>
        <v>0</v>
      </c>
      <c r="Q1022" s="224">
        <v>0.11500000000000001</v>
      </c>
      <c r="R1022" s="224">
        <f>Q1022*H1022</f>
        <v>11.568999999999999</v>
      </c>
      <c r="S1022" s="224">
        <v>0</v>
      </c>
      <c r="T1022" s="225">
        <f>S1022*H1022</f>
        <v>0</v>
      </c>
      <c r="U1022" s="41"/>
      <c r="V1022" s="41"/>
      <c r="W1022" s="41"/>
      <c r="X1022" s="41"/>
      <c r="Y1022" s="41"/>
      <c r="Z1022" s="41"/>
      <c r="AA1022" s="41"/>
      <c r="AB1022" s="41"/>
      <c r="AC1022" s="41"/>
      <c r="AD1022" s="41"/>
      <c r="AE1022" s="41"/>
      <c r="AR1022" s="226" t="s">
        <v>204</v>
      </c>
      <c r="AT1022" s="226" t="s">
        <v>199</v>
      </c>
      <c r="AU1022" s="226" t="s">
        <v>81</v>
      </c>
      <c r="AY1022" s="20" t="s">
        <v>196</v>
      </c>
      <c r="BE1022" s="227">
        <f>IF(N1022="základní",J1022,0)</f>
        <v>0</v>
      </c>
      <c r="BF1022" s="227">
        <f>IF(N1022="snížená",J1022,0)</f>
        <v>0</v>
      </c>
      <c r="BG1022" s="227">
        <f>IF(N1022="zákl. přenesená",J1022,0)</f>
        <v>0</v>
      </c>
      <c r="BH1022" s="227">
        <f>IF(N1022="sníž. přenesená",J1022,0)</f>
        <v>0</v>
      </c>
      <c r="BI1022" s="227">
        <f>IF(N1022="nulová",J1022,0)</f>
        <v>0</v>
      </c>
      <c r="BJ1022" s="20" t="s">
        <v>79</v>
      </c>
      <c r="BK1022" s="227">
        <f>ROUND(I1022*H1022,2)</f>
        <v>0</v>
      </c>
      <c r="BL1022" s="20" t="s">
        <v>204</v>
      </c>
      <c r="BM1022" s="226" t="s">
        <v>2764</v>
      </c>
    </row>
    <row r="1023" s="13" customFormat="1">
      <c r="A1023" s="13"/>
      <c r="B1023" s="233"/>
      <c r="C1023" s="234"/>
      <c r="D1023" s="235" t="s">
        <v>208</v>
      </c>
      <c r="E1023" s="236" t="s">
        <v>19</v>
      </c>
      <c r="F1023" s="237" t="s">
        <v>2745</v>
      </c>
      <c r="G1023" s="234"/>
      <c r="H1023" s="236" t="s">
        <v>19</v>
      </c>
      <c r="I1023" s="238"/>
      <c r="J1023" s="234"/>
      <c r="K1023" s="234"/>
      <c r="L1023" s="239"/>
      <c r="M1023" s="240"/>
      <c r="N1023" s="241"/>
      <c r="O1023" s="241"/>
      <c r="P1023" s="241"/>
      <c r="Q1023" s="241"/>
      <c r="R1023" s="241"/>
      <c r="S1023" s="241"/>
      <c r="T1023" s="242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43" t="s">
        <v>208</v>
      </c>
      <c r="AU1023" s="243" t="s">
        <v>81</v>
      </c>
      <c r="AV1023" s="13" t="s">
        <v>79</v>
      </c>
      <c r="AW1023" s="13" t="s">
        <v>33</v>
      </c>
      <c r="AX1023" s="13" t="s">
        <v>72</v>
      </c>
      <c r="AY1023" s="243" t="s">
        <v>196</v>
      </c>
    </row>
    <row r="1024" s="13" customFormat="1">
      <c r="A1024" s="13"/>
      <c r="B1024" s="233"/>
      <c r="C1024" s="234"/>
      <c r="D1024" s="235" t="s">
        <v>208</v>
      </c>
      <c r="E1024" s="236" t="s">
        <v>19</v>
      </c>
      <c r="F1024" s="237" t="s">
        <v>2746</v>
      </c>
      <c r="G1024" s="234"/>
      <c r="H1024" s="236" t="s">
        <v>19</v>
      </c>
      <c r="I1024" s="238"/>
      <c r="J1024" s="234"/>
      <c r="K1024" s="234"/>
      <c r="L1024" s="239"/>
      <c r="M1024" s="240"/>
      <c r="N1024" s="241"/>
      <c r="O1024" s="241"/>
      <c r="P1024" s="241"/>
      <c r="Q1024" s="241"/>
      <c r="R1024" s="241"/>
      <c r="S1024" s="241"/>
      <c r="T1024" s="242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43" t="s">
        <v>208</v>
      </c>
      <c r="AU1024" s="243" t="s">
        <v>81</v>
      </c>
      <c r="AV1024" s="13" t="s">
        <v>79</v>
      </c>
      <c r="AW1024" s="13" t="s">
        <v>33</v>
      </c>
      <c r="AX1024" s="13" t="s">
        <v>72</v>
      </c>
      <c r="AY1024" s="243" t="s">
        <v>196</v>
      </c>
    </row>
    <row r="1025" s="13" customFormat="1">
      <c r="A1025" s="13"/>
      <c r="B1025" s="233"/>
      <c r="C1025" s="234"/>
      <c r="D1025" s="235" t="s">
        <v>208</v>
      </c>
      <c r="E1025" s="236" t="s">
        <v>19</v>
      </c>
      <c r="F1025" s="237" t="s">
        <v>2747</v>
      </c>
      <c r="G1025" s="234"/>
      <c r="H1025" s="236" t="s">
        <v>19</v>
      </c>
      <c r="I1025" s="238"/>
      <c r="J1025" s="234"/>
      <c r="K1025" s="234"/>
      <c r="L1025" s="239"/>
      <c r="M1025" s="240"/>
      <c r="N1025" s="241"/>
      <c r="O1025" s="241"/>
      <c r="P1025" s="241"/>
      <c r="Q1025" s="241"/>
      <c r="R1025" s="241"/>
      <c r="S1025" s="241"/>
      <c r="T1025" s="242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43" t="s">
        <v>208</v>
      </c>
      <c r="AU1025" s="243" t="s">
        <v>81</v>
      </c>
      <c r="AV1025" s="13" t="s">
        <v>79</v>
      </c>
      <c r="AW1025" s="13" t="s">
        <v>33</v>
      </c>
      <c r="AX1025" s="13" t="s">
        <v>72</v>
      </c>
      <c r="AY1025" s="243" t="s">
        <v>196</v>
      </c>
    </row>
    <row r="1026" s="13" customFormat="1">
      <c r="A1026" s="13"/>
      <c r="B1026" s="233"/>
      <c r="C1026" s="234"/>
      <c r="D1026" s="235" t="s">
        <v>208</v>
      </c>
      <c r="E1026" s="236" t="s">
        <v>19</v>
      </c>
      <c r="F1026" s="237" t="s">
        <v>487</v>
      </c>
      <c r="G1026" s="234"/>
      <c r="H1026" s="236" t="s">
        <v>19</v>
      </c>
      <c r="I1026" s="238"/>
      <c r="J1026" s="234"/>
      <c r="K1026" s="234"/>
      <c r="L1026" s="239"/>
      <c r="M1026" s="240"/>
      <c r="N1026" s="241"/>
      <c r="O1026" s="241"/>
      <c r="P1026" s="241"/>
      <c r="Q1026" s="241"/>
      <c r="R1026" s="241"/>
      <c r="S1026" s="241"/>
      <c r="T1026" s="242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43" t="s">
        <v>208</v>
      </c>
      <c r="AU1026" s="243" t="s">
        <v>81</v>
      </c>
      <c r="AV1026" s="13" t="s">
        <v>79</v>
      </c>
      <c r="AW1026" s="13" t="s">
        <v>33</v>
      </c>
      <c r="AX1026" s="13" t="s">
        <v>72</v>
      </c>
      <c r="AY1026" s="243" t="s">
        <v>196</v>
      </c>
    </row>
    <row r="1027" s="14" customFormat="1">
      <c r="A1027" s="14"/>
      <c r="B1027" s="244"/>
      <c r="C1027" s="245"/>
      <c r="D1027" s="235" t="s">
        <v>208</v>
      </c>
      <c r="E1027" s="246" t="s">
        <v>19</v>
      </c>
      <c r="F1027" s="247" t="s">
        <v>72</v>
      </c>
      <c r="G1027" s="245"/>
      <c r="H1027" s="248">
        <v>0</v>
      </c>
      <c r="I1027" s="249"/>
      <c r="J1027" s="245"/>
      <c r="K1027" s="245"/>
      <c r="L1027" s="250"/>
      <c r="M1027" s="251"/>
      <c r="N1027" s="252"/>
      <c r="O1027" s="252"/>
      <c r="P1027" s="252"/>
      <c r="Q1027" s="252"/>
      <c r="R1027" s="252"/>
      <c r="S1027" s="252"/>
      <c r="T1027" s="253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T1027" s="254" t="s">
        <v>208</v>
      </c>
      <c r="AU1027" s="254" t="s">
        <v>81</v>
      </c>
      <c r="AV1027" s="14" t="s">
        <v>81</v>
      </c>
      <c r="AW1027" s="14" t="s">
        <v>33</v>
      </c>
      <c r="AX1027" s="14" t="s">
        <v>72</v>
      </c>
      <c r="AY1027" s="254" t="s">
        <v>196</v>
      </c>
    </row>
    <row r="1028" s="13" customFormat="1">
      <c r="A1028" s="13"/>
      <c r="B1028" s="233"/>
      <c r="C1028" s="234"/>
      <c r="D1028" s="235" t="s">
        <v>208</v>
      </c>
      <c r="E1028" s="236" t="s">
        <v>19</v>
      </c>
      <c r="F1028" s="237" t="s">
        <v>2562</v>
      </c>
      <c r="G1028" s="234"/>
      <c r="H1028" s="236" t="s">
        <v>19</v>
      </c>
      <c r="I1028" s="238"/>
      <c r="J1028" s="234"/>
      <c r="K1028" s="234"/>
      <c r="L1028" s="239"/>
      <c r="M1028" s="240"/>
      <c r="N1028" s="241"/>
      <c r="O1028" s="241"/>
      <c r="P1028" s="241"/>
      <c r="Q1028" s="241"/>
      <c r="R1028" s="241"/>
      <c r="S1028" s="241"/>
      <c r="T1028" s="242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43" t="s">
        <v>208</v>
      </c>
      <c r="AU1028" s="243" t="s">
        <v>81</v>
      </c>
      <c r="AV1028" s="13" t="s">
        <v>79</v>
      </c>
      <c r="AW1028" s="13" t="s">
        <v>33</v>
      </c>
      <c r="AX1028" s="13" t="s">
        <v>72</v>
      </c>
      <c r="AY1028" s="243" t="s">
        <v>196</v>
      </c>
    </row>
    <row r="1029" s="13" customFormat="1">
      <c r="A1029" s="13"/>
      <c r="B1029" s="233"/>
      <c r="C1029" s="234"/>
      <c r="D1029" s="235" t="s">
        <v>208</v>
      </c>
      <c r="E1029" s="236" t="s">
        <v>19</v>
      </c>
      <c r="F1029" s="237" t="s">
        <v>2745</v>
      </c>
      <c r="G1029" s="234"/>
      <c r="H1029" s="236" t="s">
        <v>19</v>
      </c>
      <c r="I1029" s="238"/>
      <c r="J1029" s="234"/>
      <c r="K1029" s="234"/>
      <c r="L1029" s="239"/>
      <c r="M1029" s="240"/>
      <c r="N1029" s="241"/>
      <c r="O1029" s="241"/>
      <c r="P1029" s="241"/>
      <c r="Q1029" s="241"/>
      <c r="R1029" s="241"/>
      <c r="S1029" s="241"/>
      <c r="T1029" s="242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43" t="s">
        <v>208</v>
      </c>
      <c r="AU1029" s="243" t="s">
        <v>81</v>
      </c>
      <c r="AV1029" s="13" t="s">
        <v>79</v>
      </c>
      <c r="AW1029" s="13" t="s">
        <v>33</v>
      </c>
      <c r="AX1029" s="13" t="s">
        <v>72</v>
      </c>
      <c r="AY1029" s="243" t="s">
        <v>196</v>
      </c>
    </row>
    <row r="1030" s="13" customFormat="1">
      <c r="A1030" s="13"/>
      <c r="B1030" s="233"/>
      <c r="C1030" s="234"/>
      <c r="D1030" s="235" t="s">
        <v>208</v>
      </c>
      <c r="E1030" s="236" t="s">
        <v>19</v>
      </c>
      <c r="F1030" s="237" t="s">
        <v>2746</v>
      </c>
      <c r="G1030" s="234"/>
      <c r="H1030" s="236" t="s">
        <v>19</v>
      </c>
      <c r="I1030" s="238"/>
      <c r="J1030" s="234"/>
      <c r="K1030" s="234"/>
      <c r="L1030" s="239"/>
      <c r="M1030" s="240"/>
      <c r="N1030" s="241"/>
      <c r="O1030" s="241"/>
      <c r="P1030" s="241"/>
      <c r="Q1030" s="241"/>
      <c r="R1030" s="241"/>
      <c r="S1030" s="241"/>
      <c r="T1030" s="242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T1030" s="243" t="s">
        <v>208</v>
      </c>
      <c r="AU1030" s="243" t="s">
        <v>81</v>
      </c>
      <c r="AV1030" s="13" t="s">
        <v>79</v>
      </c>
      <c r="AW1030" s="13" t="s">
        <v>33</v>
      </c>
      <c r="AX1030" s="13" t="s">
        <v>72</v>
      </c>
      <c r="AY1030" s="243" t="s">
        <v>196</v>
      </c>
    </row>
    <row r="1031" s="13" customFormat="1">
      <c r="A1031" s="13"/>
      <c r="B1031" s="233"/>
      <c r="C1031" s="234"/>
      <c r="D1031" s="235" t="s">
        <v>208</v>
      </c>
      <c r="E1031" s="236" t="s">
        <v>19</v>
      </c>
      <c r="F1031" s="237" t="s">
        <v>2747</v>
      </c>
      <c r="G1031" s="234"/>
      <c r="H1031" s="236" t="s">
        <v>19</v>
      </c>
      <c r="I1031" s="238"/>
      <c r="J1031" s="234"/>
      <c r="K1031" s="234"/>
      <c r="L1031" s="239"/>
      <c r="M1031" s="240"/>
      <c r="N1031" s="241"/>
      <c r="O1031" s="241"/>
      <c r="P1031" s="241"/>
      <c r="Q1031" s="241"/>
      <c r="R1031" s="241"/>
      <c r="S1031" s="241"/>
      <c r="T1031" s="242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T1031" s="243" t="s">
        <v>208</v>
      </c>
      <c r="AU1031" s="243" t="s">
        <v>81</v>
      </c>
      <c r="AV1031" s="13" t="s">
        <v>79</v>
      </c>
      <c r="AW1031" s="13" t="s">
        <v>33</v>
      </c>
      <c r="AX1031" s="13" t="s">
        <v>72</v>
      </c>
      <c r="AY1031" s="243" t="s">
        <v>196</v>
      </c>
    </row>
    <row r="1032" s="13" customFormat="1">
      <c r="A1032" s="13"/>
      <c r="B1032" s="233"/>
      <c r="C1032" s="234"/>
      <c r="D1032" s="235" t="s">
        <v>208</v>
      </c>
      <c r="E1032" s="236" t="s">
        <v>19</v>
      </c>
      <c r="F1032" s="237" t="s">
        <v>489</v>
      </c>
      <c r="G1032" s="234"/>
      <c r="H1032" s="236" t="s">
        <v>19</v>
      </c>
      <c r="I1032" s="238"/>
      <c r="J1032" s="234"/>
      <c r="K1032" s="234"/>
      <c r="L1032" s="239"/>
      <c r="M1032" s="240"/>
      <c r="N1032" s="241"/>
      <c r="O1032" s="241"/>
      <c r="P1032" s="241"/>
      <c r="Q1032" s="241"/>
      <c r="R1032" s="241"/>
      <c r="S1032" s="241"/>
      <c r="T1032" s="242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43" t="s">
        <v>208</v>
      </c>
      <c r="AU1032" s="243" t="s">
        <v>81</v>
      </c>
      <c r="AV1032" s="13" t="s">
        <v>79</v>
      </c>
      <c r="AW1032" s="13" t="s">
        <v>33</v>
      </c>
      <c r="AX1032" s="13" t="s">
        <v>72</v>
      </c>
      <c r="AY1032" s="243" t="s">
        <v>196</v>
      </c>
    </row>
    <row r="1033" s="14" customFormat="1">
      <c r="A1033" s="14"/>
      <c r="B1033" s="244"/>
      <c r="C1033" s="245"/>
      <c r="D1033" s="235" t="s">
        <v>208</v>
      </c>
      <c r="E1033" s="246" t="s">
        <v>19</v>
      </c>
      <c r="F1033" s="247" t="s">
        <v>284</v>
      </c>
      <c r="G1033" s="245"/>
      <c r="H1033" s="248">
        <v>8</v>
      </c>
      <c r="I1033" s="249"/>
      <c r="J1033" s="245"/>
      <c r="K1033" s="245"/>
      <c r="L1033" s="250"/>
      <c r="M1033" s="251"/>
      <c r="N1033" s="252"/>
      <c r="O1033" s="252"/>
      <c r="P1033" s="252"/>
      <c r="Q1033" s="252"/>
      <c r="R1033" s="252"/>
      <c r="S1033" s="252"/>
      <c r="T1033" s="253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T1033" s="254" t="s">
        <v>208</v>
      </c>
      <c r="AU1033" s="254" t="s">
        <v>81</v>
      </c>
      <c r="AV1033" s="14" t="s">
        <v>81</v>
      </c>
      <c r="AW1033" s="14" t="s">
        <v>33</v>
      </c>
      <c r="AX1033" s="14" t="s">
        <v>72</v>
      </c>
      <c r="AY1033" s="254" t="s">
        <v>196</v>
      </c>
    </row>
    <row r="1034" s="13" customFormat="1">
      <c r="A1034" s="13"/>
      <c r="B1034" s="233"/>
      <c r="C1034" s="234"/>
      <c r="D1034" s="235" t="s">
        <v>208</v>
      </c>
      <c r="E1034" s="236" t="s">
        <v>19</v>
      </c>
      <c r="F1034" s="237" t="s">
        <v>2562</v>
      </c>
      <c r="G1034" s="234"/>
      <c r="H1034" s="236" t="s">
        <v>19</v>
      </c>
      <c r="I1034" s="238"/>
      <c r="J1034" s="234"/>
      <c r="K1034" s="234"/>
      <c r="L1034" s="239"/>
      <c r="M1034" s="240"/>
      <c r="N1034" s="241"/>
      <c r="O1034" s="241"/>
      <c r="P1034" s="241"/>
      <c r="Q1034" s="241"/>
      <c r="R1034" s="241"/>
      <c r="S1034" s="241"/>
      <c r="T1034" s="242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T1034" s="243" t="s">
        <v>208</v>
      </c>
      <c r="AU1034" s="243" t="s">
        <v>81</v>
      </c>
      <c r="AV1034" s="13" t="s">
        <v>79</v>
      </c>
      <c r="AW1034" s="13" t="s">
        <v>33</v>
      </c>
      <c r="AX1034" s="13" t="s">
        <v>72</v>
      </c>
      <c r="AY1034" s="243" t="s">
        <v>196</v>
      </c>
    </row>
    <row r="1035" s="13" customFormat="1">
      <c r="A1035" s="13"/>
      <c r="B1035" s="233"/>
      <c r="C1035" s="234"/>
      <c r="D1035" s="235" t="s">
        <v>208</v>
      </c>
      <c r="E1035" s="236" t="s">
        <v>19</v>
      </c>
      <c r="F1035" s="237" t="s">
        <v>2745</v>
      </c>
      <c r="G1035" s="234"/>
      <c r="H1035" s="236" t="s">
        <v>19</v>
      </c>
      <c r="I1035" s="238"/>
      <c r="J1035" s="234"/>
      <c r="K1035" s="234"/>
      <c r="L1035" s="239"/>
      <c r="M1035" s="240"/>
      <c r="N1035" s="241"/>
      <c r="O1035" s="241"/>
      <c r="P1035" s="241"/>
      <c r="Q1035" s="241"/>
      <c r="R1035" s="241"/>
      <c r="S1035" s="241"/>
      <c r="T1035" s="242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43" t="s">
        <v>208</v>
      </c>
      <c r="AU1035" s="243" t="s">
        <v>81</v>
      </c>
      <c r="AV1035" s="13" t="s">
        <v>79</v>
      </c>
      <c r="AW1035" s="13" t="s">
        <v>33</v>
      </c>
      <c r="AX1035" s="13" t="s">
        <v>72</v>
      </c>
      <c r="AY1035" s="243" t="s">
        <v>196</v>
      </c>
    </row>
    <row r="1036" s="13" customFormat="1">
      <c r="A1036" s="13"/>
      <c r="B1036" s="233"/>
      <c r="C1036" s="234"/>
      <c r="D1036" s="235" t="s">
        <v>208</v>
      </c>
      <c r="E1036" s="236" t="s">
        <v>19</v>
      </c>
      <c r="F1036" s="237" t="s">
        <v>2746</v>
      </c>
      <c r="G1036" s="234"/>
      <c r="H1036" s="236" t="s">
        <v>19</v>
      </c>
      <c r="I1036" s="238"/>
      <c r="J1036" s="234"/>
      <c r="K1036" s="234"/>
      <c r="L1036" s="239"/>
      <c r="M1036" s="240"/>
      <c r="N1036" s="241"/>
      <c r="O1036" s="241"/>
      <c r="P1036" s="241"/>
      <c r="Q1036" s="241"/>
      <c r="R1036" s="241"/>
      <c r="S1036" s="241"/>
      <c r="T1036" s="242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43" t="s">
        <v>208</v>
      </c>
      <c r="AU1036" s="243" t="s">
        <v>81</v>
      </c>
      <c r="AV1036" s="13" t="s">
        <v>79</v>
      </c>
      <c r="AW1036" s="13" t="s">
        <v>33</v>
      </c>
      <c r="AX1036" s="13" t="s">
        <v>72</v>
      </c>
      <c r="AY1036" s="243" t="s">
        <v>196</v>
      </c>
    </row>
    <row r="1037" s="13" customFormat="1">
      <c r="A1037" s="13"/>
      <c r="B1037" s="233"/>
      <c r="C1037" s="234"/>
      <c r="D1037" s="235" t="s">
        <v>208</v>
      </c>
      <c r="E1037" s="236" t="s">
        <v>19</v>
      </c>
      <c r="F1037" s="237" t="s">
        <v>2747</v>
      </c>
      <c r="G1037" s="234"/>
      <c r="H1037" s="236" t="s">
        <v>19</v>
      </c>
      <c r="I1037" s="238"/>
      <c r="J1037" s="234"/>
      <c r="K1037" s="234"/>
      <c r="L1037" s="239"/>
      <c r="M1037" s="240"/>
      <c r="N1037" s="241"/>
      <c r="O1037" s="241"/>
      <c r="P1037" s="241"/>
      <c r="Q1037" s="241"/>
      <c r="R1037" s="241"/>
      <c r="S1037" s="241"/>
      <c r="T1037" s="242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T1037" s="243" t="s">
        <v>208</v>
      </c>
      <c r="AU1037" s="243" t="s">
        <v>81</v>
      </c>
      <c r="AV1037" s="13" t="s">
        <v>79</v>
      </c>
      <c r="AW1037" s="13" t="s">
        <v>33</v>
      </c>
      <c r="AX1037" s="13" t="s">
        <v>72</v>
      </c>
      <c r="AY1037" s="243" t="s">
        <v>196</v>
      </c>
    </row>
    <row r="1038" s="13" customFormat="1">
      <c r="A1038" s="13"/>
      <c r="B1038" s="233"/>
      <c r="C1038" s="234"/>
      <c r="D1038" s="235" t="s">
        <v>208</v>
      </c>
      <c r="E1038" s="236" t="s">
        <v>19</v>
      </c>
      <c r="F1038" s="237" t="s">
        <v>401</v>
      </c>
      <c r="G1038" s="234"/>
      <c r="H1038" s="236" t="s">
        <v>19</v>
      </c>
      <c r="I1038" s="238"/>
      <c r="J1038" s="234"/>
      <c r="K1038" s="234"/>
      <c r="L1038" s="239"/>
      <c r="M1038" s="240"/>
      <c r="N1038" s="241"/>
      <c r="O1038" s="241"/>
      <c r="P1038" s="241"/>
      <c r="Q1038" s="241"/>
      <c r="R1038" s="241"/>
      <c r="S1038" s="241"/>
      <c r="T1038" s="242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43" t="s">
        <v>208</v>
      </c>
      <c r="AU1038" s="243" t="s">
        <v>81</v>
      </c>
      <c r="AV1038" s="13" t="s">
        <v>79</v>
      </c>
      <c r="AW1038" s="13" t="s">
        <v>33</v>
      </c>
      <c r="AX1038" s="13" t="s">
        <v>72</v>
      </c>
      <c r="AY1038" s="243" t="s">
        <v>196</v>
      </c>
    </row>
    <row r="1039" s="14" customFormat="1">
      <c r="A1039" s="14"/>
      <c r="B1039" s="244"/>
      <c r="C1039" s="245"/>
      <c r="D1039" s="235" t="s">
        <v>208</v>
      </c>
      <c r="E1039" s="246" t="s">
        <v>19</v>
      </c>
      <c r="F1039" s="247" t="s">
        <v>2748</v>
      </c>
      <c r="G1039" s="245"/>
      <c r="H1039" s="248">
        <v>92.599999999999994</v>
      </c>
      <c r="I1039" s="249"/>
      <c r="J1039" s="245"/>
      <c r="K1039" s="245"/>
      <c r="L1039" s="250"/>
      <c r="M1039" s="251"/>
      <c r="N1039" s="252"/>
      <c r="O1039" s="252"/>
      <c r="P1039" s="252"/>
      <c r="Q1039" s="252"/>
      <c r="R1039" s="252"/>
      <c r="S1039" s="252"/>
      <c r="T1039" s="253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T1039" s="254" t="s">
        <v>208</v>
      </c>
      <c r="AU1039" s="254" t="s">
        <v>81</v>
      </c>
      <c r="AV1039" s="14" t="s">
        <v>81</v>
      </c>
      <c r="AW1039" s="14" t="s">
        <v>33</v>
      </c>
      <c r="AX1039" s="14" t="s">
        <v>72</v>
      </c>
      <c r="AY1039" s="254" t="s">
        <v>196</v>
      </c>
    </row>
    <row r="1040" s="13" customFormat="1">
      <c r="A1040" s="13"/>
      <c r="B1040" s="233"/>
      <c r="C1040" s="234"/>
      <c r="D1040" s="235" t="s">
        <v>208</v>
      </c>
      <c r="E1040" s="236" t="s">
        <v>19</v>
      </c>
      <c r="F1040" s="237" t="s">
        <v>2562</v>
      </c>
      <c r="G1040" s="234"/>
      <c r="H1040" s="236" t="s">
        <v>19</v>
      </c>
      <c r="I1040" s="238"/>
      <c r="J1040" s="234"/>
      <c r="K1040" s="234"/>
      <c r="L1040" s="239"/>
      <c r="M1040" s="240"/>
      <c r="N1040" s="241"/>
      <c r="O1040" s="241"/>
      <c r="P1040" s="241"/>
      <c r="Q1040" s="241"/>
      <c r="R1040" s="241"/>
      <c r="S1040" s="241"/>
      <c r="T1040" s="242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T1040" s="243" t="s">
        <v>208</v>
      </c>
      <c r="AU1040" s="243" t="s">
        <v>81</v>
      </c>
      <c r="AV1040" s="13" t="s">
        <v>79</v>
      </c>
      <c r="AW1040" s="13" t="s">
        <v>33</v>
      </c>
      <c r="AX1040" s="13" t="s">
        <v>72</v>
      </c>
      <c r="AY1040" s="243" t="s">
        <v>196</v>
      </c>
    </row>
    <row r="1041" s="15" customFormat="1">
      <c r="A1041" s="15"/>
      <c r="B1041" s="255"/>
      <c r="C1041" s="256"/>
      <c r="D1041" s="235" t="s">
        <v>208</v>
      </c>
      <c r="E1041" s="257" t="s">
        <v>19</v>
      </c>
      <c r="F1041" s="258" t="s">
        <v>219</v>
      </c>
      <c r="G1041" s="256"/>
      <c r="H1041" s="259">
        <v>100.59999999999999</v>
      </c>
      <c r="I1041" s="260"/>
      <c r="J1041" s="256"/>
      <c r="K1041" s="256"/>
      <c r="L1041" s="261"/>
      <c r="M1041" s="262"/>
      <c r="N1041" s="263"/>
      <c r="O1041" s="263"/>
      <c r="P1041" s="263"/>
      <c r="Q1041" s="263"/>
      <c r="R1041" s="263"/>
      <c r="S1041" s="263"/>
      <c r="T1041" s="264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/>
      <c r="AE1041" s="15"/>
      <c r="AT1041" s="265" t="s">
        <v>208</v>
      </c>
      <c r="AU1041" s="265" t="s">
        <v>81</v>
      </c>
      <c r="AV1041" s="15" t="s">
        <v>204</v>
      </c>
      <c r="AW1041" s="15" t="s">
        <v>33</v>
      </c>
      <c r="AX1041" s="15" t="s">
        <v>79</v>
      </c>
      <c r="AY1041" s="265" t="s">
        <v>196</v>
      </c>
    </row>
    <row r="1042" s="2" customFormat="1" ht="16.5" customHeight="1">
      <c r="A1042" s="41"/>
      <c r="B1042" s="42"/>
      <c r="C1042" s="215" t="s">
        <v>1635</v>
      </c>
      <c r="D1042" s="215" t="s">
        <v>199</v>
      </c>
      <c r="E1042" s="216" t="s">
        <v>2661</v>
      </c>
      <c r="F1042" s="217" t="s">
        <v>2662</v>
      </c>
      <c r="G1042" s="218" t="s">
        <v>317</v>
      </c>
      <c r="H1042" s="219">
        <v>73.058000000000007</v>
      </c>
      <c r="I1042" s="220"/>
      <c r="J1042" s="221">
        <f>ROUND(I1042*H1042,2)</f>
        <v>0</v>
      </c>
      <c r="K1042" s="217" t="s">
        <v>203</v>
      </c>
      <c r="L1042" s="47"/>
      <c r="M1042" s="222" t="s">
        <v>19</v>
      </c>
      <c r="N1042" s="223" t="s">
        <v>43</v>
      </c>
      <c r="O1042" s="87"/>
      <c r="P1042" s="224">
        <f>O1042*H1042</f>
        <v>0</v>
      </c>
      <c r="Q1042" s="224">
        <v>0</v>
      </c>
      <c r="R1042" s="224">
        <f>Q1042*H1042</f>
        <v>0</v>
      </c>
      <c r="S1042" s="224">
        <v>0</v>
      </c>
      <c r="T1042" s="225">
        <f>S1042*H1042</f>
        <v>0</v>
      </c>
      <c r="U1042" s="41"/>
      <c r="V1042" s="41"/>
      <c r="W1042" s="41"/>
      <c r="X1042" s="41"/>
      <c r="Y1042" s="41"/>
      <c r="Z1042" s="41"/>
      <c r="AA1042" s="41"/>
      <c r="AB1042" s="41"/>
      <c r="AC1042" s="41"/>
      <c r="AD1042" s="41"/>
      <c r="AE1042" s="41"/>
      <c r="AR1042" s="226" t="s">
        <v>204</v>
      </c>
      <c r="AT1042" s="226" t="s">
        <v>199</v>
      </c>
      <c r="AU1042" s="226" t="s">
        <v>81</v>
      </c>
      <c r="AY1042" s="20" t="s">
        <v>196</v>
      </c>
      <c r="BE1042" s="227">
        <f>IF(N1042="základní",J1042,0)</f>
        <v>0</v>
      </c>
      <c r="BF1042" s="227">
        <f>IF(N1042="snížená",J1042,0)</f>
        <v>0</v>
      </c>
      <c r="BG1042" s="227">
        <f>IF(N1042="zákl. přenesená",J1042,0)</f>
        <v>0</v>
      </c>
      <c r="BH1042" s="227">
        <f>IF(N1042="sníž. přenesená",J1042,0)</f>
        <v>0</v>
      </c>
      <c r="BI1042" s="227">
        <f>IF(N1042="nulová",J1042,0)</f>
        <v>0</v>
      </c>
      <c r="BJ1042" s="20" t="s">
        <v>79</v>
      </c>
      <c r="BK1042" s="227">
        <f>ROUND(I1042*H1042,2)</f>
        <v>0</v>
      </c>
      <c r="BL1042" s="20" t="s">
        <v>204</v>
      </c>
      <c r="BM1042" s="226" t="s">
        <v>2765</v>
      </c>
    </row>
    <row r="1043" s="2" customFormat="1">
      <c r="A1043" s="41"/>
      <c r="B1043" s="42"/>
      <c r="C1043" s="43"/>
      <c r="D1043" s="228" t="s">
        <v>206</v>
      </c>
      <c r="E1043" s="43"/>
      <c r="F1043" s="229" t="s">
        <v>2664</v>
      </c>
      <c r="G1043" s="43"/>
      <c r="H1043" s="43"/>
      <c r="I1043" s="230"/>
      <c r="J1043" s="43"/>
      <c r="K1043" s="43"/>
      <c r="L1043" s="47"/>
      <c r="M1043" s="231"/>
      <c r="N1043" s="232"/>
      <c r="O1043" s="87"/>
      <c r="P1043" s="87"/>
      <c r="Q1043" s="87"/>
      <c r="R1043" s="87"/>
      <c r="S1043" s="87"/>
      <c r="T1043" s="88"/>
      <c r="U1043" s="41"/>
      <c r="V1043" s="41"/>
      <c r="W1043" s="41"/>
      <c r="X1043" s="41"/>
      <c r="Y1043" s="41"/>
      <c r="Z1043" s="41"/>
      <c r="AA1043" s="41"/>
      <c r="AB1043" s="41"/>
      <c r="AC1043" s="41"/>
      <c r="AD1043" s="41"/>
      <c r="AE1043" s="41"/>
      <c r="AT1043" s="20" t="s">
        <v>206</v>
      </c>
      <c r="AU1043" s="20" t="s">
        <v>81</v>
      </c>
    </row>
    <row r="1044" s="14" customFormat="1">
      <c r="A1044" s="14"/>
      <c r="B1044" s="244"/>
      <c r="C1044" s="245"/>
      <c r="D1044" s="235" t="s">
        <v>208</v>
      </c>
      <c r="E1044" s="246" t="s">
        <v>19</v>
      </c>
      <c r="F1044" s="247" t="s">
        <v>2766</v>
      </c>
      <c r="G1044" s="245"/>
      <c r="H1044" s="248">
        <v>73.058000000000007</v>
      </c>
      <c r="I1044" s="249"/>
      <c r="J1044" s="245"/>
      <c r="K1044" s="245"/>
      <c r="L1044" s="250"/>
      <c r="M1044" s="251"/>
      <c r="N1044" s="252"/>
      <c r="O1044" s="252"/>
      <c r="P1044" s="252"/>
      <c r="Q1044" s="252"/>
      <c r="R1044" s="252"/>
      <c r="S1044" s="252"/>
      <c r="T1044" s="253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T1044" s="254" t="s">
        <v>208</v>
      </c>
      <c r="AU1044" s="254" t="s">
        <v>81</v>
      </c>
      <c r="AV1044" s="14" t="s">
        <v>81</v>
      </c>
      <c r="AW1044" s="14" t="s">
        <v>33</v>
      </c>
      <c r="AX1044" s="14" t="s">
        <v>72</v>
      </c>
      <c r="AY1044" s="254" t="s">
        <v>196</v>
      </c>
    </row>
    <row r="1045" s="15" customFormat="1">
      <c r="A1045" s="15"/>
      <c r="B1045" s="255"/>
      <c r="C1045" s="256"/>
      <c r="D1045" s="235" t="s">
        <v>208</v>
      </c>
      <c r="E1045" s="257" t="s">
        <v>19</v>
      </c>
      <c r="F1045" s="258" t="s">
        <v>219</v>
      </c>
      <c r="G1045" s="256"/>
      <c r="H1045" s="259">
        <v>73.058000000000007</v>
      </c>
      <c r="I1045" s="260"/>
      <c r="J1045" s="256"/>
      <c r="K1045" s="256"/>
      <c r="L1045" s="261"/>
      <c r="M1045" s="277"/>
      <c r="N1045" s="278"/>
      <c r="O1045" s="278"/>
      <c r="P1045" s="278"/>
      <c r="Q1045" s="278"/>
      <c r="R1045" s="278"/>
      <c r="S1045" s="278"/>
      <c r="T1045" s="279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/>
      <c r="AE1045" s="15"/>
      <c r="AT1045" s="265" t="s">
        <v>208</v>
      </c>
      <c r="AU1045" s="265" t="s">
        <v>81</v>
      </c>
      <c r="AV1045" s="15" t="s">
        <v>204</v>
      </c>
      <c r="AW1045" s="15" t="s">
        <v>33</v>
      </c>
      <c r="AX1045" s="15" t="s">
        <v>79</v>
      </c>
      <c r="AY1045" s="265" t="s">
        <v>196</v>
      </c>
    </row>
    <row r="1046" s="2" customFormat="1" ht="6.96" customHeight="1">
      <c r="A1046" s="41"/>
      <c r="B1046" s="62"/>
      <c r="C1046" s="63"/>
      <c r="D1046" s="63"/>
      <c r="E1046" s="63"/>
      <c r="F1046" s="63"/>
      <c r="G1046" s="63"/>
      <c r="H1046" s="63"/>
      <c r="I1046" s="63"/>
      <c r="J1046" s="63"/>
      <c r="K1046" s="63"/>
      <c r="L1046" s="47"/>
      <c r="M1046" s="41"/>
      <c r="O1046" s="41"/>
      <c r="P1046" s="41"/>
      <c r="Q1046" s="41"/>
      <c r="R1046" s="41"/>
      <c r="S1046" s="41"/>
      <c r="T1046" s="41"/>
      <c r="U1046" s="41"/>
      <c r="V1046" s="41"/>
      <c r="W1046" s="41"/>
      <c r="X1046" s="41"/>
      <c r="Y1046" s="41"/>
      <c r="Z1046" s="41"/>
      <c r="AA1046" s="41"/>
      <c r="AB1046" s="41"/>
      <c r="AC1046" s="41"/>
      <c r="AD1046" s="41"/>
      <c r="AE1046" s="41"/>
    </row>
  </sheetData>
  <sheetProtection sheet="1" autoFilter="0" formatColumns="0" formatRows="0" objects="1" scenarios="1" spinCount="100000" saltValue="mz9cUeKFtXxpa9lwrtg/d59eN13NPd5ZTegClWGtBZsMJgqw+701iWVtSF0kglIWdlCFeRjSxBkCOTHY1LAqeQ==" hashValue="etZZUmrYBeBbidMepi3FiUSFrhL8/z9BDGIpqJh/8qtJEc+RjzDYvGCNHGVD9MWi2iR3535h9HoiVICDe3HJQw==" algorithmName="SHA-512" password="CC35"/>
  <autoFilter ref="C95:K104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4:H84"/>
    <mergeCell ref="E86:H86"/>
    <mergeCell ref="E88:H88"/>
    <mergeCell ref="L2:V2"/>
  </mergeCells>
  <hyperlinks>
    <hyperlink ref="F100" r:id="rId1" display="https://podminky.urs.cz/item/CS_URS_2023_02/111111411"/>
    <hyperlink ref="F107" r:id="rId2" display="https://podminky.urs.cz/item/CS_URS_2023_02/111151421"/>
    <hyperlink ref="F114" r:id="rId3" display="https://podminky.urs.cz/item/CS_URS_2023_02/185811211"/>
    <hyperlink ref="F125" r:id="rId4" display="https://podminky.urs.cz/item/CS_URS_2023_02/111301111"/>
    <hyperlink ref="F136" r:id="rId5" display="https://podminky.urs.cz/item/CS_URS_2023_02/183402121"/>
    <hyperlink ref="F147" r:id="rId6" display="https://podminky.urs.cz/item/CS_URS_2023_02/162202111"/>
    <hyperlink ref="F158" r:id="rId7" display="https://podminky.urs.cz/item/CS_URS_2023_02/162702111"/>
    <hyperlink ref="F170" r:id="rId8" display="https://podminky.urs.cz/item/CS_URS_2023_02/162702119"/>
    <hyperlink ref="F182" r:id="rId9" display="https://podminky.urs.cz/item/CS_URS_2023_02/167111101"/>
    <hyperlink ref="F194" r:id="rId10" display="https://podminky.urs.cz/item/CS_URS_2023_02/171251201"/>
    <hyperlink ref="F206" r:id="rId11" display="https://podminky.urs.cz/item/CS_URS_2023_02/171201221"/>
    <hyperlink ref="F219" r:id="rId12" display="https://podminky.urs.cz/item/CS_URS_2023_02/182303111"/>
    <hyperlink ref="F248" r:id="rId13" display="https://podminky.urs.cz/item/CS_URS_2023_02/564760101"/>
    <hyperlink ref="F262" r:id="rId14" display="https://podminky.urs.cz/item/CS_URS_2023_02/919726124"/>
    <hyperlink ref="F276" r:id="rId15" display="https://podminky.urs.cz/item/CS_URS_2023_02/564661011"/>
    <hyperlink ref="F290" r:id="rId16" display="https://podminky.urs.cz/item/CS_URS_2023_02/998229111"/>
    <hyperlink ref="F295" r:id="rId17" display="https://podminky.urs.cz/item/CS_URS_2023_02/131213701"/>
    <hyperlink ref="F302" r:id="rId18" display="https://podminky.urs.cz/item/CS_URS_2023_02/162211311"/>
    <hyperlink ref="F309" r:id="rId19" display="https://podminky.urs.cz/item/CS_URS_2023_02/162211319"/>
    <hyperlink ref="F316" r:id="rId20" display="https://podminky.urs.cz/item/CS_URS_2023_02/162751117"/>
    <hyperlink ref="F323" r:id="rId21" display="https://podminky.urs.cz/item/CS_URS_2023_02/162751119"/>
    <hyperlink ref="F330" r:id="rId22" display="https://podminky.urs.cz/item/CS_URS_2023_02/167111101"/>
    <hyperlink ref="F337" r:id="rId23" display="https://podminky.urs.cz/item/CS_URS_2023_02/171251201"/>
    <hyperlink ref="F344" r:id="rId24" display="https://podminky.urs.cz/item/CS_URS_2023_02/171201221"/>
    <hyperlink ref="F351" r:id="rId25" display="https://podminky.urs.cz/item/CS_URS_2023_02/215901101"/>
    <hyperlink ref="F358" r:id="rId26" display="https://podminky.urs.cz/item/CS_URS_2023_02/564671011"/>
    <hyperlink ref="F365" r:id="rId27" display="https://podminky.urs.cz/item/CS_URS_2023_02/184814211"/>
    <hyperlink ref="F387" r:id="rId28" display="https://podminky.urs.cz/item/CS_URS_2023_02/182303111"/>
    <hyperlink ref="F402" r:id="rId29" display="https://podminky.urs.cz/item/CS_URS_2023_02/998231411"/>
    <hyperlink ref="F407" r:id="rId30" display="https://podminky.urs.cz/item/CS_URS_2023_02/181912112"/>
    <hyperlink ref="F470" r:id="rId31" display="https://podminky.urs.cz/item/CS_URS_2023_02/998231411"/>
    <hyperlink ref="F475" r:id="rId32" display="https://podminky.urs.cz/item/CS_URS_2023_02/181912112"/>
    <hyperlink ref="F504" r:id="rId33" display="https://podminky.urs.cz/item/CS_URS_2023_02/181351103"/>
    <hyperlink ref="F558" r:id="rId34" display="https://podminky.urs.cz/item/CS_URS_2023_02/184854115"/>
    <hyperlink ref="F616" r:id="rId35" display="https://podminky.urs.cz/item/CS_URS_2023_02/998231311"/>
    <hyperlink ref="F620" r:id="rId36" display="https://podminky.urs.cz/item/CS_URS_2023_02/181912112"/>
    <hyperlink ref="F629" r:id="rId37" display="https://podminky.urs.cz/item/CS_URS_2023_02/181351103"/>
    <hyperlink ref="F638" r:id="rId38" display="https://podminky.urs.cz/item/CS_URS_2023_02/184854115"/>
    <hyperlink ref="F664" r:id="rId39" display="https://podminky.urs.cz/item/CS_URS_2023_02/998231311"/>
    <hyperlink ref="F668" r:id="rId40" display="https://podminky.urs.cz/item/CS_URS_2023_02/181912112"/>
    <hyperlink ref="F677" r:id="rId41" display="https://podminky.urs.cz/item/CS_URS_2023_02/184854113"/>
    <hyperlink ref="F698" r:id="rId42" display="https://podminky.urs.cz/item/CS_URS_2023_02/184854113"/>
    <hyperlink ref="F719" r:id="rId43" display="https://podminky.urs.cz/item/CS_URS_2023_02/998231311"/>
    <hyperlink ref="F723" r:id="rId44" display="https://podminky.urs.cz/item/CS_URS_2023_02/181912112"/>
    <hyperlink ref="F744" r:id="rId45" display="https://podminky.urs.cz/item/CS_URS_2023_02/182303111"/>
    <hyperlink ref="F807" r:id="rId46" display="https://podminky.urs.cz/item/CS_URS_2023_02/998231411"/>
    <hyperlink ref="F812" r:id="rId47" display="https://podminky.urs.cz/item/CS_URS_2023_02/181912112"/>
    <hyperlink ref="F836" r:id="rId48" display="https://podminky.urs.cz/item/CS_URS_2023_02/182303111"/>
    <hyperlink ref="F908" r:id="rId49" display="https://podminky.urs.cz/item/CS_URS_2023_02/998231411"/>
    <hyperlink ref="F913" r:id="rId50" display="https://podminky.urs.cz/item/CS_URS_2023_02/181912112"/>
    <hyperlink ref="F934" r:id="rId51" display="https://podminky.urs.cz/item/CS_URS_2023_02/564752111"/>
    <hyperlink ref="F958" r:id="rId52" display="https://podminky.urs.cz/item/CS_URS_2023_02/182303111"/>
    <hyperlink ref="F1001" r:id="rId53" display="https://podminky.urs.cz/item/CS_URS_2023_02/564730101"/>
    <hyperlink ref="F1043" r:id="rId54" display="https://podminky.urs.cz/item/CS_URS_2023_02/9982313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5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86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167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169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ROUND(J91,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ROUND((SUM(BE91:BE510)),  2)</f>
        <v>0</v>
      </c>
      <c r="G35" s="41"/>
      <c r="H35" s="41"/>
      <c r="I35" s="160">
        <v>0.20999999999999999</v>
      </c>
      <c r="J35" s="159">
        <f>ROUND(((SUM(BE91:BE510))*I35),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ROUND((SUM(BF91:BF510)),  2)</f>
        <v>0</v>
      </c>
      <c r="G36" s="41"/>
      <c r="H36" s="41"/>
      <c r="I36" s="160">
        <v>0.14999999999999999</v>
      </c>
      <c r="J36" s="159">
        <f>ROUND(((SUM(BF91:BF510))*I36),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ROUND((SUM(BG91:BG510)),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ROUND((SUM(BH91:BH510)),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ROUND((SUM(BI91:BI510)),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167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2023-065-01-01 - SO-01 - Dopravní řešení - Přípravné a bourací práce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J91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J92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176</v>
      </c>
      <c r="E65" s="185"/>
      <c r="F65" s="185"/>
      <c r="G65" s="185"/>
      <c r="H65" s="185"/>
      <c r="I65" s="185"/>
      <c r="J65" s="186">
        <f>J93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177</v>
      </c>
      <c r="E66" s="185"/>
      <c r="F66" s="185"/>
      <c r="G66" s="185"/>
      <c r="H66" s="185"/>
      <c r="I66" s="185"/>
      <c r="J66" s="186">
        <f>J203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178</v>
      </c>
      <c r="E67" s="185"/>
      <c r="F67" s="185"/>
      <c r="G67" s="185"/>
      <c r="H67" s="185"/>
      <c r="I67" s="185"/>
      <c r="J67" s="186">
        <f>J259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179</v>
      </c>
      <c r="E68" s="185"/>
      <c r="F68" s="185"/>
      <c r="G68" s="185"/>
      <c r="H68" s="185"/>
      <c r="I68" s="185"/>
      <c r="J68" s="186">
        <f>J413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180</v>
      </c>
      <c r="E69" s="185"/>
      <c r="F69" s="185"/>
      <c r="G69" s="185"/>
      <c r="H69" s="185"/>
      <c r="I69" s="185"/>
      <c r="J69" s="186">
        <f>J469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2" customFormat="1" ht="21.84" customHeight="1">
      <c r="A70" s="41"/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6.96" customHeight="1">
      <c r="A71" s="41"/>
      <c r="B71" s="62"/>
      <c r="C71" s="63"/>
      <c r="D71" s="63"/>
      <c r="E71" s="63"/>
      <c r="F71" s="63"/>
      <c r="G71" s="63"/>
      <c r="H71" s="63"/>
      <c r="I71" s="63"/>
      <c r="J71" s="63"/>
      <c r="K71" s="6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5" s="2" customFormat="1" ht="6.96" customHeight="1">
      <c r="A75" s="41"/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24.96" customHeight="1">
      <c r="A76" s="41"/>
      <c r="B76" s="42"/>
      <c r="C76" s="26" t="s">
        <v>181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16</v>
      </c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6.5" customHeight="1">
      <c r="A79" s="41"/>
      <c r="B79" s="42"/>
      <c r="C79" s="43"/>
      <c r="D79" s="43"/>
      <c r="E79" s="172" t="str">
        <f>E7</f>
        <v>Vědomice - Úprava ulice Na Zavadilce</v>
      </c>
      <c r="F79" s="35"/>
      <c r="G79" s="35"/>
      <c r="H79" s="35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1" customFormat="1" ht="12" customHeight="1">
      <c r="B80" s="24"/>
      <c r="C80" s="35" t="s">
        <v>166</v>
      </c>
      <c r="D80" s="25"/>
      <c r="E80" s="25"/>
      <c r="F80" s="25"/>
      <c r="G80" s="25"/>
      <c r="H80" s="25"/>
      <c r="I80" s="25"/>
      <c r="J80" s="25"/>
      <c r="K80" s="25"/>
      <c r="L80" s="23"/>
    </row>
    <row r="81" s="2" customFormat="1" ht="16.5" customHeight="1">
      <c r="A81" s="41"/>
      <c r="B81" s="42"/>
      <c r="C81" s="43"/>
      <c r="D81" s="43"/>
      <c r="E81" s="172" t="s">
        <v>167</v>
      </c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168</v>
      </c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6.5" customHeight="1">
      <c r="A83" s="41"/>
      <c r="B83" s="42"/>
      <c r="C83" s="43"/>
      <c r="D83" s="43"/>
      <c r="E83" s="72" t="str">
        <f>E11</f>
        <v>2023-065-01-01 - SO-01 - Dopravní řešení - Přípravné a bourací práce</v>
      </c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21</v>
      </c>
      <c r="D85" s="43"/>
      <c r="E85" s="43"/>
      <c r="F85" s="30" t="str">
        <f>F14</f>
        <v xml:space="preserve">k.ú. Vědomice </v>
      </c>
      <c r="G85" s="43"/>
      <c r="H85" s="43"/>
      <c r="I85" s="35" t="s">
        <v>23</v>
      </c>
      <c r="J85" s="75" t="str">
        <f>IF(J14="","",J14)</f>
        <v>6. 11. 2023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6.96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40.05" customHeight="1">
      <c r="A87" s="41"/>
      <c r="B87" s="42"/>
      <c r="C87" s="35" t="s">
        <v>25</v>
      </c>
      <c r="D87" s="43"/>
      <c r="E87" s="43"/>
      <c r="F87" s="30" t="str">
        <f>E17</f>
        <v>Obec Vědomice, Na Průhonu 270, Roudnice nad Labem</v>
      </c>
      <c r="G87" s="43"/>
      <c r="H87" s="43"/>
      <c r="I87" s="35" t="s">
        <v>31</v>
      </c>
      <c r="J87" s="39" t="str">
        <f>E23</f>
        <v>Ing. arch. Pavel Šulc Ph.D.Krásného 351/8, Praha 6</v>
      </c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29</v>
      </c>
      <c r="D88" s="43"/>
      <c r="E88" s="43"/>
      <c r="F88" s="30" t="str">
        <f>IF(E20="","",E20)</f>
        <v>Vyplň údaj</v>
      </c>
      <c r="G88" s="43"/>
      <c r="H88" s="43"/>
      <c r="I88" s="35" t="s">
        <v>34</v>
      </c>
      <c r="J88" s="39" t="str">
        <f>E26</f>
        <v>Ing. Dana Mlejnková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0.32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11" customFormat="1" ht="29.28" customHeight="1">
      <c r="A90" s="188"/>
      <c r="B90" s="189"/>
      <c r="C90" s="190" t="s">
        <v>182</v>
      </c>
      <c r="D90" s="191" t="s">
        <v>57</v>
      </c>
      <c r="E90" s="191" t="s">
        <v>53</v>
      </c>
      <c r="F90" s="191" t="s">
        <v>54</v>
      </c>
      <c r="G90" s="191" t="s">
        <v>183</v>
      </c>
      <c r="H90" s="191" t="s">
        <v>184</v>
      </c>
      <c r="I90" s="191" t="s">
        <v>185</v>
      </c>
      <c r="J90" s="191" t="s">
        <v>173</v>
      </c>
      <c r="K90" s="192" t="s">
        <v>186</v>
      </c>
      <c r="L90" s="193"/>
      <c r="M90" s="95" t="s">
        <v>19</v>
      </c>
      <c r="N90" s="96" t="s">
        <v>42</v>
      </c>
      <c r="O90" s="96" t="s">
        <v>187</v>
      </c>
      <c r="P90" s="96" t="s">
        <v>188</v>
      </c>
      <c r="Q90" s="96" t="s">
        <v>189</v>
      </c>
      <c r="R90" s="96" t="s">
        <v>190</v>
      </c>
      <c r="S90" s="96" t="s">
        <v>191</v>
      </c>
      <c r="T90" s="97" t="s">
        <v>192</v>
      </c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</row>
    <row r="91" s="2" customFormat="1" ht="22.8" customHeight="1">
      <c r="A91" s="41"/>
      <c r="B91" s="42"/>
      <c r="C91" s="102" t="s">
        <v>193</v>
      </c>
      <c r="D91" s="43"/>
      <c r="E91" s="43"/>
      <c r="F91" s="43"/>
      <c r="G91" s="43"/>
      <c r="H91" s="43"/>
      <c r="I91" s="43"/>
      <c r="J91" s="194">
        <f>BK91</f>
        <v>0</v>
      </c>
      <c r="K91" s="43"/>
      <c r="L91" s="47"/>
      <c r="M91" s="98"/>
      <c r="N91" s="195"/>
      <c r="O91" s="99"/>
      <c r="P91" s="196">
        <f>P92</f>
        <v>0</v>
      </c>
      <c r="Q91" s="99"/>
      <c r="R91" s="196">
        <f>R92</f>
        <v>0.056772539999999996</v>
      </c>
      <c r="S91" s="99"/>
      <c r="T91" s="197">
        <f>T92</f>
        <v>1140.0690500000001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T91" s="20" t="s">
        <v>71</v>
      </c>
      <c r="AU91" s="20" t="s">
        <v>174</v>
      </c>
      <c r="BK91" s="198">
        <f>BK92</f>
        <v>0</v>
      </c>
    </row>
    <row r="92" s="12" customFormat="1" ht="25.92" customHeight="1">
      <c r="A92" s="12"/>
      <c r="B92" s="199"/>
      <c r="C92" s="200"/>
      <c r="D92" s="201" t="s">
        <v>71</v>
      </c>
      <c r="E92" s="202" t="s">
        <v>194</v>
      </c>
      <c r="F92" s="202" t="s">
        <v>195</v>
      </c>
      <c r="G92" s="200"/>
      <c r="H92" s="200"/>
      <c r="I92" s="203"/>
      <c r="J92" s="204">
        <f>BK92</f>
        <v>0</v>
      </c>
      <c r="K92" s="200"/>
      <c r="L92" s="205"/>
      <c r="M92" s="206"/>
      <c r="N92" s="207"/>
      <c r="O92" s="207"/>
      <c r="P92" s="208">
        <f>P93+P203+P259+P413+P469</f>
        <v>0</v>
      </c>
      <c r="Q92" s="207"/>
      <c r="R92" s="208">
        <f>R93+R203+R259+R413+R469</f>
        <v>0.056772539999999996</v>
      </c>
      <c r="S92" s="207"/>
      <c r="T92" s="209">
        <f>T93+T203+T259+T413+T469</f>
        <v>1140.0690500000001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0" t="s">
        <v>79</v>
      </c>
      <c r="AT92" s="211" t="s">
        <v>71</v>
      </c>
      <c r="AU92" s="211" t="s">
        <v>72</v>
      </c>
      <c r="AY92" s="210" t="s">
        <v>196</v>
      </c>
      <c r="BK92" s="212">
        <f>BK93+BK203+BK259+BK413+BK469</f>
        <v>0</v>
      </c>
    </row>
    <row r="93" s="12" customFormat="1" ht="22.8" customHeight="1">
      <c r="A93" s="12"/>
      <c r="B93" s="199"/>
      <c r="C93" s="200"/>
      <c r="D93" s="201" t="s">
        <v>71</v>
      </c>
      <c r="E93" s="213" t="s">
        <v>197</v>
      </c>
      <c r="F93" s="213" t="s">
        <v>198</v>
      </c>
      <c r="G93" s="200"/>
      <c r="H93" s="200"/>
      <c r="I93" s="203"/>
      <c r="J93" s="214">
        <f>BK93</f>
        <v>0</v>
      </c>
      <c r="K93" s="200"/>
      <c r="L93" s="205"/>
      <c r="M93" s="206"/>
      <c r="N93" s="207"/>
      <c r="O93" s="207"/>
      <c r="P93" s="208">
        <f>SUM(P94:P202)</f>
        <v>0</v>
      </c>
      <c r="Q93" s="207"/>
      <c r="R93" s="208">
        <f>SUM(R94:R202)</f>
        <v>0.056772539999999996</v>
      </c>
      <c r="S93" s="207"/>
      <c r="T93" s="209">
        <f>SUM(T94:T202)</f>
        <v>1140.0690500000001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79</v>
      </c>
      <c r="AT93" s="211" t="s">
        <v>71</v>
      </c>
      <c r="AU93" s="211" t="s">
        <v>79</v>
      </c>
      <c r="AY93" s="210" t="s">
        <v>196</v>
      </c>
      <c r="BK93" s="212">
        <f>SUM(BK94:BK202)</f>
        <v>0</v>
      </c>
    </row>
    <row r="94" s="2" customFormat="1" ht="37.8" customHeight="1">
      <c r="A94" s="41"/>
      <c r="B94" s="42"/>
      <c r="C94" s="215" t="s">
        <v>79</v>
      </c>
      <c r="D94" s="215" t="s">
        <v>199</v>
      </c>
      <c r="E94" s="216" t="s">
        <v>200</v>
      </c>
      <c r="F94" s="217" t="s">
        <v>201</v>
      </c>
      <c r="G94" s="218" t="s">
        <v>202</v>
      </c>
      <c r="H94" s="219">
        <v>956.89999999999998</v>
      </c>
      <c r="I94" s="220"/>
      <c r="J94" s="221">
        <f>ROUND(I94*H94,2)</f>
        <v>0</v>
      </c>
      <c r="K94" s="217" t="s">
        <v>203</v>
      </c>
      <c r="L94" s="47"/>
      <c r="M94" s="222" t="s">
        <v>19</v>
      </c>
      <c r="N94" s="223" t="s">
        <v>43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0.41699999999999998</v>
      </c>
      <c r="T94" s="225">
        <f>S94*H94</f>
        <v>399.02729999999997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204</v>
      </c>
      <c r="AT94" s="226" t="s">
        <v>199</v>
      </c>
      <c r="AU94" s="226" t="s">
        <v>81</v>
      </c>
      <c r="AY94" s="20" t="s">
        <v>196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79</v>
      </c>
      <c r="BK94" s="227">
        <f>ROUND(I94*H94,2)</f>
        <v>0</v>
      </c>
      <c r="BL94" s="20" t="s">
        <v>204</v>
      </c>
      <c r="BM94" s="226" t="s">
        <v>205</v>
      </c>
    </row>
    <row r="95" s="2" customFormat="1">
      <c r="A95" s="41"/>
      <c r="B95" s="42"/>
      <c r="C95" s="43"/>
      <c r="D95" s="228" t="s">
        <v>206</v>
      </c>
      <c r="E95" s="43"/>
      <c r="F95" s="229" t="s">
        <v>207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206</v>
      </c>
      <c r="AU95" s="20" t="s">
        <v>81</v>
      </c>
    </row>
    <row r="96" s="13" customFormat="1">
      <c r="A96" s="13"/>
      <c r="B96" s="233"/>
      <c r="C96" s="234"/>
      <c r="D96" s="235" t="s">
        <v>208</v>
      </c>
      <c r="E96" s="236" t="s">
        <v>19</v>
      </c>
      <c r="F96" s="237" t="s">
        <v>209</v>
      </c>
      <c r="G96" s="234"/>
      <c r="H96" s="236" t="s">
        <v>19</v>
      </c>
      <c r="I96" s="238"/>
      <c r="J96" s="234"/>
      <c r="K96" s="234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208</v>
      </c>
      <c r="AU96" s="243" t="s">
        <v>81</v>
      </c>
      <c r="AV96" s="13" t="s">
        <v>79</v>
      </c>
      <c r="AW96" s="13" t="s">
        <v>33</v>
      </c>
      <c r="AX96" s="13" t="s">
        <v>72</v>
      </c>
      <c r="AY96" s="243" t="s">
        <v>196</v>
      </c>
    </row>
    <row r="97" s="13" customFormat="1">
      <c r="A97" s="13"/>
      <c r="B97" s="233"/>
      <c r="C97" s="234"/>
      <c r="D97" s="235" t="s">
        <v>208</v>
      </c>
      <c r="E97" s="236" t="s">
        <v>19</v>
      </c>
      <c r="F97" s="237" t="s">
        <v>210</v>
      </c>
      <c r="G97" s="234"/>
      <c r="H97" s="236" t="s">
        <v>19</v>
      </c>
      <c r="I97" s="238"/>
      <c r="J97" s="234"/>
      <c r="K97" s="234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208</v>
      </c>
      <c r="AU97" s="243" t="s">
        <v>81</v>
      </c>
      <c r="AV97" s="13" t="s">
        <v>79</v>
      </c>
      <c r="AW97" s="13" t="s">
        <v>33</v>
      </c>
      <c r="AX97" s="13" t="s">
        <v>72</v>
      </c>
      <c r="AY97" s="243" t="s">
        <v>196</v>
      </c>
    </row>
    <row r="98" s="13" customFormat="1">
      <c r="A98" s="13"/>
      <c r="B98" s="233"/>
      <c r="C98" s="234"/>
      <c r="D98" s="235" t="s">
        <v>208</v>
      </c>
      <c r="E98" s="236" t="s">
        <v>19</v>
      </c>
      <c r="F98" s="237" t="s">
        <v>211</v>
      </c>
      <c r="G98" s="234"/>
      <c r="H98" s="236" t="s">
        <v>19</v>
      </c>
      <c r="I98" s="238"/>
      <c r="J98" s="234"/>
      <c r="K98" s="234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208</v>
      </c>
      <c r="AU98" s="243" t="s">
        <v>81</v>
      </c>
      <c r="AV98" s="13" t="s">
        <v>79</v>
      </c>
      <c r="AW98" s="13" t="s">
        <v>33</v>
      </c>
      <c r="AX98" s="13" t="s">
        <v>72</v>
      </c>
      <c r="AY98" s="243" t="s">
        <v>196</v>
      </c>
    </row>
    <row r="99" s="13" customFormat="1">
      <c r="A99" s="13"/>
      <c r="B99" s="233"/>
      <c r="C99" s="234"/>
      <c r="D99" s="235" t="s">
        <v>208</v>
      </c>
      <c r="E99" s="236" t="s">
        <v>19</v>
      </c>
      <c r="F99" s="237" t="s">
        <v>209</v>
      </c>
      <c r="G99" s="234"/>
      <c r="H99" s="236" t="s">
        <v>19</v>
      </c>
      <c r="I99" s="238"/>
      <c r="J99" s="234"/>
      <c r="K99" s="234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208</v>
      </c>
      <c r="AU99" s="243" t="s">
        <v>81</v>
      </c>
      <c r="AV99" s="13" t="s">
        <v>79</v>
      </c>
      <c r="AW99" s="13" t="s">
        <v>33</v>
      </c>
      <c r="AX99" s="13" t="s">
        <v>72</v>
      </c>
      <c r="AY99" s="243" t="s">
        <v>196</v>
      </c>
    </row>
    <row r="100" s="13" customFormat="1">
      <c r="A100" s="13"/>
      <c r="B100" s="233"/>
      <c r="C100" s="234"/>
      <c r="D100" s="235" t="s">
        <v>208</v>
      </c>
      <c r="E100" s="236" t="s">
        <v>19</v>
      </c>
      <c r="F100" s="237" t="s">
        <v>212</v>
      </c>
      <c r="G100" s="234"/>
      <c r="H100" s="236" t="s">
        <v>19</v>
      </c>
      <c r="I100" s="238"/>
      <c r="J100" s="234"/>
      <c r="K100" s="234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208</v>
      </c>
      <c r="AU100" s="243" t="s">
        <v>81</v>
      </c>
      <c r="AV100" s="13" t="s">
        <v>79</v>
      </c>
      <c r="AW100" s="13" t="s">
        <v>33</v>
      </c>
      <c r="AX100" s="13" t="s">
        <v>72</v>
      </c>
      <c r="AY100" s="243" t="s">
        <v>196</v>
      </c>
    </row>
    <row r="101" s="14" customFormat="1">
      <c r="A101" s="14"/>
      <c r="B101" s="244"/>
      <c r="C101" s="245"/>
      <c r="D101" s="235" t="s">
        <v>208</v>
      </c>
      <c r="E101" s="246" t="s">
        <v>19</v>
      </c>
      <c r="F101" s="247" t="s">
        <v>213</v>
      </c>
      <c r="G101" s="245"/>
      <c r="H101" s="248">
        <v>209.84999999999999</v>
      </c>
      <c r="I101" s="249"/>
      <c r="J101" s="245"/>
      <c r="K101" s="245"/>
      <c r="L101" s="250"/>
      <c r="M101" s="251"/>
      <c r="N101" s="252"/>
      <c r="O101" s="252"/>
      <c r="P101" s="252"/>
      <c r="Q101" s="252"/>
      <c r="R101" s="252"/>
      <c r="S101" s="252"/>
      <c r="T101" s="253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4" t="s">
        <v>208</v>
      </c>
      <c r="AU101" s="254" t="s">
        <v>81</v>
      </c>
      <c r="AV101" s="14" t="s">
        <v>81</v>
      </c>
      <c r="AW101" s="14" t="s">
        <v>33</v>
      </c>
      <c r="AX101" s="14" t="s">
        <v>72</v>
      </c>
      <c r="AY101" s="254" t="s">
        <v>196</v>
      </c>
    </row>
    <row r="102" s="13" customFormat="1">
      <c r="A102" s="13"/>
      <c r="B102" s="233"/>
      <c r="C102" s="234"/>
      <c r="D102" s="235" t="s">
        <v>208</v>
      </c>
      <c r="E102" s="236" t="s">
        <v>19</v>
      </c>
      <c r="F102" s="237" t="s">
        <v>214</v>
      </c>
      <c r="G102" s="234"/>
      <c r="H102" s="236" t="s">
        <v>19</v>
      </c>
      <c r="I102" s="238"/>
      <c r="J102" s="234"/>
      <c r="K102" s="234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208</v>
      </c>
      <c r="AU102" s="243" t="s">
        <v>81</v>
      </c>
      <c r="AV102" s="13" t="s">
        <v>79</v>
      </c>
      <c r="AW102" s="13" t="s">
        <v>33</v>
      </c>
      <c r="AX102" s="13" t="s">
        <v>72</v>
      </c>
      <c r="AY102" s="243" t="s">
        <v>196</v>
      </c>
    </row>
    <row r="103" s="13" customFormat="1">
      <c r="A103" s="13"/>
      <c r="B103" s="233"/>
      <c r="C103" s="234"/>
      <c r="D103" s="235" t="s">
        <v>208</v>
      </c>
      <c r="E103" s="236" t="s">
        <v>19</v>
      </c>
      <c r="F103" s="237" t="s">
        <v>210</v>
      </c>
      <c r="G103" s="234"/>
      <c r="H103" s="236" t="s">
        <v>19</v>
      </c>
      <c r="I103" s="238"/>
      <c r="J103" s="234"/>
      <c r="K103" s="234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208</v>
      </c>
      <c r="AU103" s="243" t="s">
        <v>81</v>
      </c>
      <c r="AV103" s="13" t="s">
        <v>79</v>
      </c>
      <c r="AW103" s="13" t="s">
        <v>33</v>
      </c>
      <c r="AX103" s="13" t="s">
        <v>72</v>
      </c>
      <c r="AY103" s="243" t="s">
        <v>196</v>
      </c>
    </row>
    <row r="104" s="13" customFormat="1">
      <c r="A104" s="13"/>
      <c r="B104" s="233"/>
      <c r="C104" s="234"/>
      <c r="D104" s="235" t="s">
        <v>208</v>
      </c>
      <c r="E104" s="236" t="s">
        <v>19</v>
      </c>
      <c r="F104" s="237" t="s">
        <v>211</v>
      </c>
      <c r="G104" s="234"/>
      <c r="H104" s="236" t="s">
        <v>19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208</v>
      </c>
      <c r="AU104" s="243" t="s">
        <v>81</v>
      </c>
      <c r="AV104" s="13" t="s">
        <v>79</v>
      </c>
      <c r="AW104" s="13" t="s">
        <v>33</v>
      </c>
      <c r="AX104" s="13" t="s">
        <v>72</v>
      </c>
      <c r="AY104" s="243" t="s">
        <v>196</v>
      </c>
    </row>
    <row r="105" s="13" customFormat="1">
      <c r="A105" s="13"/>
      <c r="B105" s="233"/>
      <c r="C105" s="234"/>
      <c r="D105" s="235" t="s">
        <v>208</v>
      </c>
      <c r="E105" s="236" t="s">
        <v>19</v>
      </c>
      <c r="F105" s="237" t="s">
        <v>209</v>
      </c>
      <c r="G105" s="234"/>
      <c r="H105" s="236" t="s">
        <v>19</v>
      </c>
      <c r="I105" s="238"/>
      <c r="J105" s="234"/>
      <c r="K105" s="234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208</v>
      </c>
      <c r="AU105" s="243" t="s">
        <v>81</v>
      </c>
      <c r="AV105" s="13" t="s">
        <v>79</v>
      </c>
      <c r="AW105" s="13" t="s">
        <v>33</v>
      </c>
      <c r="AX105" s="13" t="s">
        <v>72</v>
      </c>
      <c r="AY105" s="243" t="s">
        <v>196</v>
      </c>
    </row>
    <row r="106" s="13" customFormat="1">
      <c r="A106" s="13"/>
      <c r="B106" s="233"/>
      <c r="C106" s="234"/>
      <c r="D106" s="235" t="s">
        <v>208</v>
      </c>
      <c r="E106" s="236" t="s">
        <v>19</v>
      </c>
      <c r="F106" s="237" t="s">
        <v>215</v>
      </c>
      <c r="G106" s="234"/>
      <c r="H106" s="236" t="s">
        <v>19</v>
      </c>
      <c r="I106" s="238"/>
      <c r="J106" s="234"/>
      <c r="K106" s="234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208</v>
      </c>
      <c r="AU106" s="243" t="s">
        <v>81</v>
      </c>
      <c r="AV106" s="13" t="s">
        <v>79</v>
      </c>
      <c r="AW106" s="13" t="s">
        <v>33</v>
      </c>
      <c r="AX106" s="13" t="s">
        <v>72</v>
      </c>
      <c r="AY106" s="243" t="s">
        <v>196</v>
      </c>
    </row>
    <row r="107" s="14" customFormat="1">
      <c r="A107" s="14"/>
      <c r="B107" s="244"/>
      <c r="C107" s="245"/>
      <c r="D107" s="235" t="s">
        <v>208</v>
      </c>
      <c r="E107" s="246" t="s">
        <v>19</v>
      </c>
      <c r="F107" s="247" t="s">
        <v>216</v>
      </c>
      <c r="G107" s="245"/>
      <c r="H107" s="248">
        <v>476.55000000000001</v>
      </c>
      <c r="I107" s="249"/>
      <c r="J107" s="245"/>
      <c r="K107" s="245"/>
      <c r="L107" s="250"/>
      <c r="M107" s="251"/>
      <c r="N107" s="252"/>
      <c r="O107" s="252"/>
      <c r="P107" s="252"/>
      <c r="Q107" s="252"/>
      <c r="R107" s="252"/>
      <c r="S107" s="252"/>
      <c r="T107" s="253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4" t="s">
        <v>208</v>
      </c>
      <c r="AU107" s="254" t="s">
        <v>81</v>
      </c>
      <c r="AV107" s="14" t="s">
        <v>81</v>
      </c>
      <c r="AW107" s="14" t="s">
        <v>33</v>
      </c>
      <c r="AX107" s="14" t="s">
        <v>72</v>
      </c>
      <c r="AY107" s="254" t="s">
        <v>196</v>
      </c>
    </row>
    <row r="108" s="13" customFormat="1">
      <c r="A108" s="13"/>
      <c r="B108" s="233"/>
      <c r="C108" s="234"/>
      <c r="D108" s="235" t="s">
        <v>208</v>
      </c>
      <c r="E108" s="236" t="s">
        <v>19</v>
      </c>
      <c r="F108" s="237" t="s">
        <v>214</v>
      </c>
      <c r="G108" s="234"/>
      <c r="H108" s="236" t="s">
        <v>19</v>
      </c>
      <c r="I108" s="238"/>
      <c r="J108" s="234"/>
      <c r="K108" s="234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208</v>
      </c>
      <c r="AU108" s="243" t="s">
        <v>81</v>
      </c>
      <c r="AV108" s="13" t="s">
        <v>79</v>
      </c>
      <c r="AW108" s="13" t="s">
        <v>33</v>
      </c>
      <c r="AX108" s="13" t="s">
        <v>72</v>
      </c>
      <c r="AY108" s="243" t="s">
        <v>196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210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3" customFormat="1">
      <c r="A110" s="13"/>
      <c r="B110" s="233"/>
      <c r="C110" s="234"/>
      <c r="D110" s="235" t="s">
        <v>208</v>
      </c>
      <c r="E110" s="236" t="s">
        <v>19</v>
      </c>
      <c r="F110" s="237" t="s">
        <v>211</v>
      </c>
      <c r="G110" s="234"/>
      <c r="H110" s="236" t="s">
        <v>19</v>
      </c>
      <c r="I110" s="238"/>
      <c r="J110" s="234"/>
      <c r="K110" s="234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208</v>
      </c>
      <c r="AU110" s="243" t="s">
        <v>81</v>
      </c>
      <c r="AV110" s="13" t="s">
        <v>79</v>
      </c>
      <c r="AW110" s="13" t="s">
        <v>33</v>
      </c>
      <c r="AX110" s="13" t="s">
        <v>72</v>
      </c>
      <c r="AY110" s="243" t="s">
        <v>196</v>
      </c>
    </row>
    <row r="111" s="13" customFormat="1">
      <c r="A111" s="13"/>
      <c r="B111" s="233"/>
      <c r="C111" s="234"/>
      <c r="D111" s="235" t="s">
        <v>208</v>
      </c>
      <c r="E111" s="236" t="s">
        <v>19</v>
      </c>
      <c r="F111" s="237" t="s">
        <v>209</v>
      </c>
      <c r="G111" s="234"/>
      <c r="H111" s="236" t="s">
        <v>19</v>
      </c>
      <c r="I111" s="238"/>
      <c r="J111" s="234"/>
      <c r="K111" s="234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208</v>
      </c>
      <c r="AU111" s="243" t="s">
        <v>81</v>
      </c>
      <c r="AV111" s="13" t="s">
        <v>79</v>
      </c>
      <c r="AW111" s="13" t="s">
        <v>33</v>
      </c>
      <c r="AX111" s="13" t="s">
        <v>72</v>
      </c>
      <c r="AY111" s="243" t="s">
        <v>196</v>
      </c>
    </row>
    <row r="112" s="13" customFormat="1">
      <c r="A112" s="13"/>
      <c r="B112" s="233"/>
      <c r="C112" s="234"/>
      <c r="D112" s="235" t="s">
        <v>208</v>
      </c>
      <c r="E112" s="236" t="s">
        <v>19</v>
      </c>
      <c r="F112" s="237" t="s">
        <v>217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208</v>
      </c>
      <c r="AU112" s="243" t="s">
        <v>81</v>
      </c>
      <c r="AV112" s="13" t="s">
        <v>79</v>
      </c>
      <c r="AW112" s="13" t="s">
        <v>33</v>
      </c>
      <c r="AX112" s="13" t="s">
        <v>72</v>
      </c>
      <c r="AY112" s="243" t="s">
        <v>196</v>
      </c>
    </row>
    <row r="113" s="14" customFormat="1">
      <c r="A113" s="14"/>
      <c r="B113" s="244"/>
      <c r="C113" s="245"/>
      <c r="D113" s="235" t="s">
        <v>208</v>
      </c>
      <c r="E113" s="246" t="s">
        <v>19</v>
      </c>
      <c r="F113" s="247" t="s">
        <v>218</v>
      </c>
      <c r="G113" s="245"/>
      <c r="H113" s="248">
        <v>270.5</v>
      </c>
      <c r="I113" s="249"/>
      <c r="J113" s="245"/>
      <c r="K113" s="245"/>
      <c r="L113" s="250"/>
      <c r="M113" s="251"/>
      <c r="N113" s="252"/>
      <c r="O113" s="252"/>
      <c r="P113" s="252"/>
      <c r="Q113" s="252"/>
      <c r="R113" s="252"/>
      <c r="S113" s="252"/>
      <c r="T113" s="25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4" t="s">
        <v>208</v>
      </c>
      <c r="AU113" s="254" t="s">
        <v>81</v>
      </c>
      <c r="AV113" s="14" t="s">
        <v>81</v>
      </c>
      <c r="AW113" s="14" t="s">
        <v>33</v>
      </c>
      <c r="AX113" s="14" t="s">
        <v>72</v>
      </c>
      <c r="AY113" s="254" t="s">
        <v>196</v>
      </c>
    </row>
    <row r="114" s="13" customFormat="1">
      <c r="A114" s="13"/>
      <c r="B114" s="233"/>
      <c r="C114" s="234"/>
      <c r="D114" s="235" t="s">
        <v>208</v>
      </c>
      <c r="E114" s="236" t="s">
        <v>19</v>
      </c>
      <c r="F114" s="237" t="s">
        <v>214</v>
      </c>
      <c r="G114" s="234"/>
      <c r="H114" s="236" t="s">
        <v>19</v>
      </c>
      <c r="I114" s="238"/>
      <c r="J114" s="234"/>
      <c r="K114" s="234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208</v>
      </c>
      <c r="AU114" s="243" t="s">
        <v>81</v>
      </c>
      <c r="AV114" s="13" t="s">
        <v>79</v>
      </c>
      <c r="AW114" s="13" t="s">
        <v>33</v>
      </c>
      <c r="AX114" s="13" t="s">
        <v>72</v>
      </c>
      <c r="AY114" s="243" t="s">
        <v>196</v>
      </c>
    </row>
    <row r="115" s="15" customFormat="1">
      <c r="A115" s="15"/>
      <c r="B115" s="255"/>
      <c r="C115" s="256"/>
      <c r="D115" s="235" t="s">
        <v>208</v>
      </c>
      <c r="E115" s="257" t="s">
        <v>19</v>
      </c>
      <c r="F115" s="258" t="s">
        <v>219</v>
      </c>
      <c r="G115" s="256"/>
      <c r="H115" s="259">
        <v>956.89999999999998</v>
      </c>
      <c r="I115" s="260"/>
      <c r="J115" s="256"/>
      <c r="K115" s="256"/>
      <c r="L115" s="261"/>
      <c r="M115" s="262"/>
      <c r="N115" s="263"/>
      <c r="O115" s="263"/>
      <c r="P115" s="263"/>
      <c r="Q115" s="263"/>
      <c r="R115" s="263"/>
      <c r="S115" s="263"/>
      <c r="T115" s="264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5" t="s">
        <v>208</v>
      </c>
      <c r="AU115" s="265" t="s">
        <v>81</v>
      </c>
      <c r="AV115" s="15" t="s">
        <v>204</v>
      </c>
      <c r="AW115" s="15" t="s">
        <v>33</v>
      </c>
      <c r="AX115" s="15" t="s">
        <v>79</v>
      </c>
      <c r="AY115" s="265" t="s">
        <v>196</v>
      </c>
    </row>
    <row r="116" s="2" customFormat="1" ht="37.8" customHeight="1">
      <c r="A116" s="41"/>
      <c r="B116" s="42"/>
      <c r="C116" s="215" t="s">
        <v>81</v>
      </c>
      <c r="D116" s="215" t="s">
        <v>199</v>
      </c>
      <c r="E116" s="216" t="s">
        <v>220</v>
      </c>
      <c r="F116" s="217" t="s">
        <v>221</v>
      </c>
      <c r="G116" s="218" t="s">
        <v>202</v>
      </c>
      <c r="H116" s="219">
        <v>70.349999999999994</v>
      </c>
      <c r="I116" s="220"/>
      <c r="J116" s="221">
        <f>ROUND(I116*H116,2)</f>
        <v>0</v>
      </c>
      <c r="K116" s="217" t="s">
        <v>203</v>
      </c>
      <c r="L116" s="47"/>
      <c r="M116" s="222" t="s">
        <v>19</v>
      </c>
      <c r="N116" s="223" t="s">
        <v>43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0.625</v>
      </c>
      <c r="T116" s="225">
        <f>S116*H116</f>
        <v>43.96875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204</v>
      </c>
      <c r="AT116" s="226" t="s">
        <v>199</v>
      </c>
      <c r="AU116" s="226" t="s">
        <v>81</v>
      </c>
      <c r="AY116" s="20" t="s">
        <v>196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204</v>
      </c>
      <c r="BM116" s="226" t="s">
        <v>222</v>
      </c>
    </row>
    <row r="117" s="2" customFormat="1">
      <c r="A117" s="41"/>
      <c r="B117" s="42"/>
      <c r="C117" s="43"/>
      <c r="D117" s="228" t="s">
        <v>206</v>
      </c>
      <c r="E117" s="43"/>
      <c r="F117" s="229" t="s">
        <v>223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206</v>
      </c>
      <c r="AU117" s="20" t="s">
        <v>81</v>
      </c>
    </row>
    <row r="118" s="13" customFormat="1">
      <c r="A118" s="13"/>
      <c r="B118" s="233"/>
      <c r="C118" s="234"/>
      <c r="D118" s="235" t="s">
        <v>208</v>
      </c>
      <c r="E118" s="236" t="s">
        <v>19</v>
      </c>
      <c r="F118" s="237" t="s">
        <v>224</v>
      </c>
      <c r="G118" s="234"/>
      <c r="H118" s="236" t="s">
        <v>19</v>
      </c>
      <c r="I118" s="238"/>
      <c r="J118" s="234"/>
      <c r="K118" s="234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208</v>
      </c>
      <c r="AU118" s="243" t="s">
        <v>81</v>
      </c>
      <c r="AV118" s="13" t="s">
        <v>79</v>
      </c>
      <c r="AW118" s="13" t="s">
        <v>33</v>
      </c>
      <c r="AX118" s="13" t="s">
        <v>72</v>
      </c>
      <c r="AY118" s="243" t="s">
        <v>196</v>
      </c>
    </row>
    <row r="119" s="13" customFormat="1">
      <c r="A119" s="13"/>
      <c r="B119" s="233"/>
      <c r="C119" s="234"/>
      <c r="D119" s="235" t="s">
        <v>208</v>
      </c>
      <c r="E119" s="236" t="s">
        <v>19</v>
      </c>
      <c r="F119" s="237" t="s">
        <v>210</v>
      </c>
      <c r="G119" s="234"/>
      <c r="H119" s="236" t="s">
        <v>19</v>
      </c>
      <c r="I119" s="238"/>
      <c r="J119" s="234"/>
      <c r="K119" s="234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208</v>
      </c>
      <c r="AU119" s="243" t="s">
        <v>81</v>
      </c>
      <c r="AV119" s="13" t="s">
        <v>79</v>
      </c>
      <c r="AW119" s="13" t="s">
        <v>33</v>
      </c>
      <c r="AX119" s="13" t="s">
        <v>72</v>
      </c>
      <c r="AY119" s="243" t="s">
        <v>196</v>
      </c>
    </row>
    <row r="120" s="13" customFormat="1">
      <c r="A120" s="13"/>
      <c r="B120" s="233"/>
      <c r="C120" s="234"/>
      <c r="D120" s="235" t="s">
        <v>208</v>
      </c>
      <c r="E120" s="236" t="s">
        <v>19</v>
      </c>
      <c r="F120" s="237" t="s">
        <v>211</v>
      </c>
      <c r="G120" s="234"/>
      <c r="H120" s="236" t="s">
        <v>19</v>
      </c>
      <c r="I120" s="238"/>
      <c r="J120" s="234"/>
      <c r="K120" s="234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208</v>
      </c>
      <c r="AU120" s="243" t="s">
        <v>81</v>
      </c>
      <c r="AV120" s="13" t="s">
        <v>79</v>
      </c>
      <c r="AW120" s="13" t="s">
        <v>33</v>
      </c>
      <c r="AX120" s="13" t="s">
        <v>72</v>
      </c>
      <c r="AY120" s="243" t="s">
        <v>196</v>
      </c>
    </row>
    <row r="121" s="13" customFormat="1">
      <c r="A121" s="13"/>
      <c r="B121" s="233"/>
      <c r="C121" s="234"/>
      <c r="D121" s="235" t="s">
        <v>208</v>
      </c>
      <c r="E121" s="236" t="s">
        <v>19</v>
      </c>
      <c r="F121" s="237" t="s">
        <v>224</v>
      </c>
      <c r="G121" s="234"/>
      <c r="H121" s="236" t="s">
        <v>19</v>
      </c>
      <c r="I121" s="238"/>
      <c r="J121" s="234"/>
      <c r="K121" s="234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208</v>
      </c>
      <c r="AU121" s="243" t="s">
        <v>81</v>
      </c>
      <c r="AV121" s="13" t="s">
        <v>79</v>
      </c>
      <c r="AW121" s="13" t="s">
        <v>33</v>
      </c>
      <c r="AX121" s="13" t="s">
        <v>72</v>
      </c>
      <c r="AY121" s="243" t="s">
        <v>196</v>
      </c>
    </row>
    <row r="122" s="13" customFormat="1">
      <c r="A122" s="13"/>
      <c r="B122" s="233"/>
      <c r="C122" s="234"/>
      <c r="D122" s="235" t="s">
        <v>208</v>
      </c>
      <c r="E122" s="236" t="s">
        <v>19</v>
      </c>
      <c r="F122" s="237" t="s">
        <v>212</v>
      </c>
      <c r="G122" s="234"/>
      <c r="H122" s="236" t="s">
        <v>19</v>
      </c>
      <c r="I122" s="238"/>
      <c r="J122" s="234"/>
      <c r="K122" s="234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208</v>
      </c>
      <c r="AU122" s="243" t="s">
        <v>81</v>
      </c>
      <c r="AV122" s="13" t="s">
        <v>79</v>
      </c>
      <c r="AW122" s="13" t="s">
        <v>33</v>
      </c>
      <c r="AX122" s="13" t="s">
        <v>72</v>
      </c>
      <c r="AY122" s="243" t="s">
        <v>196</v>
      </c>
    </row>
    <row r="123" s="14" customFormat="1">
      <c r="A123" s="14"/>
      <c r="B123" s="244"/>
      <c r="C123" s="245"/>
      <c r="D123" s="235" t="s">
        <v>208</v>
      </c>
      <c r="E123" s="246" t="s">
        <v>19</v>
      </c>
      <c r="F123" s="247" t="s">
        <v>225</v>
      </c>
      <c r="G123" s="245"/>
      <c r="H123" s="248">
        <v>70.349999999999994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4" t="s">
        <v>208</v>
      </c>
      <c r="AU123" s="254" t="s">
        <v>81</v>
      </c>
      <c r="AV123" s="14" t="s">
        <v>81</v>
      </c>
      <c r="AW123" s="14" t="s">
        <v>33</v>
      </c>
      <c r="AX123" s="14" t="s">
        <v>72</v>
      </c>
      <c r="AY123" s="254" t="s">
        <v>196</v>
      </c>
    </row>
    <row r="124" s="13" customFormat="1">
      <c r="A124" s="13"/>
      <c r="B124" s="233"/>
      <c r="C124" s="234"/>
      <c r="D124" s="235" t="s">
        <v>208</v>
      </c>
      <c r="E124" s="236" t="s">
        <v>19</v>
      </c>
      <c r="F124" s="237" t="s">
        <v>214</v>
      </c>
      <c r="G124" s="234"/>
      <c r="H124" s="236" t="s">
        <v>19</v>
      </c>
      <c r="I124" s="238"/>
      <c r="J124" s="234"/>
      <c r="K124" s="234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208</v>
      </c>
      <c r="AU124" s="243" t="s">
        <v>81</v>
      </c>
      <c r="AV124" s="13" t="s">
        <v>79</v>
      </c>
      <c r="AW124" s="13" t="s">
        <v>33</v>
      </c>
      <c r="AX124" s="13" t="s">
        <v>72</v>
      </c>
      <c r="AY124" s="243" t="s">
        <v>196</v>
      </c>
    </row>
    <row r="125" s="15" customFormat="1">
      <c r="A125" s="15"/>
      <c r="B125" s="255"/>
      <c r="C125" s="256"/>
      <c r="D125" s="235" t="s">
        <v>208</v>
      </c>
      <c r="E125" s="257" t="s">
        <v>19</v>
      </c>
      <c r="F125" s="258" t="s">
        <v>219</v>
      </c>
      <c r="G125" s="256"/>
      <c r="H125" s="259">
        <v>70.349999999999994</v>
      </c>
      <c r="I125" s="260"/>
      <c r="J125" s="256"/>
      <c r="K125" s="256"/>
      <c r="L125" s="261"/>
      <c r="M125" s="262"/>
      <c r="N125" s="263"/>
      <c r="O125" s="263"/>
      <c r="P125" s="263"/>
      <c r="Q125" s="263"/>
      <c r="R125" s="263"/>
      <c r="S125" s="263"/>
      <c r="T125" s="264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5" t="s">
        <v>208</v>
      </c>
      <c r="AU125" s="265" t="s">
        <v>81</v>
      </c>
      <c r="AV125" s="15" t="s">
        <v>204</v>
      </c>
      <c r="AW125" s="15" t="s">
        <v>33</v>
      </c>
      <c r="AX125" s="15" t="s">
        <v>79</v>
      </c>
      <c r="AY125" s="265" t="s">
        <v>196</v>
      </c>
    </row>
    <row r="126" s="2" customFormat="1" ht="37.8" customHeight="1">
      <c r="A126" s="41"/>
      <c r="B126" s="42"/>
      <c r="C126" s="215" t="s">
        <v>226</v>
      </c>
      <c r="D126" s="215" t="s">
        <v>199</v>
      </c>
      <c r="E126" s="216" t="s">
        <v>227</v>
      </c>
      <c r="F126" s="217" t="s">
        <v>228</v>
      </c>
      <c r="G126" s="218" t="s">
        <v>202</v>
      </c>
      <c r="H126" s="219">
        <v>501</v>
      </c>
      <c r="I126" s="220"/>
      <c r="J126" s="221">
        <f>ROUND(I126*H126,2)</f>
        <v>0</v>
      </c>
      <c r="K126" s="217" t="s">
        <v>203</v>
      </c>
      <c r="L126" s="47"/>
      <c r="M126" s="222" t="s">
        <v>19</v>
      </c>
      <c r="N126" s="223" t="s">
        <v>43</v>
      </c>
      <c r="O126" s="87"/>
      <c r="P126" s="224">
        <f>O126*H126</f>
        <v>0</v>
      </c>
      <c r="Q126" s="224">
        <v>0</v>
      </c>
      <c r="R126" s="224">
        <f>Q126*H126</f>
        <v>0</v>
      </c>
      <c r="S126" s="224">
        <v>0.625</v>
      </c>
      <c r="T126" s="225">
        <f>S126*H126</f>
        <v>313.125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204</v>
      </c>
      <c r="AT126" s="226" t="s">
        <v>199</v>
      </c>
      <c r="AU126" s="226" t="s">
        <v>81</v>
      </c>
      <c r="AY126" s="20" t="s">
        <v>196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79</v>
      </c>
      <c r="BK126" s="227">
        <f>ROUND(I126*H126,2)</f>
        <v>0</v>
      </c>
      <c r="BL126" s="20" t="s">
        <v>204</v>
      </c>
      <c r="BM126" s="226" t="s">
        <v>229</v>
      </c>
    </row>
    <row r="127" s="2" customFormat="1">
      <c r="A127" s="41"/>
      <c r="B127" s="42"/>
      <c r="C127" s="43"/>
      <c r="D127" s="228" t="s">
        <v>206</v>
      </c>
      <c r="E127" s="43"/>
      <c r="F127" s="229" t="s">
        <v>230</v>
      </c>
      <c r="G127" s="43"/>
      <c r="H127" s="43"/>
      <c r="I127" s="230"/>
      <c r="J127" s="43"/>
      <c r="K127" s="43"/>
      <c r="L127" s="47"/>
      <c r="M127" s="231"/>
      <c r="N127" s="232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206</v>
      </c>
      <c r="AU127" s="20" t="s">
        <v>81</v>
      </c>
    </row>
    <row r="128" s="13" customFormat="1">
      <c r="A128" s="13"/>
      <c r="B128" s="233"/>
      <c r="C128" s="234"/>
      <c r="D128" s="235" t="s">
        <v>208</v>
      </c>
      <c r="E128" s="236" t="s">
        <v>19</v>
      </c>
      <c r="F128" s="237" t="s">
        <v>210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208</v>
      </c>
      <c r="AU128" s="243" t="s">
        <v>81</v>
      </c>
      <c r="AV128" s="13" t="s">
        <v>79</v>
      </c>
      <c r="AW128" s="13" t="s">
        <v>33</v>
      </c>
      <c r="AX128" s="13" t="s">
        <v>72</v>
      </c>
      <c r="AY128" s="243" t="s">
        <v>196</v>
      </c>
    </row>
    <row r="129" s="13" customFormat="1">
      <c r="A129" s="13"/>
      <c r="B129" s="233"/>
      <c r="C129" s="234"/>
      <c r="D129" s="235" t="s">
        <v>208</v>
      </c>
      <c r="E129" s="236" t="s">
        <v>19</v>
      </c>
      <c r="F129" s="237" t="s">
        <v>211</v>
      </c>
      <c r="G129" s="234"/>
      <c r="H129" s="236" t="s">
        <v>19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208</v>
      </c>
      <c r="AU129" s="243" t="s">
        <v>81</v>
      </c>
      <c r="AV129" s="13" t="s">
        <v>79</v>
      </c>
      <c r="AW129" s="13" t="s">
        <v>33</v>
      </c>
      <c r="AX129" s="13" t="s">
        <v>72</v>
      </c>
      <c r="AY129" s="243" t="s">
        <v>196</v>
      </c>
    </row>
    <row r="130" s="13" customFormat="1">
      <c r="A130" s="13"/>
      <c r="B130" s="233"/>
      <c r="C130" s="234"/>
      <c r="D130" s="235" t="s">
        <v>208</v>
      </c>
      <c r="E130" s="236" t="s">
        <v>19</v>
      </c>
      <c r="F130" s="237" t="s">
        <v>224</v>
      </c>
      <c r="G130" s="234"/>
      <c r="H130" s="236" t="s">
        <v>19</v>
      </c>
      <c r="I130" s="238"/>
      <c r="J130" s="234"/>
      <c r="K130" s="234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208</v>
      </c>
      <c r="AU130" s="243" t="s">
        <v>81</v>
      </c>
      <c r="AV130" s="13" t="s">
        <v>79</v>
      </c>
      <c r="AW130" s="13" t="s">
        <v>33</v>
      </c>
      <c r="AX130" s="13" t="s">
        <v>72</v>
      </c>
      <c r="AY130" s="243" t="s">
        <v>196</v>
      </c>
    </row>
    <row r="131" s="13" customFormat="1">
      <c r="A131" s="13"/>
      <c r="B131" s="233"/>
      <c r="C131" s="234"/>
      <c r="D131" s="235" t="s">
        <v>208</v>
      </c>
      <c r="E131" s="236" t="s">
        <v>19</v>
      </c>
      <c r="F131" s="237" t="s">
        <v>215</v>
      </c>
      <c r="G131" s="234"/>
      <c r="H131" s="236" t="s">
        <v>19</v>
      </c>
      <c r="I131" s="238"/>
      <c r="J131" s="234"/>
      <c r="K131" s="234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208</v>
      </c>
      <c r="AU131" s="243" t="s">
        <v>81</v>
      </c>
      <c r="AV131" s="13" t="s">
        <v>79</v>
      </c>
      <c r="AW131" s="13" t="s">
        <v>33</v>
      </c>
      <c r="AX131" s="13" t="s">
        <v>72</v>
      </c>
      <c r="AY131" s="243" t="s">
        <v>196</v>
      </c>
    </row>
    <row r="132" s="14" customFormat="1">
      <c r="A132" s="14"/>
      <c r="B132" s="244"/>
      <c r="C132" s="245"/>
      <c r="D132" s="235" t="s">
        <v>208</v>
      </c>
      <c r="E132" s="246" t="s">
        <v>19</v>
      </c>
      <c r="F132" s="247" t="s">
        <v>231</v>
      </c>
      <c r="G132" s="245"/>
      <c r="H132" s="248">
        <v>227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4" t="s">
        <v>208</v>
      </c>
      <c r="AU132" s="254" t="s">
        <v>81</v>
      </c>
      <c r="AV132" s="14" t="s">
        <v>81</v>
      </c>
      <c r="AW132" s="14" t="s">
        <v>33</v>
      </c>
      <c r="AX132" s="14" t="s">
        <v>72</v>
      </c>
      <c r="AY132" s="254" t="s">
        <v>196</v>
      </c>
    </row>
    <row r="133" s="13" customFormat="1">
      <c r="A133" s="13"/>
      <c r="B133" s="233"/>
      <c r="C133" s="234"/>
      <c r="D133" s="235" t="s">
        <v>208</v>
      </c>
      <c r="E133" s="236" t="s">
        <v>19</v>
      </c>
      <c r="F133" s="237" t="s">
        <v>214</v>
      </c>
      <c r="G133" s="234"/>
      <c r="H133" s="236" t="s">
        <v>19</v>
      </c>
      <c r="I133" s="238"/>
      <c r="J133" s="234"/>
      <c r="K133" s="234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208</v>
      </c>
      <c r="AU133" s="243" t="s">
        <v>81</v>
      </c>
      <c r="AV133" s="13" t="s">
        <v>79</v>
      </c>
      <c r="AW133" s="13" t="s">
        <v>33</v>
      </c>
      <c r="AX133" s="13" t="s">
        <v>72</v>
      </c>
      <c r="AY133" s="243" t="s">
        <v>196</v>
      </c>
    </row>
    <row r="134" s="13" customFormat="1">
      <c r="A134" s="13"/>
      <c r="B134" s="233"/>
      <c r="C134" s="234"/>
      <c r="D134" s="235" t="s">
        <v>208</v>
      </c>
      <c r="E134" s="236" t="s">
        <v>19</v>
      </c>
      <c r="F134" s="237" t="s">
        <v>210</v>
      </c>
      <c r="G134" s="234"/>
      <c r="H134" s="236" t="s">
        <v>19</v>
      </c>
      <c r="I134" s="238"/>
      <c r="J134" s="234"/>
      <c r="K134" s="234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208</v>
      </c>
      <c r="AU134" s="243" t="s">
        <v>81</v>
      </c>
      <c r="AV134" s="13" t="s">
        <v>79</v>
      </c>
      <c r="AW134" s="13" t="s">
        <v>33</v>
      </c>
      <c r="AX134" s="13" t="s">
        <v>72</v>
      </c>
      <c r="AY134" s="243" t="s">
        <v>196</v>
      </c>
    </row>
    <row r="135" s="13" customFormat="1">
      <c r="A135" s="13"/>
      <c r="B135" s="233"/>
      <c r="C135" s="234"/>
      <c r="D135" s="235" t="s">
        <v>208</v>
      </c>
      <c r="E135" s="236" t="s">
        <v>19</v>
      </c>
      <c r="F135" s="237" t="s">
        <v>211</v>
      </c>
      <c r="G135" s="234"/>
      <c r="H135" s="236" t="s">
        <v>19</v>
      </c>
      <c r="I135" s="238"/>
      <c r="J135" s="234"/>
      <c r="K135" s="234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208</v>
      </c>
      <c r="AU135" s="243" t="s">
        <v>81</v>
      </c>
      <c r="AV135" s="13" t="s">
        <v>79</v>
      </c>
      <c r="AW135" s="13" t="s">
        <v>33</v>
      </c>
      <c r="AX135" s="13" t="s">
        <v>72</v>
      </c>
      <c r="AY135" s="243" t="s">
        <v>196</v>
      </c>
    </row>
    <row r="136" s="13" customFormat="1">
      <c r="A136" s="13"/>
      <c r="B136" s="233"/>
      <c r="C136" s="234"/>
      <c r="D136" s="235" t="s">
        <v>208</v>
      </c>
      <c r="E136" s="236" t="s">
        <v>19</v>
      </c>
      <c r="F136" s="237" t="s">
        <v>224</v>
      </c>
      <c r="G136" s="234"/>
      <c r="H136" s="236" t="s">
        <v>19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208</v>
      </c>
      <c r="AU136" s="243" t="s">
        <v>81</v>
      </c>
      <c r="AV136" s="13" t="s">
        <v>79</v>
      </c>
      <c r="AW136" s="13" t="s">
        <v>33</v>
      </c>
      <c r="AX136" s="13" t="s">
        <v>72</v>
      </c>
      <c r="AY136" s="243" t="s">
        <v>196</v>
      </c>
    </row>
    <row r="137" s="13" customFormat="1">
      <c r="A137" s="13"/>
      <c r="B137" s="233"/>
      <c r="C137" s="234"/>
      <c r="D137" s="235" t="s">
        <v>208</v>
      </c>
      <c r="E137" s="236" t="s">
        <v>19</v>
      </c>
      <c r="F137" s="237" t="s">
        <v>217</v>
      </c>
      <c r="G137" s="234"/>
      <c r="H137" s="236" t="s">
        <v>19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208</v>
      </c>
      <c r="AU137" s="243" t="s">
        <v>81</v>
      </c>
      <c r="AV137" s="13" t="s">
        <v>79</v>
      </c>
      <c r="AW137" s="13" t="s">
        <v>33</v>
      </c>
      <c r="AX137" s="13" t="s">
        <v>72</v>
      </c>
      <c r="AY137" s="243" t="s">
        <v>196</v>
      </c>
    </row>
    <row r="138" s="14" customFormat="1">
      <c r="A138" s="14"/>
      <c r="B138" s="244"/>
      <c r="C138" s="245"/>
      <c r="D138" s="235" t="s">
        <v>208</v>
      </c>
      <c r="E138" s="246" t="s">
        <v>19</v>
      </c>
      <c r="F138" s="247" t="s">
        <v>232</v>
      </c>
      <c r="G138" s="245"/>
      <c r="H138" s="248">
        <v>274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208</v>
      </c>
      <c r="AU138" s="254" t="s">
        <v>81</v>
      </c>
      <c r="AV138" s="14" t="s">
        <v>81</v>
      </c>
      <c r="AW138" s="14" t="s">
        <v>33</v>
      </c>
      <c r="AX138" s="14" t="s">
        <v>72</v>
      </c>
      <c r="AY138" s="254" t="s">
        <v>196</v>
      </c>
    </row>
    <row r="139" s="13" customFormat="1">
      <c r="A139" s="13"/>
      <c r="B139" s="233"/>
      <c r="C139" s="234"/>
      <c r="D139" s="235" t="s">
        <v>208</v>
      </c>
      <c r="E139" s="236" t="s">
        <v>19</v>
      </c>
      <c r="F139" s="237" t="s">
        <v>214</v>
      </c>
      <c r="G139" s="234"/>
      <c r="H139" s="236" t="s">
        <v>19</v>
      </c>
      <c r="I139" s="238"/>
      <c r="J139" s="234"/>
      <c r="K139" s="234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208</v>
      </c>
      <c r="AU139" s="243" t="s">
        <v>81</v>
      </c>
      <c r="AV139" s="13" t="s">
        <v>79</v>
      </c>
      <c r="AW139" s="13" t="s">
        <v>33</v>
      </c>
      <c r="AX139" s="13" t="s">
        <v>72</v>
      </c>
      <c r="AY139" s="243" t="s">
        <v>196</v>
      </c>
    </row>
    <row r="140" s="15" customFormat="1">
      <c r="A140" s="15"/>
      <c r="B140" s="255"/>
      <c r="C140" s="256"/>
      <c r="D140" s="235" t="s">
        <v>208</v>
      </c>
      <c r="E140" s="257" t="s">
        <v>19</v>
      </c>
      <c r="F140" s="258" t="s">
        <v>219</v>
      </c>
      <c r="G140" s="256"/>
      <c r="H140" s="259">
        <v>501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5" t="s">
        <v>208</v>
      </c>
      <c r="AU140" s="265" t="s">
        <v>81</v>
      </c>
      <c r="AV140" s="15" t="s">
        <v>204</v>
      </c>
      <c r="AW140" s="15" t="s">
        <v>33</v>
      </c>
      <c r="AX140" s="15" t="s">
        <v>79</v>
      </c>
      <c r="AY140" s="265" t="s">
        <v>196</v>
      </c>
    </row>
    <row r="141" s="2" customFormat="1" ht="24.15" customHeight="1">
      <c r="A141" s="41"/>
      <c r="B141" s="42"/>
      <c r="C141" s="215" t="s">
        <v>204</v>
      </c>
      <c r="D141" s="215" t="s">
        <v>199</v>
      </c>
      <c r="E141" s="216" t="s">
        <v>233</v>
      </c>
      <c r="F141" s="217" t="s">
        <v>234</v>
      </c>
      <c r="G141" s="218" t="s">
        <v>202</v>
      </c>
      <c r="H141" s="219">
        <v>1749</v>
      </c>
      <c r="I141" s="220"/>
      <c r="J141" s="221">
        <f>ROUND(I141*H141,2)</f>
        <v>0</v>
      </c>
      <c r="K141" s="217" t="s">
        <v>203</v>
      </c>
      <c r="L141" s="47"/>
      <c r="M141" s="222" t="s">
        <v>19</v>
      </c>
      <c r="N141" s="223" t="s">
        <v>43</v>
      </c>
      <c r="O141" s="87"/>
      <c r="P141" s="224">
        <f>O141*H141</f>
        <v>0</v>
      </c>
      <c r="Q141" s="224">
        <v>3.2459999999999998E-05</v>
      </c>
      <c r="R141" s="224">
        <f>Q141*H141</f>
        <v>0.056772539999999996</v>
      </c>
      <c r="S141" s="224">
        <v>0.091999999999999998</v>
      </c>
      <c r="T141" s="225">
        <f>S141*H141</f>
        <v>160.90799999999999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204</v>
      </c>
      <c r="AT141" s="226" t="s">
        <v>199</v>
      </c>
      <c r="AU141" s="226" t="s">
        <v>81</v>
      </c>
      <c r="AY141" s="20" t="s">
        <v>196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79</v>
      </c>
      <c r="BK141" s="227">
        <f>ROUND(I141*H141,2)</f>
        <v>0</v>
      </c>
      <c r="BL141" s="20" t="s">
        <v>204</v>
      </c>
      <c r="BM141" s="226" t="s">
        <v>235</v>
      </c>
    </row>
    <row r="142" s="2" customFormat="1">
      <c r="A142" s="41"/>
      <c r="B142" s="42"/>
      <c r="C142" s="43"/>
      <c r="D142" s="228" t="s">
        <v>206</v>
      </c>
      <c r="E142" s="43"/>
      <c r="F142" s="229" t="s">
        <v>236</v>
      </c>
      <c r="G142" s="43"/>
      <c r="H142" s="43"/>
      <c r="I142" s="230"/>
      <c r="J142" s="43"/>
      <c r="K142" s="43"/>
      <c r="L142" s="47"/>
      <c r="M142" s="231"/>
      <c r="N142" s="232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206</v>
      </c>
      <c r="AU142" s="20" t="s">
        <v>81</v>
      </c>
    </row>
    <row r="143" s="13" customFormat="1">
      <c r="A143" s="13"/>
      <c r="B143" s="233"/>
      <c r="C143" s="234"/>
      <c r="D143" s="235" t="s">
        <v>208</v>
      </c>
      <c r="E143" s="236" t="s">
        <v>19</v>
      </c>
      <c r="F143" s="237" t="s">
        <v>237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208</v>
      </c>
      <c r="AU143" s="243" t="s">
        <v>81</v>
      </c>
      <c r="AV143" s="13" t="s">
        <v>79</v>
      </c>
      <c r="AW143" s="13" t="s">
        <v>33</v>
      </c>
      <c r="AX143" s="13" t="s">
        <v>72</v>
      </c>
      <c r="AY143" s="243" t="s">
        <v>196</v>
      </c>
    </row>
    <row r="144" s="13" customFormat="1">
      <c r="A144" s="13"/>
      <c r="B144" s="233"/>
      <c r="C144" s="234"/>
      <c r="D144" s="235" t="s">
        <v>208</v>
      </c>
      <c r="E144" s="236" t="s">
        <v>19</v>
      </c>
      <c r="F144" s="237" t="s">
        <v>210</v>
      </c>
      <c r="G144" s="234"/>
      <c r="H144" s="236" t="s">
        <v>19</v>
      </c>
      <c r="I144" s="238"/>
      <c r="J144" s="234"/>
      <c r="K144" s="234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208</v>
      </c>
      <c r="AU144" s="243" t="s">
        <v>81</v>
      </c>
      <c r="AV144" s="13" t="s">
        <v>79</v>
      </c>
      <c r="AW144" s="13" t="s">
        <v>33</v>
      </c>
      <c r="AX144" s="13" t="s">
        <v>72</v>
      </c>
      <c r="AY144" s="243" t="s">
        <v>196</v>
      </c>
    </row>
    <row r="145" s="13" customFormat="1">
      <c r="A145" s="13"/>
      <c r="B145" s="233"/>
      <c r="C145" s="234"/>
      <c r="D145" s="235" t="s">
        <v>208</v>
      </c>
      <c r="E145" s="236" t="s">
        <v>19</v>
      </c>
      <c r="F145" s="237" t="s">
        <v>211</v>
      </c>
      <c r="G145" s="234"/>
      <c r="H145" s="236" t="s">
        <v>19</v>
      </c>
      <c r="I145" s="238"/>
      <c r="J145" s="234"/>
      <c r="K145" s="234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208</v>
      </c>
      <c r="AU145" s="243" t="s">
        <v>81</v>
      </c>
      <c r="AV145" s="13" t="s">
        <v>79</v>
      </c>
      <c r="AW145" s="13" t="s">
        <v>33</v>
      </c>
      <c r="AX145" s="13" t="s">
        <v>72</v>
      </c>
      <c r="AY145" s="243" t="s">
        <v>196</v>
      </c>
    </row>
    <row r="146" s="13" customFormat="1">
      <c r="A146" s="13"/>
      <c r="B146" s="233"/>
      <c r="C146" s="234"/>
      <c r="D146" s="235" t="s">
        <v>208</v>
      </c>
      <c r="E146" s="236" t="s">
        <v>19</v>
      </c>
      <c r="F146" s="237" t="s">
        <v>237</v>
      </c>
      <c r="G146" s="234"/>
      <c r="H146" s="236" t="s">
        <v>19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208</v>
      </c>
      <c r="AU146" s="243" t="s">
        <v>81</v>
      </c>
      <c r="AV146" s="13" t="s">
        <v>79</v>
      </c>
      <c r="AW146" s="13" t="s">
        <v>33</v>
      </c>
      <c r="AX146" s="13" t="s">
        <v>72</v>
      </c>
      <c r="AY146" s="243" t="s">
        <v>196</v>
      </c>
    </row>
    <row r="147" s="13" customFormat="1">
      <c r="A147" s="13"/>
      <c r="B147" s="233"/>
      <c r="C147" s="234"/>
      <c r="D147" s="235" t="s">
        <v>208</v>
      </c>
      <c r="E147" s="236" t="s">
        <v>19</v>
      </c>
      <c r="F147" s="237" t="s">
        <v>212</v>
      </c>
      <c r="G147" s="234"/>
      <c r="H147" s="236" t="s">
        <v>19</v>
      </c>
      <c r="I147" s="238"/>
      <c r="J147" s="234"/>
      <c r="K147" s="234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208</v>
      </c>
      <c r="AU147" s="243" t="s">
        <v>81</v>
      </c>
      <c r="AV147" s="13" t="s">
        <v>79</v>
      </c>
      <c r="AW147" s="13" t="s">
        <v>33</v>
      </c>
      <c r="AX147" s="13" t="s">
        <v>72</v>
      </c>
      <c r="AY147" s="243" t="s">
        <v>196</v>
      </c>
    </row>
    <row r="148" s="14" customFormat="1">
      <c r="A148" s="14"/>
      <c r="B148" s="244"/>
      <c r="C148" s="245"/>
      <c r="D148" s="235" t="s">
        <v>208</v>
      </c>
      <c r="E148" s="246" t="s">
        <v>19</v>
      </c>
      <c r="F148" s="247" t="s">
        <v>238</v>
      </c>
      <c r="G148" s="245"/>
      <c r="H148" s="248">
        <v>686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208</v>
      </c>
      <c r="AU148" s="254" t="s">
        <v>81</v>
      </c>
      <c r="AV148" s="14" t="s">
        <v>81</v>
      </c>
      <c r="AW148" s="14" t="s">
        <v>33</v>
      </c>
      <c r="AX148" s="14" t="s">
        <v>72</v>
      </c>
      <c r="AY148" s="254" t="s">
        <v>196</v>
      </c>
    </row>
    <row r="149" s="13" customFormat="1">
      <c r="A149" s="13"/>
      <c r="B149" s="233"/>
      <c r="C149" s="234"/>
      <c r="D149" s="235" t="s">
        <v>208</v>
      </c>
      <c r="E149" s="236" t="s">
        <v>19</v>
      </c>
      <c r="F149" s="237" t="s">
        <v>214</v>
      </c>
      <c r="G149" s="234"/>
      <c r="H149" s="236" t="s">
        <v>19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208</v>
      </c>
      <c r="AU149" s="243" t="s">
        <v>81</v>
      </c>
      <c r="AV149" s="13" t="s">
        <v>79</v>
      </c>
      <c r="AW149" s="13" t="s">
        <v>33</v>
      </c>
      <c r="AX149" s="13" t="s">
        <v>72</v>
      </c>
      <c r="AY149" s="243" t="s">
        <v>196</v>
      </c>
    </row>
    <row r="150" s="13" customFormat="1">
      <c r="A150" s="13"/>
      <c r="B150" s="233"/>
      <c r="C150" s="234"/>
      <c r="D150" s="235" t="s">
        <v>208</v>
      </c>
      <c r="E150" s="236" t="s">
        <v>19</v>
      </c>
      <c r="F150" s="237" t="s">
        <v>210</v>
      </c>
      <c r="G150" s="234"/>
      <c r="H150" s="236" t="s">
        <v>19</v>
      </c>
      <c r="I150" s="238"/>
      <c r="J150" s="234"/>
      <c r="K150" s="234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208</v>
      </c>
      <c r="AU150" s="243" t="s">
        <v>81</v>
      </c>
      <c r="AV150" s="13" t="s">
        <v>79</v>
      </c>
      <c r="AW150" s="13" t="s">
        <v>33</v>
      </c>
      <c r="AX150" s="13" t="s">
        <v>72</v>
      </c>
      <c r="AY150" s="243" t="s">
        <v>196</v>
      </c>
    </row>
    <row r="151" s="13" customFormat="1">
      <c r="A151" s="13"/>
      <c r="B151" s="233"/>
      <c r="C151" s="234"/>
      <c r="D151" s="235" t="s">
        <v>208</v>
      </c>
      <c r="E151" s="236" t="s">
        <v>19</v>
      </c>
      <c r="F151" s="237" t="s">
        <v>211</v>
      </c>
      <c r="G151" s="234"/>
      <c r="H151" s="236" t="s">
        <v>19</v>
      </c>
      <c r="I151" s="238"/>
      <c r="J151" s="234"/>
      <c r="K151" s="234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208</v>
      </c>
      <c r="AU151" s="243" t="s">
        <v>81</v>
      </c>
      <c r="AV151" s="13" t="s">
        <v>79</v>
      </c>
      <c r="AW151" s="13" t="s">
        <v>33</v>
      </c>
      <c r="AX151" s="13" t="s">
        <v>72</v>
      </c>
      <c r="AY151" s="243" t="s">
        <v>196</v>
      </c>
    </row>
    <row r="152" s="13" customFormat="1">
      <c r="A152" s="13"/>
      <c r="B152" s="233"/>
      <c r="C152" s="234"/>
      <c r="D152" s="235" t="s">
        <v>208</v>
      </c>
      <c r="E152" s="236" t="s">
        <v>19</v>
      </c>
      <c r="F152" s="237" t="s">
        <v>237</v>
      </c>
      <c r="G152" s="234"/>
      <c r="H152" s="236" t="s">
        <v>19</v>
      </c>
      <c r="I152" s="238"/>
      <c r="J152" s="234"/>
      <c r="K152" s="234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208</v>
      </c>
      <c r="AU152" s="243" t="s">
        <v>81</v>
      </c>
      <c r="AV152" s="13" t="s">
        <v>79</v>
      </c>
      <c r="AW152" s="13" t="s">
        <v>33</v>
      </c>
      <c r="AX152" s="13" t="s">
        <v>72</v>
      </c>
      <c r="AY152" s="243" t="s">
        <v>196</v>
      </c>
    </row>
    <row r="153" s="13" customFormat="1">
      <c r="A153" s="13"/>
      <c r="B153" s="233"/>
      <c r="C153" s="234"/>
      <c r="D153" s="235" t="s">
        <v>208</v>
      </c>
      <c r="E153" s="236" t="s">
        <v>19</v>
      </c>
      <c r="F153" s="237" t="s">
        <v>215</v>
      </c>
      <c r="G153" s="234"/>
      <c r="H153" s="236" t="s">
        <v>19</v>
      </c>
      <c r="I153" s="238"/>
      <c r="J153" s="234"/>
      <c r="K153" s="234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208</v>
      </c>
      <c r="AU153" s="243" t="s">
        <v>81</v>
      </c>
      <c r="AV153" s="13" t="s">
        <v>79</v>
      </c>
      <c r="AW153" s="13" t="s">
        <v>33</v>
      </c>
      <c r="AX153" s="13" t="s">
        <v>72</v>
      </c>
      <c r="AY153" s="243" t="s">
        <v>196</v>
      </c>
    </row>
    <row r="154" s="14" customFormat="1">
      <c r="A154" s="14"/>
      <c r="B154" s="244"/>
      <c r="C154" s="245"/>
      <c r="D154" s="235" t="s">
        <v>208</v>
      </c>
      <c r="E154" s="246" t="s">
        <v>19</v>
      </c>
      <c r="F154" s="247" t="s">
        <v>239</v>
      </c>
      <c r="G154" s="245"/>
      <c r="H154" s="248">
        <v>1019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4" t="s">
        <v>208</v>
      </c>
      <c r="AU154" s="254" t="s">
        <v>81</v>
      </c>
      <c r="AV154" s="14" t="s">
        <v>81</v>
      </c>
      <c r="AW154" s="14" t="s">
        <v>33</v>
      </c>
      <c r="AX154" s="14" t="s">
        <v>72</v>
      </c>
      <c r="AY154" s="254" t="s">
        <v>196</v>
      </c>
    </row>
    <row r="155" s="13" customFormat="1">
      <c r="A155" s="13"/>
      <c r="B155" s="233"/>
      <c r="C155" s="234"/>
      <c r="D155" s="235" t="s">
        <v>208</v>
      </c>
      <c r="E155" s="236" t="s">
        <v>19</v>
      </c>
      <c r="F155" s="237" t="s">
        <v>214</v>
      </c>
      <c r="G155" s="234"/>
      <c r="H155" s="236" t="s">
        <v>19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208</v>
      </c>
      <c r="AU155" s="243" t="s">
        <v>81</v>
      </c>
      <c r="AV155" s="13" t="s">
        <v>79</v>
      </c>
      <c r="AW155" s="13" t="s">
        <v>33</v>
      </c>
      <c r="AX155" s="13" t="s">
        <v>72</v>
      </c>
      <c r="AY155" s="243" t="s">
        <v>196</v>
      </c>
    </row>
    <row r="156" s="13" customFormat="1">
      <c r="A156" s="13"/>
      <c r="B156" s="233"/>
      <c r="C156" s="234"/>
      <c r="D156" s="235" t="s">
        <v>208</v>
      </c>
      <c r="E156" s="236" t="s">
        <v>19</v>
      </c>
      <c r="F156" s="237" t="s">
        <v>210</v>
      </c>
      <c r="G156" s="234"/>
      <c r="H156" s="236" t="s">
        <v>19</v>
      </c>
      <c r="I156" s="238"/>
      <c r="J156" s="234"/>
      <c r="K156" s="234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208</v>
      </c>
      <c r="AU156" s="243" t="s">
        <v>81</v>
      </c>
      <c r="AV156" s="13" t="s">
        <v>79</v>
      </c>
      <c r="AW156" s="13" t="s">
        <v>33</v>
      </c>
      <c r="AX156" s="13" t="s">
        <v>72</v>
      </c>
      <c r="AY156" s="243" t="s">
        <v>196</v>
      </c>
    </row>
    <row r="157" s="13" customFormat="1">
      <c r="A157" s="13"/>
      <c r="B157" s="233"/>
      <c r="C157" s="234"/>
      <c r="D157" s="235" t="s">
        <v>208</v>
      </c>
      <c r="E157" s="236" t="s">
        <v>19</v>
      </c>
      <c r="F157" s="237" t="s">
        <v>211</v>
      </c>
      <c r="G157" s="234"/>
      <c r="H157" s="236" t="s">
        <v>19</v>
      </c>
      <c r="I157" s="238"/>
      <c r="J157" s="234"/>
      <c r="K157" s="234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208</v>
      </c>
      <c r="AU157" s="243" t="s">
        <v>81</v>
      </c>
      <c r="AV157" s="13" t="s">
        <v>79</v>
      </c>
      <c r="AW157" s="13" t="s">
        <v>33</v>
      </c>
      <c r="AX157" s="13" t="s">
        <v>72</v>
      </c>
      <c r="AY157" s="243" t="s">
        <v>196</v>
      </c>
    </row>
    <row r="158" s="13" customFormat="1">
      <c r="A158" s="13"/>
      <c r="B158" s="233"/>
      <c r="C158" s="234"/>
      <c r="D158" s="235" t="s">
        <v>208</v>
      </c>
      <c r="E158" s="236" t="s">
        <v>19</v>
      </c>
      <c r="F158" s="237" t="s">
        <v>237</v>
      </c>
      <c r="G158" s="234"/>
      <c r="H158" s="236" t="s">
        <v>19</v>
      </c>
      <c r="I158" s="238"/>
      <c r="J158" s="234"/>
      <c r="K158" s="234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208</v>
      </c>
      <c r="AU158" s="243" t="s">
        <v>81</v>
      </c>
      <c r="AV158" s="13" t="s">
        <v>79</v>
      </c>
      <c r="AW158" s="13" t="s">
        <v>33</v>
      </c>
      <c r="AX158" s="13" t="s">
        <v>72</v>
      </c>
      <c r="AY158" s="243" t="s">
        <v>196</v>
      </c>
    </row>
    <row r="159" s="13" customFormat="1">
      <c r="A159" s="13"/>
      <c r="B159" s="233"/>
      <c r="C159" s="234"/>
      <c r="D159" s="235" t="s">
        <v>208</v>
      </c>
      <c r="E159" s="236" t="s">
        <v>19</v>
      </c>
      <c r="F159" s="237" t="s">
        <v>217</v>
      </c>
      <c r="G159" s="234"/>
      <c r="H159" s="236" t="s">
        <v>19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208</v>
      </c>
      <c r="AU159" s="243" t="s">
        <v>81</v>
      </c>
      <c r="AV159" s="13" t="s">
        <v>79</v>
      </c>
      <c r="AW159" s="13" t="s">
        <v>33</v>
      </c>
      <c r="AX159" s="13" t="s">
        <v>72</v>
      </c>
      <c r="AY159" s="243" t="s">
        <v>196</v>
      </c>
    </row>
    <row r="160" s="14" customFormat="1">
      <c r="A160" s="14"/>
      <c r="B160" s="244"/>
      <c r="C160" s="245"/>
      <c r="D160" s="235" t="s">
        <v>208</v>
      </c>
      <c r="E160" s="246" t="s">
        <v>19</v>
      </c>
      <c r="F160" s="247" t="s">
        <v>240</v>
      </c>
      <c r="G160" s="245"/>
      <c r="H160" s="248">
        <v>44</v>
      </c>
      <c r="I160" s="249"/>
      <c r="J160" s="245"/>
      <c r="K160" s="245"/>
      <c r="L160" s="250"/>
      <c r="M160" s="251"/>
      <c r="N160" s="252"/>
      <c r="O160" s="252"/>
      <c r="P160" s="252"/>
      <c r="Q160" s="252"/>
      <c r="R160" s="252"/>
      <c r="S160" s="252"/>
      <c r="T160" s="253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4" t="s">
        <v>208</v>
      </c>
      <c r="AU160" s="254" t="s">
        <v>81</v>
      </c>
      <c r="AV160" s="14" t="s">
        <v>81</v>
      </c>
      <c r="AW160" s="14" t="s">
        <v>33</v>
      </c>
      <c r="AX160" s="14" t="s">
        <v>72</v>
      </c>
      <c r="AY160" s="254" t="s">
        <v>196</v>
      </c>
    </row>
    <row r="161" s="13" customFormat="1">
      <c r="A161" s="13"/>
      <c r="B161" s="233"/>
      <c r="C161" s="234"/>
      <c r="D161" s="235" t="s">
        <v>208</v>
      </c>
      <c r="E161" s="236" t="s">
        <v>19</v>
      </c>
      <c r="F161" s="237" t="s">
        <v>214</v>
      </c>
      <c r="G161" s="234"/>
      <c r="H161" s="236" t="s">
        <v>19</v>
      </c>
      <c r="I161" s="238"/>
      <c r="J161" s="234"/>
      <c r="K161" s="234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208</v>
      </c>
      <c r="AU161" s="243" t="s">
        <v>81</v>
      </c>
      <c r="AV161" s="13" t="s">
        <v>79</v>
      </c>
      <c r="AW161" s="13" t="s">
        <v>33</v>
      </c>
      <c r="AX161" s="13" t="s">
        <v>72</v>
      </c>
      <c r="AY161" s="243" t="s">
        <v>196</v>
      </c>
    </row>
    <row r="162" s="15" customFormat="1">
      <c r="A162" s="15"/>
      <c r="B162" s="255"/>
      <c r="C162" s="256"/>
      <c r="D162" s="235" t="s">
        <v>208</v>
      </c>
      <c r="E162" s="257" t="s">
        <v>19</v>
      </c>
      <c r="F162" s="258" t="s">
        <v>219</v>
      </c>
      <c r="G162" s="256"/>
      <c r="H162" s="259">
        <v>1749</v>
      </c>
      <c r="I162" s="260"/>
      <c r="J162" s="256"/>
      <c r="K162" s="256"/>
      <c r="L162" s="261"/>
      <c r="M162" s="262"/>
      <c r="N162" s="263"/>
      <c r="O162" s="263"/>
      <c r="P162" s="263"/>
      <c r="Q162" s="263"/>
      <c r="R162" s="263"/>
      <c r="S162" s="263"/>
      <c r="T162" s="264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5" t="s">
        <v>208</v>
      </c>
      <c r="AU162" s="265" t="s">
        <v>81</v>
      </c>
      <c r="AV162" s="15" t="s">
        <v>204</v>
      </c>
      <c r="AW162" s="15" t="s">
        <v>33</v>
      </c>
      <c r="AX162" s="15" t="s">
        <v>79</v>
      </c>
      <c r="AY162" s="265" t="s">
        <v>196</v>
      </c>
    </row>
    <row r="163" s="2" customFormat="1" ht="24.15" customHeight="1">
      <c r="A163" s="41"/>
      <c r="B163" s="42"/>
      <c r="C163" s="215" t="s">
        <v>241</v>
      </c>
      <c r="D163" s="215" t="s">
        <v>199</v>
      </c>
      <c r="E163" s="216" t="s">
        <v>242</v>
      </c>
      <c r="F163" s="217" t="s">
        <v>243</v>
      </c>
      <c r="G163" s="218" t="s">
        <v>244</v>
      </c>
      <c r="H163" s="219">
        <v>1088</v>
      </c>
      <c r="I163" s="220"/>
      <c r="J163" s="221">
        <f>ROUND(I163*H163,2)</f>
        <v>0</v>
      </c>
      <c r="K163" s="217" t="s">
        <v>203</v>
      </c>
      <c r="L163" s="47"/>
      <c r="M163" s="222" t="s">
        <v>19</v>
      </c>
      <c r="N163" s="223" t="s">
        <v>43</v>
      </c>
      <c r="O163" s="87"/>
      <c r="P163" s="224">
        <f>O163*H163</f>
        <v>0</v>
      </c>
      <c r="Q163" s="224">
        <v>0</v>
      </c>
      <c r="R163" s="224">
        <f>Q163*H163</f>
        <v>0</v>
      </c>
      <c r="S163" s="224">
        <v>0.20499999999999999</v>
      </c>
      <c r="T163" s="225">
        <f>S163*H163</f>
        <v>223.03999999999999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204</v>
      </c>
      <c r="AT163" s="226" t="s">
        <v>199</v>
      </c>
      <c r="AU163" s="226" t="s">
        <v>81</v>
      </c>
      <c r="AY163" s="20" t="s">
        <v>196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79</v>
      </c>
      <c r="BK163" s="227">
        <f>ROUND(I163*H163,2)</f>
        <v>0</v>
      </c>
      <c r="BL163" s="20" t="s">
        <v>204</v>
      </c>
      <c r="BM163" s="226" t="s">
        <v>245</v>
      </c>
    </row>
    <row r="164" s="2" customFormat="1">
      <c r="A164" s="41"/>
      <c r="B164" s="42"/>
      <c r="C164" s="43"/>
      <c r="D164" s="228" t="s">
        <v>206</v>
      </c>
      <c r="E164" s="43"/>
      <c r="F164" s="229" t="s">
        <v>246</v>
      </c>
      <c r="G164" s="43"/>
      <c r="H164" s="43"/>
      <c r="I164" s="230"/>
      <c r="J164" s="43"/>
      <c r="K164" s="43"/>
      <c r="L164" s="47"/>
      <c r="M164" s="231"/>
      <c r="N164" s="23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206</v>
      </c>
      <c r="AU164" s="20" t="s">
        <v>81</v>
      </c>
    </row>
    <row r="165" s="13" customFormat="1">
      <c r="A165" s="13"/>
      <c r="B165" s="233"/>
      <c r="C165" s="234"/>
      <c r="D165" s="235" t="s">
        <v>208</v>
      </c>
      <c r="E165" s="236" t="s">
        <v>19</v>
      </c>
      <c r="F165" s="237" t="s">
        <v>247</v>
      </c>
      <c r="G165" s="234"/>
      <c r="H165" s="236" t="s">
        <v>19</v>
      </c>
      <c r="I165" s="238"/>
      <c r="J165" s="234"/>
      <c r="K165" s="234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208</v>
      </c>
      <c r="AU165" s="243" t="s">
        <v>81</v>
      </c>
      <c r="AV165" s="13" t="s">
        <v>79</v>
      </c>
      <c r="AW165" s="13" t="s">
        <v>33</v>
      </c>
      <c r="AX165" s="13" t="s">
        <v>72</v>
      </c>
      <c r="AY165" s="243" t="s">
        <v>196</v>
      </c>
    </row>
    <row r="166" s="13" customFormat="1">
      <c r="A166" s="13"/>
      <c r="B166" s="233"/>
      <c r="C166" s="234"/>
      <c r="D166" s="235" t="s">
        <v>208</v>
      </c>
      <c r="E166" s="236" t="s">
        <v>19</v>
      </c>
      <c r="F166" s="237" t="s">
        <v>210</v>
      </c>
      <c r="G166" s="234"/>
      <c r="H166" s="236" t="s">
        <v>19</v>
      </c>
      <c r="I166" s="238"/>
      <c r="J166" s="234"/>
      <c r="K166" s="234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208</v>
      </c>
      <c r="AU166" s="243" t="s">
        <v>81</v>
      </c>
      <c r="AV166" s="13" t="s">
        <v>79</v>
      </c>
      <c r="AW166" s="13" t="s">
        <v>33</v>
      </c>
      <c r="AX166" s="13" t="s">
        <v>72</v>
      </c>
      <c r="AY166" s="243" t="s">
        <v>196</v>
      </c>
    </row>
    <row r="167" s="13" customFormat="1">
      <c r="A167" s="13"/>
      <c r="B167" s="233"/>
      <c r="C167" s="234"/>
      <c r="D167" s="235" t="s">
        <v>208</v>
      </c>
      <c r="E167" s="236" t="s">
        <v>19</v>
      </c>
      <c r="F167" s="237" t="s">
        <v>211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208</v>
      </c>
      <c r="AU167" s="243" t="s">
        <v>81</v>
      </c>
      <c r="AV167" s="13" t="s">
        <v>79</v>
      </c>
      <c r="AW167" s="13" t="s">
        <v>33</v>
      </c>
      <c r="AX167" s="13" t="s">
        <v>72</v>
      </c>
      <c r="AY167" s="243" t="s">
        <v>196</v>
      </c>
    </row>
    <row r="168" s="13" customFormat="1">
      <c r="A168" s="13"/>
      <c r="B168" s="233"/>
      <c r="C168" s="234"/>
      <c r="D168" s="235" t="s">
        <v>208</v>
      </c>
      <c r="E168" s="236" t="s">
        <v>19</v>
      </c>
      <c r="F168" s="237" t="s">
        <v>248</v>
      </c>
      <c r="G168" s="234"/>
      <c r="H168" s="236" t="s">
        <v>19</v>
      </c>
      <c r="I168" s="238"/>
      <c r="J168" s="234"/>
      <c r="K168" s="234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208</v>
      </c>
      <c r="AU168" s="243" t="s">
        <v>81</v>
      </c>
      <c r="AV168" s="13" t="s">
        <v>79</v>
      </c>
      <c r="AW168" s="13" t="s">
        <v>33</v>
      </c>
      <c r="AX168" s="13" t="s">
        <v>72</v>
      </c>
      <c r="AY168" s="243" t="s">
        <v>196</v>
      </c>
    </row>
    <row r="169" s="13" customFormat="1">
      <c r="A169" s="13"/>
      <c r="B169" s="233"/>
      <c r="C169" s="234"/>
      <c r="D169" s="235" t="s">
        <v>208</v>
      </c>
      <c r="E169" s="236" t="s">
        <v>19</v>
      </c>
      <c r="F169" s="237" t="s">
        <v>212</v>
      </c>
      <c r="G169" s="234"/>
      <c r="H169" s="236" t="s">
        <v>19</v>
      </c>
      <c r="I169" s="238"/>
      <c r="J169" s="234"/>
      <c r="K169" s="234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208</v>
      </c>
      <c r="AU169" s="243" t="s">
        <v>81</v>
      </c>
      <c r="AV169" s="13" t="s">
        <v>79</v>
      </c>
      <c r="AW169" s="13" t="s">
        <v>33</v>
      </c>
      <c r="AX169" s="13" t="s">
        <v>72</v>
      </c>
      <c r="AY169" s="243" t="s">
        <v>196</v>
      </c>
    </row>
    <row r="170" s="14" customFormat="1">
      <c r="A170" s="14"/>
      <c r="B170" s="244"/>
      <c r="C170" s="245"/>
      <c r="D170" s="235" t="s">
        <v>208</v>
      </c>
      <c r="E170" s="246" t="s">
        <v>19</v>
      </c>
      <c r="F170" s="247" t="s">
        <v>249</v>
      </c>
      <c r="G170" s="245"/>
      <c r="H170" s="248">
        <v>181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208</v>
      </c>
      <c r="AU170" s="254" t="s">
        <v>81</v>
      </c>
      <c r="AV170" s="14" t="s">
        <v>81</v>
      </c>
      <c r="AW170" s="14" t="s">
        <v>33</v>
      </c>
      <c r="AX170" s="14" t="s">
        <v>72</v>
      </c>
      <c r="AY170" s="254" t="s">
        <v>196</v>
      </c>
    </row>
    <row r="171" s="13" customFormat="1">
      <c r="A171" s="13"/>
      <c r="B171" s="233"/>
      <c r="C171" s="234"/>
      <c r="D171" s="235" t="s">
        <v>208</v>
      </c>
      <c r="E171" s="236" t="s">
        <v>19</v>
      </c>
      <c r="F171" s="237" t="s">
        <v>250</v>
      </c>
      <c r="G171" s="234"/>
      <c r="H171" s="236" t="s">
        <v>19</v>
      </c>
      <c r="I171" s="238"/>
      <c r="J171" s="234"/>
      <c r="K171" s="234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208</v>
      </c>
      <c r="AU171" s="243" t="s">
        <v>81</v>
      </c>
      <c r="AV171" s="13" t="s">
        <v>79</v>
      </c>
      <c r="AW171" s="13" t="s">
        <v>33</v>
      </c>
      <c r="AX171" s="13" t="s">
        <v>72</v>
      </c>
      <c r="AY171" s="243" t="s">
        <v>196</v>
      </c>
    </row>
    <row r="172" s="13" customFormat="1">
      <c r="A172" s="13"/>
      <c r="B172" s="233"/>
      <c r="C172" s="234"/>
      <c r="D172" s="235" t="s">
        <v>208</v>
      </c>
      <c r="E172" s="236" t="s">
        <v>19</v>
      </c>
      <c r="F172" s="237" t="s">
        <v>210</v>
      </c>
      <c r="G172" s="234"/>
      <c r="H172" s="236" t="s">
        <v>19</v>
      </c>
      <c r="I172" s="238"/>
      <c r="J172" s="234"/>
      <c r="K172" s="234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208</v>
      </c>
      <c r="AU172" s="243" t="s">
        <v>81</v>
      </c>
      <c r="AV172" s="13" t="s">
        <v>79</v>
      </c>
      <c r="AW172" s="13" t="s">
        <v>33</v>
      </c>
      <c r="AX172" s="13" t="s">
        <v>72</v>
      </c>
      <c r="AY172" s="243" t="s">
        <v>196</v>
      </c>
    </row>
    <row r="173" s="13" customFormat="1">
      <c r="A173" s="13"/>
      <c r="B173" s="233"/>
      <c r="C173" s="234"/>
      <c r="D173" s="235" t="s">
        <v>208</v>
      </c>
      <c r="E173" s="236" t="s">
        <v>19</v>
      </c>
      <c r="F173" s="237" t="s">
        <v>211</v>
      </c>
      <c r="G173" s="234"/>
      <c r="H173" s="236" t="s">
        <v>19</v>
      </c>
      <c r="I173" s="238"/>
      <c r="J173" s="234"/>
      <c r="K173" s="234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208</v>
      </c>
      <c r="AU173" s="243" t="s">
        <v>81</v>
      </c>
      <c r="AV173" s="13" t="s">
        <v>79</v>
      </c>
      <c r="AW173" s="13" t="s">
        <v>33</v>
      </c>
      <c r="AX173" s="13" t="s">
        <v>72</v>
      </c>
      <c r="AY173" s="243" t="s">
        <v>196</v>
      </c>
    </row>
    <row r="174" s="13" customFormat="1">
      <c r="A174" s="13"/>
      <c r="B174" s="233"/>
      <c r="C174" s="234"/>
      <c r="D174" s="235" t="s">
        <v>208</v>
      </c>
      <c r="E174" s="236" t="s">
        <v>19</v>
      </c>
      <c r="F174" s="237" t="s">
        <v>248</v>
      </c>
      <c r="G174" s="234"/>
      <c r="H174" s="236" t="s">
        <v>19</v>
      </c>
      <c r="I174" s="238"/>
      <c r="J174" s="234"/>
      <c r="K174" s="234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208</v>
      </c>
      <c r="AU174" s="243" t="s">
        <v>81</v>
      </c>
      <c r="AV174" s="13" t="s">
        <v>79</v>
      </c>
      <c r="AW174" s="13" t="s">
        <v>33</v>
      </c>
      <c r="AX174" s="13" t="s">
        <v>72</v>
      </c>
      <c r="AY174" s="243" t="s">
        <v>196</v>
      </c>
    </row>
    <row r="175" s="13" customFormat="1">
      <c r="A175" s="13"/>
      <c r="B175" s="233"/>
      <c r="C175" s="234"/>
      <c r="D175" s="235" t="s">
        <v>208</v>
      </c>
      <c r="E175" s="236" t="s">
        <v>19</v>
      </c>
      <c r="F175" s="237" t="s">
        <v>215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208</v>
      </c>
      <c r="AU175" s="243" t="s">
        <v>81</v>
      </c>
      <c r="AV175" s="13" t="s">
        <v>79</v>
      </c>
      <c r="AW175" s="13" t="s">
        <v>33</v>
      </c>
      <c r="AX175" s="13" t="s">
        <v>72</v>
      </c>
      <c r="AY175" s="243" t="s">
        <v>196</v>
      </c>
    </row>
    <row r="176" s="14" customFormat="1">
      <c r="A176" s="14"/>
      <c r="B176" s="244"/>
      <c r="C176" s="245"/>
      <c r="D176" s="235" t="s">
        <v>208</v>
      </c>
      <c r="E176" s="246" t="s">
        <v>19</v>
      </c>
      <c r="F176" s="247" t="s">
        <v>251</v>
      </c>
      <c r="G176" s="245"/>
      <c r="H176" s="248">
        <v>193.5</v>
      </c>
      <c r="I176" s="249"/>
      <c r="J176" s="245"/>
      <c r="K176" s="245"/>
      <c r="L176" s="250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4" t="s">
        <v>208</v>
      </c>
      <c r="AU176" s="254" t="s">
        <v>81</v>
      </c>
      <c r="AV176" s="14" t="s">
        <v>81</v>
      </c>
      <c r="AW176" s="14" t="s">
        <v>33</v>
      </c>
      <c r="AX176" s="14" t="s">
        <v>72</v>
      </c>
      <c r="AY176" s="254" t="s">
        <v>196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250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3" customFormat="1">
      <c r="A178" s="13"/>
      <c r="B178" s="233"/>
      <c r="C178" s="234"/>
      <c r="D178" s="235" t="s">
        <v>208</v>
      </c>
      <c r="E178" s="236" t="s">
        <v>19</v>
      </c>
      <c r="F178" s="237" t="s">
        <v>210</v>
      </c>
      <c r="G178" s="234"/>
      <c r="H178" s="236" t="s">
        <v>19</v>
      </c>
      <c r="I178" s="238"/>
      <c r="J178" s="234"/>
      <c r="K178" s="234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208</v>
      </c>
      <c r="AU178" s="243" t="s">
        <v>81</v>
      </c>
      <c r="AV178" s="13" t="s">
        <v>79</v>
      </c>
      <c r="AW178" s="13" t="s">
        <v>33</v>
      </c>
      <c r="AX178" s="13" t="s">
        <v>72</v>
      </c>
      <c r="AY178" s="243" t="s">
        <v>196</v>
      </c>
    </row>
    <row r="179" s="13" customFormat="1">
      <c r="A179" s="13"/>
      <c r="B179" s="233"/>
      <c r="C179" s="234"/>
      <c r="D179" s="235" t="s">
        <v>208</v>
      </c>
      <c r="E179" s="236" t="s">
        <v>19</v>
      </c>
      <c r="F179" s="237" t="s">
        <v>211</v>
      </c>
      <c r="G179" s="234"/>
      <c r="H179" s="236" t="s">
        <v>19</v>
      </c>
      <c r="I179" s="238"/>
      <c r="J179" s="234"/>
      <c r="K179" s="234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208</v>
      </c>
      <c r="AU179" s="243" t="s">
        <v>81</v>
      </c>
      <c r="AV179" s="13" t="s">
        <v>79</v>
      </c>
      <c r="AW179" s="13" t="s">
        <v>33</v>
      </c>
      <c r="AX179" s="13" t="s">
        <v>72</v>
      </c>
      <c r="AY179" s="243" t="s">
        <v>196</v>
      </c>
    </row>
    <row r="180" s="13" customFormat="1">
      <c r="A180" s="13"/>
      <c r="B180" s="233"/>
      <c r="C180" s="234"/>
      <c r="D180" s="235" t="s">
        <v>208</v>
      </c>
      <c r="E180" s="236" t="s">
        <v>19</v>
      </c>
      <c r="F180" s="237" t="s">
        <v>248</v>
      </c>
      <c r="G180" s="234"/>
      <c r="H180" s="236" t="s">
        <v>19</v>
      </c>
      <c r="I180" s="238"/>
      <c r="J180" s="234"/>
      <c r="K180" s="234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208</v>
      </c>
      <c r="AU180" s="243" t="s">
        <v>81</v>
      </c>
      <c r="AV180" s="13" t="s">
        <v>79</v>
      </c>
      <c r="AW180" s="13" t="s">
        <v>33</v>
      </c>
      <c r="AX180" s="13" t="s">
        <v>72</v>
      </c>
      <c r="AY180" s="243" t="s">
        <v>196</v>
      </c>
    </row>
    <row r="181" s="13" customFormat="1">
      <c r="A181" s="13"/>
      <c r="B181" s="233"/>
      <c r="C181" s="234"/>
      <c r="D181" s="235" t="s">
        <v>208</v>
      </c>
      <c r="E181" s="236" t="s">
        <v>19</v>
      </c>
      <c r="F181" s="237" t="s">
        <v>217</v>
      </c>
      <c r="G181" s="234"/>
      <c r="H181" s="236" t="s">
        <v>19</v>
      </c>
      <c r="I181" s="238"/>
      <c r="J181" s="234"/>
      <c r="K181" s="234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208</v>
      </c>
      <c r="AU181" s="243" t="s">
        <v>81</v>
      </c>
      <c r="AV181" s="13" t="s">
        <v>79</v>
      </c>
      <c r="AW181" s="13" t="s">
        <v>33</v>
      </c>
      <c r="AX181" s="13" t="s">
        <v>72</v>
      </c>
      <c r="AY181" s="243" t="s">
        <v>196</v>
      </c>
    </row>
    <row r="182" s="14" customFormat="1">
      <c r="A182" s="14"/>
      <c r="B182" s="244"/>
      <c r="C182" s="245"/>
      <c r="D182" s="235" t="s">
        <v>208</v>
      </c>
      <c r="E182" s="246" t="s">
        <v>19</v>
      </c>
      <c r="F182" s="247" t="s">
        <v>252</v>
      </c>
      <c r="G182" s="245"/>
      <c r="H182" s="248">
        <v>246.5</v>
      </c>
      <c r="I182" s="249"/>
      <c r="J182" s="245"/>
      <c r="K182" s="245"/>
      <c r="L182" s="250"/>
      <c r="M182" s="251"/>
      <c r="N182" s="252"/>
      <c r="O182" s="252"/>
      <c r="P182" s="252"/>
      <c r="Q182" s="252"/>
      <c r="R182" s="252"/>
      <c r="S182" s="252"/>
      <c r="T182" s="25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4" t="s">
        <v>208</v>
      </c>
      <c r="AU182" s="254" t="s">
        <v>81</v>
      </c>
      <c r="AV182" s="14" t="s">
        <v>81</v>
      </c>
      <c r="AW182" s="14" t="s">
        <v>33</v>
      </c>
      <c r="AX182" s="14" t="s">
        <v>72</v>
      </c>
      <c r="AY182" s="254" t="s">
        <v>196</v>
      </c>
    </row>
    <row r="183" s="13" customFormat="1">
      <c r="A183" s="13"/>
      <c r="B183" s="233"/>
      <c r="C183" s="234"/>
      <c r="D183" s="235" t="s">
        <v>208</v>
      </c>
      <c r="E183" s="236" t="s">
        <v>19</v>
      </c>
      <c r="F183" s="237" t="s">
        <v>250</v>
      </c>
      <c r="G183" s="234"/>
      <c r="H183" s="236" t="s">
        <v>19</v>
      </c>
      <c r="I183" s="238"/>
      <c r="J183" s="234"/>
      <c r="K183" s="234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208</v>
      </c>
      <c r="AU183" s="243" t="s">
        <v>81</v>
      </c>
      <c r="AV183" s="13" t="s">
        <v>79</v>
      </c>
      <c r="AW183" s="13" t="s">
        <v>33</v>
      </c>
      <c r="AX183" s="13" t="s">
        <v>72</v>
      </c>
      <c r="AY183" s="243" t="s">
        <v>196</v>
      </c>
    </row>
    <row r="184" s="13" customFormat="1">
      <c r="A184" s="13"/>
      <c r="B184" s="233"/>
      <c r="C184" s="234"/>
      <c r="D184" s="235" t="s">
        <v>208</v>
      </c>
      <c r="E184" s="236" t="s">
        <v>19</v>
      </c>
      <c r="F184" s="237" t="s">
        <v>210</v>
      </c>
      <c r="G184" s="234"/>
      <c r="H184" s="236" t="s">
        <v>19</v>
      </c>
      <c r="I184" s="238"/>
      <c r="J184" s="234"/>
      <c r="K184" s="234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208</v>
      </c>
      <c r="AU184" s="243" t="s">
        <v>81</v>
      </c>
      <c r="AV184" s="13" t="s">
        <v>79</v>
      </c>
      <c r="AW184" s="13" t="s">
        <v>33</v>
      </c>
      <c r="AX184" s="13" t="s">
        <v>72</v>
      </c>
      <c r="AY184" s="243" t="s">
        <v>196</v>
      </c>
    </row>
    <row r="185" s="13" customFormat="1">
      <c r="A185" s="13"/>
      <c r="B185" s="233"/>
      <c r="C185" s="234"/>
      <c r="D185" s="235" t="s">
        <v>208</v>
      </c>
      <c r="E185" s="236" t="s">
        <v>19</v>
      </c>
      <c r="F185" s="237" t="s">
        <v>211</v>
      </c>
      <c r="G185" s="234"/>
      <c r="H185" s="236" t="s">
        <v>19</v>
      </c>
      <c r="I185" s="238"/>
      <c r="J185" s="234"/>
      <c r="K185" s="234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208</v>
      </c>
      <c r="AU185" s="243" t="s">
        <v>81</v>
      </c>
      <c r="AV185" s="13" t="s">
        <v>79</v>
      </c>
      <c r="AW185" s="13" t="s">
        <v>33</v>
      </c>
      <c r="AX185" s="13" t="s">
        <v>72</v>
      </c>
      <c r="AY185" s="243" t="s">
        <v>196</v>
      </c>
    </row>
    <row r="186" s="13" customFormat="1">
      <c r="A186" s="13"/>
      <c r="B186" s="233"/>
      <c r="C186" s="234"/>
      <c r="D186" s="235" t="s">
        <v>208</v>
      </c>
      <c r="E186" s="236" t="s">
        <v>19</v>
      </c>
      <c r="F186" s="237" t="s">
        <v>253</v>
      </c>
      <c r="G186" s="234"/>
      <c r="H186" s="236" t="s">
        <v>19</v>
      </c>
      <c r="I186" s="238"/>
      <c r="J186" s="234"/>
      <c r="K186" s="234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208</v>
      </c>
      <c r="AU186" s="243" t="s">
        <v>81</v>
      </c>
      <c r="AV186" s="13" t="s">
        <v>79</v>
      </c>
      <c r="AW186" s="13" t="s">
        <v>33</v>
      </c>
      <c r="AX186" s="13" t="s">
        <v>72</v>
      </c>
      <c r="AY186" s="243" t="s">
        <v>196</v>
      </c>
    </row>
    <row r="187" s="13" customFormat="1">
      <c r="A187" s="13"/>
      <c r="B187" s="233"/>
      <c r="C187" s="234"/>
      <c r="D187" s="235" t="s">
        <v>208</v>
      </c>
      <c r="E187" s="236" t="s">
        <v>19</v>
      </c>
      <c r="F187" s="237" t="s">
        <v>212</v>
      </c>
      <c r="G187" s="234"/>
      <c r="H187" s="236" t="s">
        <v>19</v>
      </c>
      <c r="I187" s="238"/>
      <c r="J187" s="234"/>
      <c r="K187" s="234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208</v>
      </c>
      <c r="AU187" s="243" t="s">
        <v>81</v>
      </c>
      <c r="AV187" s="13" t="s">
        <v>79</v>
      </c>
      <c r="AW187" s="13" t="s">
        <v>33</v>
      </c>
      <c r="AX187" s="13" t="s">
        <v>72</v>
      </c>
      <c r="AY187" s="243" t="s">
        <v>196</v>
      </c>
    </row>
    <row r="188" s="14" customFormat="1">
      <c r="A188" s="14"/>
      <c r="B188" s="244"/>
      <c r="C188" s="245"/>
      <c r="D188" s="235" t="s">
        <v>208</v>
      </c>
      <c r="E188" s="246" t="s">
        <v>19</v>
      </c>
      <c r="F188" s="247" t="s">
        <v>254</v>
      </c>
      <c r="G188" s="245"/>
      <c r="H188" s="248">
        <v>85</v>
      </c>
      <c r="I188" s="249"/>
      <c r="J188" s="245"/>
      <c r="K188" s="245"/>
      <c r="L188" s="250"/>
      <c r="M188" s="251"/>
      <c r="N188" s="252"/>
      <c r="O188" s="252"/>
      <c r="P188" s="252"/>
      <c r="Q188" s="252"/>
      <c r="R188" s="252"/>
      <c r="S188" s="252"/>
      <c r="T188" s="25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4" t="s">
        <v>208</v>
      </c>
      <c r="AU188" s="254" t="s">
        <v>81</v>
      </c>
      <c r="AV188" s="14" t="s">
        <v>81</v>
      </c>
      <c r="AW188" s="14" t="s">
        <v>33</v>
      </c>
      <c r="AX188" s="14" t="s">
        <v>72</v>
      </c>
      <c r="AY188" s="254" t="s">
        <v>196</v>
      </c>
    </row>
    <row r="189" s="13" customFormat="1">
      <c r="A189" s="13"/>
      <c r="B189" s="233"/>
      <c r="C189" s="234"/>
      <c r="D189" s="235" t="s">
        <v>208</v>
      </c>
      <c r="E189" s="236" t="s">
        <v>19</v>
      </c>
      <c r="F189" s="237" t="s">
        <v>250</v>
      </c>
      <c r="G189" s="234"/>
      <c r="H189" s="236" t="s">
        <v>19</v>
      </c>
      <c r="I189" s="238"/>
      <c r="J189" s="234"/>
      <c r="K189" s="234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208</v>
      </c>
      <c r="AU189" s="243" t="s">
        <v>81</v>
      </c>
      <c r="AV189" s="13" t="s">
        <v>79</v>
      </c>
      <c r="AW189" s="13" t="s">
        <v>33</v>
      </c>
      <c r="AX189" s="13" t="s">
        <v>72</v>
      </c>
      <c r="AY189" s="243" t="s">
        <v>196</v>
      </c>
    </row>
    <row r="190" s="13" customFormat="1">
      <c r="A190" s="13"/>
      <c r="B190" s="233"/>
      <c r="C190" s="234"/>
      <c r="D190" s="235" t="s">
        <v>208</v>
      </c>
      <c r="E190" s="236" t="s">
        <v>19</v>
      </c>
      <c r="F190" s="237" t="s">
        <v>210</v>
      </c>
      <c r="G190" s="234"/>
      <c r="H190" s="236" t="s">
        <v>19</v>
      </c>
      <c r="I190" s="238"/>
      <c r="J190" s="234"/>
      <c r="K190" s="234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208</v>
      </c>
      <c r="AU190" s="243" t="s">
        <v>81</v>
      </c>
      <c r="AV190" s="13" t="s">
        <v>79</v>
      </c>
      <c r="AW190" s="13" t="s">
        <v>33</v>
      </c>
      <c r="AX190" s="13" t="s">
        <v>72</v>
      </c>
      <c r="AY190" s="243" t="s">
        <v>196</v>
      </c>
    </row>
    <row r="191" s="13" customFormat="1">
      <c r="A191" s="13"/>
      <c r="B191" s="233"/>
      <c r="C191" s="234"/>
      <c r="D191" s="235" t="s">
        <v>208</v>
      </c>
      <c r="E191" s="236" t="s">
        <v>19</v>
      </c>
      <c r="F191" s="237" t="s">
        <v>211</v>
      </c>
      <c r="G191" s="234"/>
      <c r="H191" s="236" t="s">
        <v>19</v>
      </c>
      <c r="I191" s="238"/>
      <c r="J191" s="234"/>
      <c r="K191" s="234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208</v>
      </c>
      <c r="AU191" s="243" t="s">
        <v>81</v>
      </c>
      <c r="AV191" s="13" t="s">
        <v>79</v>
      </c>
      <c r="AW191" s="13" t="s">
        <v>33</v>
      </c>
      <c r="AX191" s="13" t="s">
        <v>72</v>
      </c>
      <c r="AY191" s="243" t="s">
        <v>196</v>
      </c>
    </row>
    <row r="192" s="13" customFormat="1">
      <c r="A192" s="13"/>
      <c r="B192" s="233"/>
      <c r="C192" s="234"/>
      <c r="D192" s="235" t="s">
        <v>208</v>
      </c>
      <c r="E192" s="236" t="s">
        <v>19</v>
      </c>
      <c r="F192" s="237" t="s">
        <v>255</v>
      </c>
      <c r="G192" s="234"/>
      <c r="H192" s="236" t="s">
        <v>19</v>
      </c>
      <c r="I192" s="238"/>
      <c r="J192" s="234"/>
      <c r="K192" s="234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208</v>
      </c>
      <c r="AU192" s="243" t="s">
        <v>81</v>
      </c>
      <c r="AV192" s="13" t="s">
        <v>79</v>
      </c>
      <c r="AW192" s="13" t="s">
        <v>33</v>
      </c>
      <c r="AX192" s="13" t="s">
        <v>72</v>
      </c>
      <c r="AY192" s="243" t="s">
        <v>196</v>
      </c>
    </row>
    <row r="193" s="13" customFormat="1">
      <c r="A193" s="13"/>
      <c r="B193" s="233"/>
      <c r="C193" s="234"/>
      <c r="D193" s="235" t="s">
        <v>208</v>
      </c>
      <c r="E193" s="236" t="s">
        <v>19</v>
      </c>
      <c r="F193" s="237" t="s">
        <v>215</v>
      </c>
      <c r="G193" s="234"/>
      <c r="H193" s="236" t="s">
        <v>19</v>
      </c>
      <c r="I193" s="238"/>
      <c r="J193" s="234"/>
      <c r="K193" s="234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208</v>
      </c>
      <c r="AU193" s="243" t="s">
        <v>81</v>
      </c>
      <c r="AV193" s="13" t="s">
        <v>79</v>
      </c>
      <c r="AW193" s="13" t="s">
        <v>33</v>
      </c>
      <c r="AX193" s="13" t="s">
        <v>72</v>
      </c>
      <c r="AY193" s="243" t="s">
        <v>196</v>
      </c>
    </row>
    <row r="194" s="14" customFormat="1">
      <c r="A194" s="14"/>
      <c r="B194" s="244"/>
      <c r="C194" s="245"/>
      <c r="D194" s="235" t="s">
        <v>208</v>
      </c>
      <c r="E194" s="246" t="s">
        <v>19</v>
      </c>
      <c r="F194" s="247" t="s">
        <v>256</v>
      </c>
      <c r="G194" s="245"/>
      <c r="H194" s="248">
        <v>88</v>
      </c>
      <c r="I194" s="249"/>
      <c r="J194" s="245"/>
      <c r="K194" s="245"/>
      <c r="L194" s="250"/>
      <c r="M194" s="251"/>
      <c r="N194" s="252"/>
      <c r="O194" s="252"/>
      <c r="P194" s="252"/>
      <c r="Q194" s="252"/>
      <c r="R194" s="252"/>
      <c r="S194" s="252"/>
      <c r="T194" s="25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4" t="s">
        <v>208</v>
      </c>
      <c r="AU194" s="254" t="s">
        <v>81</v>
      </c>
      <c r="AV194" s="14" t="s">
        <v>81</v>
      </c>
      <c r="AW194" s="14" t="s">
        <v>33</v>
      </c>
      <c r="AX194" s="14" t="s">
        <v>72</v>
      </c>
      <c r="AY194" s="254" t="s">
        <v>196</v>
      </c>
    </row>
    <row r="195" s="13" customFormat="1">
      <c r="A195" s="13"/>
      <c r="B195" s="233"/>
      <c r="C195" s="234"/>
      <c r="D195" s="235" t="s">
        <v>208</v>
      </c>
      <c r="E195" s="236" t="s">
        <v>19</v>
      </c>
      <c r="F195" s="237" t="s">
        <v>250</v>
      </c>
      <c r="G195" s="234"/>
      <c r="H195" s="236" t="s">
        <v>19</v>
      </c>
      <c r="I195" s="238"/>
      <c r="J195" s="234"/>
      <c r="K195" s="234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208</v>
      </c>
      <c r="AU195" s="243" t="s">
        <v>81</v>
      </c>
      <c r="AV195" s="13" t="s">
        <v>79</v>
      </c>
      <c r="AW195" s="13" t="s">
        <v>33</v>
      </c>
      <c r="AX195" s="13" t="s">
        <v>72</v>
      </c>
      <c r="AY195" s="243" t="s">
        <v>196</v>
      </c>
    </row>
    <row r="196" s="13" customFormat="1">
      <c r="A196" s="13"/>
      <c r="B196" s="233"/>
      <c r="C196" s="234"/>
      <c r="D196" s="235" t="s">
        <v>208</v>
      </c>
      <c r="E196" s="236" t="s">
        <v>19</v>
      </c>
      <c r="F196" s="237" t="s">
        <v>210</v>
      </c>
      <c r="G196" s="234"/>
      <c r="H196" s="236" t="s">
        <v>19</v>
      </c>
      <c r="I196" s="238"/>
      <c r="J196" s="234"/>
      <c r="K196" s="234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208</v>
      </c>
      <c r="AU196" s="243" t="s">
        <v>81</v>
      </c>
      <c r="AV196" s="13" t="s">
        <v>79</v>
      </c>
      <c r="AW196" s="13" t="s">
        <v>33</v>
      </c>
      <c r="AX196" s="13" t="s">
        <v>72</v>
      </c>
      <c r="AY196" s="243" t="s">
        <v>196</v>
      </c>
    </row>
    <row r="197" s="13" customFormat="1">
      <c r="A197" s="13"/>
      <c r="B197" s="233"/>
      <c r="C197" s="234"/>
      <c r="D197" s="235" t="s">
        <v>208</v>
      </c>
      <c r="E197" s="236" t="s">
        <v>19</v>
      </c>
      <c r="F197" s="237" t="s">
        <v>211</v>
      </c>
      <c r="G197" s="234"/>
      <c r="H197" s="236" t="s">
        <v>19</v>
      </c>
      <c r="I197" s="238"/>
      <c r="J197" s="234"/>
      <c r="K197" s="234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208</v>
      </c>
      <c r="AU197" s="243" t="s">
        <v>81</v>
      </c>
      <c r="AV197" s="13" t="s">
        <v>79</v>
      </c>
      <c r="AW197" s="13" t="s">
        <v>33</v>
      </c>
      <c r="AX197" s="13" t="s">
        <v>72</v>
      </c>
      <c r="AY197" s="243" t="s">
        <v>196</v>
      </c>
    </row>
    <row r="198" s="13" customFormat="1">
      <c r="A198" s="13"/>
      <c r="B198" s="233"/>
      <c r="C198" s="234"/>
      <c r="D198" s="235" t="s">
        <v>208</v>
      </c>
      <c r="E198" s="236" t="s">
        <v>19</v>
      </c>
      <c r="F198" s="237" t="s">
        <v>257</v>
      </c>
      <c r="G198" s="234"/>
      <c r="H198" s="236" t="s">
        <v>19</v>
      </c>
      <c r="I198" s="238"/>
      <c r="J198" s="234"/>
      <c r="K198" s="234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208</v>
      </c>
      <c r="AU198" s="243" t="s">
        <v>81</v>
      </c>
      <c r="AV198" s="13" t="s">
        <v>79</v>
      </c>
      <c r="AW198" s="13" t="s">
        <v>33</v>
      </c>
      <c r="AX198" s="13" t="s">
        <v>72</v>
      </c>
      <c r="AY198" s="243" t="s">
        <v>196</v>
      </c>
    </row>
    <row r="199" s="13" customFormat="1">
      <c r="A199" s="13"/>
      <c r="B199" s="233"/>
      <c r="C199" s="234"/>
      <c r="D199" s="235" t="s">
        <v>208</v>
      </c>
      <c r="E199" s="236" t="s">
        <v>19</v>
      </c>
      <c r="F199" s="237" t="s">
        <v>217</v>
      </c>
      <c r="G199" s="234"/>
      <c r="H199" s="236" t="s">
        <v>19</v>
      </c>
      <c r="I199" s="238"/>
      <c r="J199" s="234"/>
      <c r="K199" s="234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208</v>
      </c>
      <c r="AU199" s="243" t="s">
        <v>81</v>
      </c>
      <c r="AV199" s="13" t="s">
        <v>79</v>
      </c>
      <c r="AW199" s="13" t="s">
        <v>33</v>
      </c>
      <c r="AX199" s="13" t="s">
        <v>72</v>
      </c>
      <c r="AY199" s="243" t="s">
        <v>196</v>
      </c>
    </row>
    <row r="200" s="14" customFormat="1">
      <c r="A200" s="14"/>
      <c r="B200" s="244"/>
      <c r="C200" s="245"/>
      <c r="D200" s="235" t="s">
        <v>208</v>
      </c>
      <c r="E200" s="246" t="s">
        <v>19</v>
      </c>
      <c r="F200" s="247" t="s">
        <v>258</v>
      </c>
      <c r="G200" s="245"/>
      <c r="H200" s="248">
        <v>294</v>
      </c>
      <c r="I200" s="249"/>
      <c r="J200" s="245"/>
      <c r="K200" s="245"/>
      <c r="L200" s="250"/>
      <c r="M200" s="251"/>
      <c r="N200" s="252"/>
      <c r="O200" s="252"/>
      <c r="P200" s="252"/>
      <c r="Q200" s="252"/>
      <c r="R200" s="252"/>
      <c r="S200" s="252"/>
      <c r="T200" s="25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4" t="s">
        <v>208</v>
      </c>
      <c r="AU200" s="254" t="s">
        <v>81</v>
      </c>
      <c r="AV200" s="14" t="s">
        <v>81</v>
      </c>
      <c r="AW200" s="14" t="s">
        <v>33</v>
      </c>
      <c r="AX200" s="14" t="s">
        <v>72</v>
      </c>
      <c r="AY200" s="254" t="s">
        <v>196</v>
      </c>
    </row>
    <row r="201" s="13" customFormat="1">
      <c r="A201" s="13"/>
      <c r="B201" s="233"/>
      <c r="C201" s="234"/>
      <c r="D201" s="235" t="s">
        <v>208</v>
      </c>
      <c r="E201" s="236" t="s">
        <v>19</v>
      </c>
      <c r="F201" s="237" t="s">
        <v>250</v>
      </c>
      <c r="G201" s="234"/>
      <c r="H201" s="236" t="s">
        <v>19</v>
      </c>
      <c r="I201" s="238"/>
      <c r="J201" s="234"/>
      <c r="K201" s="234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208</v>
      </c>
      <c r="AU201" s="243" t="s">
        <v>81</v>
      </c>
      <c r="AV201" s="13" t="s">
        <v>79</v>
      </c>
      <c r="AW201" s="13" t="s">
        <v>33</v>
      </c>
      <c r="AX201" s="13" t="s">
        <v>72</v>
      </c>
      <c r="AY201" s="243" t="s">
        <v>196</v>
      </c>
    </row>
    <row r="202" s="15" customFormat="1">
      <c r="A202" s="15"/>
      <c r="B202" s="255"/>
      <c r="C202" s="256"/>
      <c r="D202" s="235" t="s">
        <v>208</v>
      </c>
      <c r="E202" s="257" t="s">
        <v>19</v>
      </c>
      <c r="F202" s="258" t="s">
        <v>219</v>
      </c>
      <c r="G202" s="256"/>
      <c r="H202" s="259">
        <v>1088</v>
      </c>
      <c r="I202" s="260"/>
      <c r="J202" s="256"/>
      <c r="K202" s="256"/>
      <c r="L202" s="261"/>
      <c r="M202" s="262"/>
      <c r="N202" s="263"/>
      <c r="O202" s="263"/>
      <c r="P202" s="263"/>
      <c r="Q202" s="263"/>
      <c r="R202" s="263"/>
      <c r="S202" s="263"/>
      <c r="T202" s="264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5" t="s">
        <v>208</v>
      </c>
      <c r="AU202" s="265" t="s">
        <v>81</v>
      </c>
      <c r="AV202" s="15" t="s">
        <v>204</v>
      </c>
      <c r="AW202" s="15" t="s">
        <v>33</v>
      </c>
      <c r="AX202" s="15" t="s">
        <v>79</v>
      </c>
      <c r="AY202" s="265" t="s">
        <v>196</v>
      </c>
    </row>
    <row r="203" s="12" customFormat="1" ht="22.8" customHeight="1">
      <c r="A203" s="12"/>
      <c r="B203" s="199"/>
      <c r="C203" s="200"/>
      <c r="D203" s="201" t="s">
        <v>71</v>
      </c>
      <c r="E203" s="213" t="s">
        <v>259</v>
      </c>
      <c r="F203" s="213" t="s">
        <v>260</v>
      </c>
      <c r="G203" s="200"/>
      <c r="H203" s="200"/>
      <c r="I203" s="203"/>
      <c r="J203" s="214">
        <f>BK203</f>
        <v>0</v>
      </c>
      <c r="K203" s="200"/>
      <c r="L203" s="205"/>
      <c r="M203" s="206"/>
      <c r="N203" s="207"/>
      <c r="O203" s="207"/>
      <c r="P203" s="208">
        <f>SUM(P204:P258)</f>
        <v>0</v>
      </c>
      <c r="Q203" s="207"/>
      <c r="R203" s="208">
        <f>SUM(R204:R258)</f>
        <v>0</v>
      </c>
      <c r="S203" s="207"/>
      <c r="T203" s="209">
        <f>SUM(T204:T258)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0" t="s">
        <v>79</v>
      </c>
      <c r="AT203" s="211" t="s">
        <v>71</v>
      </c>
      <c r="AU203" s="211" t="s">
        <v>79</v>
      </c>
      <c r="AY203" s="210" t="s">
        <v>196</v>
      </c>
      <c r="BK203" s="212">
        <f>SUM(BK204:BK258)</f>
        <v>0</v>
      </c>
    </row>
    <row r="204" s="2" customFormat="1" ht="16.5" customHeight="1">
      <c r="A204" s="41"/>
      <c r="B204" s="42"/>
      <c r="C204" s="215" t="s">
        <v>261</v>
      </c>
      <c r="D204" s="215" t="s">
        <v>199</v>
      </c>
      <c r="E204" s="216" t="s">
        <v>262</v>
      </c>
      <c r="F204" s="217" t="s">
        <v>263</v>
      </c>
      <c r="G204" s="218" t="s">
        <v>264</v>
      </c>
      <c r="H204" s="219">
        <v>47.700000000000003</v>
      </c>
      <c r="I204" s="220"/>
      <c r="J204" s="221">
        <f>ROUND(I204*H204,2)</f>
        <v>0</v>
      </c>
      <c r="K204" s="217" t="s">
        <v>203</v>
      </c>
      <c r="L204" s="47"/>
      <c r="M204" s="222" t="s">
        <v>19</v>
      </c>
      <c r="N204" s="223" t="s">
        <v>43</v>
      </c>
      <c r="O204" s="87"/>
      <c r="P204" s="224">
        <f>O204*H204</f>
        <v>0</v>
      </c>
      <c r="Q204" s="224">
        <v>0</v>
      </c>
      <c r="R204" s="224">
        <f>Q204*H204</f>
        <v>0</v>
      </c>
      <c r="S204" s="224">
        <v>0</v>
      </c>
      <c r="T204" s="22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204</v>
      </c>
      <c r="AT204" s="226" t="s">
        <v>199</v>
      </c>
      <c r="AU204" s="226" t="s">
        <v>81</v>
      </c>
      <c r="AY204" s="20" t="s">
        <v>196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79</v>
      </c>
      <c r="BK204" s="227">
        <f>ROUND(I204*H204,2)</f>
        <v>0</v>
      </c>
      <c r="BL204" s="20" t="s">
        <v>204</v>
      </c>
      <c r="BM204" s="226" t="s">
        <v>265</v>
      </c>
    </row>
    <row r="205" s="2" customFormat="1">
      <c r="A205" s="41"/>
      <c r="B205" s="42"/>
      <c r="C205" s="43"/>
      <c r="D205" s="228" t="s">
        <v>206</v>
      </c>
      <c r="E205" s="43"/>
      <c r="F205" s="229" t="s">
        <v>266</v>
      </c>
      <c r="G205" s="43"/>
      <c r="H205" s="43"/>
      <c r="I205" s="230"/>
      <c r="J205" s="43"/>
      <c r="K205" s="43"/>
      <c r="L205" s="47"/>
      <c r="M205" s="231"/>
      <c r="N205" s="232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206</v>
      </c>
      <c r="AU205" s="20" t="s">
        <v>81</v>
      </c>
    </row>
    <row r="206" s="13" customFormat="1">
      <c r="A206" s="13"/>
      <c r="B206" s="233"/>
      <c r="C206" s="234"/>
      <c r="D206" s="235" t="s">
        <v>208</v>
      </c>
      <c r="E206" s="236" t="s">
        <v>19</v>
      </c>
      <c r="F206" s="237" t="s">
        <v>210</v>
      </c>
      <c r="G206" s="234"/>
      <c r="H206" s="236" t="s">
        <v>19</v>
      </c>
      <c r="I206" s="238"/>
      <c r="J206" s="234"/>
      <c r="K206" s="234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208</v>
      </c>
      <c r="AU206" s="243" t="s">
        <v>81</v>
      </c>
      <c r="AV206" s="13" t="s">
        <v>79</v>
      </c>
      <c r="AW206" s="13" t="s">
        <v>33</v>
      </c>
      <c r="AX206" s="13" t="s">
        <v>72</v>
      </c>
      <c r="AY206" s="243" t="s">
        <v>196</v>
      </c>
    </row>
    <row r="207" s="13" customFormat="1">
      <c r="A207" s="13"/>
      <c r="B207" s="233"/>
      <c r="C207" s="234"/>
      <c r="D207" s="235" t="s">
        <v>208</v>
      </c>
      <c r="E207" s="236" t="s">
        <v>19</v>
      </c>
      <c r="F207" s="237" t="s">
        <v>211</v>
      </c>
      <c r="G207" s="234"/>
      <c r="H207" s="236" t="s">
        <v>19</v>
      </c>
      <c r="I207" s="238"/>
      <c r="J207" s="234"/>
      <c r="K207" s="234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208</v>
      </c>
      <c r="AU207" s="243" t="s">
        <v>81</v>
      </c>
      <c r="AV207" s="13" t="s">
        <v>79</v>
      </c>
      <c r="AW207" s="13" t="s">
        <v>33</v>
      </c>
      <c r="AX207" s="13" t="s">
        <v>72</v>
      </c>
      <c r="AY207" s="243" t="s">
        <v>196</v>
      </c>
    </row>
    <row r="208" s="13" customFormat="1">
      <c r="A208" s="13"/>
      <c r="B208" s="233"/>
      <c r="C208" s="234"/>
      <c r="D208" s="235" t="s">
        <v>208</v>
      </c>
      <c r="E208" s="236" t="s">
        <v>19</v>
      </c>
      <c r="F208" s="237" t="s">
        <v>267</v>
      </c>
      <c r="G208" s="234"/>
      <c r="H208" s="236" t="s">
        <v>19</v>
      </c>
      <c r="I208" s="238"/>
      <c r="J208" s="234"/>
      <c r="K208" s="234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208</v>
      </c>
      <c r="AU208" s="243" t="s">
        <v>81</v>
      </c>
      <c r="AV208" s="13" t="s">
        <v>79</v>
      </c>
      <c r="AW208" s="13" t="s">
        <v>33</v>
      </c>
      <c r="AX208" s="13" t="s">
        <v>72</v>
      </c>
      <c r="AY208" s="243" t="s">
        <v>196</v>
      </c>
    </row>
    <row r="209" s="13" customFormat="1">
      <c r="A209" s="13"/>
      <c r="B209" s="233"/>
      <c r="C209" s="234"/>
      <c r="D209" s="235" t="s">
        <v>208</v>
      </c>
      <c r="E209" s="236" t="s">
        <v>19</v>
      </c>
      <c r="F209" s="237" t="s">
        <v>212</v>
      </c>
      <c r="G209" s="234"/>
      <c r="H209" s="236" t="s">
        <v>19</v>
      </c>
      <c r="I209" s="238"/>
      <c r="J209" s="234"/>
      <c r="K209" s="234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208</v>
      </c>
      <c r="AU209" s="243" t="s">
        <v>81</v>
      </c>
      <c r="AV209" s="13" t="s">
        <v>79</v>
      </c>
      <c r="AW209" s="13" t="s">
        <v>33</v>
      </c>
      <c r="AX209" s="13" t="s">
        <v>72</v>
      </c>
      <c r="AY209" s="243" t="s">
        <v>196</v>
      </c>
    </row>
    <row r="210" s="14" customFormat="1">
      <c r="A210" s="14"/>
      <c r="B210" s="244"/>
      <c r="C210" s="245"/>
      <c r="D210" s="235" t="s">
        <v>208</v>
      </c>
      <c r="E210" s="246" t="s">
        <v>19</v>
      </c>
      <c r="F210" s="247" t="s">
        <v>268</v>
      </c>
      <c r="G210" s="245"/>
      <c r="H210" s="248">
        <v>8.6999999999999993</v>
      </c>
      <c r="I210" s="249"/>
      <c r="J210" s="245"/>
      <c r="K210" s="245"/>
      <c r="L210" s="250"/>
      <c r="M210" s="251"/>
      <c r="N210" s="252"/>
      <c r="O210" s="252"/>
      <c r="P210" s="252"/>
      <c r="Q210" s="252"/>
      <c r="R210" s="252"/>
      <c r="S210" s="252"/>
      <c r="T210" s="253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4" t="s">
        <v>208</v>
      </c>
      <c r="AU210" s="254" t="s">
        <v>81</v>
      </c>
      <c r="AV210" s="14" t="s">
        <v>81</v>
      </c>
      <c r="AW210" s="14" t="s">
        <v>33</v>
      </c>
      <c r="AX210" s="14" t="s">
        <v>72</v>
      </c>
      <c r="AY210" s="254" t="s">
        <v>196</v>
      </c>
    </row>
    <row r="211" s="13" customFormat="1">
      <c r="A211" s="13"/>
      <c r="B211" s="233"/>
      <c r="C211" s="234"/>
      <c r="D211" s="235" t="s">
        <v>208</v>
      </c>
      <c r="E211" s="236" t="s">
        <v>19</v>
      </c>
      <c r="F211" s="237" t="s">
        <v>214</v>
      </c>
      <c r="G211" s="234"/>
      <c r="H211" s="236" t="s">
        <v>19</v>
      </c>
      <c r="I211" s="238"/>
      <c r="J211" s="234"/>
      <c r="K211" s="234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208</v>
      </c>
      <c r="AU211" s="243" t="s">
        <v>81</v>
      </c>
      <c r="AV211" s="13" t="s">
        <v>79</v>
      </c>
      <c r="AW211" s="13" t="s">
        <v>33</v>
      </c>
      <c r="AX211" s="13" t="s">
        <v>72</v>
      </c>
      <c r="AY211" s="243" t="s">
        <v>196</v>
      </c>
    </row>
    <row r="212" s="16" customFormat="1">
      <c r="A212" s="16"/>
      <c r="B212" s="266"/>
      <c r="C212" s="267"/>
      <c r="D212" s="235" t="s">
        <v>208</v>
      </c>
      <c r="E212" s="268" t="s">
        <v>19</v>
      </c>
      <c r="F212" s="269" t="s">
        <v>269</v>
      </c>
      <c r="G212" s="267"/>
      <c r="H212" s="270">
        <v>8.6999999999999993</v>
      </c>
      <c r="I212" s="271"/>
      <c r="J212" s="267"/>
      <c r="K212" s="267"/>
      <c r="L212" s="272"/>
      <c r="M212" s="273"/>
      <c r="N212" s="274"/>
      <c r="O212" s="274"/>
      <c r="P212" s="274"/>
      <c r="Q212" s="274"/>
      <c r="R212" s="274"/>
      <c r="S212" s="274"/>
      <c r="T212" s="275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T212" s="276" t="s">
        <v>208</v>
      </c>
      <c r="AU212" s="276" t="s">
        <v>81</v>
      </c>
      <c r="AV212" s="16" t="s">
        <v>226</v>
      </c>
      <c r="AW212" s="16" t="s">
        <v>33</v>
      </c>
      <c r="AX212" s="16" t="s">
        <v>72</v>
      </c>
      <c r="AY212" s="276" t="s">
        <v>196</v>
      </c>
    </row>
    <row r="213" s="13" customFormat="1">
      <c r="A213" s="13"/>
      <c r="B213" s="233"/>
      <c r="C213" s="234"/>
      <c r="D213" s="235" t="s">
        <v>208</v>
      </c>
      <c r="E213" s="236" t="s">
        <v>19</v>
      </c>
      <c r="F213" s="237" t="s">
        <v>210</v>
      </c>
      <c r="G213" s="234"/>
      <c r="H213" s="236" t="s">
        <v>19</v>
      </c>
      <c r="I213" s="238"/>
      <c r="J213" s="234"/>
      <c r="K213" s="234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208</v>
      </c>
      <c r="AU213" s="243" t="s">
        <v>81</v>
      </c>
      <c r="AV213" s="13" t="s">
        <v>79</v>
      </c>
      <c r="AW213" s="13" t="s">
        <v>33</v>
      </c>
      <c r="AX213" s="13" t="s">
        <v>72</v>
      </c>
      <c r="AY213" s="243" t="s">
        <v>196</v>
      </c>
    </row>
    <row r="214" s="13" customFormat="1">
      <c r="A214" s="13"/>
      <c r="B214" s="233"/>
      <c r="C214" s="234"/>
      <c r="D214" s="235" t="s">
        <v>208</v>
      </c>
      <c r="E214" s="236" t="s">
        <v>19</v>
      </c>
      <c r="F214" s="237" t="s">
        <v>211</v>
      </c>
      <c r="G214" s="234"/>
      <c r="H214" s="236" t="s">
        <v>19</v>
      </c>
      <c r="I214" s="238"/>
      <c r="J214" s="234"/>
      <c r="K214" s="234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208</v>
      </c>
      <c r="AU214" s="243" t="s">
        <v>81</v>
      </c>
      <c r="AV214" s="13" t="s">
        <v>79</v>
      </c>
      <c r="AW214" s="13" t="s">
        <v>33</v>
      </c>
      <c r="AX214" s="13" t="s">
        <v>72</v>
      </c>
      <c r="AY214" s="243" t="s">
        <v>196</v>
      </c>
    </row>
    <row r="215" s="13" customFormat="1">
      <c r="A215" s="13"/>
      <c r="B215" s="233"/>
      <c r="C215" s="234"/>
      <c r="D215" s="235" t="s">
        <v>208</v>
      </c>
      <c r="E215" s="236" t="s">
        <v>19</v>
      </c>
      <c r="F215" s="237" t="s">
        <v>270</v>
      </c>
      <c r="G215" s="234"/>
      <c r="H215" s="236" t="s">
        <v>19</v>
      </c>
      <c r="I215" s="238"/>
      <c r="J215" s="234"/>
      <c r="K215" s="234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208</v>
      </c>
      <c r="AU215" s="243" t="s">
        <v>81</v>
      </c>
      <c r="AV215" s="13" t="s">
        <v>79</v>
      </c>
      <c r="AW215" s="13" t="s">
        <v>33</v>
      </c>
      <c r="AX215" s="13" t="s">
        <v>72</v>
      </c>
      <c r="AY215" s="243" t="s">
        <v>196</v>
      </c>
    </row>
    <row r="216" s="13" customFormat="1">
      <c r="A216" s="13"/>
      <c r="B216" s="233"/>
      <c r="C216" s="234"/>
      <c r="D216" s="235" t="s">
        <v>208</v>
      </c>
      <c r="E216" s="236" t="s">
        <v>19</v>
      </c>
      <c r="F216" s="237" t="s">
        <v>217</v>
      </c>
      <c r="G216" s="234"/>
      <c r="H216" s="236" t="s">
        <v>19</v>
      </c>
      <c r="I216" s="238"/>
      <c r="J216" s="234"/>
      <c r="K216" s="234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208</v>
      </c>
      <c r="AU216" s="243" t="s">
        <v>81</v>
      </c>
      <c r="AV216" s="13" t="s">
        <v>79</v>
      </c>
      <c r="AW216" s="13" t="s">
        <v>33</v>
      </c>
      <c r="AX216" s="13" t="s">
        <v>72</v>
      </c>
      <c r="AY216" s="243" t="s">
        <v>196</v>
      </c>
    </row>
    <row r="217" s="14" customFormat="1">
      <c r="A217" s="14"/>
      <c r="B217" s="244"/>
      <c r="C217" s="245"/>
      <c r="D217" s="235" t="s">
        <v>208</v>
      </c>
      <c r="E217" s="246" t="s">
        <v>19</v>
      </c>
      <c r="F217" s="247" t="s">
        <v>271</v>
      </c>
      <c r="G217" s="245"/>
      <c r="H217" s="248">
        <v>10.199999999999999</v>
      </c>
      <c r="I217" s="249"/>
      <c r="J217" s="245"/>
      <c r="K217" s="245"/>
      <c r="L217" s="250"/>
      <c r="M217" s="251"/>
      <c r="N217" s="252"/>
      <c r="O217" s="252"/>
      <c r="P217" s="252"/>
      <c r="Q217" s="252"/>
      <c r="R217" s="252"/>
      <c r="S217" s="252"/>
      <c r="T217" s="253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4" t="s">
        <v>208</v>
      </c>
      <c r="AU217" s="254" t="s">
        <v>81</v>
      </c>
      <c r="AV217" s="14" t="s">
        <v>81</v>
      </c>
      <c r="AW217" s="14" t="s">
        <v>33</v>
      </c>
      <c r="AX217" s="14" t="s">
        <v>72</v>
      </c>
      <c r="AY217" s="254" t="s">
        <v>196</v>
      </c>
    </row>
    <row r="218" s="13" customFormat="1">
      <c r="A218" s="13"/>
      <c r="B218" s="233"/>
      <c r="C218" s="234"/>
      <c r="D218" s="235" t="s">
        <v>208</v>
      </c>
      <c r="E218" s="236" t="s">
        <v>19</v>
      </c>
      <c r="F218" s="237" t="s">
        <v>272</v>
      </c>
      <c r="G218" s="234"/>
      <c r="H218" s="236" t="s">
        <v>19</v>
      </c>
      <c r="I218" s="238"/>
      <c r="J218" s="234"/>
      <c r="K218" s="234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208</v>
      </c>
      <c r="AU218" s="243" t="s">
        <v>81</v>
      </c>
      <c r="AV218" s="13" t="s">
        <v>79</v>
      </c>
      <c r="AW218" s="13" t="s">
        <v>33</v>
      </c>
      <c r="AX218" s="13" t="s">
        <v>72</v>
      </c>
      <c r="AY218" s="243" t="s">
        <v>196</v>
      </c>
    </row>
    <row r="219" s="16" customFormat="1">
      <c r="A219" s="16"/>
      <c r="B219" s="266"/>
      <c r="C219" s="267"/>
      <c r="D219" s="235" t="s">
        <v>208</v>
      </c>
      <c r="E219" s="268" t="s">
        <v>19</v>
      </c>
      <c r="F219" s="269" t="s">
        <v>269</v>
      </c>
      <c r="G219" s="267"/>
      <c r="H219" s="270">
        <v>10.199999999999999</v>
      </c>
      <c r="I219" s="271"/>
      <c r="J219" s="267"/>
      <c r="K219" s="267"/>
      <c r="L219" s="272"/>
      <c r="M219" s="273"/>
      <c r="N219" s="274"/>
      <c r="O219" s="274"/>
      <c r="P219" s="274"/>
      <c r="Q219" s="274"/>
      <c r="R219" s="274"/>
      <c r="S219" s="274"/>
      <c r="T219" s="275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76" t="s">
        <v>208</v>
      </c>
      <c r="AU219" s="276" t="s">
        <v>81</v>
      </c>
      <c r="AV219" s="16" t="s">
        <v>226</v>
      </c>
      <c r="AW219" s="16" t="s">
        <v>33</v>
      </c>
      <c r="AX219" s="16" t="s">
        <v>72</v>
      </c>
      <c r="AY219" s="276" t="s">
        <v>196</v>
      </c>
    </row>
    <row r="220" s="13" customFormat="1">
      <c r="A220" s="13"/>
      <c r="B220" s="233"/>
      <c r="C220" s="234"/>
      <c r="D220" s="235" t="s">
        <v>208</v>
      </c>
      <c r="E220" s="236" t="s">
        <v>19</v>
      </c>
      <c r="F220" s="237" t="s">
        <v>273</v>
      </c>
      <c r="G220" s="234"/>
      <c r="H220" s="236" t="s">
        <v>19</v>
      </c>
      <c r="I220" s="238"/>
      <c r="J220" s="234"/>
      <c r="K220" s="234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208</v>
      </c>
      <c r="AU220" s="243" t="s">
        <v>81</v>
      </c>
      <c r="AV220" s="13" t="s">
        <v>79</v>
      </c>
      <c r="AW220" s="13" t="s">
        <v>33</v>
      </c>
      <c r="AX220" s="13" t="s">
        <v>72</v>
      </c>
      <c r="AY220" s="243" t="s">
        <v>196</v>
      </c>
    </row>
    <row r="221" s="13" customFormat="1">
      <c r="A221" s="13"/>
      <c r="B221" s="233"/>
      <c r="C221" s="234"/>
      <c r="D221" s="235" t="s">
        <v>208</v>
      </c>
      <c r="E221" s="236" t="s">
        <v>19</v>
      </c>
      <c r="F221" s="237" t="s">
        <v>210</v>
      </c>
      <c r="G221" s="234"/>
      <c r="H221" s="236" t="s">
        <v>19</v>
      </c>
      <c r="I221" s="238"/>
      <c r="J221" s="234"/>
      <c r="K221" s="234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208</v>
      </c>
      <c r="AU221" s="243" t="s">
        <v>81</v>
      </c>
      <c r="AV221" s="13" t="s">
        <v>79</v>
      </c>
      <c r="AW221" s="13" t="s">
        <v>33</v>
      </c>
      <c r="AX221" s="13" t="s">
        <v>72</v>
      </c>
      <c r="AY221" s="243" t="s">
        <v>196</v>
      </c>
    </row>
    <row r="222" s="13" customFormat="1">
      <c r="A222" s="13"/>
      <c r="B222" s="233"/>
      <c r="C222" s="234"/>
      <c r="D222" s="235" t="s">
        <v>208</v>
      </c>
      <c r="E222" s="236" t="s">
        <v>19</v>
      </c>
      <c r="F222" s="237" t="s">
        <v>211</v>
      </c>
      <c r="G222" s="234"/>
      <c r="H222" s="236" t="s">
        <v>19</v>
      </c>
      <c r="I222" s="238"/>
      <c r="J222" s="234"/>
      <c r="K222" s="234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208</v>
      </c>
      <c r="AU222" s="243" t="s">
        <v>81</v>
      </c>
      <c r="AV222" s="13" t="s">
        <v>79</v>
      </c>
      <c r="AW222" s="13" t="s">
        <v>33</v>
      </c>
      <c r="AX222" s="13" t="s">
        <v>72</v>
      </c>
      <c r="AY222" s="243" t="s">
        <v>196</v>
      </c>
    </row>
    <row r="223" s="13" customFormat="1">
      <c r="A223" s="13"/>
      <c r="B223" s="233"/>
      <c r="C223" s="234"/>
      <c r="D223" s="235" t="s">
        <v>208</v>
      </c>
      <c r="E223" s="236" t="s">
        <v>19</v>
      </c>
      <c r="F223" s="237" t="s">
        <v>274</v>
      </c>
      <c r="G223" s="234"/>
      <c r="H223" s="236" t="s">
        <v>19</v>
      </c>
      <c r="I223" s="238"/>
      <c r="J223" s="234"/>
      <c r="K223" s="234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208</v>
      </c>
      <c r="AU223" s="243" t="s">
        <v>81</v>
      </c>
      <c r="AV223" s="13" t="s">
        <v>79</v>
      </c>
      <c r="AW223" s="13" t="s">
        <v>33</v>
      </c>
      <c r="AX223" s="13" t="s">
        <v>72</v>
      </c>
      <c r="AY223" s="243" t="s">
        <v>196</v>
      </c>
    </row>
    <row r="224" s="13" customFormat="1">
      <c r="A224" s="13"/>
      <c r="B224" s="233"/>
      <c r="C224" s="234"/>
      <c r="D224" s="235" t="s">
        <v>208</v>
      </c>
      <c r="E224" s="236" t="s">
        <v>19</v>
      </c>
      <c r="F224" s="237" t="s">
        <v>212</v>
      </c>
      <c r="G224" s="234"/>
      <c r="H224" s="236" t="s">
        <v>19</v>
      </c>
      <c r="I224" s="238"/>
      <c r="J224" s="234"/>
      <c r="K224" s="234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208</v>
      </c>
      <c r="AU224" s="243" t="s">
        <v>81</v>
      </c>
      <c r="AV224" s="13" t="s">
        <v>79</v>
      </c>
      <c r="AW224" s="13" t="s">
        <v>33</v>
      </c>
      <c r="AX224" s="13" t="s">
        <v>72</v>
      </c>
      <c r="AY224" s="243" t="s">
        <v>196</v>
      </c>
    </row>
    <row r="225" s="14" customFormat="1">
      <c r="A225" s="14"/>
      <c r="B225" s="244"/>
      <c r="C225" s="245"/>
      <c r="D225" s="235" t="s">
        <v>208</v>
      </c>
      <c r="E225" s="246" t="s">
        <v>19</v>
      </c>
      <c r="F225" s="247" t="s">
        <v>275</v>
      </c>
      <c r="G225" s="245"/>
      <c r="H225" s="248">
        <v>6.2999999999999998</v>
      </c>
      <c r="I225" s="249"/>
      <c r="J225" s="245"/>
      <c r="K225" s="245"/>
      <c r="L225" s="250"/>
      <c r="M225" s="251"/>
      <c r="N225" s="252"/>
      <c r="O225" s="252"/>
      <c r="P225" s="252"/>
      <c r="Q225" s="252"/>
      <c r="R225" s="252"/>
      <c r="S225" s="252"/>
      <c r="T225" s="253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4" t="s">
        <v>208</v>
      </c>
      <c r="AU225" s="254" t="s">
        <v>81</v>
      </c>
      <c r="AV225" s="14" t="s">
        <v>81</v>
      </c>
      <c r="AW225" s="14" t="s">
        <v>33</v>
      </c>
      <c r="AX225" s="14" t="s">
        <v>72</v>
      </c>
      <c r="AY225" s="254" t="s">
        <v>196</v>
      </c>
    </row>
    <row r="226" s="13" customFormat="1">
      <c r="A226" s="13"/>
      <c r="B226" s="233"/>
      <c r="C226" s="234"/>
      <c r="D226" s="235" t="s">
        <v>208</v>
      </c>
      <c r="E226" s="236" t="s">
        <v>19</v>
      </c>
      <c r="F226" s="237" t="s">
        <v>272</v>
      </c>
      <c r="G226" s="234"/>
      <c r="H226" s="236" t="s">
        <v>19</v>
      </c>
      <c r="I226" s="238"/>
      <c r="J226" s="234"/>
      <c r="K226" s="234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208</v>
      </c>
      <c r="AU226" s="243" t="s">
        <v>81</v>
      </c>
      <c r="AV226" s="13" t="s">
        <v>79</v>
      </c>
      <c r="AW226" s="13" t="s">
        <v>33</v>
      </c>
      <c r="AX226" s="13" t="s">
        <v>72</v>
      </c>
      <c r="AY226" s="243" t="s">
        <v>196</v>
      </c>
    </row>
    <row r="227" s="13" customFormat="1">
      <c r="A227" s="13"/>
      <c r="B227" s="233"/>
      <c r="C227" s="234"/>
      <c r="D227" s="235" t="s">
        <v>208</v>
      </c>
      <c r="E227" s="236" t="s">
        <v>19</v>
      </c>
      <c r="F227" s="237" t="s">
        <v>210</v>
      </c>
      <c r="G227" s="234"/>
      <c r="H227" s="236" t="s">
        <v>19</v>
      </c>
      <c r="I227" s="238"/>
      <c r="J227" s="234"/>
      <c r="K227" s="234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208</v>
      </c>
      <c r="AU227" s="243" t="s">
        <v>81</v>
      </c>
      <c r="AV227" s="13" t="s">
        <v>79</v>
      </c>
      <c r="AW227" s="13" t="s">
        <v>33</v>
      </c>
      <c r="AX227" s="13" t="s">
        <v>72</v>
      </c>
      <c r="AY227" s="243" t="s">
        <v>196</v>
      </c>
    </row>
    <row r="228" s="13" customFormat="1">
      <c r="A228" s="13"/>
      <c r="B228" s="233"/>
      <c r="C228" s="234"/>
      <c r="D228" s="235" t="s">
        <v>208</v>
      </c>
      <c r="E228" s="236" t="s">
        <v>19</v>
      </c>
      <c r="F228" s="237" t="s">
        <v>211</v>
      </c>
      <c r="G228" s="234"/>
      <c r="H228" s="236" t="s">
        <v>19</v>
      </c>
      <c r="I228" s="238"/>
      <c r="J228" s="234"/>
      <c r="K228" s="234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208</v>
      </c>
      <c r="AU228" s="243" t="s">
        <v>81</v>
      </c>
      <c r="AV228" s="13" t="s">
        <v>79</v>
      </c>
      <c r="AW228" s="13" t="s">
        <v>33</v>
      </c>
      <c r="AX228" s="13" t="s">
        <v>72</v>
      </c>
      <c r="AY228" s="243" t="s">
        <v>196</v>
      </c>
    </row>
    <row r="229" s="13" customFormat="1">
      <c r="A229" s="13"/>
      <c r="B229" s="233"/>
      <c r="C229" s="234"/>
      <c r="D229" s="235" t="s">
        <v>208</v>
      </c>
      <c r="E229" s="236" t="s">
        <v>19</v>
      </c>
      <c r="F229" s="237" t="s">
        <v>274</v>
      </c>
      <c r="G229" s="234"/>
      <c r="H229" s="236" t="s">
        <v>19</v>
      </c>
      <c r="I229" s="238"/>
      <c r="J229" s="234"/>
      <c r="K229" s="234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208</v>
      </c>
      <c r="AU229" s="243" t="s">
        <v>81</v>
      </c>
      <c r="AV229" s="13" t="s">
        <v>79</v>
      </c>
      <c r="AW229" s="13" t="s">
        <v>33</v>
      </c>
      <c r="AX229" s="13" t="s">
        <v>72</v>
      </c>
      <c r="AY229" s="243" t="s">
        <v>196</v>
      </c>
    </row>
    <row r="230" s="13" customFormat="1">
      <c r="A230" s="13"/>
      <c r="B230" s="233"/>
      <c r="C230" s="234"/>
      <c r="D230" s="235" t="s">
        <v>208</v>
      </c>
      <c r="E230" s="236" t="s">
        <v>19</v>
      </c>
      <c r="F230" s="237" t="s">
        <v>215</v>
      </c>
      <c r="G230" s="234"/>
      <c r="H230" s="236" t="s">
        <v>19</v>
      </c>
      <c r="I230" s="238"/>
      <c r="J230" s="234"/>
      <c r="K230" s="234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208</v>
      </c>
      <c r="AU230" s="243" t="s">
        <v>81</v>
      </c>
      <c r="AV230" s="13" t="s">
        <v>79</v>
      </c>
      <c r="AW230" s="13" t="s">
        <v>33</v>
      </c>
      <c r="AX230" s="13" t="s">
        <v>72</v>
      </c>
      <c r="AY230" s="243" t="s">
        <v>196</v>
      </c>
    </row>
    <row r="231" s="14" customFormat="1">
      <c r="A231" s="14"/>
      <c r="B231" s="244"/>
      <c r="C231" s="245"/>
      <c r="D231" s="235" t="s">
        <v>208</v>
      </c>
      <c r="E231" s="246" t="s">
        <v>19</v>
      </c>
      <c r="F231" s="247" t="s">
        <v>276</v>
      </c>
      <c r="G231" s="245"/>
      <c r="H231" s="248">
        <v>14.4</v>
      </c>
      <c r="I231" s="249"/>
      <c r="J231" s="245"/>
      <c r="K231" s="245"/>
      <c r="L231" s="250"/>
      <c r="M231" s="251"/>
      <c r="N231" s="252"/>
      <c r="O231" s="252"/>
      <c r="P231" s="252"/>
      <c r="Q231" s="252"/>
      <c r="R231" s="252"/>
      <c r="S231" s="252"/>
      <c r="T231" s="25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4" t="s">
        <v>208</v>
      </c>
      <c r="AU231" s="254" t="s">
        <v>81</v>
      </c>
      <c r="AV231" s="14" t="s">
        <v>81</v>
      </c>
      <c r="AW231" s="14" t="s">
        <v>33</v>
      </c>
      <c r="AX231" s="14" t="s">
        <v>72</v>
      </c>
      <c r="AY231" s="254" t="s">
        <v>196</v>
      </c>
    </row>
    <row r="232" s="13" customFormat="1">
      <c r="A232" s="13"/>
      <c r="B232" s="233"/>
      <c r="C232" s="234"/>
      <c r="D232" s="235" t="s">
        <v>208</v>
      </c>
      <c r="E232" s="236" t="s">
        <v>19</v>
      </c>
      <c r="F232" s="237" t="s">
        <v>272</v>
      </c>
      <c r="G232" s="234"/>
      <c r="H232" s="236" t="s">
        <v>19</v>
      </c>
      <c r="I232" s="238"/>
      <c r="J232" s="234"/>
      <c r="K232" s="234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208</v>
      </c>
      <c r="AU232" s="243" t="s">
        <v>81</v>
      </c>
      <c r="AV232" s="13" t="s">
        <v>79</v>
      </c>
      <c r="AW232" s="13" t="s">
        <v>33</v>
      </c>
      <c r="AX232" s="13" t="s">
        <v>72</v>
      </c>
      <c r="AY232" s="243" t="s">
        <v>196</v>
      </c>
    </row>
    <row r="233" s="13" customFormat="1">
      <c r="A233" s="13"/>
      <c r="B233" s="233"/>
      <c r="C233" s="234"/>
      <c r="D233" s="235" t="s">
        <v>208</v>
      </c>
      <c r="E233" s="236" t="s">
        <v>19</v>
      </c>
      <c r="F233" s="237" t="s">
        <v>210</v>
      </c>
      <c r="G233" s="234"/>
      <c r="H233" s="236" t="s">
        <v>19</v>
      </c>
      <c r="I233" s="238"/>
      <c r="J233" s="234"/>
      <c r="K233" s="234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208</v>
      </c>
      <c r="AU233" s="243" t="s">
        <v>81</v>
      </c>
      <c r="AV233" s="13" t="s">
        <v>79</v>
      </c>
      <c r="AW233" s="13" t="s">
        <v>33</v>
      </c>
      <c r="AX233" s="13" t="s">
        <v>72</v>
      </c>
      <c r="AY233" s="243" t="s">
        <v>196</v>
      </c>
    </row>
    <row r="234" s="13" customFormat="1">
      <c r="A234" s="13"/>
      <c r="B234" s="233"/>
      <c r="C234" s="234"/>
      <c r="D234" s="235" t="s">
        <v>208</v>
      </c>
      <c r="E234" s="236" t="s">
        <v>19</v>
      </c>
      <c r="F234" s="237" t="s">
        <v>211</v>
      </c>
      <c r="G234" s="234"/>
      <c r="H234" s="236" t="s">
        <v>19</v>
      </c>
      <c r="I234" s="238"/>
      <c r="J234" s="234"/>
      <c r="K234" s="234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208</v>
      </c>
      <c r="AU234" s="243" t="s">
        <v>81</v>
      </c>
      <c r="AV234" s="13" t="s">
        <v>79</v>
      </c>
      <c r="AW234" s="13" t="s">
        <v>33</v>
      </c>
      <c r="AX234" s="13" t="s">
        <v>72</v>
      </c>
      <c r="AY234" s="243" t="s">
        <v>196</v>
      </c>
    </row>
    <row r="235" s="13" customFormat="1">
      <c r="A235" s="13"/>
      <c r="B235" s="233"/>
      <c r="C235" s="234"/>
      <c r="D235" s="235" t="s">
        <v>208</v>
      </c>
      <c r="E235" s="236" t="s">
        <v>19</v>
      </c>
      <c r="F235" s="237" t="s">
        <v>274</v>
      </c>
      <c r="G235" s="234"/>
      <c r="H235" s="236" t="s">
        <v>19</v>
      </c>
      <c r="I235" s="238"/>
      <c r="J235" s="234"/>
      <c r="K235" s="234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208</v>
      </c>
      <c r="AU235" s="243" t="s">
        <v>81</v>
      </c>
      <c r="AV235" s="13" t="s">
        <v>79</v>
      </c>
      <c r="AW235" s="13" t="s">
        <v>33</v>
      </c>
      <c r="AX235" s="13" t="s">
        <v>72</v>
      </c>
      <c r="AY235" s="243" t="s">
        <v>196</v>
      </c>
    </row>
    <row r="236" s="13" customFormat="1">
      <c r="A236" s="13"/>
      <c r="B236" s="233"/>
      <c r="C236" s="234"/>
      <c r="D236" s="235" t="s">
        <v>208</v>
      </c>
      <c r="E236" s="236" t="s">
        <v>19</v>
      </c>
      <c r="F236" s="237" t="s">
        <v>217</v>
      </c>
      <c r="G236" s="234"/>
      <c r="H236" s="236" t="s">
        <v>19</v>
      </c>
      <c r="I236" s="238"/>
      <c r="J236" s="234"/>
      <c r="K236" s="234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208</v>
      </c>
      <c r="AU236" s="243" t="s">
        <v>81</v>
      </c>
      <c r="AV236" s="13" t="s">
        <v>79</v>
      </c>
      <c r="AW236" s="13" t="s">
        <v>33</v>
      </c>
      <c r="AX236" s="13" t="s">
        <v>72</v>
      </c>
      <c r="AY236" s="243" t="s">
        <v>196</v>
      </c>
    </row>
    <row r="237" s="14" customFormat="1">
      <c r="A237" s="14"/>
      <c r="B237" s="244"/>
      <c r="C237" s="245"/>
      <c r="D237" s="235" t="s">
        <v>208</v>
      </c>
      <c r="E237" s="246" t="s">
        <v>19</v>
      </c>
      <c r="F237" s="247" t="s">
        <v>277</v>
      </c>
      <c r="G237" s="245"/>
      <c r="H237" s="248">
        <v>8.0999999999999996</v>
      </c>
      <c r="I237" s="249"/>
      <c r="J237" s="245"/>
      <c r="K237" s="245"/>
      <c r="L237" s="250"/>
      <c r="M237" s="251"/>
      <c r="N237" s="252"/>
      <c r="O237" s="252"/>
      <c r="P237" s="252"/>
      <c r="Q237" s="252"/>
      <c r="R237" s="252"/>
      <c r="S237" s="252"/>
      <c r="T237" s="253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4" t="s">
        <v>208</v>
      </c>
      <c r="AU237" s="254" t="s">
        <v>81</v>
      </c>
      <c r="AV237" s="14" t="s">
        <v>81</v>
      </c>
      <c r="AW237" s="14" t="s">
        <v>33</v>
      </c>
      <c r="AX237" s="14" t="s">
        <v>72</v>
      </c>
      <c r="AY237" s="254" t="s">
        <v>196</v>
      </c>
    </row>
    <row r="238" s="13" customFormat="1">
      <c r="A238" s="13"/>
      <c r="B238" s="233"/>
      <c r="C238" s="234"/>
      <c r="D238" s="235" t="s">
        <v>208</v>
      </c>
      <c r="E238" s="236" t="s">
        <v>19</v>
      </c>
      <c r="F238" s="237" t="s">
        <v>272</v>
      </c>
      <c r="G238" s="234"/>
      <c r="H238" s="236" t="s">
        <v>19</v>
      </c>
      <c r="I238" s="238"/>
      <c r="J238" s="234"/>
      <c r="K238" s="234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208</v>
      </c>
      <c r="AU238" s="243" t="s">
        <v>81</v>
      </c>
      <c r="AV238" s="13" t="s">
        <v>79</v>
      </c>
      <c r="AW238" s="13" t="s">
        <v>33</v>
      </c>
      <c r="AX238" s="13" t="s">
        <v>72</v>
      </c>
      <c r="AY238" s="243" t="s">
        <v>196</v>
      </c>
    </row>
    <row r="239" s="16" customFormat="1">
      <c r="A239" s="16"/>
      <c r="B239" s="266"/>
      <c r="C239" s="267"/>
      <c r="D239" s="235" t="s">
        <v>208</v>
      </c>
      <c r="E239" s="268" t="s">
        <v>19</v>
      </c>
      <c r="F239" s="269" t="s">
        <v>269</v>
      </c>
      <c r="G239" s="267"/>
      <c r="H239" s="270">
        <v>28.799999999999997</v>
      </c>
      <c r="I239" s="271"/>
      <c r="J239" s="267"/>
      <c r="K239" s="267"/>
      <c r="L239" s="272"/>
      <c r="M239" s="273"/>
      <c r="N239" s="274"/>
      <c r="O239" s="274"/>
      <c r="P239" s="274"/>
      <c r="Q239" s="274"/>
      <c r="R239" s="274"/>
      <c r="S239" s="274"/>
      <c r="T239" s="275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276" t="s">
        <v>208</v>
      </c>
      <c r="AU239" s="276" t="s">
        <v>81</v>
      </c>
      <c r="AV239" s="16" t="s">
        <v>226</v>
      </c>
      <c r="AW239" s="16" t="s">
        <v>33</v>
      </c>
      <c r="AX239" s="16" t="s">
        <v>72</v>
      </c>
      <c r="AY239" s="276" t="s">
        <v>196</v>
      </c>
    </row>
    <row r="240" s="15" customFormat="1">
      <c r="A240" s="15"/>
      <c r="B240" s="255"/>
      <c r="C240" s="256"/>
      <c r="D240" s="235" t="s">
        <v>208</v>
      </c>
      <c r="E240" s="257" t="s">
        <v>19</v>
      </c>
      <c r="F240" s="258" t="s">
        <v>219</v>
      </c>
      <c r="G240" s="256"/>
      <c r="H240" s="259">
        <v>47.700000000000003</v>
      </c>
      <c r="I240" s="260"/>
      <c r="J240" s="256"/>
      <c r="K240" s="256"/>
      <c r="L240" s="261"/>
      <c r="M240" s="262"/>
      <c r="N240" s="263"/>
      <c r="O240" s="263"/>
      <c r="P240" s="263"/>
      <c r="Q240" s="263"/>
      <c r="R240" s="263"/>
      <c r="S240" s="263"/>
      <c r="T240" s="264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5" t="s">
        <v>208</v>
      </c>
      <c r="AU240" s="265" t="s">
        <v>81</v>
      </c>
      <c r="AV240" s="15" t="s">
        <v>204</v>
      </c>
      <c r="AW240" s="15" t="s">
        <v>33</v>
      </c>
      <c r="AX240" s="15" t="s">
        <v>79</v>
      </c>
      <c r="AY240" s="265" t="s">
        <v>196</v>
      </c>
    </row>
    <row r="241" s="2" customFormat="1" ht="21.75" customHeight="1">
      <c r="A241" s="41"/>
      <c r="B241" s="42"/>
      <c r="C241" s="215" t="s">
        <v>278</v>
      </c>
      <c r="D241" s="215" t="s">
        <v>199</v>
      </c>
      <c r="E241" s="216" t="s">
        <v>279</v>
      </c>
      <c r="F241" s="217" t="s">
        <v>280</v>
      </c>
      <c r="G241" s="218" t="s">
        <v>264</v>
      </c>
      <c r="H241" s="219">
        <v>70.055999999999997</v>
      </c>
      <c r="I241" s="220"/>
      <c r="J241" s="221">
        <f>ROUND(I241*H241,2)</f>
        <v>0</v>
      </c>
      <c r="K241" s="217" t="s">
        <v>203</v>
      </c>
      <c r="L241" s="47"/>
      <c r="M241" s="222" t="s">
        <v>19</v>
      </c>
      <c r="N241" s="223" t="s">
        <v>43</v>
      </c>
      <c r="O241" s="87"/>
      <c r="P241" s="224">
        <f>O241*H241</f>
        <v>0</v>
      </c>
      <c r="Q241" s="224">
        <v>0</v>
      </c>
      <c r="R241" s="224">
        <f>Q241*H241</f>
        <v>0</v>
      </c>
      <c r="S241" s="224">
        <v>0</v>
      </c>
      <c r="T241" s="225">
        <f>S241*H241</f>
        <v>0</v>
      </c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R241" s="226" t="s">
        <v>204</v>
      </c>
      <c r="AT241" s="226" t="s">
        <v>199</v>
      </c>
      <c r="AU241" s="226" t="s">
        <v>81</v>
      </c>
      <c r="AY241" s="20" t="s">
        <v>196</v>
      </c>
      <c r="BE241" s="227">
        <f>IF(N241="základní",J241,0)</f>
        <v>0</v>
      </c>
      <c r="BF241" s="227">
        <f>IF(N241="snížená",J241,0)</f>
        <v>0</v>
      </c>
      <c r="BG241" s="227">
        <f>IF(N241="zákl. přenesená",J241,0)</f>
        <v>0</v>
      </c>
      <c r="BH241" s="227">
        <f>IF(N241="sníž. přenesená",J241,0)</f>
        <v>0</v>
      </c>
      <c r="BI241" s="227">
        <f>IF(N241="nulová",J241,0)</f>
        <v>0</v>
      </c>
      <c r="BJ241" s="20" t="s">
        <v>79</v>
      </c>
      <c r="BK241" s="227">
        <f>ROUND(I241*H241,2)</f>
        <v>0</v>
      </c>
      <c r="BL241" s="20" t="s">
        <v>204</v>
      </c>
      <c r="BM241" s="226" t="s">
        <v>281</v>
      </c>
    </row>
    <row r="242" s="2" customFormat="1">
      <c r="A242" s="41"/>
      <c r="B242" s="42"/>
      <c r="C242" s="43"/>
      <c r="D242" s="228" t="s">
        <v>206</v>
      </c>
      <c r="E242" s="43"/>
      <c r="F242" s="229" t="s">
        <v>282</v>
      </c>
      <c r="G242" s="43"/>
      <c r="H242" s="43"/>
      <c r="I242" s="230"/>
      <c r="J242" s="43"/>
      <c r="K242" s="43"/>
      <c r="L242" s="47"/>
      <c r="M242" s="231"/>
      <c r="N242" s="232"/>
      <c r="O242" s="87"/>
      <c r="P242" s="87"/>
      <c r="Q242" s="87"/>
      <c r="R242" s="87"/>
      <c r="S242" s="87"/>
      <c r="T242" s="88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T242" s="20" t="s">
        <v>206</v>
      </c>
      <c r="AU242" s="20" t="s">
        <v>81</v>
      </c>
    </row>
    <row r="243" s="13" customFormat="1">
      <c r="A243" s="13"/>
      <c r="B243" s="233"/>
      <c r="C243" s="234"/>
      <c r="D243" s="235" t="s">
        <v>208</v>
      </c>
      <c r="E243" s="236" t="s">
        <v>19</v>
      </c>
      <c r="F243" s="237" t="s">
        <v>210</v>
      </c>
      <c r="G243" s="234"/>
      <c r="H243" s="236" t="s">
        <v>19</v>
      </c>
      <c r="I243" s="238"/>
      <c r="J243" s="234"/>
      <c r="K243" s="234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208</v>
      </c>
      <c r="AU243" s="243" t="s">
        <v>81</v>
      </c>
      <c r="AV243" s="13" t="s">
        <v>79</v>
      </c>
      <c r="AW243" s="13" t="s">
        <v>33</v>
      </c>
      <c r="AX243" s="13" t="s">
        <v>72</v>
      </c>
      <c r="AY243" s="243" t="s">
        <v>196</v>
      </c>
    </row>
    <row r="244" s="13" customFormat="1">
      <c r="A244" s="13"/>
      <c r="B244" s="233"/>
      <c r="C244" s="234"/>
      <c r="D244" s="235" t="s">
        <v>208</v>
      </c>
      <c r="E244" s="236" t="s">
        <v>19</v>
      </c>
      <c r="F244" s="237" t="s">
        <v>211</v>
      </c>
      <c r="G244" s="234"/>
      <c r="H244" s="236" t="s">
        <v>19</v>
      </c>
      <c r="I244" s="238"/>
      <c r="J244" s="234"/>
      <c r="K244" s="234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208</v>
      </c>
      <c r="AU244" s="243" t="s">
        <v>81</v>
      </c>
      <c r="AV244" s="13" t="s">
        <v>79</v>
      </c>
      <c r="AW244" s="13" t="s">
        <v>33</v>
      </c>
      <c r="AX244" s="13" t="s">
        <v>72</v>
      </c>
      <c r="AY244" s="243" t="s">
        <v>196</v>
      </c>
    </row>
    <row r="245" s="13" customFormat="1">
      <c r="A245" s="13"/>
      <c r="B245" s="233"/>
      <c r="C245" s="234"/>
      <c r="D245" s="235" t="s">
        <v>208</v>
      </c>
      <c r="E245" s="236" t="s">
        <v>19</v>
      </c>
      <c r="F245" s="237" t="s">
        <v>267</v>
      </c>
      <c r="G245" s="234"/>
      <c r="H245" s="236" t="s">
        <v>19</v>
      </c>
      <c r="I245" s="238"/>
      <c r="J245" s="234"/>
      <c r="K245" s="234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208</v>
      </c>
      <c r="AU245" s="243" t="s">
        <v>81</v>
      </c>
      <c r="AV245" s="13" t="s">
        <v>79</v>
      </c>
      <c r="AW245" s="13" t="s">
        <v>33</v>
      </c>
      <c r="AX245" s="13" t="s">
        <v>72</v>
      </c>
      <c r="AY245" s="243" t="s">
        <v>196</v>
      </c>
    </row>
    <row r="246" s="13" customFormat="1">
      <c r="A246" s="13"/>
      <c r="B246" s="233"/>
      <c r="C246" s="234"/>
      <c r="D246" s="235" t="s">
        <v>208</v>
      </c>
      <c r="E246" s="236" t="s">
        <v>19</v>
      </c>
      <c r="F246" s="237" t="s">
        <v>215</v>
      </c>
      <c r="G246" s="234"/>
      <c r="H246" s="236" t="s">
        <v>19</v>
      </c>
      <c r="I246" s="238"/>
      <c r="J246" s="234"/>
      <c r="K246" s="234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208</v>
      </c>
      <c r="AU246" s="243" t="s">
        <v>81</v>
      </c>
      <c r="AV246" s="13" t="s">
        <v>79</v>
      </c>
      <c r="AW246" s="13" t="s">
        <v>33</v>
      </c>
      <c r="AX246" s="13" t="s">
        <v>72</v>
      </c>
      <c r="AY246" s="243" t="s">
        <v>196</v>
      </c>
    </row>
    <row r="247" s="14" customFormat="1">
      <c r="A247" s="14"/>
      <c r="B247" s="244"/>
      <c r="C247" s="245"/>
      <c r="D247" s="235" t="s">
        <v>208</v>
      </c>
      <c r="E247" s="246" t="s">
        <v>19</v>
      </c>
      <c r="F247" s="247" t="s">
        <v>283</v>
      </c>
      <c r="G247" s="245"/>
      <c r="H247" s="248">
        <v>70.055999999999997</v>
      </c>
      <c r="I247" s="249"/>
      <c r="J247" s="245"/>
      <c r="K247" s="245"/>
      <c r="L247" s="250"/>
      <c r="M247" s="251"/>
      <c r="N247" s="252"/>
      <c r="O247" s="252"/>
      <c r="P247" s="252"/>
      <c r="Q247" s="252"/>
      <c r="R247" s="252"/>
      <c r="S247" s="252"/>
      <c r="T247" s="25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4" t="s">
        <v>208</v>
      </c>
      <c r="AU247" s="254" t="s">
        <v>81</v>
      </c>
      <c r="AV247" s="14" t="s">
        <v>81</v>
      </c>
      <c r="AW247" s="14" t="s">
        <v>33</v>
      </c>
      <c r="AX247" s="14" t="s">
        <v>72</v>
      </c>
      <c r="AY247" s="254" t="s">
        <v>196</v>
      </c>
    </row>
    <row r="248" s="13" customFormat="1">
      <c r="A248" s="13"/>
      <c r="B248" s="233"/>
      <c r="C248" s="234"/>
      <c r="D248" s="235" t="s">
        <v>208</v>
      </c>
      <c r="E248" s="236" t="s">
        <v>19</v>
      </c>
      <c r="F248" s="237" t="s">
        <v>214</v>
      </c>
      <c r="G248" s="234"/>
      <c r="H248" s="236" t="s">
        <v>19</v>
      </c>
      <c r="I248" s="238"/>
      <c r="J248" s="234"/>
      <c r="K248" s="234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208</v>
      </c>
      <c r="AU248" s="243" t="s">
        <v>81</v>
      </c>
      <c r="AV248" s="13" t="s">
        <v>79</v>
      </c>
      <c r="AW248" s="13" t="s">
        <v>33</v>
      </c>
      <c r="AX248" s="13" t="s">
        <v>72</v>
      </c>
      <c r="AY248" s="243" t="s">
        <v>196</v>
      </c>
    </row>
    <row r="249" s="15" customFormat="1">
      <c r="A249" s="15"/>
      <c r="B249" s="255"/>
      <c r="C249" s="256"/>
      <c r="D249" s="235" t="s">
        <v>208</v>
      </c>
      <c r="E249" s="257" t="s">
        <v>19</v>
      </c>
      <c r="F249" s="258" t="s">
        <v>219</v>
      </c>
      <c r="G249" s="256"/>
      <c r="H249" s="259">
        <v>70.055999999999997</v>
      </c>
      <c r="I249" s="260"/>
      <c r="J249" s="256"/>
      <c r="K249" s="256"/>
      <c r="L249" s="261"/>
      <c r="M249" s="262"/>
      <c r="N249" s="263"/>
      <c r="O249" s="263"/>
      <c r="P249" s="263"/>
      <c r="Q249" s="263"/>
      <c r="R249" s="263"/>
      <c r="S249" s="263"/>
      <c r="T249" s="264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65" t="s">
        <v>208</v>
      </c>
      <c r="AU249" s="265" t="s">
        <v>81</v>
      </c>
      <c r="AV249" s="15" t="s">
        <v>204</v>
      </c>
      <c r="AW249" s="15" t="s">
        <v>33</v>
      </c>
      <c r="AX249" s="15" t="s">
        <v>79</v>
      </c>
      <c r="AY249" s="265" t="s">
        <v>196</v>
      </c>
    </row>
    <row r="250" s="2" customFormat="1" ht="21.75" customHeight="1">
      <c r="A250" s="41"/>
      <c r="B250" s="42"/>
      <c r="C250" s="215" t="s">
        <v>284</v>
      </c>
      <c r="D250" s="215" t="s">
        <v>199</v>
      </c>
      <c r="E250" s="216" t="s">
        <v>285</v>
      </c>
      <c r="F250" s="217" t="s">
        <v>286</v>
      </c>
      <c r="G250" s="218" t="s">
        <v>264</v>
      </c>
      <c r="H250" s="219">
        <v>105</v>
      </c>
      <c r="I250" s="220"/>
      <c r="J250" s="221">
        <f>ROUND(I250*H250,2)</f>
        <v>0</v>
      </c>
      <c r="K250" s="217" t="s">
        <v>203</v>
      </c>
      <c r="L250" s="47"/>
      <c r="M250" s="222" t="s">
        <v>19</v>
      </c>
      <c r="N250" s="223" t="s">
        <v>43</v>
      </c>
      <c r="O250" s="87"/>
      <c r="P250" s="224">
        <f>O250*H250</f>
        <v>0</v>
      </c>
      <c r="Q250" s="224">
        <v>0</v>
      </c>
      <c r="R250" s="224">
        <f>Q250*H250</f>
        <v>0</v>
      </c>
      <c r="S250" s="224">
        <v>0</v>
      </c>
      <c r="T250" s="225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6" t="s">
        <v>204</v>
      </c>
      <c r="AT250" s="226" t="s">
        <v>199</v>
      </c>
      <c r="AU250" s="226" t="s">
        <v>81</v>
      </c>
      <c r="AY250" s="20" t="s">
        <v>196</v>
      </c>
      <c r="BE250" s="227">
        <f>IF(N250="základní",J250,0)</f>
        <v>0</v>
      </c>
      <c r="BF250" s="227">
        <f>IF(N250="snížená",J250,0)</f>
        <v>0</v>
      </c>
      <c r="BG250" s="227">
        <f>IF(N250="zákl. přenesená",J250,0)</f>
        <v>0</v>
      </c>
      <c r="BH250" s="227">
        <f>IF(N250="sníž. přenesená",J250,0)</f>
        <v>0</v>
      </c>
      <c r="BI250" s="227">
        <f>IF(N250="nulová",J250,0)</f>
        <v>0</v>
      </c>
      <c r="BJ250" s="20" t="s">
        <v>79</v>
      </c>
      <c r="BK250" s="227">
        <f>ROUND(I250*H250,2)</f>
        <v>0</v>
      </c>
      <c r="BL250" s="20" t="s">
        <v>204</v>
      </c>
      <c r="BM250" s="226" t="s">
        <v>287</v>
      </c>
    </row>
    <row r="251" s="2" customFormat="1">
      <c r="A251" s="41"/>
      <c r="B251" s="42"/>
      <c r="C251" s="43"/>
      <c r="D251" s="228" t="s">
        <v>206</v>
      </c>
      <c r="E251" s="43"/>
      <c r="F251" s="229" t="s">
        <v>288</v>
      </c>
      <c r="G251" s="43"/>
      <c r="H251" s="43"/>
      <c r="I251" s="230"/>
      <c r="J251" s="43"/>
      <c r="K251" s="43"/>
      <c r="L251" s="47"/>
      <c r="M251" s="231"/>
      <c r="N251" s="232"/>
      <c r="O251" s="87"/>
      <c r="P251" s="87"/>
      <c r="Q251" s="87"/>
      <c r="R251" s="87"/>
      <c r="S251" s="87"/>
      <c r="T251" s="88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T251" s="20" t="s">
        <v>206</v>
      </c>
      <c r="AU251" s="20" t="s">
        <v>81</v>
      </c>
    </row>
    <row r="252" s="13" customFormat="1">
      <c r="A252" s="13"/>
      <c r="B252" s="233"/>
      <c r="C252" s="234"/>
      <c r="D252" s="235" t="s">
        <v>208</v>
      </c>
      <c r="E252" s="236" t="s">
        <v>19</v>
      </c>
      <c r="F252" s="237" t="s">
        <v>289</v>
      </c>
      <c r="G252" s="234"/>
      <c r="H252" s="236" t="s">
        <v>19</v>
      </c>
      <c r="I252" s="238"/>
      <c r="J252" s="234"/>
      <c r="K252" s="234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208</v>
      </c>
      <c r="AU252" s="243" t="s">
        <v>81</v>
      </c>
      <c r="AV252" s="13" t="s">
        <v>79</v>
      </c>
      <c r="AW252" s="13" t="s">
        <v>33</v>
      </c>
      <c r="AX252" s="13" t="s">
        <v>72</v>
      </c>
      <c r="AY252" s="243" t="s">
        <v>196</v>
      </c>
    </row>
    <row r="253" s="13" customFormat="1">
      <c r="A253" s="13"/>
      <c r="B253" s="233"/>
      <c r="C253" s="234"/>
      <c r="D253" s="235" t="s">
        <v>208</v>
      </c>
      <c r="E253" s="236" t="s">
        <v>19</v>
      </c>
      <c r="F253" s="237" t="s">
        <v>210</v>
      </c>
      <c r="G253" s="234"/>
      <c r="H253" s="236" t="s">
        <v>19</v>
      </c>
      <c r="I253" s="238"/>
      <c r="J253" s="234"/>
      <c r="K253" s="234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208</v>
      </c>
      <c r="AU253" s="243" t="s">
        <v>81</v>
      </c>
      <c r="AV253" s="13" t="s">
        <v>79</v>
      </c>
      <c r="AW253" s="13" t="s">
        <v>33</v>
      </c>
      <c r="AX253" s="13" t="s">
        <v>72</v>
      </c>
      <c r="AY253" s="243" t="s">
        <v>196</v>
      </c>
    </row>
    <row r="254" s="13" customFormat="1">
      <c r="A254" s="13"/>
      <c r="B254" s="233"/>
      <c r="C254" s="234"/>
      <c r="D254" s="235" t="s">
        <v>208</v>
      </c>
      <c r="E254" s="236" t="s">
        <v>19</v>
      </c>
      <c r="F254" s="237" t="s">
        <v>211</v>
      </c>
      <c r="G254" s="234"/>
      <c r="H254" s="236" t="s">
        <v>19</v>
      </c>
      <c r="I254" s="238"/>
      <c r="J254" s="234"/>
      <c r="K254" s="234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208</v>
      </c>
      <c r="AU254" s="243" t="s">
        <v>81</v>
      </c>
      <c r="AV254" s="13" t="s">
        <v>79</v>
      </c>
      <c r="AW254" s="13" t="s">
        <v>33</v>
      </c>
      <c r="AX254" s="13" t="s">
        <v>72</v>
      </c>
      <c r="AY254" s="243" t="s">
        <v>196</v>
      </c>
    </row>
    <row r="255" s="13" customFormat="1">
      <c r="A255" s="13"/>
      <c r="B255" s="233"/>
      <c r="C255" s="234"/>
      <c r="D255" s="235" t="s">
        <v>208</v>
      </c>
      <c r="E255" s="236" t="s">
        <v>19</v>
      </c>
      <c r="F255" s="237" t="s">
        <v>290</v>
      </c>
      <c r="G255" s="234"/>
      <c r="H255" s="236" t="s">
        <v>19</v>
      </c>
      <c r="I255" s="238"/>
      <c r="J255" s="234"/>
      <c r="K255" s="234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208</v>
      </c>
      <c r="AU255" s="243" t="s">
        <v>81</v>
      </c>
      <c r="AV255" s="13" t="s">
        <v>79</v>
      </c>
      <c r="AW255" s="13" t="s">
        <v>33</v>
      </c>
      <c r="AX255" s="13" t="s">
        <v>72</v>
      </c>
      <c r="AY255" s="243" t="s">
        <v>196</v>
      </c>
    </row>
    <row r="256" s="14" customFormat="1">
      <c r="A256" s="14"/>
      <c r="B256" s="244"/>
      <c r="C256" s="245"/>
      <c r="D256" s="235" t="s">
        <v>208</v>
      </c>
      <c r="E256" s="246" t="s">
        <v>19</v>
      </c>
      <c r="F256" s="247" t="s">
        <v>291</v>
      </c>
      <c r="G256" s="245"/>
      <c r="H256" s="248">
        <v>105</v>
      </c>
      <c r="I256" s="249"/>
      <c r="J256" s="245"/>
      <c r="K256" s="245"/>
      <c r="L256" s="250"/>
      <c r="M256" s="251"/>
      <c r="N256" s="252"/>
      <c r="O256" s="252"/>
      <c r="P256" s="252"/>
      <c r="Q256" s="252"/>
      <c r="R256" s="252"/>
      <c r="S256" s="252"/>
      <c r="T256" s="253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4" t="s">
        <v>208</v>
      </c>
      <c r="AU256" s="254" t="s">
        <v>81</v>
      </c>
      <c r="AV256" s="14" t="s">
        <v>81</v>
      </c>
      <c r="AW256" s="14" t="s">
        <v>33</v>
      </c>
      <c r="AX256" s="14" t="s">
        <v>72</v>
      </c>
      <c r="AY256" s="254" t="s">
        <v>196</v>
      </c>
    </row>
    <row r="257" s="13" customFormat="1">
      <c r="A257" s="13"/>
      <c r="B257" s="233"/>
      <c r="C257" s="234"/>
      <c r="D257" s="235" t="s">
        <v>208</v>
      </c>
      <c r="E257" s="236" t="s">
        <v>19</v>
      </c>
      <c r="F257" s="237" t="s">
        <v>272</v>
      </c>
      <c r="G257" s="234"/>
      <c r="H257" s="236" t="s">
        <v>19</v>
      </c>
      <c r="I257" s="238"/>
      <c r="J257" s="234"/>
      <c r="K257" s="234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208</v>
      </c>
      <c r="AU257" s="243" t="s">
        <v>81</v>
      </c>
      <c r="AV257" s="13" t="s">
        <v>79</v>
      </c>
      <c r="AW257" s="13" t="s">
        <v>33</v>
      </c>
      <c r="AX257" s="13" t="s">
        <v>72</v>
      </c>
      <c r="AY257" s="243" t="s">
        <v>196</v>
      </c>
    </row>
    <row r="258" s="15" customFormat="1">
      <c r="A258" s="15"/>
      <c r="B258" s="255"/>
      <c r="C258" s="256"/>
      <c r="D258" s="235" t="s">
        <v>208</v>
      </c>
      <c r="E258" s="257" t="s">
        <v>19</v>
      </c>
      <c r="F258" s="258" t="s">
        <v>219</v>
      </c>
      <c r="G258" s="256"/>
      <c r="H258" s="259">
        <v>105</v>
      </c>
      <c r="I258" s="260"/>
      <c r="J258" s="256"/>
      <c r="K258" s="256"/>
      <c r="L258" s="261"/>
      <c r="M258" s="262"/>
      <c r="N258" s="263"/>
      <c r="O258" s="263"/>
      <c r="P258" s="263"/>
      <c r="Q258" s="263"/>
      <c r="R258" s="263"/>
      <c r="S258" s="263"/>
      <c r="T258" s="264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65" t="s">
        <v>208</v>
      </c>
      <c r="AU258" s="265" t="s">
        <v>81</v>
      </c>
      <c r="AV258" s="15" t="s">
        <v>204</v>
      </c>
      <c r="AW258" s="15" t="s">
        <v>33</v>
      </c>
      <c r="AX258" s="15" t="s">
        <v>79</v>
      </c>
      <c r="AY258" s="265" t="s">
        <v>196</v>
      </c>
    </row>
    <row r="259" s="12" customFormat="1" ht="22.8" customHeight="1">
      <c r="A259" s="12"/>
      <c r="B259" s="199"/>
      <c r="C259" s="200"/>
      <c r="D259" s="201" t="s">
        <v>71</v>
      </c>
      <c r="E259" s="213" t="s">
        <v>292</v>
      </c>
      <c r="F259" s="213" t="s">
        <v>293</v>
      </c>
      <c r="G259" s="200"/>
      <c r="H259" s="200"/>
      <c r="I259" s="203"/>
      <c r="J259" s="214">
        <f>BK259</f>
        <v>0</v>
      </c>
      <c r="K259" s="200"/>
      <c r="L259" s="205"/>
      <c r="M259" s="206"/>
      <c r="N259" s="207"/>
      <c r="O259" s="207"/>
      <c r="P259" s="208">
        <f>SUM(P260:P412)</f>
        <v>0</v>
      </c>
      <c r="Q259" s="207"/>
      <c r="R259" s="208">
        <f>SUM(R260:R412)</f>
        <v>0</v>
      </c>
      <c r="S259" s="207"/>
      <c r="T259" s="209">
        <f>SUM(T260:T412)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10" t="s">
        <v>79</v>
      </c>
      <c r="AT259" s="211" t="s">
        <v>71</v>
      </c>
      <c r="AU259" s="211" t="s">
        <v>79</v>
      </c>
      <c r="AY259" s="210" t="s">
        <v>196</v>
      </c>
      <c r="BK259" s="212">
        <f>SUM(BK260:BK412)</f>
        <v>0</v>
      </c>
    </row>
    <row r="260" s="2" customFormat="1" ht="37.8" customHeight="1">
      <c r="A260" s="41"/>
      <c r="B260" s="42"/>
      <c r="C260" s="215" t="s">
        <v>294</v>
      </c>
      <c r="D260" s="215" t="s">
        <v>199</v>
      </c>
      <c r="E260" s="216" t="s">
        <v>295</v>
      </c>
      <c r="F260" s="217" t="s">
        <v>296</v>
      </c>
      <c r="G260" s="218" t="s">
        <v>264</v>
      </c>
      <c r="H260" s="219">
        <v>222.756</v>
      </c>
      <c r="I260" s="220"/>
      <c r="J260" s="221">
        <f>ROUND(I260*H260,2)</f>
        <v>0</v>
      </c>
      <c r="K260" s="217" t="s">
        <v>203</v>
      </c>
      <c r="L260" s="47"/>
      <c r="M260" s="222" t="s">
        <v>19</v>
      </c>
      <c r="N260" s="223" t="s">
        <v>43</v>
      </c>
      <c r="O260" s="87"/>
      <c r="P260" s="224">
        <f>O260*H260</f>
        <v>0</v>
      </c>
      <c r="Q260" s="224">
        <v>0</v>
      </c>
      <c r="R260" s="224">
        <f>Q260*H260</f>
        <v>0</v>
      </c>
      <c r="S260" s="224">
        <v>0</v>
      </c>
      <c r="T260" s="225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6" t="s">
        <v>204</v>
      </c>
      <c r="AT260" s="226" t="s">
        <v>199</v>
      </c>
      <c r="AU260" s="226" t="s">
        <v>81</v>
      </c>
      <c r="AY260" s="20" t="s">
        <v>196</v>
      </c>
      <c r="BE260" s="227">
        <f>IF(N260="základní",J260,0)</f>
        <v>0</v>
      </c>
      <c r="BF260" s="227">
        <f>IF(N260="snížená",J260,0)</f>
        <v>0</v>
      </c>
      <c r="BG260" s="227">
        <f>IF(N260="zákl. přenesená",J260,0)</f>
        <v>0</v>
      </c>
      <c r="BH260" s="227">
        <f>IF(N260="sníž. přenesená",J260,0)</f>
        <v>0</v>
      </c>
      <c r="BI260" s="227">
        <f>IF(N260="nulová",J260,0)</f>
        <v>0</v>
      </c>
      <c r="BJ260" s="20" t="s">
        <v>79</v>
      </c>
      <c r="BK260" s="227">
        <f>ROUND(I260*H260,2)</f>
        <v>0</v>
      </c>
      <c r="BL260" s="20" t="s">
        <v>204</v>
      </c>
      <c r="BM260" s="226" t="s">
        <v>297</v>
      </c>
    </row>
    <row r="261" s="2" customFormat="1">
      <c r="A261" s="41"/>
      <c r="B261" s="42"/>
      <c r="C261" s="43"/>
      <c r="D261" s="228" t="s">
        <v>206</v>
      </c>
      <c r="E261" s="43"/>
      <c r="F261" s="229" t="s">
        <v>298</v>
      </c>
      <c r="G261" s="43"/>
      <c r="H261" s="43"/>
      <c r="I261" s="230"/>
      <c r="J261" s="43"/>
      <c r="K261" s="43"/>
      <c r="L261" s="47"/>
      <c r="M261" s="231"/>
      <c r="N261" s="232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206</v>
      </c>
      <c r="AU261" s="20" t="s">
        <v>81</v>
      </c>
    </row>
    <row r="262" s="13" customFormat="1">
      <c r="A262" s="13"/>
      <c r="B262" s="233"/>
      <c r="C262" s="234"/>
      <c r="D262" s="235" t="s">
        <v>208</v>
      </c>
      <c r="E262" s="236" t="s">
        <v>19</v>
      </c>
      <c r="F262" s="237" t="s">
        <v>210</v>
      </c>
      <c r="G262" s="234"/>
      <c r="H262" s="236" t="s">
        <v>19</v>
      </c>
      <c r="I262" s="238"/>
      <c r="J262" s="234"/>
      <c r="K262" s="234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208</v>
      </c>
      <c r="AU262" s="243" t="s">
        <v>81</v>
      </c>
      <c r="AV262" s="13" t="s">
        <v>79</v>
      </c>
      <c r="AW262" s="13" t="s">
        <v>33</v>
      </c>
      <c r="AX262" s="13" t="s">
        <v>72</v>
      </c>
      <c r="AY262" s="243" t="s">
        <v>196</v>
      </c>
    </row>
    <row r="263" s="13" customFormat="1">
      <c r="A263" s="13"/>
      <c r="B263" s="233"/>
      <c r="C263" s="234"/>
      <c r="D263" s="235" t="s">
        <v>208</v>
      </c>
      <c r="E263" s="236" t="s">
        <v>19</v>
      </c>
      <c r="F263" s="237" t="s">
        <v>211</v>
      </c>
      <c r="G263" s="234"/>
      <c r="H263" s="236" t="s">
        <v>19</v>
      </c>
      <c r="I263" s="238"/>
      <c r="J263" s="234"/>
      <c r="K263" s="234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208</v>
      </c>
      <c r="AU263" s="243" t="s">
        <v>81</v>
      </c>
      <c r="AV263" s="13" t="s">
        <v>79</v>
      </c>
      <c r="AW263" s="13" t="s">
        <v>33</v>
      </c>
      <c r="AX263" s="13" t="s">
        <v>72</v>
      </c>
      <c r="AY263" s="243" t="s">
        <v>196</v>
      </c>
    </row>
    <row r="264" s="13" customFormat="1">
      <c r="A264" s="13"/>
      <c r="B264" s="233"/>
      <c r="C264" s="234"/>
      <c r="D264" s="235" t="s">
        <v>208</v>
      </c>
      <c r="E264" s="236" t="s">
        <v>19</v>
      </c>
      <c r="F264" s="237" t="s">
        <v>267</v>
      </c>
      <c r="G264" s="234"/>
      <c r="H264" s="236" t="s">
        <v>19</v>
      </c>
      <c r="I264" s="238"/>
      <c r="J264" s="234"/>
      <c r="K264" s="234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208</v>
      </c>
      <c r="AU264" s="243" t="s">
        <v>81</v>
      </c>
      <c r="AV264" s="13" t="s">
        <v>79</v>
      </c>
      <c r="AW264" s="13" t="s">
        <v>33</v>
      </c>
      <c r="AX264" s="13" t="s">
        <v>72</v>
      </c>
      <c r="AY264" s="243" t="s">
        <v>196</v>
      </c>
    </row>
    <row r="265" s="13" customFormat="1">
      <c r="A265" s="13"/>
      <c r="B265" s="233"/>
      <c r="C265" s="234"/>
      <c r="D265" s="235" t="s">
        <v>208</v>
      </c>
      <c r="E265" s="236" t="s">
        <v>19</v>
      </c>
      <c r="F265" s="237" t="s">
        <v>212</v>
      </c>
      <c r="G265" s="234"/>
      <c r="H265" s="236" t="s">
        <v>19</v>
      </c>
      <c r="I265" s="238"/>
      <c r="J265" s="234"/>
      <c r="K265" s="234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208</v>
      </c>
      <c r="AU265" s="243" t="s">
        <v>81</v>
      </c>
      <c r="AV265" s="13" t="s">
        <v>79</v>
      </c>
      <c r="AW265" s="13" t="s">
        <v>33</v>
      </c>
      <c r="AX265" s="13" t="s">
        <v>72</v>
      </c>
      <c r="AY265" s="243" t="s">
        <v>196</v>
      </c>
    </row>
    <row r="266" s="14" customFormat="1">
      <c r="A266" s="14"/>
      <c r="B266" s="244"/>
      <c r="C266" s="245"/>
      <c r="D266" s="235" t="s">
        <v>208</v>
      </c>
      <c r="E266" s="246" t="s">
        <v>19</v>
      </c>
      <c r="F266" s="247" t="s">
        <v>268</v>
      </c>
      <c r="G266" s="245"/>
      <c r="H266" s="248">
        <v>8.6999999999999993</v>
      </c>
      <c r="I266" s="249"/>
      <c r="J266" s="245"/>
      <c r="K266" s="245"/>
      <c r="L266" s="250"/>
      <c r="M266" s="251"/>
      <c r="N266" s="252"/>
      <c r="O266" s="252"/>
      <c r="P266" s="252"/>
      <c r="Q266" s="252"/>
      <c r="R266" s="252"/>
      <c r="S266" s="252"/>
      <c r="T266" s="253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4" t="s">
        <v>208</v>
      </c>
      <c r="AU266" s="254" t="s">
        <v>81</v>
      </c>
      <c r="AV266" s="14" t="s">
        <v>81</v>
      </c>
      <c r="AW266" s="14" t="s">
        <v>33</v>
      </c>
      <c r="AX266" s="14" t="s">
        <v>72</v>
      </c>
      <c r="AY266" s="254" t="s">
        <v>196</v>
      </c>
    </row>
    <row r="267" s="13" customFormat="1">
      <c r="A267" s="13"/>
      <c r="B267" s="233"/>
      <c r="C267" s="234"/>
      <c r="D267" s="235" t="s">
        <v>208</v>
      </c>
      <c r="E267" s="236" t="s">
        <v>19</v>
      </c>
      <c r="F267" s="237" t="s">
        <v>214</v>
      </c>
      <c r="G267" s="234"/>
      <c r="H267" s="236" t="s">
        <v>19</v>
      </c>
      <c r="I267" s="238"/>
      <c r="J267" s="234"/>
      <c r="K267" s="234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208</v>
      </c>
      <c r="AU267" s="243" t="s">
        <v>81</v>
      </c>
      <c r="AV267" s="13" t="s">
        <v>79</v>
      </c>
      <c r="AW267" s="13" t="s">
        <v>33</v>
      </c>
      <c r="AX267" s="13" t="s">
        <v>72</v>
      </c>
      <c r="AY267" s="243" t="s">
        <v>196</v>
      </c>
    </row>
    <row r="268" s="16" customFormat="1">
      <c r="A268" s="16"/>
      <c r="B268" s="266"/>
      <c r="C268" s="267"/>
      <c r="D268" s="235" t="s">
        <v>208</v>
      </c>
      <c r="E268" s="268" t="s">
        <v>19</v>
      </c>
      <c r="F268" s="269" t="s">
        <v>269</v>
      </c>
      <c r="G268" s="267"/>
      <c r="H268" s="270">
        <v>8.6999999999999993</v>
      </c>
      <c r="I268" s="271"/>
      <c r="J268" s="267"/>
      <c r="K268" s="267"/>
      <c r="L268" s="272"/>
      <c r="M268" s="273"/>
      <c r="N268" s="274"/>
      <c r="O268" s="274"/>
      <c r="P268" s="274"/>
      <c r="Q268" s="274"/>
      <c r="R268" s="274"/>
      <c r="S268" s="274"/>
      <c r="T268" s="275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T268" s="276" t="s">
        <v>208</v>
      </c>
      <c r="AU268" s="276" t="s">
        <v>81</v>
      </c>
      <c r="AV268" s="16" t="s">
        <v>226</v>
      </c>
      <c r="AW268" s="16" t="s">
        <v>33</v>
      </c>
      <c r="AX268" s="16" t="s">
        <v>72</v>
      </c>
      <c r="AY268" s="276" t="s">
        <v>196</v>
      </c>
    </row>
    <row r="269" s="13" customFormat="1">
      <c r="A269" s="13"/>
      <c r="B269" s="233"/>
      <c r="C269" s="234"/>
      <c r="D269" s="235" t="s">
        <v>208</v>
      </c>
      <c r="E269" s="236" t="s">
        <v>19</v>
      </c>
      <c r="F269" s="237" t="s">
        <v>210</v>
      </c>
      <c r="G269" s="234"/>
      <c r="H269" s="236" t="s">
        <v>19</v>
      </c>
      <c r="I269" s="238"/>
      <c r="J269" s="234"/>
      <c r="K269" s="234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208</v>
      </c>
      <c r="AU269" s="243" t="s">
        <v>81</v>
      </c>
      <c r="AV269" s="13" t="s">
        <v>79</v>
      </c>
      <c r="AW269" s="13" t="s">
        <v>33</v>
      </c>
      <c r="AX269" s="13" t="s">
        <v>72</v>
      </c>
      <c r="AY269" s="243" t="s">
        <v>196</v>
      </c>
    </row>
    <row r="270" s="13" customFormat="1">
      <c r="A270" s="13"/>
      <c r="B270" s="233"/>
      <c r="C270" s="234"/>
      <c r="D270" s="235" t="s">
        <v>208</v>
      </c>
      <c r="E270" s="236" t="s">
        <v>19</v>
      </c>
      <c r="F270" s="237" t="s">
        <v>211</v>
      </c>
      <c r="G270" s="234"/>
      <c r="H270" s="236" t="s">
        <v>19</v>
      </c>
      <c r="I270" s="238"/>
      <c r="J270" s="234"/>
      <c r="K270" s="234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208</v>
      </c>
      <c r="AU270" s="243" t="s">
        <v>81</v>
      </c>
      <c r="AV270" s="13" t="s">
        <v>79</v>
      </c>
      <c r="AW270" s="13" t="s">
        <v>33</v>
      </c>
      <c r="AX270" s="13" t="s">
        <v>72</v>
      </c>
      <c r="AY270" s="243" t="s">
        <v>196</v>
      </c>
    </row>
    <row r="271" s="13" customFormat="1">
      <c r="A271" s="13"/>
      <c r="B271" s="233"/>
      <c r="C271" s="234"/>
      <c r="D271" s="235" t="s">
        <v>208</v>
      </c>
      <c r="E271" s="236" t="s">
        <v>19</v>
      </c>
      <c r="F271" s="237" t="s">
        <v>270</v>
      </c>
      <c r="G271" s="234"/>
      <c r="H271" s="236" t="s">
        <v>19</v>
      </c>
      <c r="I271" s="238"/>
      <c r="J271" s="234"/>
      <c r="K271" s="234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208</v>
      </c>
      <c r="AU271" s="243" t="s">
        <v>81</v>
      </c>
      <c r="AV271" s="13" t="s">
        <v>79</v>
      </c>
      <c r="AW271" s="13" t="s">
        <v>33</v>
      </c>
      <c r="AX271" s="13" t="s">
        <v>72</v>
      </c>
      <c r="AY271" s="243" t="s">
        <v>196</v>
      </c>
    </row>
    <row r="272" s="13" customFormat="1">
      <c r="A272" s="13"/>
      <c r="B272" s="233"/>
      <c r="C272" s="234"/>
      <c r="D272" s="235" t="s">
        <v>208</v>
      </c>
      <c r="E272" s="236" t="s">
        <v>19</v>
      </c>
      <c r="F272" s="237" t="s">
        <v>217</v>
      </c>
      <c r="G272" s="234"/>
      <c r="H272" s="236" t="s">
        <v>19</v>
      </c>
      <c r="I272" s="238"/>
      <c r="J272" s="234"/>
      <c r="K272" s="234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208</v>
      </c>
      <c r="AU272" s="243" t="s">
        <v>81</v>
      </c>
      <c r="AV272" s="13" t="s">
        <v>79</v>
      </c>
      <c r="AW272" s="13" t="s">
        <v>33</v>
      </c>
      <c r="AX272" s="13" t="s">
        <v>72</v>
      </c>
      <c r="AY272" s="243" t="s">
        <v>196</v>
      </c>
    </row>
    <row r="273" s="14" customFormat="1">
      <c r="A273" s="14"/>
      <c r="B273" s="244"/>
      <c r="C273" s="245"/>
      <c r="D273" s="235" t="s">
        <v>208</v>
      </c>
      <c r="E273" s="246" t="s">
        <v>19</v>
      </c>
      <c r="F273" s="247" t="s">
        <v>271</v>
      </c>
      <c r="G273" s="245"/>
      <c r="H273" s="248">
        <v>10.199999999999999</v>
      </c>
      <c r="I273" s="249"/>
      <c r="J273" s="245"/>
      <c r="K273" s="245"/>
      <c r="L273" s="250"/>
      <c r="M273" s="251"/>
      <c r="N273" s="252"/>
      <c r="O273" s="252"/>
      <c r="P273" s="252"/>
      <c r="Q273" s="252"/>
      <c r="R273" s="252"/>
      <c r="S273" s="252"/>
      <c r="T273" s="253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4" t="s">
        <v>208</v>
      </c>
      <c r="AU273" s="254" t="s">
        <v>81</v>
      </c>
      <c r="AV273" s="14" t="s">
        <v>81</v>
      </c>
      <c r="AW273" s="14" t="s">
        <v>33</v>
      </c>
      <c r="AX273" s="14" t="s">
        <v>72</v>
      </c>
      <c r="AY273" s="254" t="s">
        <v>196</v>
      </c>
    </row>
    <row r="274" s="13" customFormat="1">
      <c r="A274" s="13"/>
      <c r="B274" s="233"/>
      <c r="C274" s="234"/>
      <c r="D274" s="235" t="s">
        <v>208</v>
      </c>
      <c r="E274" s="236" t="s">
        <v>19</v>
      </c>
      <c r="F274" s="237" t="s">
        <v>272</v>
      </c>
      <c r="G274" s="234"/>
      <c r="H274" s="236" t="s">
        <v>19</v>
      </c>
      <c r="I274" s="238"/>
      <c r="J274" s="234"/>
      <c r="K274" s="234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208</v>
      </c>
      <c r="AU274" s="243" t="s">
        <v>81</v>
      </c>
      <c r="AV274" s="13" t="s">
        <v>79</v>
      </c>
      <c r="AW274" s="13" t="s">
        <v>33</v>
      </c>
      <c r="AX274" s="13" t="s">
        <v>72</v>
      </c>
      <c r="AY274" s="243" t="s">
        <v>196</v>
      </c>
    </row>
    <row r="275" s="16" customFormat="1">
      <c r="A275" s="16"/>
      <c r="B275" s="266"/>
      <c r="C275" s="267"/>
      <c r="D275" s="235" t="s">
        <v>208</v>
      </c>
      <c r="E275" s="268" t="s">
        <v>19</v>
      </c>
      <c r="F275" s="269" t="s">
        <v>269</v>
      </c>
      <c r="G275" s="267"/>
      <c r="H275" s="270">
        <v>10.199999999999999</v>
      </c>
      <c r="I275" s="271"/>
      <c r="J275" s="267"/>
      <c r="K275" s="267"/>
      <c r="L275" s="272"/>
      <c r="M275" s="273"/>
      <c r="N275" s="274"/>
      <c r="O275" s="274"/>
      <c r="P275" s="274"/>
      <c r="Q275" s="274"/>
      <c r="R275" s="274"/>
      <c r="S275" s="274"/>
      <c r="T275" s="275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T275" s="276" t="s">
        <v>208</v>
      </c>
      <c r="AU275" s="276" t="s">
        <v>81</v>
      </c>
      <c r="AV275" s="16" t="s">
        <v>226</v>
      </c>
      <c r="AW275" s="16" t="s">
        <v>33</v>
      </c>
      <c r="AX275" s="16" t="s">
        <v>72</v>
      </c>
      <c r="AY275" s="276" t="s">
        <v>196</v>
      </c>
    </row>
    <row r="276" s="13" customFormat="1">
      <c r="A276" s="13"/>
      <c r="B276" s="233"/>
      <c r="C276" s="234"/>
      <c r="D276" s="235" t="s">
        <v>208</v>
      </c>
      <c r="E276" s="236" t="s">
        <v>19</v>
      </c>
      <c r="F276" s="237" t="s">
        <v>273</v>
      </c>
      <c r="G276" s="234"/>
      <c r="H276" s="236" t="s">
        <v>19</v>
      </c>
      <c r="I276" s="238"/>
      <c r="J276" s="234"/>
      <c r="K276" s="234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208</v>
      </c>
      <c r="AU276" s="243" t="s">
        <v>81</v>
      </c>
      <c r="AV276" s="13" t="s">
        <v>79</v>
      </c>
      <c r="AW276" s="13" t="s">
        <v>33</v>
      </c>
      <c r="AX276" s="13" t="s">
        <v>72</v>
      </c>
      <c r="AY276" s="243" t="s">
        <v>196</v>
      </c>
    </row>
    <row r="277" s="13" customFormat="1">
      <c r="A277" s="13"/>
      <c r="B277" s="233"/>
      <c r="C277" s="234"/>
      <c r="D277" s="235" t="s">
        <v>208</v>
      </c>
      <c r="E277" s="236" t="s">
        <v>19</v>
      </c>
      <c r="F277" s="237" t="s">
        <v>210</v>
      </c>
      <c r="G277" s="234"/>
      <c r="H277" s="236" t="s">
        <v>19</v>
      </c>
      <c r="I277" s="238"/>
      <c r="J277" s="234"/>
      <c r="K277" s="234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208</v>
      </c>
      <c r="AU277" s="243" t="s">
        <v>81</v>
      </c>
      <c r="AV277" s="13" t="s">
        <v>79</v>
      </c>
      <c r="AW277" s="13" t="s">
        <v>33</v>
      </c>
      <c r="AX277" s="13" t="s">
        <v>72</v>
      </c>
      <c r="AY277" s="243" t="s">
        <v>196</v>
      </c>
    </row>
    <row r="278" s="13" customFormat="1">
      <c r="A278" s="13"/>
      <c r="B278" s="233"/>
      <c r="C278" s="234"/>
      <c r="D278" s="235" t="s">
        <v>208</v>
      </c>
      <c r="E278" s="236" t="s">
        <v>19</v>
      </c>
      <c r="F278" s="237" t="s">
        <v>211</v>
      </c>
      <c r="G278" s="234"/>
      <c r="H278" s="236" t="s">
        <v>19</v>
      </c>
      <c r="I278" s="238"/>
      <c r="J278" s="234"/>
      <c r="K278" s="234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208</v>
      </c>
      <c r="AU278" s="243" t="s">
        <v>81</v>
      </c>
      <c r="AV278" s="13" t="s">
        <v>79</v>
      </c>
      <c r="AW278" s="13" t="s">
        <v>33</v>
      </c>
      <c r="AX278" s="13" t="s">
        <v>72</v>
      </c>
      <c r="AY278" s="243" t="s">
        <v>196</v>
      </c>
    </row>
    <row r="279" s="13" customFormat="1">
      <c r="A279" s="13"/>
      <c r="B279" s="233"/>
      <c r="C279" s="234"/>
      <c r="D279" s="235" t="s">
        <v>208</v>
      </c>
      <c r="E279" s="236" t="s">
        <v>19</v>
      </c>
      <c r="F279" s="237" t="s">
        <v>274</v>
      </c>
      <c r="G279" s="234"/>
      <c r="H279" s="236" t="s">
        <v>19</v>
      </c>
      <c r="I279" s="238"/>
      <c r="J279" s="234"/>
      <c r="K279" s="234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208</v>
      </c>
      <c r="AU279" s="243" t="s">
        <v>81</v>
      </c>
      <c r="AV279" s="13" t="s">
        <v>79</v>
      </c>
      <c r="AW279" s="13" t="s">
        <v>33</v>
      </c>
      <c r="AX279" s="13" t="s">
        <v>72</v>
      </c>
      <c r="AY279" s="243" t="s">
        <v>196</v>
      </c>
    </row>
    <row r="280" s="13" customFormat="1">
      <c r="A280" s="13"/>
      <c r="B280" s="233"/>
      <c r="C280" s="234"/>
      <c r="D280" s="235" t="s">
        <v>208</v>
      </c>
      <c r="E280" s="236" t="s">
        <v>19</v>
      </c>
      <c r="F280" s="237" t="s">
        <v>212</v>
      </c>
      <c r="G280" s="234"/>
      <c r="H280" s="236" t="s">
        <v>19</v>
      </c>
      <c r="I280" s="238"/>
      <c r="J280" s="234"/>
      <c r="K280" s="234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208</v>
      </c>
      <c r="AU280" s="243" t="s">
        <v>81</v>
      </c>
      <c r="AV280" s="13" t="s">
        <v>79</v>
      </c>
      <c r="AW280" s="13" t="s">
        <v>33</v>
      </c>
      <c r="AX280" s="13" t="s">
        <v>72</v>
      </c>
      <c r="AY280" s="243" t="s">
        <v>196</v>
      </c>
    </row>
    <row r="281" s="14" customFormat="1">
      <c r="A281" s="14"/>
      <c r="B281" s="244"/>
      <c r="C281" s="245"/>
      <c r="D281" s="235" t="s">
        <v>208</v>
      </c>
      <c r="E281" s="246" t="s">
        <v>19</v>
      </c>
      <c r="F281" s="247" t="s">
        <v>275</v>
      </c>
      <c r="G281" s="245"/>
      <c r="H281" s="248">
        <v>6.2999999999999998</v>
      </c>
      <c r="I281" s="249"/>
      <c r="J281" s="245"/>
      <c r="K281" s="245"/>
      <c r="L281" s="250"/>
      <c r="M281" s="251"/>
      <c r="N281" s="252"/>
      <c r="O281" s="252"/>
      <c r="P281" s="252"/>
      <c r="Q281" s="252"/>
      <c r="R281" s="252"/>
      <c r="S281" s="252"/>
      <c r="T281" s="253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4" t="s">
        <v>208</v>
      </c>
      <c r="AU281" s="254" t="s">
        <v>81</v>
      </c>
      <c r="AV281" s="14" t="s">
        <v>81</v>
      </c>
      <c r="AW281" s="14" t="s">
        <v>33</v>
      </c>
      <c r="AX281" s="14" t="s">
        <v>72</v>
      </c>
      <c r="AY281" s="254" t="s">
        <v>196</v>
      </c>
    </row>
    <row r="282" s="13" customFormat="1">
      <c r="A282" s="13"/>
      <c r="B282" s="233"/>
      <c r="C282" s="234"/>
      <c r="D282" s="235" t="s">
        <v>208</v>
      </c>
      <c r="E282" s="236" t="s">
        <v>19</v>
      </c>
      <c r="F282" s="237" t="s">
        <v>272</v>
      </c>
      <c r="G282" s="234"/>
      <c r="H282" s="236" t="s">
        <v>19</v>
      </c>
      <c r="I282" s="238"/>
      <c r="J282" s="234"/>
      <c r="K282" s="234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208</v>
      </c>
      <c r="AU282" s="243" t="s">
        <v>81</v>
      </c>
      <c r="AV282" s="13" t="s">
        <v>79</v>
      </c>
      <c r="AW282" s="13" t="s">
        <v>33</v>
      </c>
      <c r="AX282" s="13" t="s">
        <v>72</v>
      </c>
      <c r="AY282" s="243" t="s">
        <v>196</v>
      </c>
    </row>
    <row r="283" s="13" customFormat="1">
      <c r="A283" s="13"/>
      <c r="B283" s="233"/>
      <c r="C283" s="234"/>
      <c r="D283" s="235" t="s">
        <v>208</v>
      </c>
      <c r="E283" s="236" t="s">
        <v>19</v>
      </c>
      <c r="F283" s="237" t="s">
        <v>210</v>
      </c>
      <c r="G283" s="234"/>
      <c r="H283" s="236" t="s">
        <v>19</v>
      </c>
      <c r="I283" s="238"/>
      <c r="J283" s="234"/>
      <c r="K283" s="234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208</v>
      </c>
      <c r="AU283" s="243" t="s">
        <v>81</v>
      </c>
      <c r="AV283" s="13" t="s">
        <v>79</v>
      </c>
      <c r="AW283" s="13" t="s">
        <v>33</v>
      </c>
      <c r="AX283" s="13" t="s">
        <v>72</v>
      </c>
      <c r="AY283" s="243" t="s">
        <v>196</v>
      </c>
    </row>
    <row r="284" s="13" customFormat="1">
      <c r="A284" s="13"/>
      <c r="B284" s="233"/>
      <c r="C284" s="234"/>
      <c r="D284" s="235" t="s">
        <v>208</v>
      </c>
      <c r="E284" s="236" t="s">
        <v>19</v>
      </c>
      <c r="F284" s="237" t="s">
        <v>211</v>
      </c>
      <c r="G284" s="234"/>
      <c r="H284" s="236" t="s">
        <v>19</v>
      </c>
      <c r="I284" s="238"/>
      <c r="J284" s="234"/>
      <c r="K284" s="234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208</v>
      </c>
      <c r="AU284" s="243" t="s">
        <v>81</v>
      </c>
      <c r="AV284" s="13" t="s">
        <v>79</v>
      </c>
      <c r="AW284" s="13" t="s">
        <v>33</v>
      </c>
      <c r="AX284" s="13" t="s">
        <v>72</v>
      </c>
      <c r="AY284" s="243" t="s">
        <v>196</v>
      </c>
    </row>
    <row r="285" s="13" customFormat="1">
      <c r="A285" s="13"/>
      <c r="B285" s="233"/>
      <c r="C285" s="234"/>
      <c r="D285" s="235" t="s">
        <v>208</v>
      </c>
      <c r="E285" s="236" t="s">
        <v>19</v>
      </c>
      <c r="F285" s="237" t="s">
        <v>274</v>
      </c>
      <c r="G285" s="234"/>
      <c r="H285" s="236" t="s">
        <v>19</v>
      </c>
      <c r="I285" s="238"/>
      <c r="J285" s="234"/>
      <c r="K285" s="234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208</v>
      </c>
      <c r="AU285" s="243" t="s">
        <v>81</v>
      </c>
      <c r="AV285" s="13" t="s">
        <v>79</v>
      </c>
      <c r="AW285" s="13" t="s">
        <v>33</v>
      </c>
      <c r="AX285" s="13" t="s">
        <v>72</v>
      </c>
      <c r="AY285" s="243" t="s">
        <v>196</v>
      </c>
    </row>
    <row r="286" s="13" customFormat="1">
      <c r="A286" s="13"/>
      <c r="B286" s="233"/>
      <c r="C286" s="234"/>
      <c r="D286" s="235" t="s">
        <v>208</v>
      </c>
      <c r="E286" s="236" t="s">
        <v>19</v>
      </c>
      <c r="F286" s="237" t="s">
        <v>215</v>
      </c>
      <c r="G286" s="234"/>
      <c r="H286" s="236" t="s">
        <v>19</v>
      </c>
      <c r="I286" s="238"/>
      <c r="J286" s="234"/>
      <c r="K286" s="234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208</v>
      </c>
      <c r="AU286" s="243" t="s">
        <v>81</v>
      </c>
      <c r="AV286" s="13" t="s">
        <v>79</v>
      </c>
      <c r="AW286" s="13" t="s">
        <v>33</v>
      </c>
      <c r="AX286" s="13" t="s">
        <v>72</v>
      </c>
      <c r="AY286" s="243" t="s">
        <v>196</v>
      </c>
    </row>
    <row r="287" s="14" customFormat="1">
      <c r="A287" s="14"/>
      <c r="B287" s="244"/>
      <c r="C287" s="245"/>
      <c r="D287" s="235" t="s">
        <v>208</v>
      </c>
      <c r="E287" s="246" t="s">
        <v>19</v>
      </c>
      <c r="F287" s="247" t="s">
        <v>276</v>
      </c>
      <c r="G287" s="245"/>
      <c r="H287" s="248">
        <v>14.4</v>
      </c>
      <c r="I287" s="249"/>
      <c r="J287" s="245"/>
      <c r="K287" s="245"/>
      <c r="L287" s="250"/>
      <c r="M287" s="251"/>
      <c r="N287" s="252"/>
      <c r="O287" s="252"/>
      <c r="P287" s="252"/>
      <c r="Q287" s="252"/>
      <c r="R287" s="252"/>
      <c r="S287" s="252"/>
      <c r="T287" s="253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4" t="s">
        <v>208</v>
      </c>
      <c r="AU287" s="254" t="s">
        <v>81</v>
      </c>
      <c r="AV287" s="14" t="s">
        <v>81</v>
      </c>
      <c r="AW287" s="14" t="s">
        <v>33</v>
      </c>
      <c r="AX287" s="14" t="s">
        <v>72</v>
      </c>
      <c r="AY287" s="254" t="s">
        <v>196</v>
      </c>
    </row>
    <row r="288" s="13" customFormat="1">
      <c r="A288" s="13"/>
      <c r="B288" s="233"/>
      <c r="C288" s="234"/>
      <c r="D288" s="235" t="s">
        <v>208</v>
      </c>
      <c r="E288" s="236" t="s">
        <v>19</v>
      </c>
      <c r="F288" s="237" t="s">
        <v>272</v>
      </c>
      <c r="G288" s="234"/>
      <c r="H288" s="236" t="s">
        <v>19</v>
      </c>
      <c r="I288" s="238"/>
      <c r="J288" s="234"/>
      <c r="K288" s="234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208</v>
      </c>
      <c r="AU288" s="243" t="s">
        <v>81</v>
      </c>
      <c r="AV288" s="13" t="s">
        <v>79</v>
      </c>
      <c r="AW288" s="13" t="s">
        <v>33</v>
      </c>
      <c r="AX288" s="13" t="s">
        <v>72</v>
      </c>
      <c r="AY288" s="243" t="s">
        <v>196</v>
      </c>
    </row>
    <row r="289" s="13" customFormat="1">
      <c r="A289" s="13"/>
      <c r="B289" s="233"/>
      <c r="C289" s="234"/>
      <c r="D289" s="235" t="s">
        <v>208</v>
      </c>
      <c r="E289" s="236" t="s">
        <v>19</v>
      </c>
      <c r="F289" s="237" t="s">
        <v>210</v>
      </c>
      <c r="G289" s="234"/>
      <c r="H289" s="236" t="s">
        <v>19</v>
      </c>
      <c r="I289" s="238"/>
      <c r="J289" s="234"/>
      <c r="K289" s="234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208</v>
      </c>
      <c r="AU289" s="243" t="s">
        <v>81</v>
      </c>
      <c r="AV289" s="13" t="s">
        <v>79</v>
      </c>
      <c r="AW289" s="13" t="s">
        <v>33</v>
      </c>
      <c r="AX289" s="13" t="s">
        <v>72</v>
      </c>
      <c r="AY289" s="243" t="s">
        <v>196</v>
      </c>
    </row>
    <row r="290" s="13" customFormat="1">
      <c r="A290" s="13"/>
      <c r="B290" s="233"/>
      <c r="C290" s="234"/>
      <c r="D290" s="235" t="s">
        <v>208</v>
      </c>
      <c r="E290" s="236" t="s">
        <v>19</v>
      </c>
      <c r="F290" s="237" t="s">
        <v>211</v>
      </c>
      <c r="G290" s="234"/>
      <c r="H290" s="236" t="s">
        <v>19</v>
      </c>
      <c r="I290" s="238"/>
      <c r="J290" s="234"/>
      <c r="K290" s="234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208</v>
      </c>
      <c r="AU290" s="243" t="s">
        <v>81</v>
      </c>
      <c r="AV290" s="13" t="s">
        <v>79</v>
      </c>
      <c r="AW290" s="13" t="s">
        <v>33</v>
      </c>
      <c r="AX290" s="13" t="s">
        <v>72</v>
      </c>
      <c r="AY290" s="243" t="s">
        <v>196</v>
      </c>
    </row>
    <row r="291" s="13" customFormat="1">
      <c r="A291" s="13"/>
      <c r="B291" s="233"/>
      <c r="C291" s="234"/>
      <c r="D291" s="235" t="s">
        <v>208</v>
      </c>
      <c r="E291" s="236" t="s">
        <v>19</v>
      </c>
      <c r="F291" s="237" t="s">
        <v>274</v>
      </c>
      <c r="G291" s="234"/>
      <c r="H291" s="236" t="s">
        <v>19</v>
      </c>
      <c r="I291" s="238"/>
      <c r="J291" s="234"/>
      <c r="K291" s="234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208</v>
      </c>
      <c r="AU291" s="243" t="s">
        <v>81</v>
      </c>
      <c r="AV291" s="13" t="s">
        <v>79</v>
      </c>
      <c r="AW291" s="13" t="s">
        <v>33</v>
      </c>
      <c r="AX291" s="13" t="s">
        <v>72</v>
      </c>
      <c r="AY291" s="243" t="s">
        <v>196</v>
      </c>
    </row>
    <row r="292" s="13" customFormat="1">
      <c r="A292" s="13"/>
      <c r="B292" s="233"/>
      <c r="C292" s="234"/>
      <c r="D292" s="235" t="s">
        <v>208</v>
      </c>
      <c r="E292" s="236" t="s">
        <v>19</v>
      </c>
      <c r="F292" s="237" t="s">
        <v>217</v>
      </c>
      <c r="G292" s="234"/>
      <c r="H292" s="236" t="s">
        <v>19</v>
      </c>
      <c r="I292" s="238"/>
      <c r="J292" s="234"/>
      <c r="K292" s="234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208</v>
      </c>
      <c r="AU292" s="243" t="s">
        <v>81</v>
      </c>
      <c r="AV292" s="13" t="s">
        <v>79</v>
      </c>
      <c r="AW292" s="13" t="s">
        <v>33</v>
      </c>
      <c r="AX292" s="13" t="s">
        <v>72</v>
      </c>
      <c r="AY292" s="243" t="s">
        <v>196</v>
      </c>
    </row>
    <row r="293" s="14" customFormat="1">
      <c r="A293" s="14"/>
      <c r="B293" s="244"/>
      <c r="C293" s="245"/>
      <c r="D293" s="235" t="s">
        <v>208</v>
      </c>
      <c r="E293" s="246" t="s">
        <v>19</v>
      </c>
      <c r="F293" s="247" t="s">
        <v>277</v>
      </c>
      <c r="G293" s="245"/>
      <c r="H293" s="248">
        <v>8.0999999999999996</v>
      </c>
      <c r="I293" s="249"/>
      <c r="J293" s="245"/>
      <c r="K293" s="245"/>
      <c r="L293" s="250"/>
      <c r="M293" s="251"/>
      <c r="N293" s="252"/>
      <c r="O293" s="252"/>
      <c r="P293" s="252"/>
      <c r="Q293" s="252"/>
      <c r="R293" s="252"/>
      <c r="S293" s="252"/>
      <c r="T293" s="253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4" t="s">
        <v>208</v>
      </c>
      <c r="AU293" s="254" t="s">
        <v>81</v>
      </c>
      <c r="AV293" s="14" t="s">
        <v>81</v>
      </c>
      <c r="AW293" s="14" t="s">
        <v>33</v>
      </c>
      <c r="AX293" s="14" t="s">
        <v>72</v>
      </c>
      <c r="AY293" s="254" t="s">
        <v>196</v>
      </c>
    </row>
    <row r="294" s="13" customFormat="1">
      <c r="A294" s="13"/>
      <c r="B294" s="233"/>
      <c r="C294" s="234"/>
      <c r="D294" s="235" t="s">
        <v>208</v>
      </c>
      <c r="E294" s="236" t="s">
        <v>19</v>
      </c>
      <c r="F294" s="237" t="s">
        <v>272</v>
      </c>
      <c r="G294" s="234"/>
      <c r="H294" s="236" t="s">
        <v>19</v>
      </c>
      <c r="I294" s="238"/>
      <c r="J294" s="234"/>
      <c r="K294" s="234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208</v>
      </c>
      <c r="AU294" s="243" t="s">
        <v>81</v>
      </c>
      <c r="AV294" s="13" t="s">
        <v>79</v>
      </c>
      <c r="AW294" s="13" t="s">
        <v>33</v>
      </c>
      <c r="AX294" s="13" t="s">
        <v>72</v>
      </c>
      <c r="AY294" s="243" t="s">
        <v>196</v>
      </c>
    </row>
    <row r="295" s="16" customFormat="1">
      <c r="A295" s="16"/>
      <c r="B295" s="266"/>
      <c r="C295" s="267"/>
      <c r="D295" s="235" t="s">
        <v>208</v>
      </c>
      <c r="E295" s="268" t="s">
        <v>19</v>
      </c>
      <c r="F295" s="269" t="s">
        <v>269</v>
      </c>
      <c r="G295" s="267"/>
      <c r="H295" s="270">
        <v>28.799999999999997</v>
      </c>
      <c r="I295" s="271"/>
      <c r="J295" s="267"/>
      <c r="K295" s="267"/>
      <c r="L295" s="272"/>
      <c r="M295" s="273"/>
      <c r="N295" s="274"/>
      <c r="O295" s="274"/>
      <c r="P295" s="274"/>
      <c r="Q295" s="274"/>
      <c r="R295" s="274"/>
      <c r="S295" s="274"/>
      <c r="T295" s="275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T295" s="276" t="s">
        <v>208</v>
      </c>
      <c r="AU295" s="276" t="s">
        <v>81</v>
      </c>
      <c r="AV295" s="16" t="s">
        <v>226</v>
      </c>
      <c r="AW295" s="16" t="s">
        <v>33</v>
      </c>
      <c r="AX295" s="16" t="s">
        <v>72</v>
      </c>
      <c r="AY295" s="276" t="s">
        <v>196</v>
      </c>
    </row>
    <row r="296" s="13" customFormat="1">
      <c r="A296" s="13"/>
      <c r="B296" s="233"/>
      <c r="C296" s="234"/>
      <c r="D296" s="235" t="s">
        <v>208</v>
      </c>
      <c r="E296" s="236" t="s">
        <v>19</v>
      </c>
      <c r="F296" s="237" t="s">
        <v>210</v>
      </c>
      <c r="G296" s="234"/>
      <c r="H296" s="236" t="s">
        <v>19</v>
      </c>
      <c r="I296" s="238"/>
      <c r="J296" s="234"/>
      <c r="K296" s="234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208</v>
      </c>
      <c r="AU296" s="243" t="s">
        <v>81</v>
      </c>
      <c r="AV296" s="13" t="s">
        <v>79</v>
      </c>
      <c r="AW296" s="13" t="s">
        <v>33</v>
      </c>
      <c r="AX296" s="13" t="s">
        <v>72</v>
      </c>
      <c r="AY296" s="243" t="s">
        <v>196</v>
      </c>
    </row>
    <row r="297" s="13" customFormat="1">
      <c r="A297" s="13"/>
      <c r="B297" s="233"/>
      <c r="C297" s="234"/>
      <c r="D297" s="235" t="s">
        <v>208</v>
      </c>
      <c r="E297" s="236" t="s">
        <v>19</v>
      </c>
      <c r="F297" s="237" t="s">
        <v>211</v>
      </c>
      <c r="G297" s="234"/>
      <c r="H297" s="236" t="s">
        <v>19</v>
      </c>
      <c r="I297" s="238"/>
      <c r="J297" s="234"/>
      <c r="K297" s="234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208</v>
      </c>
      <c r="AU297" s="243" t="s">
        <v>81</v>
      </c>
      <c r="AV297" s="13" t="s">
        <v>79</v>
      </c>
      <c r="AW297" s="13" t="s">
        <v>33</v>
      </c>
      <c r="AX297" s="13" t="s">
        <v>72</v>
      </c>
      <c r="AY297" s="243" t="s">
        <v>196</v>
      </c>
    </row>
    <row r="298" s="13" customFormat="1">
      <c r="A298" s="13"/>
      <c r="B298" s="233"/>
      <c r="C298" s="234"/>
      <c r="D298" s="235" t="s">
        <v>208</v>
      </c>
      <c r="E298" s="236" t="s">
        <v>19</v>
      </c>
      <c r="F298" s="237" t="s">
        <v>267</v>
      </c>
      <c r="G298" s="234"/>
      <c r="H298" s="236" t="s">
        <v>19</v>
      </c>
      <c r="I298" s="238"/>
      <c r="J298" s="234"/>
      <c r="K298" s="234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208</v>
      </c>
      <c r="AU298" s="243" t="s">
        <v>81</v>
      </c>
      <c r="AV298" s="13" t="s">
        <v>79</v>
      </c>
      <c r="AW298" s="13" t="s">
        <v>33</v>
      </c>
      <c r="AX298" s="13" t="s">
        <v>72</v>
      </c>
      <c r="AY298" s="243" t="s">
        <v>196</v>
      </c>
    </row>
    <row r="299" s="13" customFormat="1">
      <c r="A299" s="13"/>
      <c r="B299" s="233"/>
      <c r="C299" s="234"/>
      <c r="D299" s="235" t="s">
        <v>208</v>
      </c>
      <c r="E299" s="236" t="s">
        <v>19</v>
      </c>
      <c r="F299" s="237" t="s">
        <v>215</v>
      </c>
      <c r="G299" s="234"/>
      <c r="H299" s="236" t="s">
        <v>19</v>
      </c>
      <c r="I299" s="238"/>
      <c r="J299" s="234"/>
      <c r="K299" s="234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208</v>
      </c>
      <c r="AU299" s="243" t="s">
        <v>81</v>
      </c>
      <c r="AV299" s="13" t="s">
        <v>79</v>
      </c>
      <c r="AW299" s="13" t="s">
        <v>33</v>
      </c>
      <c r="AX299" s="13" t="s">
        <v>72</v>
      </c>
      <c r="AY299" s="243" t="s">
        <v>196</v>
      </c>
    </row>
    <row r="300" s="14" customFormat="1">
      <c r="A300" s="14"/>
      <c r="B300" s="244"/>
      <c r="C300" s="245"/>
      <c r="D300" s="235" t="s">
        <v>208</v>
      </c>
      <c r="E300" s="246" t="s">
        <v>19</v>
      </c>
      <c r="F300" s="247" t="s">
        <v>283</v>
      </c>
      <c r="G300" s="245"/>
      <c r="H300" s="248">
        <v>70.055999999999997</v>
      </c>
      <c r="I300" s="249"/>
      <c r="J300" s="245"/>
      <c r="K300" s="245"/>
      <c r="L300" s="250"/>
      <c r="M300" s="251"/>
      <c r="N300" s="252"/>
      <c r="O300" s="252"/>
      <c r="P300" s="252"/>
      <c r="Q300" s="252"/>
      <c r="R300" s="252"/>
      <c r="S300" s="252"/>
      <c r="T300" s="253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4" t="s">
        <v>208</v>
      </c>
      <c r="AU300" s="254" t="s">
        <v>81</v>
      </c>
      <c r="AV300" s="14" t="s">
        <v>81</v>
      </c>
      <c r="AW300" s="14" t="s">
        <v>33</v>
      </c>
      <c r="AX300" s="14" t="s">
        <v>72</v>
      </c>
      <c r="AY300" s="254" t="s">
        <v>196</v>
      </c>
    </row>
    <row r="301" s="13" customFormat="1">
      <c r="A301" s="13"/>
      <c r="B301" s="233"/>
      <c r="C301" s="234"/>
      <c r="D301" s="235" t="s">
        <v>208</v>
      </c>
      <c r="E301" s="236" t="s">
        <v>19</v>
      </c>
      <c r="F301" s="237" t="s">
        <v>214</v>
      </c>
      <c r="G301" s="234"/>
      <c r="H301" s="236" t="s">
        <v>19</v>
      </c>
      <c r="I301" s="238"/>
      <c r="J301" s="234"/>
      <c r="K301" s="234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208</v>
      </c>
      <c r="AU301" s="243" t="s">
        <v>81</v>
      </c>
      <c r="AV301" s="13" t="s">
        <v>79</v>
      </c>
      <c r="AW301" s="13" t="s">
        <v>33</v>
      </c>
      <c r="AX301" s="13" t="s">
        <v>72</v>
      </c>
      <c r="AY301" s="243" t="s">
        <v>196</v>
      </c>
    </row>
    <row r="302" s="16" customFormat="1">
      <c r="A302" s="16"/>
      <c r="B302" s="266"/>
      <c r="C302" s="267"/>
      <c r="D302" s="235" t="s">
        <v>208</v>
      </c>
      <c r="E302" s="268" t="s">
        <v>19</v>
      </c>
      <c r="F302" s="269" t="s">
        <v>269</v>
      </c>
      <c r="G302" s="267"/>
      <c r="H302" s="270">
        <v>70.055999999999997</v>
      </c>
      <c r="I302" s="271"/>
      <c r="J302" s="267"/>
      <c r="K302" s="267"/>
      <c r="L302" s="272"/>
      <c r="M302" s="273"/>
      <c r="N302" s="274"/>
      <c r="O302" s="274"/>
      <c r="P302" s="274"/>
      <c r="Q302" s="274"/>
      <c r="R302" s="274"/>
      <c r="S302" s="274"/>
      <c r="T302" s="275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T302" s="276" t="s">
        <v>208</v>
      </c>
      <c r="AU302" s="276" t="s">
        <v>81</v>
      </c>
      <c r="AV302" s="16" t="s">
        <v>226</v>
      </c>
      <c r="AW302" s="16" t="s">
        <v>33</v>
      </c>
      <c r="AX302" s="16" t="s">
        <v>72</v>
      </c>
      <c r="AY302" s="276" t="s">
        <v>196</v>
      </c>
    </row>
    <row r="303" s="13" customFormat="1">
      <c r="A303" s="13"/>
      <c r="B303" s="233"/>
      <c r="C303" s="234"/>
      <c r="D303" s="235" t="s">
        <v>208</v>
      </c>
      <c r="E303" s="236" t="s">
        <v>19</v>
      </c>
      <c r="F303" s="237" t="s">
        <v>289</v>
      </c>
      <c r="G303" s="234"/>
      <c r="H303" s="236" t="s">
        <v>19</v>
      </c>
      <c r="I303" s="238"/>
      <c r="J303" s="234"/>
      <c r="K303" s="234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208</v>
      </c>
      <c r="AU303" s="243" t="s">
        <v>81</v>
      </c>
      <c r="AV303" s="13" t="s">
        <v>79</v>
      </c>
      <c r="AW303" s="13" t="s">
        <v>33</v>
      </c>
      <c r="AX303" s="13" t="s">
        <v>72</v>
      </c>
      <c r="AY303" s="243" t="s">
        <v>196</v>
      </c>
    </row>
    <row r="304" s="13" customFormat="1">
      <c r="A304" s="13"/>
      <c r="B304" s="233"/>
      <c r="C304" s="234"/>
      <c r="D304" s="235" t="s">
        <v>208</v>
      </c>
      <c r="E304" s="236" t="s">
        <v>19</v>
      </c>
      <c r="F304" s="237" t="s">
        <v>210</v>
      </c>
      <c r="G304" s="234"/>
      <c r="H304" s="236" t="s">
        <v>19</v>
      </c>
      <c r="I304" s="238"/>
      <c r="J304" s="234"/>
      <c r="K304" s="234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208</v>
      </c>
      <c r="AU304" s="243" t="s">
        <v>81</v>
      </c>
      <c r="AV304" s="13" t="s">
        <v>79</v>
      </c>
      <c r="AW304" s="13" t="s">
        <v>33</v>
      </c>
      <c r="AX304" s="13" t="s">
        <v>72</v>
      </c>
      <c r="AY304" s="243" t="s">
        <v>196</v>
      </c>
    </row>
    <row r="305" s="13" customFormat="1">
      <c r="A305" s="13"/>
      <c r="B305" s="233"/>
      <c r="C305" s="234"/>
      <c r="D305" s="235" t="s">
        <v>208</v>
      </c>
      <c r="E305" s="236" t="s">
        <v>19</v>
      </c>
      <c r="F305" s="237" t="s">
        <v>211</v>
      </c>
      <c r="G305" s="234"/>
      <c r="H305" s="236" t="s">
        <v>19</v>
      </c>
      <c r="I305" s="238"/>
      <c r="J305" s="234"/>
      <c r="K305" s="234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208</v>
      </c>
      <c r="AU305" s="243" t="s">
        <v>81</v>
      </c>
      <c r="AV305" s="13" t="s">
        <v>79</v>
      </c>
      <c r="AW305" s="13" t="s">
        <v>33</v>
      </c>
      <c r="AX305" s="13" t="s">
        <v>72</v>
      </c>
      <c r="AY305" s="243" t="s">
        <v>196</v>
      </c>
    </row>
    <row r="306" s="13" customFormat="1">
      <c r="A306" s="13"/>
      <c r="B306" s="233"/>
      <c r="C306" s="234"/>
      <c r="D306" s="235" t="s">
        <v>208</v>
      </c>
      <c r="E306" s="236" t="s">
        <v>19</v>
      </c>
      <c r="F306" s="237" t="s">
        <v>290</v>
      </c>
      <c r="G306" s="234"/>
      <c r="H306" s="236" t="s">
        <v>19</v>
      </c>
      <c r="I306" s="238"/>
      <c r="J306" s="234"/>
      <c r="K306" s="234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208</v>
      </c>
      <c r="AU306" s="243" t="s">
        <v>81</v>
      </c>
      <c r="AV306" s="13" t="s">
        <v>79</v>
      </c>
      <c r="AW306" s="13" t="s">
        <v>33</v>
      </c>
      <c r="AX306" s="13" t="s">
        <v>72</v>
      </c>
      <c r="AY306" s="243" t="s">
        <v>196</v>
      </c>
    </row>
    <row r="307" s="14" customFormat="1">
      <c r="A307" s="14"/>
      <c r="B307" s="244"/>
      <c r="C307" s="245"/>
      <c r="D307" s="235" t="s">
        <v>208</v>
      </c>
      <c r="E307" s="246" t="s">
        <v>19</v>
      </c>
      <c r="F307" s="247" t="s">
        <v>291</v>
      </c>
      <c r="G307" s="245"/>
      <c r="H307" s="248">
        <v>105</v>
      </c>
      <c r="I307" s="249"/>
      <c r="J307" s="245"/>
      <c r="K307" s="245"/>
      <c r="L307" s="250"/>
      <c r="M307" s="251"/>
      <c r="N307" s="252"/>
      <c r="O307" s="252"/>
      <c r="P307" s="252"/>
      <c r="Q307" s="252"/>
      <c r="R307" s="252"/>
      <c r="S307" s="252"/>
      <c r="T307" s="253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4" t="s">
        <v>208</v>
      </c>
      <c r="AU307" s="254" t="s">
        <v>81</v>
      </c>
      <c r="AV307" s="14" t="s">
        <v>81</v>
      </c>
      <c r="AW307" s="14" t="s">
        <v>33</v>
      </c>
      <c r="AX307" s="14" t="s">
        <v>72</v>
      </c>
      <c r="AY307" s="254" t="s">
        <v>196</v>
      </c>
    </row>
    <row r="308" s="13" customFormat="1">
      <c r="A308" s="13"/>
      <c r="B308" s="233"/>
      <c r="C308" s="234"/>
      <c r="D308" s="235" t="s">
        <v>208</v>
      </c>
      <c r="E308" s="236" t="s">
        <v>19</v>
      </c>
      <c r="F308" s="237" t="s">
        <v>272</v>
      </c>
      <c r="G308" s="234"/>
      <c r="H308" s="236" t="s">
        <v>19</v>
      </c>
      <c r="I308" s="238"/>
      <c r="J308" s="234"/>
      <c r="K308" s="234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208</v>
      </c>
      <c r="AU308" s="243" t="s">
        <v>81</v>
      </c>
      <c r="AV308" s="13" t="s">
        <v>79</v>
      </c>
      <c r="AW308" s="13" t="s">
        <v>33</v>
      </c>
      <c r="AX308" s="13" t="s">
        <v>72</v>
      </c>
      <c r="AY308" s="243" t="s">
        <v>196</v>
      </c>
    </row>
    <row r="309" s="16" customFormat="1">
      <c r="A309" s="16"/>
      <c r="B309" s="266"/>
      <c r="C309" s="267"/>
      <c r="D309" s="235" t="s">
        <v>208</v>
      </c>
      <c r="E309" s="268" t="s">
        <v>19</v>
      </c>
      <c r="F309" s="269" t="s">
        <v>269</v>
      </c>
      <c r="G309" s="267"/>
      <c r="H309" s="270">
        <v>105</v>
      </c>
      <c r="I309" s="271"/>
      <c r="J309" s="267"/>
      <c r="K309" s="267"/>
      <c r="L309" s="272"/>
      <c r="M309" s="273"/>
      <c r="N309" s="274"/>
      <c r="O309" s="274"/>
      <c r="P309" s="274"/>
      <c r="Q309" s="274"/>
      <c r="R309" s="274"/>
      <c r="S309" s="274"/>
      <c r="T309" s="275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T309" s="276" t="s">
        <v>208</v>
      </c>
      <c r="AU309" s="276" t="s">
        <v>81</v>
      </c>
      <c r="AV309" s="16" t="s">
        <v>226</v>
      </c>
      <c r="AW309" s="16" t="s">
        <v>33</v>
      </c>
      <c r="AX309" s="16" t="s">
        <v>72</v>
      </c>
      <c r="AY309" s="276" t="s">
        <v>196</v>
      </c>
    </row>
    <row r="310" s="15" customFormat="1">
      <c r="A310" s="15"/>
      <c r="B310" s="255"/>
      <c r="C310" s="256"/>
      <c r="D310" s="235" t="s">
        <v>208</v>
      </c>
      <c r="E310" s="257" t="s">
        <v>19</v>
      </c>
      <c r="F310" s="258" t="s">
        <v>219</v>
      </c>
      <c r="G310" s="256"/>
      <c r="H310" s="259">
        <v>222.756</v>
      </c>
      <c r="I310" s="260"/>
      <c r="J310" s="256"/>
      <c r="K310" s="256"/>
      <c r="L310" s="261"/>
      <c r="M310" s="262"/>
      <c r="N310" s="263"/>
      <c r="O310" s="263"/>
      <c r="P310" s="263"/>
      <c r="Q310" s="263"/>
      <c r="R310" s="263"/>
      <c r="S310" s="263"/>
      <c r="T310" s="264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5" t="s">
        <v>208</v>
      </c>
      <c r="AU310" s="265" t="s">
        <v>81</v>
      </c>
      <c r="AV310" s="15" t="s">
        <v>204</v>
      </c>
      <c r="AW310" s="15" t="s">
        <v>33</v>
      </c>
      <c r="AX310" s="15" t="s">
        <v>79</v>
      </c>
      <c r="AY310" s="265" t="s">
        <v>196</v>
      </c>
    </row>
    <row r="311" s="2" customFormat="1" ht="37.8" customHeight="1">
      <c r="A311" s="41"/>
      <c r="B311" s="42"/>
      <c r="C311" s="215" t="s">
        <v>299</v>
      </c>
      <c r="D311" s="215" t="s">
        <v>199</v>
      </c>
      <c r="E311" s="216" t="s">
        <v>300</v>
      </c>
      <c r="F311" s="217" t="s">
        <v>301</v>
      </c>
      <c r="G311" s="218" t="s">
        <v>264</v>
      </c>
      <c r="H311" s="219">
        <v>222.756</v>
      </c>
      <c r="I311" s="220"/>
      <c r="J311" s="221">
        <f>ROUND(I311*H311,2)</f>
        <v>0</v>
      </c>
      <c r="K311" s="217" t="s">
        <v>203</v>
      </c>
      <c r="L311" s="47"/>
      <c r="M311" s="222" t="s">
        <v>19</v>
      </c>
      <c r="N311" s="223" t="s">
        <v>43</v>
      </c>
      <c r="O311" s="87"/>
      <c r="P311" s="224">
        <f>O311*H311</f>
        <v>0</v>
      </c>
      <c r="Q311" s="224">
        <v>0</v>
      </c>
      <c r="R311" s="224">
        <f>Q311*H311</f>
        <v>0</v>
      </c>
      <c r="S311" s="224">
        <v>0</v>
      </c>
      <c r="T311" s="225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6" t="s">
        <v>204</v>
      </c>
      <c r="AT311" s="226" t="s">
        <v>199</v>
      </c>
      <c r="AU311" s="226" t="s">
        <v>81</v>
      </c>
      <c r="AY311" s="20" t="s">
        <v>196</v>
      </c>
      <c r="BE311" s="227">
        <f>IF(N311="základní",J311,0)</f>
        <v>0</v>
      </c>
      <c r="BF311" s="227">
        <f>IF(N311="snížená",J311,0)</f>
        <v>0</v>
      </c>
      <c r="BG311" s="227">
        <f>IF(N311="zákl. přenesená",J311,0)</f>
        <v>0</v>
      </c>
      <c r="BH311" s="227">
        <f>IF(N311="sníž. přenesená",J311,0)</f>
        <v>0</v>
      </c>
      <c r="BI311" s="227">
        <f>IF(N311="nulová",J311,0)</f>
        <v>0</v>
      </c>
      <c r="BJ311" s="20" t="s">
        <v>79</v>
      </c>
      <c r="BK311" s="227">
        <f>ROUND(I311*H311,2)</f>
        <v>0</v>
      </c>
      <c r="BL311" s="20" t="s">
        <v>204</v>
      </c>
      <c r="BM311" s="226" t="s">
        <v>302</v>
      </c>
    </row>
    <row r="312" s="2" customFormat="1">
      <c r="A312" s="41"/>
      <c r="B312" s="42"/>
      <c r="C312" s="43"/>
      <c r="D312" s="228" t="s">
        <v>206</v>
      </c>
      <c r="E312" s="43"/>
      <c r="F312" s="229" t="s">
        <v>303</v>
      </c>
      <c r="G312" s="43"/>
      <c r="H312" s="43"/>
      <c r="I312" s="230"/>
      <c r="J312" s="43"/>
      <c r="K312" s="43"/>
      <c r="L312" s="47"/>
      <c r="M312" s="231"/>
      <c r="N312" s="232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206</v>
      </c>
      <c r="AU312" s="20" t="s">
        <v>81</v>
      </c>
    </row>
    <row r="313" s="13" customFormat="1">
      <c r="A313" s="13"/>
      <c r="B313" s="233"/>
      <c r="C313" s="234"/>
      <c r="D313" s="235" t="s">
        <v>208</v>
      </c>
      <c r="E313" s="236" t="s">
        <v>19</v>
      </c>
      <c r="F313" s="237" t="s">
        <v>210</v>
      </c>
      <c r="G313" s="234"/>
      <c r="H313" s="236" t="s">
        <v>19</v>
      </c>
      <c r="I313" s="238"/>
      <c r="J313" s="234"/>
      <c r="K313" s="234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208</v>
      </c>
      <c r="AU313" s="243" t="s">
        <v>81</v>
      </c>
      <c r="AV313" s="13" t="s">
        <v>79</v>
      </c>
      <c r="AW313" s="13" t="s">
        <v>33</v>
      </c>
      <c r="AX313" s="13" t="s">
        <v>72</v>
      </c>
      <c r="AY313" s="243" t="s">
        <v>196</v>
      </c>
    </row>
    <row r="314" s="13" customFormat="1">
      <c r="A314" s="13"/>
      <c r="B314" s="233"/>
      <c r="C314" s="234"/>
      <c r="D314" s="235" t="s">
        <v>208</v>
      </c>
      <c r="E314" s="236" t="s">
        <v>19</v>
      </c>
      <c r="F314" s="237" t="s">
        <v>211</v>
      </c>
      <c r="G314" s="234"/>
      <c r="H314" s="236" t="s">
        <v>19</v>
      </c>
      <c r="I314" s="238"/>
      <c r="J314" s="234"/>
      <c r="K314" s="234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208</v>
      </c>
      <c r="AU314" s="243" t="s">
        <v>81</v>
      </c>
      <c r="AV314" s="13" t="s">
        <v>79</v>
      </c>
      <c r="AW314" s="13" t="s">
        <v>33</v>
      </c>
      <c r="AX314" s="13" t="s">
        <v>72</v>
      </c>
      <c r="AY314" s="243" t="s">
        <v>196</v>
      </c>
    </row>
    <row r="315" s="13" customFormat="1">
      <c r="A315" s="13"/>
      <c r="B315" s="233"/>
      <c r="C315" s="234"/>
      <c r="D315" s="235" t="s">
        <v>208</v>
      </c>
      <c r="E315" s="236" t="s">
        <v>19</v>
      </c>
      <c r="F315" s="237" t="s">
        <v>267</v>
      </c>
      <c r="G315" s="234"/>
      <c r="H315" s="236" t="s">
        <v>19</v>
      </c>
      <c r="I315" s="238"/>
      <c r="J315" s="234"/>
      <c r="K315" s="234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208</v>
      </c>
      <c r="AU315" s="243" t="s">
        <v>81</v>
      </c>
      <c r="AV315" s="13" t="s">
        <v>79</v>
      </c>
      <c r="AW315" s="13" t="s">
        <v>33</v>
      </c>
      <c r="AX315" s="13" t="s">
        <v>72</v>
      </c>
      <c r="AY315" s="243" t="s">
        <v>196</v>
      </c>
    </row>
    <row r="316" s="13" customFormat="1">
      <c r="A316" s="13"/>
      <c r="B316" s="233"/>
      <c r="C316" s="234"/>
      <c r="D316" s="235" t="s">
        <v>208</v>
      </c>
      <c r="E316" s="236" t="s">
        <v>19</v>
      </c>
      <c r="F316" s="237" t="s">
        <v>212</v>
      </c>
      <c r="G316" s="234"/>
      <c r="H316" s="236" t="s">
        <v>19</v>
      </c>
      <c r="I316" s="238"/>
      <c r="J316" s="234"/>
      <c r="K316" s="234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208</v>
      </c>
      <c r="AU316" s="243" t="s">
        <v>81</v>
      </c>
      <c r="AV316" s="13" t="s">
        <v>79</v>
      </c>
      <c r="AW316" s="13" t="s">
        <v>33</v>
      </c>
      <c r="AX316" s="13" t="s">
        <v>72</v>
      </c>
      <c r="AY316" s="243" t="s">
        <v>196</v>
      </c>
    </row>
    <row r="317" s="14" customFormat="1">
      <c r="A317" s="14"/>
      <c r="B317" s="244"/>
      <c r="C317" s="245"/>
      <c r="D317" s="235" t="s">
        <v>208</v>
      </c>
      <c r="E317" s="246" t="s">
        <v>19</v>
      </c>
      <c r="F317" s="247" t="s">
        <v>268</v>
      </c>
      <c r="G317" s="245"/>
      <c r="H317" s="248">
        <v>8.6999999999999993</v>
      </c>
      <c r="I317" s="249"/>
      <c r="J317" s="245"/>
      <c r="K317" s="245"/>
      <c r="L317" s="250"/>
      <c r="M317" s="251"/>
      <c r="N317" s="252"/>
      <c r="O317" s="252"/>
      <c r="P317" s="252"/>
      <c r="Q317" s="252"/>
      <c r="R317" s="252"/>
      <c r="S317" s="252"/>
      <c r="T317" s="253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4" t="s">
        <v>208</v>
      </c>
      <c r="AU317" s="254" t="s">
        <v>81</v>
      </c>
      <c r="AV317" s="14" t="s">
        <v>81</v>
      </c>
      <c r="AW317" s="14" t="s">
        <v>33</v>
      </c>
      <c r="AX317" s="14" t="s">
        <v>72</v>
      </c>
      <c r="AY317" s="254" t="s">
        <v>196</v>
      </c>
    </row>
    <row r="318" s="13" customFormat="1">
      <c r="A318" s="13"/>
      <c r="B318" s="233"/>
      <c r="C318" s="234"/>
      <c r="D318" s="235" t="s">
        <v>208</v>
      </c>
      <c r="E318" s="236" t="s">
        <v>19</v>
      </c>
      <c r="F318" s="237" t="s">
        <v>214</v>
      </c>
      <c r="G318" s="234"/>
      <c r="H318" s="236" t="s">
        <v>19</v>
      </c>
      <c r="I318" s="238"/>
      <c r="J318" s="234"/>
      <c r="K318" s="234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208</v>
      </c>
      <c r="AU318" s="243" t="s">
        <v>81</v>
      </c>
      <c r="AV318" s="13" t="s">
        <v>79</v>
      </c>
      <c r="AW318" s="13" t="s">
        <v>33</v>
      </c>
      <c r="AX318" s="13" t="s">
        <v>72</v>
      </c>
      <c r="AY318" s="243" t="s">
        <v>196</v>
      </c>
    </row>
    <row r="319" s="16" customFormat="1">
      <c r="A319" s="16"/>
      <c r="B319" s="266"/>
      <c r="C319" s="267"/>
      <c r="D319" s="235" t="s">
        <v>208</v>
      </c>
      <c r="E319" s="268" t="s">
        <v>19</v>
      </c>
      <c r="F319" s="269" t="s">
        <v>269</v>
      </c>
      <c r="G319" s="267"/>
      <c r="H319" s="270">
        <v>8.6999999999999993</v>
      </c>
      <c r="I319" s="271"/>
      <c r="J319" s="267"/>
      <c r="K319" s="267"/>
      <c r="L319" s="272"/>
      <c r="M319" s="273"/>
      <c r="N319" s="274"/>
      <c r="O319" s="274"/>
      <c r="P319" s="274"/>
      <c r="Q319" s="274"/>
      <c r="R319" s="274"/>
      <c r="S319" s="274"/>
      <c r="T319" s="275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T319" s="276" t="s">
        <v>208</v>
      </c>
      <c r="AU319" s="276" t="s">
        <v>81</v>
      </c>
      <c r="AV319" s="16" t="s">
        <v>226</v>
      </c>
      <c r="AW319" s="16" t="s">
        <v>33</v>
      </c>
      <c r="AX319" s="16" t="s">
        <v>72</v>
      </c>
      <c r="AY319" s="276" t="s">
        <v>196</v>
      </c>
    </row>
    <row r="320" s="13" customFormat="1">
      <c r="A320" s="13"/>
      <c r="B320" s="233"/>
      <c r="C320" s="234"/>
      <c r="D320" s="235" t="s">
        <v>208</v>
      </c>
      <c r="E320" s="236" t="s">
        <v>19</v>
      </c>
      <c r="F320" s="237" t="s">
        <v>210</v>
      </c>
      <c r="G320" s="234"/>
      <c r="H320" s="236" t="s">
        <v>19</v>
      </c>
      <c r="I320" s="238"/>
      <c r="J320" s="234"/>
      <c r="K320" s="234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208</v>
      </c>
      <c r="AU320" s="243" t="s">
        <v>81</v>
      </c>
      <c r="AV320" s="13" t="s">
        <v>79</v>
      </c>
      <c r="AW320" s="13" t="s">
        <v>33</v>
      </c>
      <c r="AX320" s="13" t="s">
        <v>72</v>
      </c>
      <c r="AY320" s="243" t="s">
        <v>196</v>
      </c>
    </row>
    <row r="321" s="13" customFormat="1">
      <c r="A321" s="13"/>
      <c r="B321" s="233"/>
      <c r="C321" s="234"/>
      <c r="D321" s="235" t="s">
        <v>208</v>
      </c>
      <c r="E321" s="236" t="s">
        <v>19</v>
      </c>
      <c r="F321" s="237" t="s">
        <v>211</v>
      </c>
      <c r="G321" s="234"/>
      <c r="H321" s="236" t="s">
        <v>19</v>
      </c>
      <c r="I321" s="238"/>
      <c r="J321" s="234"/>
      <c r="K321" s="234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208</v>
      </c>
      <c r="AU321" s="243" t="s">
        <v>81</v>
      </c>
      <c r="AV321" s="13" t="s">
        <v>79</v>
      </c>
      <c r="AW321" s="13" t="s">
        <v>33</v>
      </c>
      <c r="AX321" s="13" t="s">
        <v>72</v>
      </c>
      <c r="AY321" s="243" t="s">
        <v>196</v>
      </c>
    </row>
    <row r="322" s="13" customFormat="1">
      <c r="A322" s="13"/>
      <c r="B322" s="233"/>
      <c r="C322" s="234"/>
      <c r="D322" s="235" t="s">
        <v>208</v>
      </c>
      <c r="E322" s="236" t="s">
        <v>19</v>
      </c>
      <c r="F322" s="237" t="s">
        <v>270</v>
      </c>
      <c r="G322" s="234"/>
      <c r="H322" s="236" t="s">
        <v>19</v>
      </c>
      <c r="I322" s="238"/>
      <c r="J322" s="234"/>
      <c r="K322" s="234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208</v>
      </c>
      <c r="AU322" s="243" t="s">
        <v>81</v>
      </c>
      <c r="AV322" s="13" t="s">
        <v>79</v>
      </c>
      <c r="AW322" s="13" t="s">
        <v>33</v>
      </c>
      <c r="AX322" s="13" t="s">
        <v>72</v>
      </c>
      <c r="AY322" s="243" t="s">
        <v>196</v>
      </c>
    </row>
    <row r="323" s="13" customFormat="1">
      <c r="A323" s="13"/>
      <c r="B323" s="233"/>
      <c r="C323" s="234"/>
      <c r="D323" s="235" t="s">
        <v>208</v>
      </c>
      <c r="E323" s="236" t="s">
        <v>19</v>
      </c>
      <c r="F323" s="237" t="s">
        <v>217</v>
      </c>
      <c r="G323" s="234"/>
      <c r="H323" s="236" t="s">
        <v>19</v>
      </c>
      <c r="I323" s="238"/>
      <c r="J323" s="234"/>
      <c r="K323" s="234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208</v>
      </c>
      <c r="AU323" s="243" t="s">
        <v>81</v>
      </c>
      <c r="AV323" s="13" t="s">
        <v>79</v>
      </c>
      <c r="AW323" s="13" t="s">
        <v>33</v>
      </c>
      <c r="AX323" s="13" t="s">
        <v>72</v>
      </c>
      <c r="AY323" s="243" t="s">
        <v>196</v>
      </c>
    </row>
    <row r="324" s="14" customFormat="1">
      <c r="A324" s="14"/>
      <c r="B324" s="244"/>
      <c r="C324" s="245"/>
      <c r="D324" s="235" t="s">
        <v>208</v>
      </c>
      <c r="E324" s="246" t="s">
        <v>19</v>
      </c>
      <c r="F324" s="247" t="s">
        <v>271</v>
      </c>
      <c r="G324" s="245"/>
      <c r="H324" s="248">
        <v>10.199999999999999</v>
      </c>
      <c r="I324" s="249"/>
      <c r="J324" s="245"/>
      <c r="K324" s="245"/>
      <c r="L324" s="250"/>
      <c r="M324" s="251"/>
      <c r="N324" s="252"/>
      <c r="O324" s="252"/>
      <c r="P324" s="252"/>
      <c r="Q324" s="252"/>
      <c r="R324" s="252"/>
      <c r="S324" s="252"/>
      <c r="T324" s="253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4" t="s">
        <v>208</v>
      </c>
      <c r="AU324" s="254" t="s">
        <v>81</v>
      </c>
      <c r="AV324" s="14" t="s">
        <v>81</v>
      </c>
      <c r="AW324" s="14" t="s">
        <v>33</v>
      </c>
      <c r="AX324" s="14" t="s">
        <v>72</v>
      </c>
      <c r="AY324" s="254" t="s">
        <v>196</v>
      </c>
    </row>
    <row r="325" s="13" customFormat="1">
      <c r="A325" s="13"/>
      <c r="B325" s="233"/>
      <c r="C325" s="234"/>
      <c r="D325" s="235" t="s">
        <v>208</v>
      </c>
      <c r="E325" s="236" t="s">
        <v>19</v>
      </c>
      <c r="F325" s="237" t="s">
        <v>272</v>
      </c>
      <c r="G325" s="234"/>
      <c r="H325" s="236" t="s">
        <v>19</v>
      </c>
      <c r="I325" s="238"/>
      <c r="J325" s="234"/>
      <c r="K325" s="234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208</v>
      </c>
      <c r="AU325" s="243" t="s">
        <v>81</v>
      </c>
      <c r="AV325" s="13" t="s">
        <v>79</v>
      </c>
      <c r="AW325" s="13" t="s">
        <v>33</v>
      </c>
      <c r="AX325" s="13" t="s">
        <v>72</v>
      </c>
      <c r="AY325" s="243" t="s">
        <v>196</v>
      </c>
    </row>
    <row r="326" s="16" customFormat="1">
      <c r="A326" s="16"/>
      <c r="B326" s="266"/>
      <c r="C326" s="267"/>
      <c r="D326" s="235" t="s">
        <v>208</v>
      </c>
      <c r="E326" s="268" t="s">
        <v>19</v>
      </c>
      <c r="F326" s="269" t="s">
        <v>269</v>
      </c>
      <c r="G326" s="267"/>
      <c r="H326" s="270">
        <v>10.199999999999999</v>
      </c>
      <c r="I326" s="271"/>
      <c r="J326" s="267"/>
      <c r="K326" s="267"/>
      <c r="L326" s="272"/>
      <c r="M326" s="273"/>
      <c r="N326" s="274"/>
      <c r="O326" s="274"/>
      <c r="P326" s="274"/>
      <c r="Q326" s="274"/>
      <c r="R326" s="274"/>
      <c r="S326" s="274"/>
      <c r="T326" s="275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T326" s="276" t="s">
        <v>208</v>
      </c>
      <c r="AU326" s="276" t="s">
        <v>81</v>
      </c>
      <c r="AV326" s="16" t="s">
        <v>226</v>
      </c>
      <c r="AW326" s="16" t="s">
        <v>33</v>
      </c>
      <c r="AX326" s="16" t="s">
        <v>72</v>
      </c>
      <c r="AY326" s="276" t="s">
        <v>196</v>
      </c>
    </row>
    <row r="327" s="13" customFormat="1">
      <c r="A327" s="13"/>
      <c r="B327" s="233"/>
      <c r="C327" s="234"/>
      <c r="D327" s="235" t="s">
        <v>208</v>
      </c>
      <c r="E327" s="236" t="s">
        <v>19</v>
      </c>
      <c r="F327" s="237" t="s">
        <v>273</v>
      </c>
      <c r="G327" s="234"/>
      <c r="H327" s="236" t="s">
        <v>19</v>
      </c>
      <c r="I327" s="238"/>
      <c r="J327" s="234"/>
      <c r="K327" s="234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208</v>
      </c>
      <c r="AU327" s="243" t="s">
        <v>81</v>
      </c>
      <c r="AV327" s="13" t="s">
        <v>79</v>
      </c>
      <c r="AW327" s="13" t="s">
        <v>33</v>
      </c>
      <c r="AX327" s="13" t="s">
        <v>72</v>
      </c>
      <c r="AY327" s="243" t="s">
        <v>196</v>
      </c>
    </row>
    <row r="328" s="13" customFormat="1">
      <c r="A328" s="13"/>
      <c r="B328" s="233"/>
      <c r="C328" s="234"/>
      <c r="D328" s="235" t="s">
        <v>208</v>
      </c>
      <c r="E328" s="236" t="s">
        <v>19</v>
      </c>
      <c r="F328" s="237" t="s">
        <v>210</v>
      </c>
      <c r="G328" s="234"/>
      <c r="H328" s="236" t="s">
        <v>19</v>
      </c>
      <c r="I328" s="238"/>
      <c r="J328" s="234"/>
      <c r="K328" s="234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208</v>
      </c>
      <c r="AU328" s="243" t="s">
        <v>81</v>
      </c>
      <c r="AV328" s="13" t="s">
        <v>79</v>
      </c>
      <c r="AW328" s="13" t="s">
        <v>33</v>
      </c>
      <c r="AX328" s="13" t="s">
        <v>72</v>
      </c>
      <c r="AY328" s="243" t="s">
        <v>196</v>
      </c>
    </row>
    <row r="329" s="13" customFormat="1">
      <c r="A329" s="13"/>
      <c r="B329" s="233"/>
      <c r="C329" s="234"/>
      <c r="D329" s="235" t="s">
        <v>208</v>
      </c>
      <c r="E329" s="236" t="s">
        <v>19</v>
      </c>
      <c r="F329" s="237" t="s">
        <v>211</v>
      </c>
      <c r="G329" s="234"/>
      <c r="H329" s="236" t="s">
        <v>19</v>
      </c>
      <c r="I329" s="238"/>
      <c r="J329" s="234"/>
      <c r="K329" s="234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208</v>
      </c>
      <c r="AU329" s="243" t="s">
        <v>81</v>
      </c>
      <c r="AV329" s="13" t="s">
        <v>79</v>
      </c>
      <c r="AW329" s="13" t="s">
        <v>33</v>
      </c>
      <c r="AX329" s="13" t="s">
        <v>72</v>
      </c>
      <c r="AY329" s="243" t="s">
        <v>196</v>
      </c>
    </row>
    <row r="330" s="13" customFormat="1">
      <c r="A330" s="13"/>
      <c r="B330" s="233"/>
      <c r="C330" s="234"/>
      <c r="D330" s="235" t="s">
        <v>208</v>
      </c>
      <c r="E330" s="236" t="s">
        <v>19</v>
      </c>
      <c r="F330" s="237" t="s">
        <v>274</v>
      </c>
      <c r="G330" s="234"/>
      <c r="H330" s="236" t="s">
        <v>19</v>
      </c>
      <c r="I330" s="238"/>
      <c r="J330" s="234"/>
      <c r="K330" s="234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208</v>
      </c>
      <c r="AU330" s="243" t="s">
        <v>81</v>
      </c>
      <c r="AV330" s="13" t="s">
        <v>79</v>
      </c>
      <c r="AW330" s="13" t="s">
        <v>33</v>
      </c>
      <c r="AX330" s="13" t="s">
        <v>72</v>
      </c>
      <c r="AY330" s="243" t="s">
        <v>196</v>
      </c>
    </row>
    <row r="331" s="13" customFormat="1">
      <c r="A331" s="13"/>
      <c r="B331" s="233"/>
      <c r="C331" s="234"/>
      <c r="D331" s="235" t="s">
        <v>208</v>
      </c>
      <c r="E331" s="236" t="s">
        <v>19</v>
      </c>
      <c r="F331" s="237" t="s">
        <v>212</v>
      </c>
      <c r="G331" s="234"/>
      <c r="H331" s="236" t="s">
        <v>19</v>
      </c>
      <c r="I331" s="238"/>
      <c r="J331" s="234"/>
      <c r="K331" s="234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208</v>
      </c>
      <c r="AU331" s="243" t="s">
        <v>81</v>
      </c>
      <c r="AV331" s="13" t="s">
        <v>79</v>
      </c>
      <c r="AW331" s="13" t="s">
        <v>33</v>
      </c>
      <c r="AX331" s="13" t="s">
        <v>72</v>
      </c>
      <c r="AY331" s="243" t="s">
        <v>196</v>
      </c>
    </row>
    <row r="332" s="14" customFormat="1">
      <c r="A332" s="14"/>
      <c r="B332" s="244"/>
      <c r="C332" s="245"/>
      <c r="D332" s="235" t="s">
        <v>208</v>
      </c>
      <c r="E332" s="246" t="s">
        <v>19</v>
      </c>
      <c r="F332" s="247" t="s">
        <v>275</v>
      </c>
      <c r="G332" s="245"/>
      <c r="H332" s="248">
        <v>6.2999999999999998</v>
      </c>
      <c r="I332" s="249"/>
      <c r="J332" s="245"/>
      <c r="K332" s="245"/>
      <c r="L332" s="250"/>
      <c r="M332" s="251"/>
      <c r="N332" s="252"/>
      <c r="O332" s="252"/>
      <c r="P332" s="252"/>
      <c r="Q332" s="252"/>
      <c r="R332" s="252"/>
      <c r="S332" s="252"/>
      <c r="T332" s="253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4" t="s">
        <v>208</v>
      </c>
      <c r="AU332" s="254" t="s">
        <v>81</v>
      </c>
      <c r="AV332" s="14" t="s">
        <v>81</v>
      </c>
      <c r="AW332" s="14" t="s">
        <v>33</v>
      </c>
      <c r="AX332" s="14" t="s">
        <v>72</v>
      </c>
      <c r="AY332" s="254" t="s">
        <v>196</v>
      </c>
    </row>
    <row r="333" s="13" customFormat="1">
      <c r="A333" s="13"/>
      <c r="B333" s="233"/>
      <c r="C333" s="234"/>
      <c r="D333" s="235" t="s">
        <v>208</v>
      </c>
      <c r="E333" s="236" t="s">
        <v>19</v>
      </c>
      <c r="F333" s="237" t="s">
        <v>272</v>
      </c>
      <c r="G333" s="234"/>
      <c r="H333" s="236" t="s">
        <v>19</v>
      </c>
      <c r="I333" s="238"/>
      <c r="J333" s="234"/>
      <c r="K333" s="234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208</v>
      </c>
      <c r="AU333" s="243" t="s">
        <v>81</v>
      </c>
      <c r="AV333" s="13" t="s">
        <v>79</v>
      </c>
      <c r="AW333" s="13" t="s">
        <v>33</v>
      </c>
      <c r="AX333" s="13" t="s">
        <v>72</v>
      </c>
      <c r="AY333" s="243" t="s">
        <v>196</v>
      </c>
    </row>
    <row r="334" s="13" customFormat="1">
      <c r="A334" s="13"/>
      <c r="B334" s="233"/>
      <c r="C334" s="234"/>
      <c r="D334" s="235" t="s">
        <v>208</v>
      </c>
      <c r="E334" s="236" t="s">
        <v>19</v>
      </c>
      <c r="F334" s="237" t="s">
        <v>210</v>
      </c>
      <c r="G334" s="234"/>
      <c r="H334" s="236" t="s">
        <v>19</v>
      </c>
      <c r="I334" s="238"/>
      <c r="J334" s="234"/>
      <c r="K334" s="234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208</v>
      </c>
      <c r="AU334" s="243" t="s">
        <v>81</v>
      </c>
      <c r="AV334" s="13" t="s">
        <v>79</v>
      </c>
      <c r="AW334" s="13" t="s">
        <v>33</v>
      </c>
      <c r="AX334" s="13" t="s">
        <v>72</v>
      </c>
      <c r="AY334" s="243" t="s">
        <v>196</v>
      </c>
    </row>
    <row r="335" s="13" customFormat="1">
      <c r="A335" s="13"/>
      <c r="B335" s="233"/>
      <c r="C335" s="234"/>
      <c r="D335" s="235" t="s">
        <v>208</v>
      </c>
      <c r="E335" s="236" t="s">
        <v>19</v>
      </c>
      <c r="F335" s="237" t="s">
        <v>211</v>
      </c>
      <c r="G335" s="234"/>
      <c r="H335" s="236" t="s">
        <v>19</v>
      </c>
      <c r="I335" s="238"/>
      <c r="J335" s="234"/>
      <c r="K335" s="234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208</v>
      </c>
      <c r="AU335" s="243" t="s">
        <v>81</v>
      </c>
      <c r="AV335" s="13" t="s">
        <v>79</v>
      </c>
      <c r="AW335" s="13" t="s">
        <v>33</v>
      </c>
      <c r="AX335" s="13" t="s">
        <v>72</v>
      </c>
      <c r="AY335" s="243" t="s">
        <v>196</v>
      </c>
    </row>
    <row r="336" s="13" customFormat="1">
      <c r="A336" s="13"/>
      <c r="B336" s="233"/>
      <c r="C336" s="234"/>
      <c r="D336" s="235" t="s">
        <v>208</v>
      </c>
      <c r="E336" s="236" t="s">
        <v>19</v>
      </c>
      <c r="F336" s="237" t="s">
        <v>274</v>
      </c>
      <c r="G336" s="234"/>
      <c r="H336" s="236" t="s">
        <v>19</v>
      </c>
      <c r="I336" s="238"/>
      <c r="J336" s="234"/>
      <c r="K336" s="234"/>
      <c r="L336" s="239"/>
      <c r="M336" s="240"/>
      <c r="N336" s="241"/>
      <c r="O336" s="241"/>
      <c r="P336" s="241"/>
      <c r="Q336" s="241"/>
      <c r="R336" s="241"/>
      <c r="S336" s="241"/>
      <c r="T336" s="242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43" t="s">
        <v>208</v>
      </c>
      <c r="AU336" s="243" t="s">
        <v>81</v>
      </c>
      <c r="AV336" s="13" t="s">
        <v>79</v>
      </c>
      <c r="AW336" s="13" t="s">
        <v>33</v>
      </c>
      <c r="AX336" s="13" t="s">
        <v>72</v>
      </c>
      <c r="AY336" s="243" t="s">
        <v>196</v>
      </c>
    </row>
    <row r="337" s="13" customFormat="1">
      <c r="A337" s="13"/>
      <c r="B337" s="233"/>
      <c r="C337" s="234"/>
      <c r="D337" s="235" t="s">
        <v>208</v>
      </c>
      <c r="E337" s="236" t="s">
        <v>19</v>
      </c>
      <c r="F337" s="237" t="s">
        <v>215</v>
      </c>
      <c r="G337" s="234"/>
      <c r="H337" s="236" t="s">
        <v>19</v>
      </c>
      <c r="I337" s="238"/>
      <c r="J337" s="234"/>
      <c r="K337" s="234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208</v>
      </c>
      <c r="AU337" s="243" t="s">
        <v>81</v>
      </c>
      <c r="AV337" s="13" t="s">
        <v>79</v>
      </c>
      <c r="AW337" s="13" t="s">
        <v>33</v>
      </c>
      <c r="AX337" s="13" t="s">
        <v>72</v>
      </c>
      <c r="AY337" s="243" t="s">
        <v>196</v>
      </c>
    </row>
    <row r="338" s="14" customFormat="1">
      <c r="A338" s="14"/>
      <c r="B338" s="244"/>
      <c r="C338" s="245"/>
      <c r="D338" s="235" t="s">
        <v>208</v>
      </c>
      <c r="E338" s="246" t="s">
        <v>19</v>
      </c>
      <c r="F338" s="247" t="s">
        <v>276</v>
      </c>
      <c r="G338" s="245"/>
      <c r="H338" s="248">
        <v>14.4</v>
      </c>
      <c r="I338" s="249"/>
      <c r="J338" s="245"/>
      <c r="K338" s="245"/>
      <c r="L338" s="250"/>
      <c r="M338" s="251"/>
      <c r="N338" s="252"/>
      <c r="O338" s="252"/>
      <c r="P338" s="252"/>
      <c r="Q338" s="252"/>
      <c r="R338" s="252"/>
      <c r="S338" s="252"/>
      <c r="T338" s="253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4" t="s">
        <v>208</v>
      </c>
      <c r="AU338" s="254" t="s">
        <v>81</v>
      </c>
      <c r="AV338" s="14" t="s">
        <v>81</v>
      </c>
      <c r="AW338" s="14" t="s">
        <v>33</v>
      </c>
      <c r="AX338" s="14" t="s">
        <v>72</v>
      </c>
      <c r="AY338" s="254" t="s">
        <v>196</v>
      </c>
    </row>
    <row r="339" s="13" customFormat="1">
      <c r="A339" s="13"/>
      <c r="B339" s="233"/>
      <c r="C339" s="234"/>
      <c r="D339" s="235" t="s">
        <v>208</v>
      </c>
      <c r="E339" s="236" t="s">
        <v>19</v>
      </c>
      <c r="F339" s="237" t="s">
        <v>272</v>
      </c>
      <c r="G339" s="234"/>
      <c r="H339" s="236" t="s">
        <v>19</v>
      </c>
      <c r="I339" s="238"/>
      <c r="J339" s="234"/>
      <c r="K339" s="234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208</v>
      </c>
      <c r="AU339" s="243" t="s">
        <v>81</v>
      </c>
      <c r="AV339" s="13" t="s">
        <v>79</v>
      </c>
      <c r="AW339" s="13" t="s">
        <v>33</v>
      </c>
      <c r="AX339" s="13" t="s">
        <v>72</v>
      </c>
      <c r="AY339" s="243" t="s">
        <v>196</v>
      </c>
    </row>
    <row r="340" s="13" customFormat="1">
      <c r="A340" s="13"/>
      <c r="B340" s="233"/>
      <c r="C340" s="234"/>
      <c r="D340" s="235" t="s">
        <v>208</v>
      </c>
      <c r="E340" s="236" t="s">
        <v>19</v>
      </c>
      <c r="F340" s="237" t="s">
        <v>210</v>
      </c>
      <c r="G340" s="234"/>
      <c r="H340" s="236" t="s">
        <v>19</v>
      </c>
      <c r="I340" s="238"/>
      <c r="J340" s="234"/>
      <c r="K340" s="234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208</v>
      </c>
      <c r="AU340" s="243" t="s">
        <v>81</v>
      </c>
      <c r="AV340" s="13" t="s">
        <v>79</v>
      </c>
      <c r="AW340" s="13" t="s">
        <v>33</v>
      </c>
      <c r="AX340" s="13" t="s">
        <v>72</v>
      </c>
      <c r="AY340" s="243" t="s">
        <v>196</v>
      </c>
    </row>
    <row r="341" s="13" customFormat="1">
      <c r="A341" s="13"/>
      <c r="B341" s="233"/>
      <c r="C341" s="234"/>
      <c r="D341" s="235" t="s">
        <v>208</v>
      </c>
      <c r="E341" s="236" t="s">
        <v>19</v>
      </c>
      <c r="F341" s="237" t="s">
        <v>211</v>
      </c>
      <c r="G341" s="234"/>
      <c r="H341" s="236" t="s">
        <v>19</v>
      </c>
      <c r="I341" s="238"/>
      <c r="J341" s="234"/>
      <c r="K341" s="234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208</v>
      </c>
      <c r="AU341" s="243" t="s">
        <v>81</v>
      </c>
      <c r="AV341" s="13" t="s">
        <v>79</v>
      </c>
      <c r="AW341" s="13" t="s">
        <v>33</v>
      </c>
      <c r="AX341" s="13" t="s">
        <v>72</v>
      </c>
      <c r="AY341" s="243" t="s">
        <v>196</v>
      </c>
    </row>
    <row r="342" s="13" customFormat="1">
      <c r="A342" s="13"/>
      <c r="B342" s="233"/>
      <c r="C342" s="234"/>
      <c r="D342" s="235" t="s">
        <v>208</v>
      </c>
      <c r="E342" s="236" t="s">
        <v>19</v>
      </c>
      <c r="F342" s="237" t="s">
        <v>274</v>
      </c>
      <c r="G342" s="234"/>
      <c r="H342" s="236" t="s">
        <v>19</v>
      </c>
      <c r="I342" s="238"/>
      <c r="J342" s="234"/>
      <c r="K342" s="234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208</v>
      </c>
      <c r="AU342" s="243" t="s">
        <v>81</v>
      </c>
      <c r="AV342" s="13" t="s">
        <v>79</v>
      </c>
      <c r="AW342" s="13" t="s">
        <v>33</v>
      </c>
      <c r="AX342" s="13" t="s">
        <v>72</v>
      </c>
      <c r="AY342" s="243" t="s">
        <v>196</v>
      </c>
    </row>
    <row r="343" s="13" customFormat="1">
      <c r="A343" s="13"/>
      <c r="B343" s="233"/>
      <c r="C343" s="234"/>
      <c r="D343" s="235" t="s">
        <v>208</v>
      </c>
      <c r="E343" s="236" t="s">
        <v>19</v>
      </c>
      <c r="F343" s="237" t="s">
        <v>217</v>
      </c>
      <c r="G343" s="234"/>
      <c r="H343" s="236" t="s">
        <v>19</v>
      </c>
      <c r="I343" s="238"/>
      <c r="J343" s="234"/>
      <c r="K343" s="234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208</v>
      </c>
      <c r="AU343" s="243" t="s">
        <v>81</v>
      </c>
      <c r="AV343" s="13" t="s">
        <v>79</v>
      </c>
      <c r="AW343" s="13" t="s">
        <v>33</v>
      </c>
      <c r="AX343" s="13" t="s">
        <v>72</v>
      </c>
      <c r="AY343" s="243" t="s">
        <v>196</v>
      </c>
    </row>
    <row r="344" s="14" customFormat="1">
      <c r="A344" s="14"/>
      <c r="B344" s="244"/>
      <c r="C344" s="245"/>
      <c r="D344" s="235" t="s">
        <v>208</v>
      </c>
      <c r="E344" s="246" t="s">
        <v>19</v>
      </c>
      <c r="F344" s="247" t="s">
        <v>277</v>
      </c>
      <c r="G344" s="245"/>
      <c r="H344" s="248">
        <v>8.0999999999999996</v>
      </c>
      <c r="I344" s="249"/>
      <c r="J344" s="245"/>
      <c r="K344" s="245"/>
      <c r="L344" s="250"/>
      <c r="M344" s="251"/>
      <c r="N344" s="252"/>
      <c r="O344" s="252"/>
      <c r="P344" s="252"/>
      <c r="Q344" s="252"/>
      <c r="R344" s="252"/>
      <c r="S344" s="252"/>
      <c r="T344" s="253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4" t="s">
        <v>208</v>
      </c>
      <c r="AU344" s="254" t="s">
        <v>81</v>
      </c>
      <c r="AV344" s="14" t="s">
        <v>81</v>
      </c>
      <c r="AW344" s="14" t="s">
        <v>33</v>
      </c>
      <c r="AX344" s="14" t="s">
        <v>72</v>
      </c>
      <c r="AY344" s="254" t="s">
        <v>196</v>
      </c>
    </row>
    <row r="345" s="13" customFormat="1">
      <c r="A345" s="13"/>
      <c r="B345" s="233"/>
      <c r="C345" s="234"/>
      <c r="D345" s="235" t="s">
        <v>208</v>
      </c>
      <c r="E345" s="236" t="s">
        <v>19</v>
      </c>
      <c r="F345" s="237" t="s">
        <v>272</v>
      </c>
      <c r="G345" s="234"/>
      <c r="H345" s="236" t="s">
        <v>19</v>
      </c>
      <c r="I345" s="238"/>
      <c r="J345" s="234"/>
      <c r="K345" s="234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208</v>
      </c>
      <c r="AU345" s="243" t="s">
        <v>81</v>
      </c>
      <c r="AV345" s="13" t="s">
        <v>79</v>
      </c>
      <c r="AW345" s="13" t="s">
        <v>33</v>
      </c>
      <c r="AX345" s="13" t="s">
        <v>72</v>
      </c>
      <c r="AY345" s="243" t="s">
        <v>196</v>
      </c>
    </row>
    <row r="346" s="16" customFormat="1">
      <c r="A346" s="16"/>
      <c r="B346" s="266"/>
      <c r="C346" s="267"/>
      <c r="D346" s="235" t="s">
        <v>208</v>
      </c>
      <c r="E346" s="268" t="s">
        <v>19</v>
      </c>
      <c r="F346" s="269" t="s">
        <v>269</v>
      </c>
      <c r="G346" s="267"/>
      <c r="H346" s="270">
        <v>28.799999999999997</v>
      </c>
      <c r="I346" s="271"/>
      <c r="J346" s="267"/>
      <c r="K346" s="267"/>
      <c r="L346" s="272"/>
      <c r="M346" s="273"/>
      <c r="N346" s="274"/>
      <c r="O346" s="274"/>
      <c r="P346" s="274"/>
      <c r="Q346" s="274"/>
      <c r="R346" s="274"/>
      <c r="S346" s="274"/>
      <c r="T346" s="275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T346" s="276" t="s">
        <v>208</v>
      </c>
      <c r="AU346" s="276" t="s">
        <v>81</v>
      </c>
      <c r="AV346" s="16" t="s">
        <v>226</v>
      </c>
      <c r="AW346" s="16" t="s">
        <v>33</v>
      </c>
      <c r="AX346" s="16" t="s">
        <v>72</v>
      </c>
      <c r="AY346" s="276" t="s">
        <v>196</v>
      </c>
    </row>
    <row r="347" s="13" customFormat="1">
      <c r="A347" s="13"/>
      <c r="B347" s="233"/>
      <c r="C347" s="234"/>
      <c r="D347" s="235" t="s">
        <v>208</v>
      </c>
      <c r="E347" s="236" t="s">
        <v>19</v>
      </c>
      <c r="F347" s="237" t="s">
        <v>210</v>
      </c>
      <c r="G347" s="234"/>
      <c r="H347" s="236" t="s">
        <v>19</v>
      </c>
      <c r="I347" s="238"/>
      <c r="J347" s="234"/>
      <c r="K347" s="234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208</v>
      </c>
      <c r="AU347" s="243" t="s">
        <v>81</v>
      </c>
      <c r="AV347" s="13" t="s">
        <v>79</v>
      </c>
      <c r="AW347" s="13" t="s">
        <v>33</v>
      </c>
      <c r="AX347" s="13" t="s">
        <v>72</v>
      </c>
      <c r="AY347" s="243" t="s">
        <v>196</v>
      </c>
    </row>
    <row r="348" s="13" customFormat="1">
      <c r="A348" s="13"/>
      <c r="B348" s="233"/>
      <c r="C348" s="234"/>
      <c r="D348" s="235" t="s">
        <v>208</v>
      </c>
      <c r="E348" s="236" t="s">
        <v>19</v>
      </c>
      <c r="F348" s="237" t="s">
        <v>211</v>
      </c>
      <c r="G348" s="234"/>
      <c r="H348" s="236" t="s">
        <v>19</v>
      </c>
      <c r="I348" s="238"/>
      <c r="J348" s="234"/>
      <c r="K348" s="234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208</v>
      </c>
      <c r="AU348" s="243" t="s">
        <v>81</v>
      </c>
      <c r="AV348" s="13" t="s">
        <v>79</v>
      </c>
      <c r="AW348" s="13" t="s">
        <v>33</v>
      </c>
      <c r="AX348" s="13" t="s">
        <v>72</v>
      </c>
      <c r="AY348" s="243" t="s">
        <v>196</v>
      </c>
    </row>
    <row r="349" s="13" customFormat="1">
      <c r="A349" s="13"/>
      <c r="B349" s="233"/>
      <c r="C349" s="234"/>
      <c r="D349" s="235" t="s">
        <v>208</v>
      </c>
      <c r="E349" s="236" t="s">
        <v>19</v>
      </c>
      <c r="F349" s="237" t="s">
        <v>267</v>
      </c>
      <c r="G349" s="234"/>
      <c r="H349" s="236" t="s">
        <v>19</v>
      </c>
      <c r="I349" s="238"/>
      <c r="J349" s="234"/>
      <c r="K349" s="234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208</v>
      </c>
      <c r="AU349" s="243" t="s">
        <v>81</v>
      </c>
      <c r="AV349" s="13" t="s">
        <v>79</v>
      </c>
      <c r="AW349" s="13" t="s">
        <v>33</v>
      </c>
      <c r="AX349" s="13" t="s">
        <v>72</v>
      </c>
      <c r="AY349" s="243" t="s">
        <v>196</v>
      </c>
    </row>
    <row r="350" s="13" customFormat="1">
      <c r="A350" s="13"/>
      <c r="B350" s="233"/>
      <c r="C350" s="234"/>
      <c r="D350" s="235" t="s">
        <v>208</v>
      </c>
      <c r="E350" s="236" t="s">
        <v>19</v>
      </c>
      <c r="F350" s="237" t="s">
        <v>215</v>
      </c>
      <c r="G350" s="234"/>
      <c r="H350" s="236" t="s">
        <v>19</v>
      </c>
      <c r="I350" s="238"/>
      <c r="J350" s="234"/>
      <c r="K350" s="234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208</v>
      </c>
      <c r="AU350" s="243" t="s">
        <v>81</v>
      </c>
      <c r="AV350" s="13" t="s">
        <v>79</v>
      </c>
      <c r="AW350" s="13" t="s">
        <v>33</v>
      </c>
      <c r="AX350" s="13" t="s">
        <v>72</v>
      </c>
      <c r="AY350" s="243" t="s">
        <v>196</v>
      </c>
    </row>
    <row r="351" s="14" customFormat="1">
      <c r="A351" s="14"/>
      <c r="B351" s="244"/>
      <c r="C351" s="245"/>
      <c r="D351" s="235" t="s">
        <v>208</v>
      </c>
      <c r="E351" s="246" t="s">
        <v>19</v>
      </c>
      <c r="F351" s="247" t="s">
        <v>283</v>
      </c>
      <c r="G351" s="245"/>
      <c r="H351" s="248">
        <v>70.055999999999997</v>
      </c>
      <c r="I351" s="249"/>
      <c r="J351" s="245"/>
      <c r="K351" s="245"/>
      <c r="L351" s="250"/>
      <c r="M351" s="251"/>
      <c r="N351" s="252"/>
      <c r="O351" s="252"/>
      <c r="P351" s="252"/>
      <c r="Q351" s="252"/>
      <c r="R351" s="252"/>
      <c r="S351" s="252"/>
      <c r="T351" s="253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T351" s="254" t="s">
        <v>208</v>
      </c>
      <c r="AU351" s="254" t="s">
        <v>81</v>
      </c>
      <c r="AV351" s="14" t="s">
        <v>81</v>
      </c>
      <c r="AW351" s="14" t="s">
        <v>33</v>
      </c>
      <c r="AX351" s="14" t="s">
        <v>72</v>
      </c>
      <c r="AY351" s="254" t="s">
        <v>196</v>
      </c>
    </row>
    <row r="352" s="13" customFormat="1">
      <c r="A352" s="13"/>
      <c r="B352" s="233"/>
      <c r="C352" s="234"/>
      <c r="D352" s="235" t="s">
        <v>208</v>
      </c>
      <c r="E352" s="236" t="s">
        <v>19</v>
      </c>
      <c r="F352" s="237" t="s">
        <v>214</v>
      </c>
      <c r="G352" s="234"/>
      <c r="H352" s="236" t="s">
        <v>19</v>
      </c>
      <c r="I352" s="238"/>
      <c r="J352" s="234"/>
      <c r="K352" s="234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208</v>
      </c>
      <c r="AU352" s="243" t="s">
        <v>81</v>
      </c>
      <c r="AV352" s="13" t="s">
        <v>79</v>
      </c>
      <c r="AW352" s="13" t="s">
        <v>33</v>
      </c>
      <c r="AX352" s="13" t="s">
        <v>72</v>
      </c>
      <c r="AY352" s="243" t="s">
        <v>196</v>
      </c>
    </row>
    <row r="353" s="16" customFormat="1">
      <c r="A353" s="16"/>
      <c r="B353" s="266"/>
      <c r="C353" s="267"/>
      <c r="D353" s="235" t="s">
        <v>208</v>
      </c>
      <c r="E353" s="268" t="s">
        <v>19</v>
      </c>
      <c r="F353" s="269" t="s">
        <v>269</v>
      </c>
      <c r="G353" s="267"/>
      <c r="H353" s="270">
        <v>70.055999999999997</v>
      </c>
      <c r="I353" s="271"/>
      <c r="J353" s="267"/>
      <c r="K353" s="267"/>
      <c r="L353" s="272"/>
      <c r="M353" s="273"/>
      <c r="N353" s="274"/>
      <c r="O353" s="274"/>
      <c r="P353" s="274"/>
      <c r="Q353" s="274"/>
      <c r="R353" s="274"/>
      <c r="S353" s="274"/>
      <c r="T353" s="275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T353" s="276" t="s">
        <v>208</v>
      </c>
      <c r="AU353" s="276" t="s">
        <v>81</v>
      </c>
      <c r="AV353" s="16" t="s">
        <v>226</v>
      </c>
      <c r="AW353" s="16" t="s">
        <v>33</v>
      </c>
      <c r="AX353" s="16" t="s">
        <v>72</v>
      </c>
      <c r="AY353" s="276" t="s">
        <v>196</v>
      </c>
    </row>
    <row r="354" s="13" customFormat="1">
      <c r="A354" s="13"/>
      <c r="B354" s="233"/>
      <c r="C354" s="234"/>
      <c r="D354" s="235" t="s">
        <v>208</v>
      </c>
      <c r="E354" s="236" t="s">
        <v>19</v>
      </c>
      <c r="F354" s="237" t="s">
        <v>289</v>
      </c>
      <c r="G354" s="234"/>
      <c r="H354" s="236" t="s">
        <v>19</v>
      </c>
      <c r="I354" s="238"/>
      <c r="J354" s="234"/>
      <c r="K354" s="234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208</v>
      </c>
      <c r="AU354" s="243" t="s">
        <v>81</v>
      </c>
      <c r="AV354" s="13" t="s">
        <v>79</v>
      </c>
      <c r="AW354" s="13" t="s">
        <v>33</v>
      </c>
      <c r="AX354" s="13" t="s">
        <v>72</v>
      </c>
      <c r="AY354" s="243" t="s">
        <v>196</v>
      </c>
    </row>
    <row r="355" s="13" customFormat="1">
      <c r="A355" s="13"/>
      <c r="B355" s="233"/>
      <c r="C355" s="234"/>
      <c r="D355" s="235" t="s">
        <v>208</v>
      </c>
      <c r="E355" s="236" t="s">
        <v>19</v>
      </c>
      <c r="F355" s="237" t="s">
        <v>210</v>
      </c>
      <c r="G355" s="234"/>
      <c r="H355" s="236" t="s">
        <v>19</v>
      </c>
      <c r="I355" s="238"/>
      <c r="J355" s="234"/>
      <c r="K355" s="234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208</v>
      </c>
      <c r="AU355" s="243" t="s">
        <v>81</v>
      </c>
      <c r="AV355" s="13" t="s">
        <v>79</v>
      </c>
      <c r="AW355" s="13" t="s">
        <v>33</v>
      </c>
      <c r="AX355" s="13" t="s">
        <v>72</v>
      </c>
      <c r="AY355" s="243" t="s">
        <v>196</v>
      </c>
    </row>
    <row r="356" s="13" customFormat="1">
      <c r="A356" s="13"/>
      <c r="B356" s="233"/>
      <c r="C356" s="234"/>
      <c r="D356" s="235" t="s">
        <v>208</v>
      </c>
      <c r="E356" s="236" t="s">
        <v>19</v>
      </c>
      <c r="F356" s="237" t="s">
        <v>211</v>
      </c>
      <c r="G356" s="234"/>
      <c r="H356" s="236" t="s">
        <v>19</v>
      </c>
      <c r="I356" s="238"/>
      <c r="J356" s="234"/>
      <c r="K356" s="234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208</v>
      </c>
      <c r="AU356" s="243" t="s">
        <v>81</v>
      </c>
      <c r="AV356" s="13" t="s">
        <v>79</v>
      </c>
      <c r="AW356" s="13" t="s">
        <v>33</v>
      </c>
      <c r="AX356" s="13" t="s">
        <v>72</v>
      </c>
      <c r="AY356" s="243" t="s">
        <v>196</v>
      </c>
    </row>
    <row r="357" s="13" customFormat="1">
      <c r="A357" s="13"/>
      <c r="B357" s="233"/>
      <c r="C357" s="234"/>
      <c r="D357" s="235" t="s">
        <v>208</v>
      </c>
      <c r="E357" s="236" t="s">
        <v>19</v>
      </c>
      <c r="F357" s="237" t="s">
        <v>290</v>
      </c>
      <c r="G357" s="234"/>
      <c r="H357" s="236" t="s">
        <v>19</v>
      </c>
      <c r="I357" s="238"/>
      <c r="J357" s="234"/>
      <c r="K357" s="234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208</v>
      </c>
      <c r="AU357" s="243" t="s">
        <v>81</v>
      </c>
      <c r="AV357" s="13" t="s">
        <v>79</v>
      </c>
      <c r="AW357" s="13" t="s">
        <v>33</v>
      </c>
      <c r="AX357" s="13" t="s">
        <v>72</v>
      </c>
      <c r="AY357" s="243" t="s">
        <v>196</v>
      </c>
    </row>
    <row r="358" s="14" customFormat="1">
      <c r="A358" s="14"/>
      <c r="B358" s="244"/>
      <c r="C358" s="245"/>
      <c r="D358" s="235" t="s">
        <v>208</v>
      </c>
      <c r="E358" s="246" t="s">
        <v>19</v>
      </c>
      <c r="F358" s="247" t="s">
        <v>291</v>
      </c>
      <c r="G358" s="245"/>
      <c r="H358" s="248">
        <v>105</v>
      </c>
      <c r="I358" s="249"/>
      <c r="J358" s="245"/>
      <c r="K358" s="245"/>
      <c r="L358" s="250"/>
      <c r="M358" s="251"/>
      <c r="N358" s="252"/>
      <c r="O358" s="252"/>
      <c r="P358" s="252"/>
      <c r="Q358" s="252"/>
      <c r="R358" s="252"/>
      <c r="S358" s="252"/>
      <c r="T358" s="253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4" t="s">
        <v>208</v>
      </c>
      <c r="AU358" s="254" t="s">
        <v>81</v>
      </c>
      <c r="AV358" s="14" t="s">
        <v>81</v>
      </c>
      <c r="AW358" s="14" t="s">
        <v>33</v>
      </c>
      <c r="AX358" s="14" t="s">
        <v>72</v>
      </c>
      <c r="AY358" s="254" t="s">
        <v>196</v>
      </c>
    </row>
    <row r="359" s="13" customFormat="1">
      <c r="A359" s="13"/>
      <c r="B359" s="233"/>
      <c r="C359" s="234"/>
      <c r="D359" s="235" t="s">
        <v>208</v>
      </c>
      <c r="E359" s="236" t="s">
        <v>19</v>
      </c>
      <c r="F359" s="237" t="s">
        <v>272</v>
      </c>
      <c r="G359" s="234"/>
      <c r="H359" s="236" t="s">
        <v>19</v>
      </c>
      <c r="I359" s="238"/>
      <c r="J359" s="234"/>
      <c r="K359" s="234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208</v>
      </c>
      <c r="AU359" s="243" t="s">
        <v>81</v>
      </c>
      <c r="AV359" s="13" t="s">
        <v>79</v>
      </c>
      <c r="AW359" s="13" t="s">
        <v>33</v>
      </c>
      <c r="AX359" s="13" t="s">
        <v>72</v>
      </c>
      <c r="AY359" s="243" t="s">
        <v>196</v>
      </c>
    </row>
    <row r="360" s="16" customFormat="1">
      <c r="A360" s="16"/>
      <c r="B360" s="266"/>
      <c r="C360" s="267"/>
      <c r="D360" s="235" t="s">
        <v>208</v>
      </c>
      <c r="E360" s="268" t="s">
        <v>19</v>
      </c>
      <c r="F360" s="269" t="s">
        <v>269</v>
      </c>
      <c r="G360" s="267"/>
      <c r="H360" s="270">
        <v>105</v>
      </c>
      <c r="I360" s="271"/>
      <c r="J360" s="267"/>
      <c r="K360" s="267"/>
      <c r="L360" s="272"/>
      <c r="M360" s="273"/>
      <c r="N360" s="274"/>
      <c r="O360" s="274"/>
      <c r="P360" s="274"/>
      <c r="Q360" s="274"/>
      <c r="R360" s="274"/>
      <c r="S360" s="274"/>
      <c r="T360" s="275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T360" s="276" t="s">
        <v>208</v>
      </c>
      <c r="AU360" s="276" t="s">
        <v>81</v>
      </c>
      <c r="AV360" s="16" t="s">
        <v>226</v>
      </c>
      <c r="AW360" s="16" t="s">
        <v>33</v>
      </c>
      <c r="AX360" s="16" t="s">
        <v>72</v>
      </c>
      <c r="AY360" s="276" t="s">
        <v>196</v>
      </c>
    </row>
    <row r="361" s="15" customFormat="1">
      <c r="A361" s="15"/>
      <c r="B361" s="255"/>
      <c r="C361" s="256"/>
      <c r="D361" s="235" t="s">
        <v>208</v>
      </c>
      <c r="E361" s="257" t="s">
        <v>19</v>
      </c>
      <c r="F361" s="258" t="s">
        <v>219</v>
      </c>
      <c r="G361" s="256"/>
      <c r="H361" s="259">
        <v>222.756</v>
      </c>
      <c r="I361" s="260"/>
      <c r="J361" s="256"/>
      <c r="K361" s="256"/>
      <c r="L361" s="261"/>
      <c r="M361" s="262"/>
      <c r="N361" s="263"/>
      <c r="O361" s="263"/>
      <c r="P361" s="263"/>
      <c r="Q361" s="263"/>
      <c r="R361" s="263"/>
      <c r="S361" s="263"/>
      <c r="T361" s="264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5" t="s">
        <v>208</v>
      </c>
      <c r="AU361" s="265" t="s">
        <v>81</v>
      </c>
      <c r="AV361" s="15" t="s">
        <v>204</v>
      </c>
      <c r="AW361" s="15" t="s">
        <v>33</v>
      </c>
      <c r="AX361" s="15" t="s">
        <v>79</v>
      </c>
      <c r="AY361" s="265" t="s">
        <v>196</v>
      </c>
    </row>
    <row r="362" s="2" customFormat="1" ht="24.15" customHeight="1">
      <c r="A362" s="41"/>
      <c r="B362" s="42"/>
      <c r="C362" s="215" t="s">
        <v>197</v>
      </c>
      <c r="D362" s="215" t="s">
        <v>199</v>
      </c>
      <c r="E362" s="216" t="s">
        <v>304</v>
      </c>
      <c r="F362" s="217" t="s">
        <v>305</v>
      </c>
      <c r="G362" s="218" t="s">
        <v>264</v>
      </c>
      <c r="H362" s="219">
        <v>222.756</v>
      </c>
      <c r="I362" s="220"/>
      <c r="J362" s="221">
        <f>ROUND(I362*H362,2)</f>
        <v>0</v>
      </c>
      <c r="K362" s="217" t="s">
        <v>203</v>
      </c>
      <c r="L362" s="47"/>
      <c r="M362" s="222" t="s">
        <v>19</v>
      </c>
      <c r="N362" s="223" t="s">
        <v>43</v>
      </c>
      <c r="O362" s="87"/>
      <c r="P362" s="224">
        <f>O362*H362</f>
        <v>0</v>
      </c>
      <c r="Q362" s="224">
        <v>0</v>
      </c>
      <c r="R362" s="224">
        <f>Q362*H362</f>
        <v>0</v>
      </c>
      <c r="S362" s="224">
        <v>0</v>
      </c>
      <c r="T362" s="225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6" t="s">
        <v>204</v>
      </c>
      <c r="AT362" s="226" t="s">
        <v>199</v>
      </c>
      <c r="AU362" s="226" t="s">
        <v>81</v>
      </c>
      <c r="AY362" s="20" t="s">
        <v>196</v>
      </c>
      <c r="BE362" s="227">
        <f>IF(N362="základní",J362,0)</f>
        <v>0</v>
      </c>
      <c r="BF362" s="227">
        <f>IF(N362="snížená",J362,0)</f>
        <v>0</v>
      </c>
      <c r="BG362" s="227">
        <f>IF(N362="zákl. přenesená",J362,0)</f>
        <v>0</v>
      </c>
      <c r="BH362" s="227">
        <f>IF(N362="sníž. přenesená",J362,0)</f>
        <v>0</v>
      </c>
      <c r="BI362" s="227">
        <f>IF(N362="nulová",J362,0)</f>
        <v>0</v>
      </c>
      <c r="BJ362" s="20" t="s">
        <v>79</v>
      </c>
      <c r="BK362" s="227">
        <f>ROUND(I362*H362,2)</f>
        <v>0</v>
      </c>
      <c r="BL362" s="20" t="s">
        <v>204</v>
      </c>
      <c r="BM362" s="226" t="s">
        <v>306</v>
      </c>
    </row>
    <row r="363" s="2" customFormat="1">
      <c r="A363" s="41"/>
      <c r="B363" s="42"/>
      <c r="C363" s="43"/>
      <c r="D363" s="228" t="s">
        <v>206</v>
      </c>
      <c r="E363" s="43"/>
      <c r="F363" s="229" t="s">
        <v>307</v>
      </c>
      <c r="G363" s="43"/>
      <c r="H363" s="43"/>
      <c r="I363" s="230"/>
      <c r="J363" s="43"/>
      <c r="K363" s="43"/>
      <c r="L363" s="47"/>
      <c r="M363" s="231"/>
      <c r="N363" s="232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206</v>
      </c>
      <c r="AU363" s="20" t="s">
        <v>81</v>
      </c>
    </row>
    <row r="364" s="13" customFormat="1">
      <c r="A364" s="13"/>
      <c r="B364" s="233"/>
      <c r="C364" s="234"/>
      <c r="D364" s="235" t="s">
        <v>208</v>
      </c>
      <c r="E364" s="236" t="s">
        <v>19</v>
      </c>
      <c r="F364" s="237" t="s">
        <v>210</v>
      </c>
      <c r="G364" s="234"/>
      <c r="H364" s="236" t="s">
        <v>19</v>
      </c>
      <c r="I364" s="238"/>
      <c r="J364" s="234"/>
      <c r="K364" s="234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208</v>
      </c>
      <c r="AU364" s="243" t="s">
        <v>81</v>
      </c>
      <c r="AV364" s="13" t="s">
        <v>79</v>
      </c>
      <c r="AW364" s="13" t="s">
        <v>33</v>
      </c>
      <c r="AX364" s="13" t="s">
        <v>72</v>
      </c>
      <c r="AY364" s="243" t="s">
        <v>196</v>
      </c>
    </row>
    <row r="365" s="13" customFormat="1">
      <c r="A365" s="13"/>
      <c r="B365" s="233"/>
      <c r="C365" s="234"/>
      <c r="D365" s="235" t="s">
        <v>208</v>
      </c>
      <c r="E365" s="236" t="s">
        <v>19</v>
      </c>
      <c r="F365" s="237" t="s">
        <v>211</v>
      </c>
      <c r="G365" s="234"/>
      <c r="H365" s="236" t="s">
        <v>19</v>
      </c>
      <c r="I365" s="238"/>
      <c r="J365" s="234"/>
      <c r="K365" s="234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208</v>
      </c>
      <c r="AU365" s="243" t="s">
        <v>81</v>
      </c>
      <c r="AV365" s="13" t="s">
        <v>79</v>
      </c>
      <c r="AW365" s="13" t="s">
        <v>33</v>
      </c>
      <c r="AX365" s="13" t="s">
        <v>72</v>
      </c>
      <c r="AY365" s="243" t="s">
        <v>196</v>
      </c>
    </row>
    <row r="366" s="13" customFormat="1">
      <c r="A366" s="13"/>
      <c r="B366" s="233"/>
      <c r="C366" s="234"/>
      <c r="D366" s="235" t="s">
        <v>208</v>
      </c>
      <c r="E366" s="236" t="s">
        <v>19</v>
      </c>
      <c r="F366" s="237" t="s">
        <v>267</v>
      </c>
      <c r="G366" s="234"/>
      <c r="H366" s="236" t="s">
        <v>19</v>
      </c>
      <c r="I366" s="238"/>
      <c r="J366" s="234"/>
      <c r="K366" s="234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208</v>
      </c>
      <c r="AU366" s="243" t="s">
        <v>81</v>
      </c>
      <c r="AV366" s="13" t="s">
        <v>79</v>
      </c>
      <c r="AW366" s="13" t="s">
        <v>33</v>
      </c>
      <c r="AX366" s="13" t="s">
        <v>72</v>
      </c>
      <c r="AY366" s="243" t="s">
        <v>196</v>
      </c>
    </row>
    <row r="367" s="13" customFormat="1">
      <c r="A367" s="13"/>
      <c r="B367" s="233"/>
      <c r="C367" s="234"/>
      <c r="D367" s="235" t="s">
        <v>208</v>
      </c>
      <c r="E367" s="236" t="s">
        <v>19</v>
      </c>
      <c r="F367" s="237" t="s">
        <v>212</v>
      </c>
      <c r="G367" s="234"/>
      <c r="H367" s="236" t="s">
        <v>19</v>
      </c>
      <c r="I367" s="238"/>
      <c r="J367" s="234"/>
      <c r="K367" s="234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208</v>
      </c>
      <c r="AU367" s="243" t="s">
        <v>81</v>
      </c>
      <c r="AV367" s="13" t="s">
        <v>79</v>
      </c>
      <c r="AW367" s="13" t="s">
        <v>33</v>
      </c>
      <c r="AX367" s="13" t="s">
        <v>72</v>
      </c>
      <c r="AY367" s="243" t="s">
        <v>196</v>
      </c>
    </row>
    <row r="368" s="14" customFormat="1">
      <c r="A368" s="14"/>
      <c r="B368" s="244"/>
      <c r="C368" s="245"/>
      <c r="D368" s="235" t="s">
        <v>208</v>
      </c>
      <c r="E368" s="246" t="s">
        <v>19</v>
      </c>
      <c r="F368" s="247" t="s">
        <v>268</v>
      </c>
      <c r="G368" s="245"/>
      <c r="H368" s="248">
        <v>8.6999999999999993</v>
      </c>
      <c r="I368" s="249"/>
      <c r="J368" s="245"/>
      <c r="K368" s="245"/>
      <c r="L368" s="250"/>
      <c r="M368" s="251"/>
      <c r="N368" s="252"/>
      <c r="O368" s="252"/>
      <c r="P368" s="252"/>
      <c r="Q368" s="252"/>
      <c r="R368" s="252"/>
      <c r="S368" s="252"/>
      <c r="T368" s="253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4" t="s">
        <v>208</v>
      </c>
      <c r="AU368" s="254" t="s">
        <v>81</v>
      </c>
      <c r="AV368" s="14" t="s">
        <v>81</v>
      </c>
      <c r="AW368" s="14" t="s">
        <v>33</v>
      </c>
      <c r="AX368" s="14" t="s">
        <v>72</v>
      </c>
      <c r="AY368" s="254" t="s">
        <v>196</v>
      </c>
    </row>
    <row r="369" s="13" customFormat="1">
      <c r="A369" s="13"/>
      <c r="B369" s="233"/>
      <c r="C369" s="234"/>
      <c r="D369" s="235" t="s">
        <v>208</v>
      </c>
      <c r="E369" s="236" t="s">
        <v>19</v>
      </c>
      <c r="F369" s="237" t="s">
        <v>214</v>
      </c>
      <c r="G369" s="234"/>
      <c r="H369" s="236" t="s">
        <v>19</v>
      </c>
      <c r="I369" s="238"/>
      <c r="J369" s="234"/>
      <c r="K369" s="234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208</v>
      </c>
      <c r="AU369" s="243" t="s">
        <v>81</v>
      </c>
      <c r="AV369" s="13" t="s">
        <v>79</v>
      </c>
      <c r="AW369" s="13" t="s">
        <v>33</v>
      </c>
      <c r="AX369" s="13" t="s">
        <v>72</v>
      </c>
      <c r="AY369" s="243" t="s">
        <v>196</v>
      </c>
    </row>
    <row r="370" s="16" customFormat="1">
      <c r="A370" s="16"/>
      <c r="B370" s="266"/>
      <c r="C370" s="267"/>
      <c r="D370" s="235" t="s">
        <v>208</v>
      </c>
      <c r="E370" s="268" t="s">
        <v>19</v>
      </c>
      <c r="F370" s="269" t="s">
        <v>269</v>
      </c>
      <c r="G370" s="267"/>
      <c r="H370" s="270">
        <v>8.6999999999999993</v>
      </c>
      <c r="I370" s="271"/>
      <c r="J370" s="267"/>
      <c r="K370" s="267"/>
      <c r="L370" s="272"/>
      <c r="M370" s="273"/>
      <c r="N370" s="274"/>
      <c r="O370" s="274"/>
      <c r="P370" s="274"/>
      <c r="Q370" s="274"/>
      <c r="R370" s="274"/>
      <c r="S370" s="274"/>
      <c r="T370" s="275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T370" s="276" t="s">
        <v>208</v>
      </c>
      <c r="AU370" s="276" t="s">
        <v>81</v>
      </c>
      <c r="AV370" s="16" t="s">
        <v>226</v>
      </c>
      <c r="AW370" s="16" t="s">
        <v>33</v>
      </c>
      <c r="AX370" s="16" t="s">
        <v>72</v>
      </c>
      <c r="AY370" s="276" t="s">
        <v>196</v>
      </c>
    </row>
    <row r="371" s="13" customFormat="1">
      <c r="A371" s="13"/>
      <c r="B371" s="233"/>
      <c r="C371" s="234"/>
      <c r="D371" s="235" t="s">
        <v>208</v>
      </c>
      <c r="E371" s="236" t="s">
        <v>19</v>
      </c>
      <c r="F371" s="237" t="s">
        <v>210</v>
      </c>
      <c r="G371" s="234"/>
      <c r="H371" s="236" t="s">
        <v>19</v>
      </c>
      <c r="I371" s="238"/>
      <c r="J371" s="234"/>
      <c r="K371" s="234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208</v>
      </c>
      <c r="AU371" s="243" t="s">
        <v>81</v>
      </c>
      <c r="AV371" s="13" t="s">
        <v>79</v>
      </c>
      <c r="AW371" s="13" t="s">
        <v>33</v>
      </c>
      <c r="AX371" s="13" t="s">
        <v>72</v>
      </c>
      <c r="AY371" s="243" t="s">
        <v>196</v>
      </c>
    </row>
    <row r="372" s="13" customFormat="1">
      <c r="A372" s="13"/>
      <c r="B372" s="233"/>
      <c r="C372" s="234"/>
      <c r="D372" s="235" t="s">
        <v>208</v>
      </c>
      <c r="E372" s="236" t="s">
        <v>19</v>
      </c>
      <c r="F372" s="237" t="s">
        <v>211</v>
      </c>
      <c r="G372" s="234"/>
      <c r="H372" s="236" t="s">
        <v>19</v>
      </c>
      <c r="I372" s="238"/>
      <c r="J372" s="234"/>
      <c r="K372" s="234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208</v>
      </c>
      <c r="AU372" s="243" t="s">
        <v>81</v>
      </c>
      <c r="AV372" s="13" t="s">
        <v>79</v>
      </c>
      <c r="AW372" s="13" t="s">
        <v>33</v>
      </c>
      <c r="AX372" s="13" t="s">
        <v>72</v>
      </c>
      <c r="AY372" s="243" t="s">
        <v>196</v>
      </c>
    </row>
    <row r="373" s="13" customFormat="1">
      <c r="A373" s="13"/>
      <c r="B373" s="233"/>
      <c r="C373" s="234"/>
      <c r="D373" s="235" t="s">
        <v>208</v>
      </c>
      <c r="E373" s="236" t="s">
        <v>19</v>
      </c>
      <c r="F373" s="237" t="s">
        <v>270</v>
      </c>
      <c r="G373" s="234"/>
      <c r="H373" s="236" t="s">
        <v>19</v>
      </c>
      <c r="I373" s="238"/>
      <c r="J373" s="234"/>
      <c r="K373" s="234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208</v>
      </c>
      <c r="AU373" s="243" t="s">
        <v>81</v>
      </c>
      <c r="AV373" s="13" t="s">
        <v>79</v>
      </c>
      <c r="AW373" s="13" t="s">
        <v>33</v>
      </c>
      <c r="AX373" s="13" t="s">
        <v>72</v>
      </c>
      <c r="AY373" s="243" t="s">
        <v>196</v>
      </c>
    </row>
    <row r="374" s="13" customFormat="1">
      <c r="A374" s="13"/>
      <c r="B374" s="233"/>
      <c r="C374" s="234"/>
      <c r="D374" s="235" t="s">
        <v>208</v>
      </c>
      <c r="E374" s="236" t="s">
        <v>19</v>
      </c>
      <c r="F374" s="237" t="s">
        <v>217</v>
      </c>
      <c r="G374" s="234"/>
      <c r="H374" s="236" t="s">
        <v>19</v>
      </c>
      <c r="I374" s="238"/>
      <c r="J374" s="234"/>
      <c r="K374" s="234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208</v>
      </c>
      <c r="AU374" s="243" t="s">
        <v>81</v>
      </c>
      <c r="AV374" s="13" t="s">
        <v>79</v>
      </c>
      <c r="AW374" s="13" t="s">
        <v>33</v>
      </c>
      <c r="AX374" s="13" t="s">
        <v>72</v>
      </c>
      <c r="AY374" s="243" t="s">
        <v>196</v>
      </c>
    </row>
    <row r="375" s="14" customFormat="1">
      <c r="A375" s="14"/>
      <c r="B375" s="244"/>
      <c r="C375" s="245"/>
      <c r="D375" s="235" t="s">
        <v>208</v>
      </c>
      <c r="E375" s="246" t="s">
        <v>19</v>
      </c>
      <c r="F375" s="247" t="s">
        <v>271</v>
      </c>
      <c r="G375" s="245"/>
      <c r="H375" s="248">
        <v>10.199999999999999</v>
      </c>
      <c r="I375" s="249"/>
      <c r="J375" s="245"/>
      <c r="K375" s="245"/>
      <c r="L375" s="250"/>
      <c r="M375" s="251"/>
      <c r="N375" s="252"/>
      <c r="O375" s="252"/>
      <c r="P375" s="252"/>
      <c r="Q375" s="252"/>
      <c r="R375" s="252"/>
      <c r="S375" s="252"/>
      <c r="T375" s="253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4" t="s">
        <v>208</v>
      </c>
      <c r="AU375" s="254" t="s">
        <v>81</v>
      </c>
      <c r="AV375" s="14" t="s">
        <v>81</v>
      </c>
      <c r="AW375" s="14" t="s">
        <v>33</v>
      </c>
      <c r="AX375" s="14" t="s">
        <v>72</v>
      </c>
      <c r="AY375" s="254" t="s">
        <v>196</v>
      </c>
    </row>
    <row r="376" s="13" customFormat="1">
      <c r="A376" s="13"/>
      <c r="B376" s="233"/>
      <c r="C376" s="234"/>
      <c r="D376" s="235" t="s">
        <v>208</v>
      </c>
      <c r="E376" s="236" t="s">
        <v>19</v>
      </c>
      <c r="F376" s="237" t="s">
        <v>272</v>
      </c>
      <c r="G376" s="234"/>
      <c r="H376" s="236" t="s">
        <v>19</v>
      </c>
      <c r="I376" s="238"/>
      <c r="J376" s="234"/>
      <c r="K376" s="234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208</v>
      </c>
      <c r="AU376" s="243" t="s">
        <v>81</v>
      </c>
      <c r="AV376" s="13" t="s">
        <v>79</v>
      </c>
      <c r="AW376" s="13" t="s">
        <v>33</v>
      </c>
      <c r="AX376" s="13" t="s">
        <v>72</v>
      </c>
      <c r="AY376" s="243" t="s">
        <v>196</v>
      </c>
    </row>
    <row r="377" s="16" customFormat="1">
      <c r="A377" s="16"/>
      <c r="B377" s="266"/>
      <c r="C377" s="267"/>
      <c r="D377" s="235" t="s">
        <v>208</v>
      </c>
      <c r="E377" s="268" t="s">
        <v>19</v>
      </c>
      <c r="F377" s="269" t="s">
        <v>269</v>
      </c>
      <c r="G377" s="267"/>
      <c r="H377" s="270">
        <v>10.199999999999999</v>
      </c>
      <c r="I377" s="271"/>
      <c r="J377" s="267"/>
      <c r="K377" s="267"/>
      <c r="L377" s="272"/>
      <c r="M377" s="273"/>
      <c r="N377" s="274"/>
      <c r="O377" s="274"/>
      <c r="P377" s="274"/>
      <c r="Q377" s="274"/>
      <c r="R377" s="274"/>
      <c r="S377" s="274"/>
      <c r="T377" s="275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T377" s="276" t="s">
        <v>208</v>
      </c>
      <c r="AU377" s="276" t="s">
        <v>81</v>
      </c>
      <c r="AV377" s="16" t="s">
        <v>226</v>
      </c>
      <c r="AW377" s="16" t="s">
        <v>33</v>
      </c>
      <c r="AX377" s="16" t="s">
        <v>72</v>
      </c>
      <c r="AY377" s="276" t="s">
        <v>196</v>
      </c>
    </row>
    <row r="378" s="13" customFormat="1">
      <c r="A378" s="13"/>
      <c r="B378" s="233"/>
      <c r="C378" s="234"/>
      <c r="D378" s="235" t="s">
        <v>208</v>
      </c>
      <c r="E378" s="236" t="s">
        <v>19</v>
      </c>
      <c r="F378" s="237" t="s">
        <v>273</v>
      </c>
      <c r="G378" s="234"/>
      <c r="H378" s="236" t="s">
        <v>19</v>
      </c>
      <c r="I378" s="238"/>
      <c r="J378" s="234"/>
      <c r="K378" s="234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208</v>
      </c>
      <c r="AU378" s="243" t="s">
        <v>81</v>
      </c>
      <c r="AV378" s="13" t="s">
        <v>79</v>
      </c>
      <c r="AW378" s="13" t="s">
        <v>33</v>
      </c>
      <c r="AX378" s="13" t="s">
        <v>72</v>
      </c>
      <c r="AY378" s="243" t="s">
        <v>196</v>
      </c>
    </row>
    <row r="379" s="13" customFormat="1">
      <c r="A379" s="13"/>
      <c r="B379" s="233"/>
      <c r="C379" s="234"/>
      <c r="D379" s="235" t="s">
        <v>208</v>
      </c>
      <c r="E379" s="236" t="s">
        <v>19</v>
      </c>
      <c r="F379" s="237" t="s">
        <v>210</v>
      </c>
      <c r="G379" s="234"/>
      <c r="H379" s="236" t="s">
        <v>19</v>
      </c>
      <c r="I379" s="238"/>
      <c r="J379" s="234"/>
      <c r="K379" s="234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208</v>
      </c>
      <c r="AU379" s="243" t="s">
        <v>81</v>
      </c>
      <c r="AV379" s="13" t="s">
        <v>79</v>
      </c>
      <c r="AW379" s="13" t="s">
        <v>33</v>
      </c>
      <c r="AX379" s="13" t="s">
        <v>72</v>
      </c>
      <c r="AY379" s="243" t="s">
        <v>196</v>
      </c>
    </row>
    <row r="380" s="13" customFormat="1">
      <c r="A380" s="13"/>
      <c r="B380" s="233"/>
      <c r="C380" s="234"/>
      <c r="D380" s="235" t="s">
        <v>208</v>
      </c>
      <c r="E380" s="236" t="s">
        <v>19</v>
      </c>
      <c r="F380" s="237" t="s">
        <v>211</v>
      </c>
      <c r="G380" s="234"/>
      <c r="H380" s="236" t="s">
        <v>19</v>
      </c>
      <c r="I380" s="238"/>
      <c r="J380" s="234"/>
      <c r="K380" s="234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208</v>
      </c>
      <c r="AU380" s="243" t="s">
        <v>81</v>
      </c>
      <c r="AV380" s="13" t="s">
        <v>79</v>
      </c>
      <c r="AW380" s="13" t="s">
        <v>33</v>
      </c>
      <c r="AX380" s="13" t="s">
        <v>72</v>
      </c>
      <c r="AY380" s="243" t="s">
        <v>196</v>
      </c>
    </row>
    <row r="381" s="13" customFormat="1">
      <c r="A381" s="13"/>
      <c r="B381" s="233"/>
      <c r="C381" s="234"/>
      <c r="D381" s="235" t="s">
        <v>208</v>
      </c>
      <c r="E381" s="236" t="s">
        <v>19</v>
      </c>
      <c r="F381" s="237" t="s">
        <v>274</v>
      </c>
      <c r="G381" s="234"/>
      <c r="H381" s="236" t="s">
        <v>19</v>
      </c>
      <c r="I381" s="238"/>
      <c r="J381" s="234"/>
      <c r="K381" s="234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208</v>
      </c>
      <c r="AU381" s="243" t="s">
        <v>81</v>
      </c>
      <c r="AV381" s="13" t="s">
        <v>79</v>
      </c>
      <c r="AW381" s="13" t="s">
        <v>33</v>
      </c>
      <c r="AX381" s="13" t="s">
        <v>72</v>
      </c>
      <c r="AY381" s="243" t="s">
        <v>196</v>
      </c>
    </row>
    <row r="382" s="13" customFormat="1">
      <c r="A382" s="13"/>
      <c r="B382" s="233"/>
      <c r="C382" s="234"/>
      <c r="D382" s="235" t="s">
        <v>208</v>
      </c>
      <c r="E382" s="236" t="s">
        <v>19</v>
      </c>
      <c r="F382" s="237" t="s">
        <v>212</v>
      </c>
      <c r="G382" s="234"/>
      <c r="H382" s="236" t="s">
        <v>19</v>
      </c>
      <c r="I382" s="238"/>
      <c r="J382" s="234"/>
      <c r="K382" s="234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208</v>
      </c>
      <c r="AU382" s="243" t="s">
        <v>81</v>
      </c>
      <c r="AV382" s="13" t="s">
        <v>79</v>
      </c>
      <c r="AW382" s="13" t="s">
        <v>33</v>
      </c>
      <c r="AX382" s="13" t="s">
        <v>72</v>
      </c>
      <c r="AY382" s="243" t="s">
        <v>196</v>
      </c>
    </row>
    <row r="383" s="14" customFormat="1">
      <c r="A383" s="14"/>
      <c r="B383" s="244"/>
      <c r="C383" s="245"/>
      <c r="D383" s="235" t="s">
        <v>208</v>
      </c>
      <c r="E383" s="246" t="s">
        <v>19</v>
      </c>
      <c r="F383" s="247" t="s">
        <v>275</v>
      </c>
      <c r="G383" s="245"/>
      <c r="H383" s="248">
        <v>6.2999999999999998</v>
      </c>
      <c r="I383" s="249"/>
      <c r="J383" s="245"/>
      <c r="K383" s="245"/>
      <c r="L383" s="250"/>
      <c r="M383" s="251"/>
      <c r="N383" s="252"/>
      <c r="O383" s="252"/>
      <c r="P383" s="252"/>
      <c r="Q383" s="252"/>
      <c r="R383" s="252"/>
      <c r="S383" s="252"/>
      <c r="T383" s="253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4" t="s">
        <v>208</v>
      </c>
      <c r="AU383" s="254" t="s">
        <v>81</v>
      </c>
      <c r="AV383" s="14" t="s">
        <v>81</v>
      </c>
      <c r="AW383" s="14" t="s">
        <v>33</v>
      </c>
      <c r="AX383" s="14" t="s">
        <v>72</v>
      </c>
      <c r="AY383" s="254" t="s">
        <v>196</v>
      </c>
    </row>
    <row r="384" s="13" customFormat="1">
      <c r="A384" s="13"/>
      <c r="B384" s="233"/>
      <c r="C384" s="234"/>
      <c r="D384" s="235" t="s">
        <v>208</v>
      </c>
      <c r="E384" s="236" t="s">
        <v>19</v>
      </c>
      <c r="F384" s="237" t="s">
        <v>272</v>
      </c>
      <c r="G384" s="234"/>
      <c r="H384" s="236" t="s">
        <v>19</v>
      </c>
      <c r="I384" s="238"/>
      <c r="J384" s="234"/>
      <c r="K384" s="234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208</v>
      </c>
      <c r="AU384" s="243" t="s">
        <v>81</v>
      </c>
      <c r="AV384" s="13" t="s">
        <v>79</v>
      </c>
      <c r="AW384" s="13" t="s">
        <v>33</v>
      </c>
      <c r="AX384" s="13" t="s">
        <v>72</v>
      </c>
      <c r="AY384" s="243" t="s">
        <v>196</v>
      </c>
    </row>
    <row r="385" s="13" customFormat="1">
      <c r="A385" s="13"/>
      <c r="B385" s="233"/>
      <c r="C385" s="234"/>
      <c r="D385" s="235" t="s">
        <v>208</v>
      </c>
      <c r="E385" s="236" t="s">
        <v>19</v>
      </c>
      <c r="F385" s="237" t="s">
        <v>210</v>
      </c>
      <c r="G385" s="234"/>
      <c r="H385" s="236" t="s">
        <v>19</v>
      </c>
      <c r="I385" s="238"/>
      <c r="J385" s="234"/>
      <c r="K385" s="234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208</v>
      </c>
      <c r="AU385" s="243" t="s">
        <v>81</v>
      </c>
      <c r="AV385" s="13" t="s">
        <v>79</v>
      </c>
      <c r="AW385" s="13" t="s">
        <v>33</v>
      </c>
      <c r="AX385" s="13" t="s">
        <v>72</v>
      </c>
      <c r="AY385" s="243" t="s">
        <v>196</v>
      </c>
    </row>
    <row r="386" s="13" customFormat="1">
      <c r="A386" s="13"/>
      <c r="B386" s="233"/>
      <c r="C386" s="234"/>
      <c r="D386" s="235" t="s">
        <v>208</v>
      </c>
      <c r="E386" s="236" t="s">
        <v>19</v>
      </c>
      <c r="F386" s="237" t="s">
        <v>211</v>
      </c>
      <c r="G386" s="234"/>
      <c r="H386" s="236" t="s">
        <v>19</v>
      </c>
      <c r="I386" s="238"/>
      <c r="J386" s="234"/>
      <c r="K386" s="234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208</v>
      </c>
      <c r="AU386" s="243" t="s">
        <v>81</v>
      </c>
      <c r="AV386" s="13" t="s">
        <v>79</v>
      </c>
      <c r="AW386" s="13" t="s">
        <v>33</v>
      </c>
      <c r="AX386" s="13" t="s">
        <v>72</v>
      </c>
      <c r="AY386" s="243" t="s">
        <v>196</v>
      </c>
    </row>
    <row r="387" s="13" customFormat="1">
      <c r="A387" s="13"/>
      <c r="B387" s="233"/>
      <c r="C387" s="234"/>
      <c r="D387" s="235" t="s">
        <v>208</v>
      </c>
      <c r="E387" s="236" t="s">
        <v>19</v>
      </c>
      <c r="F387" s="237" t="s">
        <v>274</v>
      </c>
      <c r="G387" s="234"/>
      <c r="H387" s="236" t="s">
        <v>19</v>
      </c>
      <c r="I387" s="238"/>
      <c r="J387" s="234"/>
      <c r="K387" s="234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208</v>
      </c>
      <c r="AU387" s="243" t="s">
        <v>81</v>
      </c>
      <c r="AV387" s="13" t="s">
        <v>79</v>
      </c>
      <c r="AW387" s="13" t="s">
        <v>33</v>
      </c>
      <c r="AX387" s="13" t="s">
        <v>72</v>
      </c>
      <c r="AY387" s="243" t="s">
        <v>196</v>
      </c>
    </row>
    <row r="388" s="13" customFormat="1">
      <c r="A388" s="13"/>
      <c r="B388" s="233"/>
      <c r="C388" s="234"/>
      <c r="D388" s="235" t="s">
        <v>208</v>
      </c>
      <c r="E388" s="236" t="s">
        <v>19</v>
      </c>
      <c r="F388" s="237" t="s">
        <v>215</v>
      </c>
      <c r="G388" s="234"/>
      <c r="H388" s="236" t="s">
        <v>19</v>
      </c>
      <c r="I388" s="238"/>
      <c r="J388" s="234"/>
      <c r="K388" s="234"/>
      <c r="L388" s="239"/>
      <c r="M388" s="240"/>
      <c r="N388" s="241"/>
      <c r="O388" s="241"/>
      <c r="P388" s="241"/>
      <c r="Q388" s="241"/>
      <c r="R388" s="241"/>
      <c r="S388" s="241"/>
      <c r="T388" s="24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3" t="s">
        <v>208</v>
      </c>
      <c r="AU388" s="243" t="s">
        <v>81</v>
      </c>
      <c r="AV388" s="13" t="s">
        <v>79</v>
      </c>
      <c r="AW388" s="13" t="s">
        <v>33</v>
      </c>
      <c r="AX388" s="13" t="s">
        <v>72</v>
      </c>
      <c r="AY388" s="243" t="s">
        <v>196</v>
      </c>
    </row>
    <row r="389" s="14" customFormat="1">
      <c r="A389" s="14"/>
      <c r="B389" s="244"/>
      <c r="C389" s="245"/>
      <c r="D389" s="235" t="s">
        <v>208</v>
      </c>
      <c r="E389" s="246" t="s">
        <v>19</v>
      </c>
      <c r="F389" s="247" t="s">
        <v>276</v>
      </c>
      <c r="G389" s="245"/>
      <c r="H389" s="248">
        <v>14.4</v>
      </c>
      <c r="I389" s="249"/>
      <c r="J389" s="245"/>
      <c r="K389" s="245"/>
      <c r="L389" s="250"/>
      <c r="M389" s="251"/>
      <c r="N389" s="252"/>
      <c r="O389" s="252"/>
      <c r="P389" s="252"/>
      <c r="Q389" s="252"/>
      <c r="R389" s="252"/>
      <c r="S389" s="252"/>
      <c r="T389" s="253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T389" s="254" t="s">
        <v>208</v>
      </c>
      <c r="AU389" s="254" t="s">
        <v>81</v>
      </c>
      <c r="AV389" s="14" t="s">
        <v>81</v>
      </c>
      <c r="AW389" s="14" t="s">
        <v>33</v>
      </c>
      <c r="AX389" s="14" t="s">
        <v>72</v>
      </c>
      <c r="AY389" s="254" t="s">
        <v>196</v>
      </c>
    </row>
    <row r="390" s="13" customFormat="1">
      <c r="A390" s="13"/>
      <c r="B390" s="233"/>
      <c r="C390" s="234"/>
      <c r="D390" s="235" t="s">
        <v>208</v>
      </c>
      <c r="E390" s="236" t="s">
        <v>19</v>
      </c>
      <c r="F390" s="237" t="s">
        <v>272</v>
      </c>
      <c r="G390" s="234"/>
      <c r="H390" s="236" t="s">
        <v>19</v>
      </c>
      <c r="I390" s="238"/>
      <c r="J390" s="234"/>
      <c r="K390" s="234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208</v>
      </c>
      <c r="AU390" s="243" t="s">
        <v>81</v>
      </c>
      <c r="AV390" s="13" t="s">
        <v>79</v>
      </c>
      <c r="AW390" s="13" t="s">
        <v>33</v>
      </c>
      <c r="AX390" s="13" t="s">
        <v>72</v>
      </c>
      <c r="AY390" s="243" t="s">
        <v>196</v>
      </c>
    </row>
    <row r="391" s="13" customFormat="1">
      <c r="A391" s="13"/>
      <c r="B391" s="233"/>
      <c r="C391" s="234"/>
      <c r="D391" s="235" t="s">
        <v>208</v>
      </c>
      <c r="E391" s="236" t="s">
        <v>19</v>
      </c>
      <c r="F391" s="237" t="s">
        <v>210</v>
      </c>
      <c r="G391" s="234"/>
      <c r="H391" s="236" t="s">
        <v>19</v>
      </c>
      <c r="I391" s="238"/>
      <c r="J391" s="234"/>
      <c r="K391" s="234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208</v>
      </c>
      <c r="AU391" s="243" t="s">
        <v>81</v>
      </c>
      <c r="AV391" s="13" t="s">
        <v>79</v>
      </c>
      <c r="AW391" s="13" t="s">
        <v>33</v>
      </c>
      <c r="AX391" s="13" t="s">
        <v>72</v>
      </c>
      <c r="AY391" s="243" t="s">
        <v>196</v>
      </c>
    </row>
    <row r="392" s="13" customFormat="1">
      <c r="A392" s="13"/>
      <c r="B392" s="233"/>
      <c r="C392" s="234"/>
      <c r="D392" s="235" t="s">
        <v>208</v>
      </c>
      <c r="E392" s="236" t="s">
        <v>19</v>
      </c>
      <c r="F392" s="237" t="s">
        <v>211</v>
      </c>
      <c r="G392" s="234"/>
      <c r="H392" s="236" t="s">
        <v>19</v>
      </c>
      <c r="I392" s="238"/>
      <c r="J392" s="234"/>
      <c r="K392" s="234"/>
      <c r="L392" s="239"/>
      <c r="M392" s="240"/>
      <c r="N392" s="241"/>
      <c r="O392" s="241"/>
      <c r="P392" s="241"/>
      <c r="Q392" s="241"/>
      <c r="R392" s="241"/>
      <c r="S392" s="241"/>
      <c r="T392" s="24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3" t="s">
        <v>208</v>
      </c>
      <c r="AU392" s="243" t="s">
        <v>81</v>
      </c>
      <c r="AV392" s="13" t="s">
        <v>79</v>
      </c>
      <c r="AW392" s="13" t="s">
        <v>33</v>
      </c>
      <c r="AX392" s="13" t="s">
        <v>72</v>
      </c>
      <c r="AY392" s="243" t="s">
        <v>196</v>
      </c>
    </row>
    <row r="393" s="13" customFormat="1">
      <c r="A393" s="13"/>
      <c r="B393" s="233"/>
      <c r="C393" s="234"/>
      <c r="D393" s="235" t="s">
        <v>208</v>
      </c>
      <c r="E393" s="236" t="s">
        <v>19</v>
      </c>
      <c r="F393" s="237" t="s">
        <v>274</v>
      </c>
      <c r="G393" s="234"/>
      <c r="H393" s="236" t="s">
        <v>19</v>
      </c>
      <c r="I393" s="238"/>
      <c r="J393" s="234"/>
      <c r="K393" s="234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208</v>
      </c>
      <c r="AU393" s="243" t="s">
        <v>81</v>
      </c>
      <c r="AV393" s="13" t="s">
        <v>79</v>
      </c>
      <c r="AW393" s="13" t="s">
        <v>33</v>
      </c>
      <c r="AX393" s="13" t="s">
        <v>72</v>
      </c>
      <c r="AY393" s="243" t="s">
        <v>196</v>
      </c>
    </row>
    <row r="394" s="13" customFormat="1">
      <c r="A394" s="13"/>
      <c r="B394" s="233"/>
      <c r="C394" s="234"/>
      <c r="D394" s="235" t="s">
        <v>208</v>
      </c>
      <c r="E394" s="236" t="s">
        <v>19</v>
      </c>
      <c r="F394" s="237" t="s">
        <v>217</v>
      </c>
      <c r="G394" s="234"/>
      <c r="H394" s="236" t="s">
        <v>19</v>
      </c>
      <c r="I394" s="238"/>
      <c r="J394" s="234"/>
      <c r="K394" s="234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208</v>
      </c>
      <c r="AU394" s="243" t="s">
        <v>81</v>
      </c>
      <c r="AV394" s="13" t="s">
        <v>79</v>
      </c>
      <c r="AW394" s="13" t="s">
        <v>33</v>
      </c>
      <c r="AX394" s="13" t="s">
        <v>72</v>
      </c>
      <c r="AY394" s="243" t="s">
        <v>196</v>
      </c>
    </row>
    <row r="395" s="14" customFormat="1">
      <c r="A395" s="14"/>
      <c r="B395" s="244"/>
      <c r="C395" s="245"/>
      <c r="D395" s="235" t="s">
        <v>208</v>
      </c>
      <c r="E395" s="246" t="s">
        <v>19</v>
      </c>
      <c r="F395" s="247" t="s">
        <v>277</v>
      </c>
      <c r="G395" s="245"/>
      <c r="H395" s="248">
        <v>8.0999999999999996</v>
      </c>
      <c r="I395" s="249"/>
      <c r="J395" s="245"/>
      <c r="K395" s="245"/>
      <c r="L395" s="250"/>
      <c r="M395" s="251"/>
      <c r="N395" s="252"/>
      <c r="O395" s="252"/>
      <c r="P395" s="252"/>
      <c r="Q395" s="252"/>
      <c r="R395" s="252"/>
      <c r="S395" s="252"/>
      <c r="T395" s="253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4" t="s">
        <v>208</v>
      </c>
      <c r="AU395" s="254" t="s">
        <v>81</v>
      </c>
      <c r="AV395" s="14" t="s">
        <v>81</v>
      </c>
      <c r="AW395" s="14" t="s">
        <v>33</v>
      </c>
      <c r="AX395" s="14" t="s">
        <v>72</v>
      </c>
      <c r="AY395" s="254" t="s">
        <v>196</v>
      </c>
    </row>
    <row r="396" s="13" customFormat="1">
      <c r="A396" s="13"/>
      <c r="B396" s="233"/>
      <c r="C396" s="234"/>
      <c r="D396" s="235" t="s">
        <v>208</v>
      </c>
      <c r="E396" s="236" t="s">
        <v>19</v>
      </c>
      <c r="F396" s="237" t="s">
        <v>272</v>
      </c>
      <c r="G396" s="234"/>
      <c r="H396" s="236" t="s">
        <v>19</v>
      </c>
      <c r="I396" s="238"/>
      <c r="J396" s="234"/>
      <c r="K396" s="234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208</v>
      </c>
      <c r="AU396" s="243" t="s">
        <v>81</v>
      </c>
      <c r="AV396" s="13" t="s">
        <v>79</v>
      </c>
      <c r="AW396" s="13" t="s">
        <v>33</v>
      </c>
      <c r="AX396" s="13" t="s">
        <v>72</v>
      </c>
      <c r="AY396" s="243" t="s">
        <v>196</v>
      </c>
    </row>
    <row r="397" s="16" customFormat="1">
      <c r="A397" s="16"/>
      <c r="B397" s="266"/>
      <c r="C397" s="267"/>
      <c r="D397" s="235" t="s">
        <v>208</v>
      </c>
      <c r="E397" s="268" t="s">
        <v>19</v>
      </c>
      <c r="F397" s="269" t="s">
        <v>269</v>
      </c>
      <c r="G397" s="267"/>
      <c r="H397" s="270">
        <v>28.799999999999997</v>
      </c>
      <c r="I397" s="271"/>
      <c r="J397" s="267"/>
      <c r="K397" s="267"/>
      <c r="L397" s="272"/>
      <c r="M397" s="273"/>
      <c r="N397" s="274"/>
      <c r="O397" s="274"/>
      <c r="P397" s="274"/>
      <c r="Q397" s="274"/>
      <c r="R397" s="274"/>
      <c r="S397" s="274"/>
      <c r="T397" s="275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T397" s="276" t="s">
        <v>208</v>
      </c>
      <c r="AU397" s="276" t="s">
        <v>81</v>
      </c>
      <c r="AV397" s="16" t="s">
        <v>226</v>
      </c>
      <c r="AW397" s="16" t="s">
        <v>33</v>
      </c>
      <c r="AX397" s="16" t="s">
        <v>72</v>
      </c>
      <c r="AY397" s="276" t="s">
        <v>196</v>
      </c>
    </row>
    <row r="398" s="13" customFormat="1">
      <c r="A398" s="13"/>
      <c r="B398" s="233"/>
      <c r="C398" s="234"/>
      <c r="D398" s="235" t="s">
        <v>208</v>
      </c>
      <c r="E398" s="236" t="s">
        <v>19</v>
      </c>
      <c r="F398" s="237" t="s">
        <v>210</v>
      </c>
      <c r="G398" s="234"/>
      <c r="H398" s="236" t="s">
        <v>19</v>
      </c>
      <c r="I398" s="238"/>
      <c r="J398" s="234"/>
      <c r="K398" s="234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208</v>
      </c>
      <c r="AU398" s="243" t="s">
        <v>81</v>
      </c>
      <c r="AV398" s="13" t="s">
        <v>79</v>
      </c>
      <c r="AW398" s="13" t="s">
        <v>33</v>
      </c>
      <c r="AX398" s="13" t="s">
        <v>72</v>
      </c>
      <c r="AY398" s="243" t="s">
        <v>196</v>
      </c>
    </row>
    <row r="399" s="13" customFormat="1">
      <c r="A399" s="13"/>
      <c r="B399" s="233"/>
      <c r="C399" s="234"/>
      <c r="D399" s="235" t="s">
        <v>208</v>
      </c>
      <c r="E399" s="236" t="s">
        <v>19</v>
      </c>
      <c r="F399" s="237" t="s">
        <v>211</v>
      </c>
      <c r="G399" s="234"/>
      <c r="H399" s="236" t="s">
        <v>19</v>
      </c>
      <c r="I399" s="238"/>
      <c r="J399" s="234"/>
      <c r="K399" s="234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208</v>
      </c>
      <c r="AU399" s="243" t="s">
        <v>81</v>
      </c>
      <c r="AV399" s="13" t="s">
        <v>79</v>
      </c>
      <c r="AW399" s="13" t="s">
        <v>33</v>
      </c>
      <c r="AX399" s="13" t="s">
        <v>72</v>
      </c>
      <c r="AY399" s="243" t="s">
        <v>196</v>
      </c>
    </row>
    <row r="400" s="13" customFormat="1">
      <c r="A400" s="13"/>
      <c r="B400" s="233"/>
      <c r="C400" s="234"/>
      <c r="D400" s="235" t="s">
        <v>208</v>
      </c>
      <c r="E400" s="236" t="s">
        <v>19</v>
      </c>
      <c r="F400" s="237" t="s">
        <v>267</v>
      </c>
      <c r="G400" s="234"/>
      <c r="H400" s="236" t="s">
        <v>19</v>
      </c>
      <c r="I400" s="238"/>
      <c r="J400" s="234"/>
      <c r="K400" s="234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208</v>
      </c>
      <c r="AU400" s="243" t="s">
        <v>81</v>
      </c>
      <c r="AV400" s="13" t="s">
        <v>79</v>
      </c>
      <c r="AW400" s="13" t="s">
        <v>33</v>
      </c>
      <c r="AX400" s="13" t="s">
        <v>72</v>
      </c>
      <c r="AY400" s="243" t="s">
        <v>196</v>
      </c>
    </row>
    <row r="401" s="13" customFormat="1">
      <c r="A401" s="13"/>
      <c r="B401" s="233"/>
      <c r="C401" s="234"/>
      <c r="D401" s="235" t="s">
        <v>208</v>
      </c>
      <c r="E401" s="236" t="s">
        <v>19</v>
      </c>
      <c r="F401" s="237" t="s">
        <v>215</v>
      </c>
      <c r="G401" s="234"/>
      <c r="H401" s="236" t="s">
        <v>19</v>
      </c>
      <c r="I401" s="238"/>
      <c r="J401" s="234"/>
      <c r="K401" s="234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208</v>
      </c>
      <c r="AU401" s="243" t="s">
        <v>81</v>
      </c>
      <c r="AV401" s="13" t="s">
        <v>79</v>
      </c>
      <c r="AW401" s="13" t="s">
        <v>33</v>
      </c>
      <c r="AX401" s="13" t="s">
        <v>72</v>
      </c>
      <c r="AY401" s="243" t="s">
        <v>196</v>
      </c>
    </row>
    <row r="402" s="14" customFormat="1">
      <c r="A402" s="14"/>
      <c r="B402" s="244"/>
      <c r="C402" s="245"/>
      <c r="D402" s="235" t="s">
        <v>208</v>
      </c>
      <c r="E402" s="246" t="s">
        <v>19</v>
      </c>
      <c r="F402" s="247" t="s">
        <v>283</v>
      </c>
      <c r="G402" s="245"/>
      <c r="H402" s="248">
        <v>70.055999999999997</v>
      </c>
      <c r="I402" s="249"/>
      <c r="J402" s="245"/>
      <c r="K402" s="245"/>
      <c r="L402" s="250"/>
      <c r="M402" s="251"/>
      <c r="N402" s="252"/>
      <c r="O402" s="252"/>
      <c r="P402" s="252"/>
      <c r="Q402" s="252"/>
      <c r="R402" s="252"/>
      <c r="S402" s="252"/>
      <c r="T402" s="253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4" t="s">
        <v>208</v>
      </c>
      <c r="AU402" s="254" t="s">
        <v>81</v>
      </c>
      <c r="AV402" s="14" t="s">
        <v>81</v>
      </c>
      <c r="AW402" s="14" t="s">
        <v>33</v>
      </c>
      <c r="AX402" s="14" t="s">
        <v>72</v>
      </c>
      <c r="AY402" s="254" t="s">
        <v>196</v>
      </c>
    </row>
    <row r="403" s="13" customFormat="1">
      <c r="A403" s="13"/>
      <c r="B403" s="233"/>
      <c r="C403" s="234"/>
      <c r="D403" s="235" t="s">
        <v>208</v>
      </c>
      <c r="E403" s="236" t="s">
        <v>19</v>
      </c>
      <c r="F403" s="237" t="s">
        <v>214</v>
      </c>
      <c r="G403" s="234"/>
      <c r="H403" s="236" t="s">
        <v>19</v>
      </c>
      <c r="I403" s="238"/>
      <c r="J403" s="234"/>
      <c r="K403" s="234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208</v>
      </c>
      <c r="AU403" s="243" t="s">
        <v>81</v>
      </c>
      <c r="AV403" s="13" t="s">
        <v>79</v>
      </c>
      <c r="AW403" s="13" t="s">
        <v>33</v>
      </c>
      <c r="AX403" s="13" t="s">
        <v>72</v>
      </c>
      <c r="AY403" s="243" t="s">
        <v>196</v>
      </c>
    </row>
    <row r="404" s="16" customFormat="1">
      <c r="A404" s="16"/>
      <c r="B404" s="266"/>
      <c r="C404" s="267"/>
      <c r="D404" s="235" t="s">
        <v>208</v>
      </c>
      <c r="E404" s="268" t="s">
        <v>19</v>
      </c>
      <c r="F404" s="269" t="s">
        <v>269</v>
      </c>
      <c r="G404" s="267"/>
      <c r="H404" s="270">
        <v>70.055999999999997</v>
      </c>
      <c r="I404" s="271"/>
      <c r="J404" s="267"/>
      <c r="K404" s="267"/>
      <c r="L404" s="272"/>
      <c r="M404" s="273"/>
      <c r="N404" s="274"/>
      <c r="O404" s="274"/>
      <c r="P404" s="274"/>
      <c r="Q404" s="274"/>
      <c r="R404" s="274"/>
      <c r="S404" s="274"/>
      <c r="T404" s="275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T404" s="276" t="s">
        <v>208</v>
      </c>
      <c r="AU404" s="276" t="s">
        <v>81</v>
      </c>
      <c r="AV404" s="16" t="s">
        <v>226</v>
      </c>
      <c r="AW404" s="16" t="s">
        <v>33</v>
      </c>
      <c r="AX404" s="16" t="s">
        <v>72</v>
      </c>
      <c r="AY404" s="276" t="s">
        <v>196</v>
      </c>
    </row>
    <row r="405" s="13" customFormat="1">
      <c r="A405" s="13"/>
      <c r="B405" s="233"/>
      <c r="C405" s="234"/>
      <c r="D405" s="235" t="s">
        <v>208</v>
      </c>
      <c r="E405" s="236" t="s">
        <v>19</v>
      </c>
      <c r="F405" s="237" t="s">
        <v>289</v>
      </c>
      <c r="G405" s="234"/>
      <c r="H405" s="236" t="s">
        <v>19</v>
      </c>
      <c r="I405" s="238"/>
      <c r="J405" s="234"/>
      <c r="K405" s="234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208</v>
      </c>
      <c r="AU405" s="243" t="s">
        <v>81</v>
      </c>
      <c r="AV405" s="13" t="s">
        <v>79</v>
      </c>
      <c r="AW405" s="13" t="s">
        <v>33</v>
      </c>
      <c r="AX405" s="13" t="s">
        <v>72</v>
      </c>
      <c r="AY405" s="243" t="s">
        <v>196</v>
      </c>
    </row>
    <row r="406" s="13" customFormat="1">
      <c r="A406" s="13"/>
      <c r="B406" s="233"/>
      <c r="C406" s="234"/>
      <c r="D406" s="235" t="s">
        <v>208</v>
      </c>
      <c r="E406" s="236" t="s">
        <v>19</v>
      </c>
      <c r="F406" s="237" t="s">
        <v>210</v>
      </c>
      <c r="G406" s="234"/>
      <c r="H406" s="236" t="s">
        <v>19</v>
      </c>
      <c r="I406" s="238"/>
      <c r="J406" s="234"/>
      <c r="K406" s="234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208</v>
      </c>
      <c r="AU406" s="243" t="s">
        <v>81</v>
      </c>
      <c r="AV406" s="13" t="s">
        <v>79</v>
      </c>
      <c r="AW406" s="13" t="s">
        <v>33</v>
      </c>
      <c r="AX406" s="13" t="s">
        <v>72</v>
      </c>
      <c r="AY406" s="243" t="s">
        <v>196</v>
      </c>
    </row>
    <row r="407" s="13" customFormat="1">
      <c r="A407" s="13"/>
      <c r="B407" s="233"/>
      <c r="C407" s="234"/>
      <c r="D407" s="235" t="s">
        <v>208</v>
      </c>
      <c r="E407" s="236" t="s">
        <v>19</v>
      </c>
      <c r="F407" s="237" t="s">
        <v>211</v>
      </c>
      <c r="G407" s="234"/>
      <c r="H407" s="236" t="s">
        <v>19</v>
      </c>
      <c r="I407" s="238"/>
      <c r="J407" s="234"/>
      <c r="K407" s="234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208</v>
      </c>
      <c r="AU407" s="243" t="s">
        <v>81</v>
      </c>
      <c r="AV407" s="13" t="s">
        <v>79</v>
      </c>
      <c r="AW407" s="13" t="s">
        <v>33</v>
      </c>
      <c r="AX407" s="13" t="s">
        <v>72</v>
      </c>
      <c r="AY407" s="243" t="s">
        <v>196</v>
      </c>
    </row>
    <row r="408" s="13" customFormat="1">
      <c r="A408" s="13"/>
      <c r="B408" s="233"/>
      <c r="C408" s="234"/>
      <c r="D408" s="235" t="s">
        <v>208</v>
      </c>
      <c r="E408" s="236" t="s">
        <v>19</v>
      </c>
      <c r="F408" s="237" t="s">
        <v>290</v>
      </c>
      <c r="G408" s="234"/>
      <c r="H408" s="236" t="s">
        <v>19</v>
      </c>
      <c r="I408" s="238"/>
      <c r="J408" s="234"/>
      <c r="K408" s="234"/>
      <c r="L408" s="239"/>
      <c r="M408" s="240"/>
      <c r="N408" s="241"/>
      <c r="O408" s="241"/>
      <c r="P408" s="241"/>
      <c r="Q408" s="241"/>
      <c r="R408" s="241"/>
      <c r="S408" s="241"/>
      <c r="T408" s="24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3" t="s">
        <v>208</v>
      </c>
      <c r="AU408" s="243" t="s">
        <v>81</v>
      </c>
      <c r="AV408" s="13" t="s">
        <v>79</v>
      </c>
      <c r="AW408" s="13" t="s">
        <v>33</v>
      </c>
      <c r="AX408" s="13" t="s">
        <v>72</v>
      </c>
      <c r="AY408" s="243" t="s">
        <v>196</v>
      </c>
    </row>
    <row r="409" s="14" customFormat="1">
      <c r="A409" s="14"/>
      <c r="B409" s="244"/>
      <c r="C409" s="245"/>
      <c r="D409" s="235" t="s">
        <v>208</v>
      </c>
      <c r="E409" s="246" t="s">
        <v>19</v>
      </c>
      <c r="F409" s="247" t="s">
        <v>291</v>
      </c>
      <c r="G409" s="245"/>
      <c r="H409" s="248">
        <v>105</v>
      </c>
      <c r="I409" s="249"/>
      <c r="J409" s="245"/>
      <c r="K409" s="245"/>
      <c r="L409" s="250"/>
      <c r="M409" s="251"/>
      <c r="N409" s="252"/>
      <c r="O409" s="252"/>
      <c r="P409" s="252"/>
      <c r="Q409" s="252"/>
      <c r="R409" s="252"/>
      <c r="S409" s="252"/>
      <c r="T409" s="253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4" t="s">
        <v>208</v>
      </c>
      <c r="AU409" s="254" t="s">
        <v>81</v>
      </c>
      <c r="AV409" s="14" t="s">
        <v>81</v>
      </c>
      <c r="AW409" s="14" t="s">
        <v>33</v>
      </c>
      <c r="AX409" s="14" t="s">
        <v>72</v>
      </c>
      <c r="AY409" s="254" t="s">
        <v>196</v>
      </c>
    </row>
    <row r="410" s="13" customFormat="1">
      <c r="A410" s="13"/>
      <c r="B410" s="233"/>
      <c r="C410" s="234"/>
      <c r="D410" s="235" t="s">
        <v>208</v>
      </c>
      <c r="E410" s="236" t="s">
        <v>19</v>
      </c>
      <c r="F410" s="237" t="s">
        <v>272</v>
      </c>
      <c r="G410" s="234"/>
      <c r="H410" s="236" t="s">
        <v>19</v>
      </c>
      <c r="I410" s="238"/>
      <c r="J410" s="234"/>
      <c r="K410" s="234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208</v>
      </c>
      <c r="AU410" s="243" t="s">
        <v>81</v>
      </c>
      <c r="AV410" s="13" t="s">
        <v>79</v>
      </c>
      <c r="AW410" s="13" t="s">
        <v>33</v>
      </c>
      <c r="AX410" s="13" t="s">
        <v>72</v>
      </c>
      <c r="AY410" s="243" t="s">
        <v>196</v>
      </c>
    </row>
    <row r="411" s="16" customFormat="1">
      <c r="A411" s="16"/>
      <c r="B411" s="266"/>
      <c r="C411" s="267"/>
      <c r="D411" s="235" t="s">
        <v>208</v>
      </c>
      <c r="E411" s="268" t="s">
        <v>19</v>
      </c>
      <c r="F411" s="269" t="s">
        <v>269</v>
      </c>
      <c r="G411" s="267"/>
      <c r="H411" s="270">
        <v>105</v>
      </c>
      <c r="I411" s="271"/>
      <c r="J411" s="267"/>
      <c r="K411" s="267"/>
      <c r="L411" s="272"/>
      <c r="M411" s="273"/>
      <c r="N411" s="274"/>
      <c r="O411" s="274"/>
      <c r="P411" s="274"/>
      <c r="Q411" s="274"/>
      <c r="R411" s="274"/>
      <c r="S411" s="274"/>
      <c r="T411" s="275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T411" s="276" t="s">
        <v>208</v>
      </c>
      <c r="AU411" s="276" t="s">
        <v>81</v>
      </c>
      <c r="AV411" s="16" t="s">
        <v>226</v>
      </c>
      <c r="AW411" s="16" t="s">
        <v>33</v>
      </c>
      <c r="AX411" s="16" t="s">
        <v>72</v>
      </c>
      <c r="AY411" s="276" t="s">
        <v>196</v>
      </c>
    </row>
    <row r="412" s="15" customFormat="1">
      <c r="A412" s="15"/>
      <c r="B412" s="255"/>
      <c r="C412" s="256"/>
      <c r="D412" s="235" t="s">
        <v>208</v>
      </c>
      <c r="E412" s="257" t="s">
        <v>19</v>
      </c>
      <c r="F412" s="258" t="s">
        <v>219</v>
      </c>
      <c r="G412" s="256"/>
      <c r="H412" s="259">
        <v>222.756</v>
      </c>
      <c r="I412" s="260"/>
      <c r="J412" s="256"/>
      <c r="K412" s="256"/>
      <c r="L412" s="261"/>
      <c r="M412" s="262"/>
      <c r="N412" s="263"/>
      <c r="O412" s="263"/>
      <c r="P412" s="263"/>
      <c r="Q412" s="263"/>
      <c r="R412" s="263"/>
      <c r="S412" s="263"/>
      <c r="T412" s="264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65" t="s">
        <v>208</v>
      </c>
      <c r="AU412" s="265" t="s">
        <v>81</v>
      </c>
      <c r="AV412" s="15" t="s">
        <v>204</v>
      </c>
      <c r="AW412" s="15" t="s">
        <v>33</v>
      </c>
      <c r="AX412" s="15" t="s">
        <v>79</v>
      </c>
      <c r="AY412" s="265" t="s">
        <v>196</v>
      </c>
    </row>
    <row r="413" s="12" customFormat="1" ht="22.8" customHeight="1">
      <c r="A413" s="12"/>
      <c r="B413" s="199"/>
      <c r="C413" s="200"/>
      <c r="D413" s="201" t="s">
        <v>71</v>
      </c>
      <c r="E413" s="213" t="s">
        <v>308</v>
      </c>
      <c r="F413" s="213" t="s">
        <v>309</v>
      </c>
      <c r="G413" s="200"/>
      <c r="H413" s="200"/>
      <c r="I413" s="203"/>
      <c r="J413" s="214">
        <f>BK413</f>
        <v>0</v>
      </c>
      <c r="K413" s="200"/>
      <c r="L413" s="205"/>
      <c r="M413" s="206"/>
      <c r="N413" s="207"/>
      <c r="O413" s="207"/>
      <c r="P413" s="208">
        <f>SUM(P414:P468)</f>
        <v>0</v>
      </c>
      <c r="Q413" s="207"/>
      <c r="R413" s="208">
        <f>SUM(R414:R468)</f>
        <v>0</v>
      </c>
      <c r="S413" s="207"/>
      <c r="T413" s="209">
        <f>SUM(T414:T468)</f>
        <v>0</v>
      </c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R413" s="210" t="s">
        <v>79</v>
      </c>
      <c r="AT413" s="211" t="s">
        <v>71</v>
      </c>
      <c r="AU413" s="211" t="s">
        <v>79</v>
      </c>
      <c r="AY413" s="210" t="s">
        <v>196</v>
      </c>
      <c r="BK413" s="212">
        <f>SUM(BK414:BK468)</f>
        <v>0</v>
      </c>
    </row>
    <row r="414" s="2" customFormat="1" ht="24.15" customHeight="1">
      <c r="A414" s="41"/>
      <c r="B414" s="42"/>
      <c r="C414" s="215" t="s">
        <v>259</v>
      </c>
      <c r="D414" s="215" t="s">
        <v>199</v>
      </c>
      <c r="E414" s="216" t="s">
        <v>310</v>
      </c>
      <c r="F414" s="217" t="s">
        <v>311</v>
      </c>
      <c r="G414" s="218" t="s">
        <v>264</v>
      </c>
      <c r="H414" s="219">
        <v>222.756</v>
      </c>
      <c r="I414" s="220"/>
      <c r="J414" s="221">
        <f>ROUND(I414*H414,2)</f>
        <v>0</v>
      </c>
      <c r="K414" s="217" t="s">
        <v>203</v>
      </c>
      <c r="L414" s="47"/>
      <c r="M414" s="222" t="s">
        <v>19</v>
      </c>
      <c r="N414" s="223" t="s">
        <v>43</v>
      </c>
      <c r="O414" s="87"/>
      <c r="P414" s="224">
        <f>O414*H414</f>
        <v>0</v>
      </c>
      <c r="Q414" s="224">
        <v>0</v>
      </c>
      <c r="R414" s="224">
        <f>Q414*H414</f>
        <v>0</v>
      </c>
      <c r="S414" s="224">
        <v>0</v>
      </c>
      <c r="T414" s="225">
        <f>S414*H414</f>
        <v>0</v>
      </c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R414" s="226" t="s">
        <v>204</v>
      </c>
      <c r="AT414" s="226" t="s">
        <v>199</v>
      </c>
      <c r="AU414" s="226" t="s">
        <v>81</v>
      </c>
      <c r="AY414" s="20" t="s">
        <v>196</v>
      </c>
      <c r="BE414" s="227">
        <f>IF(N414="základní",J414,0)</f>
        <v>0</v>
      </c>
      <c r="BF414" s="227">
        <f>IF(N414="snížená",J414,0)</f>
        <v>0</v>
      </c>
      <c r="BG414" s="227">
        <f>IF(N414="zákl. přenesená",J414,0)</f>
        <v>0</v>
      </c>
      <c r="BH414" s="227">
        <f>IF(N414="sníž. přenesená",J414,0)</f>
        <v>0</v>
      </c>
      <c r="BI414" s="227">
        <f>IF(N414="nulová",J414,0)</f>
        <v>0</v>
      </c>
      <c r="BJ414" s="20" t="s">
        <v>79</v>
      </c>
      <c r="BK414" s="227">
        <f>ROUND(I414*H414,2)</f>
        <v>0</v>
      </c>
      <c r="BL414" s="20" t="s">
        <v>204</v>
      </c>
      <c r="BM414" s="226" t="s">
        <v>312</v>
      </c>
    </row>
    <row r="415" s="2" customFormat="1">
      <c r="A415" s="41"/>
      <c r="B415" s="42"/>
      <c r="C415" s="43"/>
      <c r="D415" s="228" t="s">
        <v>206</v>
      </c>
      <c r="E415" s="43"/>
      <c r="F415" s="229" t="s">
        <v>313</v>
      </c>
      <c r="G415" s="43"/>
      <c r="H415" s="43"/>
      <c r="I415" s="230"/>
      <c r="J415" s="43"/>
      <c r="K415" s="43"/>
      <c r="L415" s="47"/>
      <c r="M415" s="231"/>
      <c r="N415" s="232"/>
      <c r="O415" s="87"/>
      <c r="P415" s="87"/>
      <c r="Q415" s="87"/>
      <c r="R415" s="87"/>
      <c r="S415" s="87"/>
      <c r="T415" s="88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T415" s="20" t="s">
        <v>206</v>
      </c>
      <c r="AU415" s="20" t="s">
        <v>81</v>
      </c>
    </row>
    <row r="416" s="13" customFormat="1">
      <c r="A416" s="13"/>
      <c r="B416" s="233"/>
      <c r="C416" s="234"/>
      <c r="D416" s="235" t="s">
        <v>208</v>
      </c>
      <c r="E416" s="236" t="s">
        <v>19</v>
      </c>
      <c r="F416" s="237" t="s">
        <v>210</v>
      </c>
      <c r="G416" s="234"/>
      <c r="H416" s="236" t="s">
        <v>19</v>
      </c>
      <c r="I416" s="238"/>
      <c r="J416" s="234"/>
      <c r="K416" s="234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208</v>
      </c>
      <c r="AU416" s="243" t="s">
        <v>81</v>
      </c>
      <c r="AV416" s="13" t="s">
        <v>79</v>
      </c>
      <c r="AW416" s="13" t="s">
        <v>33</v>
      </c>
      <c r="AX416" s="13" t="s">
        <v>72</v>
      </c>
      <c r="AY416" s="243" t="s">
        <v>196</v>
      </c>
    </row>
    <row r="417" s="13" customFormat="1">
      <c r="A417" s="13"/>
      <c r="B417" s="233"/>
      <c r="C417" s="234"/>
      <c r="D417" s="235" t="s">
        <v>208</v>
      </c>
      <c r="E417" s="236" t="s">
        <v>19</v>
      </c>
      <c r="F417" s="237" t="s">
        <v>211</v>
      </c>
      <c r="G417" s="234"/>
      <c r="H417" s="236" t="s">
        <v>19</v>
      </c>
      <c r="I417" s="238"/>
      <c r="J417" s="234"/>
      <c r="K417" s="234"/>
      <c r="L417" s="239"/>
      <c r="M417" s="240"/>
      <c r="N417" s="241"/>
      <c r="O417" s="241"/>
      <c r="P417" s="241"/>
      <c r="Q417" s="241"/>
      <c r="R417" s="241"/>
      <c r="S417" s="241"/>
      <c r="T417" s="24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3" t="s">
        <v>208</v>
      </c>
      <c r="AU417" s="243" t="s">
        <v>81</v>
      </c>
      <c r="AV417" s="13" t="s">
        <v>79</v>
      </c>
      <c r="AW417" s="13" t="s">
        <v>33</v>
      </c>
      <c r="AX417" s="13" t="s">
        <v>72</v>
      </c>
      <c r="AY417" s="243" t="s">
        <v>196</v>
      </c>
    </row>
    <row r="418" s="13" customFormat="1">
      <c r="A418" s="13"/>
      <c r="B418" s="233"/>
      <c r="C418" s="234"/>
      <c r="D418" s="235" t="s">
        <v>208</v>
      </c>
      <c r="E418" s="236" t="s">
        <v>19</v>
      </c>
      <c r="F418" s="237" t="s">
        <v>267</v>
      </c>
      <c r="G418" s="234"/>
      <c r="H418" s="236" t="s">
        <v>19</v>
      </c>
      <c r="I418" s="238"/>
      <c r="J418" s="234"/>
      <c r="K418" s="234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208</v>
      </c>
      <c r="AU418" s="243" t="s">
        <v>81</v>
      </c>
      <c r="AV418" s="13" t="s">
        <v>79</v>
      </c>
      <c r="AW418" s="13" t="s">
        <v>33</v>
      </c>
      <c r="AX418" s="13" t="s">
        <v>72</v>
      </c>
      <c r="AY418" s="243" t="s">
        <v>196</v>
      </c>
    </row>
    <row r="419" s="13" customFormat="1">
      <c r="A419" s="13"/>
      <c r="B419" s="233"/>
      <c r="C419" s="234"/>
      <c r="D419" s="235" t="s">
        <v>208</v>
      </c>
      <c r="E419" s="236" t="s">
        <v>19</v>
      </c>
      <c r="F419" s="237" t="s">
        <v>212</v>
      </c>
      <c r="G419" s="234"/>
      <c r="H419" s="236" t="s">
        <v>19</v>
      </c>
      <c r="I419" s="238"/>
      <c r="J419" s="234"/>
      <c r="K419" s="234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208</v>
      </c>
      <c r="AU419" s="243" t="s">
        <v>81</v>
      </c>
      <c r="AV419" s="13" t="s">
        <v>79</v>
      </c>
      <c r="AW419" s="13" t="s">
        <v>33</v>
      </c>
      <c r="AX419" s="13" t="s">
        <v>72</v>
      </c>
      <c r="AY419" s="243" t="s">
        <v>196</v>
      </c>
    </row>
    <row r="420" s="14" customFormat="1">
      <c r="A420" s="14"/>
      <c r="B420" s="244"/>
      <c r="C420" s="245"/>
      <c r="D420" s="235" t="s">
        <v>208</v>
      </c>
      <c r="E420" s="246" t="s">
        <v>19</v>
      </c>
      <c r="F420" s="247" t="s">
        <v>268</v>
      </c>
      <c r="G420" s="245"/>
      <c r="H420" s="248">
        <v>8.6999999999999993</v>
      </c>
      <c r="I420" s="249"/>
      <c r="J420" s="245"/>
      <c r="K420" s="245"/>
      <c r="L420" s="250"/>
      <c r="M420" s="251"/>
      <c r="N420" s="252"/>
      <c r="O420" s="252"/>
      <c r="P420" s="252"/>
      <c r="Q420" s="252"/>
      <c r="R420" s="252"/>
      <c r="S420" s="252"/>
      <c r="T420" s="253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4" t="s">
        <v>208</v>
      </c>
      <c r="AU420" s="254" t="s">
        <v>81</v>
      </c>
      <c r="AV420" s="14" t="s">
        <v>81</v>
      </c>
      <c r="AW420" s="14" t="s">
        <v>33</v>
      </c>
      <c r="AX420" s="14" t="s">
        <v>72</v>
      </c>
      <c r="AY420" s="254" t="s">
        <v>196</v>
      </c>
    </row>
    <row r="421" s="13" customFormat="1">
      <c r="A421" s="13"/>
      <c r="B421" s="233"/>
      <c r="C421" s="234"/>
      <c r="D421" s="235" t="s">
        <v>208</v>
      </c>
      <c r="E421" s="236" t="s">
        <v>19</v>
      </c>
      <c r="F421" s="237" t="s">
        <v>214</v>
      </c>
      <c r="G421" s="234"/>
      <c r="H421" s="236" t="s">
        <v>19</v>
      </c>
      <c r="I421" s="238"/>
      <c r="J421" s="234"/>
      <c r="K421" s="234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208</v>
      </c>
      <c r="AU421" s="243" t="s">
        <v>81</v>
      </c>
      <c r="AV421" s="13" t="s">
        <v>79</v>
      </c>
      <c r="AW421" s="13" t="s">
        <v>33</v>
      </c>
      <c r="AX421" s="13" t="s">
        <v>72</v>
      </c>
      <c r="AY421" s="243" t="s">
        <v>196</v>
      </c>
    </row>
    <row r="422" s="16" customFormat="1">
      <c r="A422" s="16"/>
      <c r="B422" s="266"/>
      <c r="C422" s="267"/>
      <c r="D422" s="235" t="s">
        <v>208</v>
      </c>
      <c r="E422" s="268" t="s">
        <v>19</v>
      </c>
      <c r="F422" s="269" t="s">
        <v>269</v>
      </c>
      <c r="G422" s="267"/>
      <c r="H422" s="270">
        <v>8.6999999999999993</v>
      </c>
      <c r="I422" s="271"/>
      <c r="J422" s="267"/>
      <c r="K422" s="267"/>
      <c r="L422" s="272"/>
      <c r="M422" s="273"/>
      <c r="N422" s="274"/>
      <c r="O422" s="274"/>
      <c r="P422" s="274"/>
      <c r="Q422" s="274"/>
      <c r="R422" s="274"/>
      <c r="S422" s="274"/>
      <c r="T422" s="275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T422" s="276" t="s">
        <v>208</v>
      </c>
      <c r="AU422" s="276" t="s">
        <v>81</v>
      </c>
      <c r="AV422" s="16" t="s">
        <v>226</v>
      </c>
      <c r="AW422" s="16" t="s">
        <v>33</v>
      </c>
      <c r="AX422" s="16" t="s">
        <v>72</v>
      </c>
      <c r="AY422" s="276" t="s">
        <v>196</v>
      </c>
    </row>
    <row r="423" s="13" customFormat="1">
      <c r="A423" s="13"/>
      <c r="B423" s="233"/>
      <c r="C423" s="234"/>
      <c r="D423" s="235" t="s">
        <v>208</v>
      </c>
      <c r="E423" s="236" t="s">
        <v>19</v>
      </c>
      <c r="F423" s="237" t="s">
        <v>210</v>
      </c>
      <c r="G423" s="234"/>
      <c r="H423" s="236" t="s">
        <v>19</v>
      </c>
      <c r="I423" s="238"/>
      <c r="J423" s="234"/>
      <c r="K423" s="234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208</v>
      </c>
      <c r="AU423" s="243" t="s">
        <v>81</v>
      </c>
      <c r="AV423" s="13" t="s">
        <v>79</v>
      </c>
      <c r="AW423" s="13" t="s">
        <v>33</v>
      </c>
      <c r="AX423" s="13" t="s">
        <v>72</v>
      </c>
      <c r="AY423" s="243" t="s">
        <v>196</v>
      </c>
    </row>
    <row r="424" s="13" customFormat="1">
      <c r="A424" s="13"/>
      <c r="B424" s="233"/>
      <c r="C424" s="234"/>
      <c r="D424" s="235" t="s">
        <v>208</v>
      </c>
      <c r="E424" s="236" t="s">
        <v>19</v>
      </c>
      <c r="F424" s="237" t="s">
        <v>211</v>
      </c>
      <c r="G424" s="234"/>
      <c r="H424" s="236" t="s">
        <v>19</v>
      </c>
      <c r="I424" s="238"/>
      <c r="J424" s="234"/>
      <c r="K424" s="234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208</v>
      </c>
      <c r="AU424" s="243" t="s">
        <v>81</v>
      </c>
      <c r="AV424" s="13" t="s">
        <v>79</v>
      </c>
      <c r="AW424" s="13" t="s">
        <v>33</v>
      </c>
      <c r="AX424" s="13" t="s">
        <v>72</v>
      </c>
      <c r="AY424" s="243" t="s">
        <v>196</v>
      </c>
    </row>
    <row r="425" s="13" customFormat="1">
      <c r="A425" s="13"/>
      <c r="B425" s="233"/>
      <c r="C425" s="234"/>
      <c r="D425" s="235" t="s">
        <v>208</v>
      </c>
      <c r="E425" s="236" t="s">
        <v>19</v>
      </c>
      <c r="F425" s="237" t="s">
        <v>270</v>
      </c>
      <c r="G425" s="234"/>
      <c r="H425" s="236" t="s">
        <v>19</v>
      </c>
      <c r="I425" s="238"/>
      <c r="J425" s="234"/>
      <c r="K425" s="234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208</v>
      </c>
      <c r="AU425" s="243" t="s">
        <v>81</v>
      </c>
      <c r="AV425" s="13" t="s">
        <v>79</v>
      </c>
      <c r="AW425" s="13" t="s">
        <v>33</v>
      </c>
      <c r="AX425" s="13" t="s">
        <v>72</v>
      </c>
      <c r="AY425" s="243" t="s">
        <v>196</v>
      </c>
    </row>
    <row r="426" s="13" customFormat="1">
      <c r="A426" s="13"/>
      <c r="B426" s="233"/>
      <c r="C426" s="234"/>
      <c r="D426" s="235" t="s">
        <v>208</v>
      </c>
      <c r="E426" s="236" t="s">
        <v>19</v>
      </c>
      <c r="F426" s="237" t="s">
        <v>217</v>
      </c>
      <c r="G426" s="234"/>
      <c r="H426" s="236" t="s">
        <v>19</v>
      </c>
      <c r="I426" s="238"/>
      <c r="J426" s="234"/>
      <c r="K426" s="234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208</v>
      </c>
      <c r="AU426" s="243" t="s">
        <v>81</v>
      </c>
      <c r="AV426" s="13" t="s">
        <v>79</v>
      </c>
      <c r="AW426" s="13" t="s">
        <v>33</v>
      </c>
      <c r="AX426" s="13" t="s">
        <v>72</v>
      </c>
      <c r="AY426" s="243" t="s">
        <v>196</v>
      </c>
    </row>
    <row r="427" s="14" customFormat="1">
      <c r="A427" s="14"/>
      <c r="B427" s="244"/>
      <c r="C427" s="245"/>
      <c r="D427" s="235" t="s">
        <v>208</v>
      </c>
      <c r="E427" s="246" t="s">
        <v>19</v>
      </c>
      <c r="F427" s="247" t="s">
        <v>271</v>
      </c>
      <c r="G427" s="245"/>
      <c r="H427" s="248">
        <v>10.199999999999999</v>
      </c>
      <c r="I427" s="249"/>
      <c r="J427" s="245"/>
      <c r="K427" s="245"/>
      <c r="L427" s="250"/>
      <c r="M427" s="251"/>
      <c r="N427" s="252"/>
      <c r="O427" s="252"/>
      <c r="P427" s="252"/>
      <c r="Q427" s="252"/>
      <c r="R427" s="252"/>
      <c r="S427" s="252"/>
      <c r="T427" s="253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4" t="s">
        <v>208</v>
      </c>
      <c r="AU427" s="254" t="s">
        <v>81</v>
      </c>
      <c r="AV427" s="14" t="s">
        <v>81</v>
      </c>
      <c r="AW427" s="14" t="s">
        <v>33</v>
      </c>
      <c r="AX427" s="14" t="s">
        <v>72</v>
      </c>
      <c r="AY427" s="254" t="s">
        <v>196</v>
      </c>
    </row>
    <row r="428" s="13" customFormat="1">
      <c r="A428" s="13"/>
      <c r="B428" s="233"/>
      <c r="C428" s="234"/>
      <c r="D428" s="235" t="s">
        <v>208</v>
      </c>
      <c r="E428" s="236" t="s">
        <v>19</v>
      </c>
      <c r="F428" s="237" t="s">
        <v>272</v>
      </c>
      <c r="G428" s="234"/>
      <c r="H428" s="236" t="s">
        <v>19</v>
      </c>
      <c r="I428" s="238"/>
      <c r="J428" s="234"/>
      <c r="K428" s="234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208</v>
      </c>
      <c r="AU428" s="243" t="s">
        <v>81</v>
      </c>
      <c r="AV428" s="13" t="s">
        <v>79</v>
      </c>
      <c r="AW428" s="13" t="s">
        <v>33</v>
      </c>
      <c r="AX428" s="13" t="s">
        <v>72</v>
      </c>
      <c r="AY428" s="243" t="s">
        <v>196</v>
      </c>
    </row>
    <row r="429" s="16" customFormat="1">
      <c r="A429" s="16"/>
      <c r="B429" s="266"/>
      <c r="C429" s="267"/>
      <c r="D429" s="235" t="s">
        <v>208</v>
      </c>
      <c r="E429" s="268" t="s">
        <v>19</v>
      </c>
      <c r="F429" s="269" t="s">
        <v>269</v>
      </c>
      <c r="G429" s="267"/>
      <c r="H429" s="270">
        <v>10.199999999999999</v>
      </c>
      <c r="I429" s="271"/>
      <c r="J429" s="267"/>
      <c r="K429" s="267"/>
      <c r="L429" s="272"/>
      <c r="M429" s="273"/>
      <c r="N429" s="274"/>
      <c r="O429" s="274"/>
      <c r="P429" s="274"/>
      <c r="Q429" s="274"/>
      <c r="R429" s="274"/>
      <c r="S429" s="274"/>
      <c r="T429" s="275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T429" s="276" t="s">
        <v>208</v>
      </c>
      <c r="AU429" s="276" t="s">
        <v>81</v>
      </c>
      <c r="AV429" s="16" t="s">
        <v>226</v>
      </c>
      <c r="AW429" s="16" t="s">
        <v>33</v>
      </c>
      <c r="AX429" s="16" t="s">
        <v>72</v>
      </c>
      <c r="AY429" s="276" t="s">
        <v>196</v>
      </c>
    </row>
    <row r="430" s="13" customFormat="1">
      <c r="A430" s="13"/>
      <c r="B430" s="233"/>
      <c r="C430" s="234"/>
      <c r="D430" s="235" t="s">
        <v>208</v>
      </c>
      <c r="E430" s="236" t="s">
        <v>19</v>
      </c>
      <c r="F430" s="237" t="s">
        <v>273</v>
      </c>
      <c r="G430" s="234"/>
      <c r="H430" s="236" t="s">
        <v>19</v>
      </c>
      <c r="I430" s="238"/>
      <c r="J430" s="234"/>
      <c r="K430" s="234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208</v>
      </c>
      <c r="AU430" s="243" t="s">
        <v>81</v>
      </c>
      <c r="AV430" s="13" t="s">
        <v>79</v>
      </c>
      <c r="AW430" s="13" t="s">
        <v>33</v>
      </c>
      <c r="AX430" s="13" t="s">
        <v>72</v>
      </c>
      <c r="AY430" s="243" t="s">
        <v>196</v>
      </c>
    </row>
    <row r="431" s="13" customFormat="1">
      <c r="A431" s="13"/>
      <c r="B431" s="233"/>
      <c r="C431" s="234"/>
      <c r="D431" s="235" t="s">
        <v>208</v>
      </c>
      <c r="E431" s="236" t="s">
        <v>19</v>
      </c>
      <c r="F431" s="237" t="s">
        <v>210</v>
      </c>
      <c r="G431" s="234"/>
      <c r="H431" s="236" t="s">
        <v>19</v>
      </c>
      <c r="I431" s="238"/>
      <c r="J431" s="234"/>
      <c r="K431" s="234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208</v>
      </c>
      <c r="AU431" s="243" t="s">
        <v>81</v>
      </c>
      <c r="AV431" s="13" t="s">
        <v>79</v>
      </c>
      <c r="AW431" s="13" t="s">
        <v>33</v>
      </c>
      <c r="AX431" s="13" t="s">
        <v>72</v>
      </c>
      <c r="AY431" s="243" t="s">
        <v>196</v>
      </c>
    </row>
    <row r="432" s="13" customFormat="1">
      <c r="A432" s="13"/>
      <c r="B432" s="233"/>
      <c r="C432" s="234"/>
      <c r="D432" s="235" t="s">
        <v>208</v>
      </c>
      <c r="E432" s="236" t="s">
        <v>19</v>
      </c>
      <c r="F432" s="237" t="s">
        <v>211</v>
      </c>
      <c r="G432" s="234"/>
      <c r="H432" s="236" t="s">
        <v>19</v>
      </c>
      <c r="I432" s="238"/>
      <c r="J432" s="234"/>
      <c r="K432" s="234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208</v>
      </c>
      <c r="AU432" s="243" t="s">
        <v>81</v>
      </c>
      <c r="AV432" s="13" t="s">
        <v>79</v>
      </c>
      <c r="AW432" s="13" t="s">
        <v>33</v>
      </c>
      <c r="AX432" s="13" t="s">
        <v>72</v>
      </c>
      <c r="AY432" s="243" t="s">
        <v>196</v>
      </c>
    </row>
    <row r="433" s="13" customFormat="1">
      <c r="A433" s="13"/>
      <c r="B433" s="233"/>
      <c r="C433" s="234"/>
      <c r="D433" s="235" t="s">
        <v>208</v>
      </c>
      <c r="E433" s="236" t="s">
        <v>19</v>
      </c>
      <c r="F433" s="237" t="s">
        <v>274</v>
      </c>
      <c r="G433" s="234"/>
      <c r="H433" s="236" t="s">
        <v>19</v>
      </c>
      <c r="I433" s="238"/>
      <c r="J433" s="234"/>
      <c r="K433" s="234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208</v>
      </c>
      <c r="AU433" s="243" t="s">
        <v>81</v>
      </c>
      <c r="AV433" s="13" t="s">
        <v>79</v>
      </c>
      <c r="AW433" s="13" t="s">
        <v>33</v>
      </c>
      <c r="AX433" s="13" t="s">
        <v>72</v>
      </c>
      <c r="AY433" s="243" t="s">
        <v>196</v>
      </c>
    </row>
    <row r="434" s="13" customFormat="1">
      <c r="A434" s="13"/>
      <c r="B434" s="233"/>
      <c r="C434" s="234"/>
      <c r="D434" s="235" t="s">
        <v>208</v>
      </c>
      <c r="E434" s="236" t="s">
        <v>19</v>
      </c>
      <c r="F434" s="237" t="s">
        <v>212</v>
      </c>
      <c r="G434" s="234"/>
      <c r="H434" s="236" t="s">
        <v>19</v>
      </c>
      <c r="I434" s="238"/>
      <c r="J434" s="234"/>
      <c r="K434" s="234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208</v>
      </c>
      <c r="AU434" s="243" t="s">
        <v>81</v>
      </c>
      <c r="AV434" s="13" t="s">
        <v>79</v>
      </c>
      <c r="AW434" s="13" t="s">
        <v>33</v>
      </c>
      <c r="AX434" s="13" t="s">
        <v>72</v>
      </c>
      <c r="AY434" s="243" t="s">
        <v>196</v>
      </c>
    </row>
    <row r="435" s="14" customFormat="1">
      <c r="A435" s="14"/>
      <c r="B435" s="244"/>
      <c r="C435" s="245"/>
      <c r="D435" s="235" t="s">
        <v>208</v>
      </c>
      <c r="E435" s="246" t="s">
        <v>19</v>
      </c>
      <c r="F435" s="247" t="s">
        <v>275</v>
      </c>
      <c r="G435" s="245"/>
      <c r="H435" s="248">
        <v>6.2999999999999998</v>
      </c>
      <c r="I435" s="249"/>
      <c r="J435" s="245"/>
      <c r="K435" s="245"/>
      <c r="L435" s="250"/>
      <c r="M435" s="251"/>
      <c r="N435" s="252"/>
      <c r="O435" s="252"/>
      <c r="P435" s="252"/>
      <c r="Q435" s="252"/>
      <c r="R435" s="252"/>
      <c r="S435" s="252"/>
      <c r="T435" s="253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4" t="s">
        <v>208</v>
      </c>
      <c r="AU435" s="254" t="s">
        <v>81</v>
      </c>
      <c r="AV435" s="14" t="s">
        <v>81</v>
      </c>
      <c r="AW435" s="14" t="s">
        <v>33</v>
      </c>
      <c r="AX435" s="14" t="s">
        <v>72</v>
      </c>
      <c r="AY435" s="254" t="s">
        <v>196</v>
      </c>
    </row>
    <row r="436" s="13" customFormat="1">
      <c r="A436" s="13"/>
      <c r="B436" s="233"/>
      <c r="C436" s="234"/>
      <c r="D436" s="235" t="s">
        <v>208</v>
      </c>
      <c r="E436" s="236" t="s">
        <v>19</v>
      </c>
      <c r="F436" s="237" t="s">
        <v>272</v>
      </c>
      <c r="G436" s="234"/>
      <c r="H436" s="236" t="s">
        <v>19</v>
      </c>
      <c r="I436" s="238"/>
      <c r="J436" s="234"/>
      <c r="K436" s="234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208</v>
      </c>
      <c r="AU436" s="243" t="s">
        <v>81</v>
      </c>
      <c r="AV436" s="13" t="s">
        <v>79</v>
      </c>
      <c r="AW436" s="13" t="s">
        <v>33</v>
      </c>
      <c r="AX436" s="13" t="s">
        <v>72</v>
      </c>
      <c r="AY436" s="243" t="s">
        <v>196</v>
      </c>
    </row>
    <row r="437" s="13" customFormat="1">
      <c r="A437" s="13"/>
      <c r="B437" s="233"/>
      <c r="C437" s="234"/>
      <c r="D437" s="235" t="s">
        <v>208</v>
      </c>
      <c r="E437" s="236" t="s">
        <v>19</v>
      </c>
      <c r="F437" s="237" t="s">
        <v>210</v>
      </c>
      <c r="G437" s="234"/>
      <c r="H437" s="236" t="s">
        <v>19</v>
      </c>
      <c r="I437" s="238"/>
      <c r="J437" s="234"/>
      <c r="K437" s="234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208</v>
      </c>
      <c r="AU437" s="243" t="s">
        <v>81</v>
      </c>
      <c r="AV437" s="13" t="s">
        <v>79</v>
      </c>
      <c r="AW437" s="13" t="s">
        <v>33</v>
      </c>
      <c r="AX437" s="13" t="s">
        <v>72</v>
      </c>
      <c r="AY437" s="243" t="s">
        <v>196</v>
      </c>
    </row>
    <row r="438" s="13" customFormat="1">
      <c r="A438" s="13"/>
      <c r="B438" s="233"/>
      <c r="C438" s="234"/>
      <c r="D438" s="235" t="s">
        <v>208</v>
      </c>
      <c r="E438" s="236" t="s">
        <v>19</v>
      </c>
      <c r="F438" s="237" t="s">
        <v>211</v>
      </c>
      <c r="G438" s="234"/>
      <c r="H438" s="236" t="s">
        <v>19</v>
      </c>
      <c r="I438" s="238"/>
      <c r="J438" s="234"/>
      <c r="K438" s="234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208</v>
      </c>
      <c r="AU438" s="243" t="s">
        <v>81</v>
      </c>
      <c r="AV438" s="13" t="s">
        <v>79</v>
      </c>
      <c r="AW438" s="13" t="s">
        <v>33</v>
      </c>
      <c r="AX438" s="13" t="s">
        <v>72</v>
      </c>
      <c r="AY438" s="243" t="s">
        <v>196</v>
      </c>
    </row>
    <row r="439" s="13" customFormat="1">
      <c r="A439" s="13"/>
      <c r="B439" s="233"/>
      <c r="C439" s="234"/>
      <c r="D439" s="235" t="s">
        <v>208</v>
      </c>
      <c r="E439" s="236" t="s">
        <v>19</v>
      </c>
      <c r="F439" s="237" t="s">
        <v>274</v>
      </c>
      <c r="G439" s="234"/>
      <c r="H439" s="236" t="s">
        <v>19</v>
      </c>
      <c r="I439" s="238"/>
      <c r="J439" s="234"/>
      <c r="K439" s="234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208</v>
      </c>
      <c r="AU439" s="243" t="s">
        <v>81</v>
      </c>
      <c r="AV439" s="13" t="s">
        <v>79</v>
      </c>
      <c r="AW439" s="13" t="s">
        <v>33</v>
      </c>
      <c r="AX439" s="13" t="s">
        <v>72</v>
      </c>
      <c r="AY439" s="243" t="s">
        <v>196</v>
      </c>
    </row>
    <row r="440" s="13" customFormat="1">
      <c r="A440" s="13"/>
      <c r="B440" s="233"/>
      <c r="C440" s="234"/>
      <c r="D440" s="235" t="s">
        <v>208</v>
      </c>
      <c r="E440" s="236" t="s">
        <v>19</v>
      </c>
      <c r="F440" s="237" t="s">
        <v>215</v>
      </c>
      <c r="G440" s="234"/>
      <c r="H440" s="236" t="s">
        <v>19</v>
      </c>
      <c r="I440" s="238"/>
      <c r="J440" s="234"/>
      <c r="K440" s="234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208</v>
      </c>
      <c r="AU440" s="243" t="s">
        <v>81</v>
      </c>
      <c r="AV440" s="13" t="s">
        <v>79</v>
      </c>
      <c r="AW440" s="13" t="s">
        <v>33</v>
      </c>
      <c r="AX440" s="13" t="s">
        <v>72</v>
      </c>
      <c r="AY440" s="243" t="s">
        <v>196</v>
      </c>
    </row>
    <row r="441" s="14" customFormat="1">
      <c r="A441" s="14"/>
      <c r="B441" s="244"/>
      <c r="C441" s="245"/>
      <c r="D441" s="235" t="s">
        <v>208</v>
      </c>
      <c r="E441" s="246" t="s">
        <v>19</v>
      </c>
      <c r="F441" s="247" t="s">
        <v>276</v>
      </c>
      <c r="G441" s="245"/>
      <c r="H441" s="248">
        <v>14.4</v>
      </c>
      <c r="I441" s="249"/>
      <c r="J441" s="245"/>
      <c r="K441" s="245"/>
      <c r="L441" s="250"/>
      <c r="M441" s="251"/>
      <c r="N441" s="252"/>
      <c r="O441" s="252"/>
      <c r="P441" s="252"/>
      <c r="Q441" s="252"/>
      <c r="R441" s="252"/>
      <c r="S441" s="252"/>
      <c r="T441" s="253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4" t="s">
        <v>208</v>
      </c>
      <c r="AU441" s="254" t="s">
        <v>81</v>
      </c>
      <c r="AV441" s="14" t="s">
        <v>81</v>
      </c>
      <c r="AW441" s="14" t="s">
        <v>33</v>
      </c>
      <c r="AX441" s="14" t="s">
        <v>72</v>
      </c>
      <c r="AY441" s="254" t="s">
        <v>196</v>
      </c>
    </row>
    <row r="442" s="13" customFormat="1">
      <c r="A442" s="13"/>
      <c r="B442" s="233"/>
      <c r="C442" s="234"/>
      <c r="D442" s="235" t="s">
        <v>208</v>
      </c>
      <c r="E442" s="236" t="s">
        <v>19</v>
      </c>
      <c r="F442" s="237" t="s">
        <v>272</v>
      </c>
      <c r="G442" s="234"/>
      <c r="H442" s="236" t="s">
        <v>19</v>
      </c>
      <c r="I442" s="238"/>
      <c r="J442" s="234"/>
      <c r="K442" s="234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208</v>
      </c>
      <c r="AU442" s="243" t="s">
        <v>81</v>
      </c>
      <c r="AV442" s="13" t="s">
        <v>79</v>
      </c>
      <c r="AW442" s="13" t="s">
        <v>33</v>
      </c>
      <c r="AX442" s="13" t="s">
        <v>72</v>
      </c>
      <c r="AY442" s="243" t="s">
        <v>196</v>
      </c>
    </row>
    <row r="443" s="13" customFormat="1">
      <c r="A443" s="13"/>
      <c r="B443" s="233"/>
      <c r="C443" s="234"/>
      <c r="D443" s="235" t="s">
        <v>208</v>
      </c>
      <c r="E443" s="236" t="s">
        <v>19</v>
      </c>
      <c r="F443" s="237" t="s">
        <v>210</v>
      </c>
      <c r="G443" s="234"/>
      <c r="H443" s="236" t="s">
        <v>19</v>
      </c>
      <c r="I443" s="238"/>
      <c r="J443" s="234"/>
      <c r="K443" s="234"/>
      <c r="L443" s="239"/>
      <c r="M443" s="240"/>
      <c r="N443" s="241"/>
      <c r="O443" s="241"/>
      <c r="P443" s="241"/>
      <c r="Q443" s="241"/>
      <c r="R443" s="241"/>
      <c r="S443" s="241"/>
      <c r="T443" s="24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3" t="s">
        <v>208</v>
      </c>
      <c r="AU443" s="243" t="s">
        <v>81</v>
      </c>
      <c r="AV443" s="13" t="s">
        <v>79</v>
      </c>
      <c r="AW443" s="13" t="s">
        <v>33</v>
      </c>
      <c r="AX443" s="13" t="s">
        <v>72</v>
      </c>
      <c r="AY443" s="243" t="s">
        <v>196</v>
      </c>
    </row>
    <row r="444" s="13" customFormat="1">
      <c r="A444" s="13"/>
      <c r="B444" s="233"/>
      <c r="C444" s="234"/>
      <c r="D444" s="235" t="s">
        <v>208</v>
      </c>
      <c r="E444" s="236" t="s">
        <v>19</v>
      </c>
      <c r="F444" s="237" t="s">
        <v>211</v>
      </c>
      <c r="G444" s="234"/>
      <c r="H444" s="236" t="s">
        <v>19</v>
      </c>
      <c r="I444" s="238"/>
      <c r="J444" s="234"/>
      <c r="K444" s="234"/>
      <c r="L444" s="239"/>
      <c r="M444" s="240"/>
      <c r="N444" s="241"/>
      <c r="O444" s="241"/>
      <c r="P444" s="241"/>
      <c r="Q444" s="241"/>
      <c r="R444" s="241"/>
      <c r="S444" s="241"/>
      <c r="T444" s="242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3" t="s">
        <v>208</v>
      </c>
      <c r="AU444" s="243" t="s">
        <v>81</v>
      </c>
      <c r="AV444" s="13" t="s">
        <v>79</v>
      </c>
      <c r="AW444" s="13" t="s">
        <v>33</v>
      </c>
      <c r="AX444" s="13" t="s">
        <v>72</v>
      </c>
      <c r="AY444" s="243" t="s">
        <v>196</v>
      </c>
    </row>
    <row r="445" s="13" customFormat="1">
      <c r="A445" s="13"/>
      <c r="B445" s="233"/>
      <c r="C445" s="234"/>
      <c r="D445" s="235" t="s">
        <v>208</v>
      </c>
      <c r="E445" s="236" t="s">
        <v>19</v>
      </c>
      <c r="F445" s="237" t="s">
        <v>274</v>
      </c>
      <c r="G445" s="234"/>
      <c r="H445" s="236" t="s">
        <v>19</v>
      </c>
      <c r="I445" s="238"/>
      <c r="J445" s="234"/>
      <c r="K445" s="234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208</v>
      </c>
      <c r="AU445" s="243" t="s">
        <v>81</v>
      </c>
      <c r="AV445" s="13" t="s">
        <v>79</v>
      </c>
      <c r="AW445" s="13" t="s">
        <v>33</v>
      </c>
      <c r="AX445" s="13" t="s">
        <v>72</v>
      </c>
      <c r="AY445" s="243" t="s">
        <v>196</v>
      </c>
    </row>
    <row r="446" s="13" customFormat="1">
      <c r="A446" s="13"/>
      <c r="B446" s="233"/>
      <c r="C446" s="234"/>
      <c r="D446" s="235" t="s">
        <v>208</v>
      </c>
      <c r="E446" s="236" t="s">
        <v>19</v>
      </c>
      <c r="F446" s="237" t="s">
        <v>217</v>
      </c>
      <c r="G446" s="234"/>
      <c r="H446" s="236" t="s">
        <v>19</v>
      </c>
      <c r="I446" s="238"/>
      <c r="J446" s="234"/>
      <c r="K446" s="234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208</v>
      </c>
      <c r="AU446" s="243" t="s">
        <v>81</v>
      </c>
      <c r="AV446" s="13" t="s">
        <v>79</v>
      </c>
      <c r="AW446" s="13" t="s">
        <v>33</v>
      </c>
      <c r="AX446" s="13" t="s">
        <v>72</v>
      </c>
      <c r="AY446" s="243" t="s">
        <v>196</v>
      </c>
    </row>
    <row r="447" s="14" customFormat="1">
      <c r="A447" s="14"/>
      <c r="B447" s="244"/>
      <c r="C447" s="245"/>
      <c r="D447" s="235" t="s">
        <v>208</v>
      </c>
      <c r="E447" s="246" t="s">
        <v>19</v>
      </c>
      <c r="F447" s="247" t="s">
        <v>277</v>
      </c>
      <c r="G447" s="245"/>
      <c r="H447" s="248">
        <v>8.0999999999999996</v>
      </c>
      <c r="I447" s="249"/>
      <c r="J447" s="245"/>
      <c r="K447" s="245"/>
      <c r="L447" s="250"/>
      <c r="M447" s="251"/>
      <c r="N447" s="252"/>
      <c r="O447" s="252"/>
      <c r="P447" s="252"/>
      <c r="Q447" s="252"/>
      <c r="R447" s="252"/>
      <c r="S447" s="252"/>
      <c r="T447" s="253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4" t="s">
        <v>208</v>
      </c>
      <c r="AU447" s="254" t="s">
        <v>81</v>
      </c>
      <c r="AV447" s="14" t="s">
        <v>81</v>
      </c>
      <c r="AW447" s="14" t="s">
        <v>33</v>
      </c>
      <c r="AX447" s="14" t="s">
        <v>72</v>
      </c>
      <c r="AY447" s="254" t="s">
        <v>196</v>
      </c>
    </row>
    <row r="448" s="13" customFormat="1">
      <c r="A448" s="13"/>
      <c r="B448" s="233"/>
      <c r="C448" s="234"/>
      <c r="D448" s="235" t="s">
        <v>208</v>
      </c>
      <c r="E448" s="236" t="s">
        <v>19</v>
      </c>
      <c r="F448" s="237" t="s">
        <v>272</v>
      </c>
      <c r="G448" s="234"/>
      <c r="H448" s="236" t="s">
        <v>19</v>
      </c>
      <c r="I448" s="238"/>
      <c r="J448" s="234"/>
      <c r="K448" s="234"/>
      <c r="L448" s="239"/>
      <c r="M448" s="240"/>
      <c r="N448" s="241"/>
      <c r="O448" s="241"/>
      <c r="P448" s="241"/>
      <c r="Q448" s="241"/>
      <c r="R448" s="241"/>
      <c r="S448" s="241"/>
      <c r="T448" s="242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3" t="s">
        <v>208</v>
      </c>
      <c r="AU448" s="243" t="s">
        <v>81</v>
      </c>
      <c r="AV448" s="13" t="s">
        <v>79</v>
      </c>
      <c r="AW448" s="13" t="s">
        <v>33</v>
      </c>
      <c r="AX448" s="13" t="s">
        <v>72</v>
      </c>
      <c r="AY448" s="243" t="s">
        <v>196</v>
      </c>
    </row>
    <row r="449" s="16" customFormat="1">
      <c r="A449" s="16"/>
      <c r="B449" s="266"/>
      <c r="C449" s="267"/>
      <c r="D449" s="235" t="s">
        <v>208</v>
      </c>
      <c r="E449" s="268" t="s">
        <v>19</v>
      </c>
      <c r="F449" s="269" t="s">
        <v>269</v>
      </c>
      <c r="G449" s="267"/>
      <c r="H449" s="270">
        <v>28.799999999999997</v>
      </c>
      <c r="I449" s="271"/>
      <c r="J449" s="267"/>
      <c r="K449" s="267"/>
      <c r="L449" s="272"/>
      <c r="M449" s="273"/>
      <c r="N449" s="274"/>
      <c r="O449" s="274"/>
      <c r="P449" s="274"/>
      <c r="Q449" s="274"/>
      <c r="R449" s="274"/>
      <c r="S449" s="274"/>
      <c r="T449" s="275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T449" s="276" t="s">
        <v>208</v>
      </c>
      <c r="AU449" s="276" t="s">
        <v>81</v>
      </c>
      <c r="AV449" s="16" t="s">
        <v>226</v>
      </c>
      <c r="AW449" s="16" t="s">
        <v>33</v>
      </c>
      <c r="AX449" s="16" t="s">
        <v>72</v>
      </c>
      <c r="AY449" s="276" t="s">
        <v>196</v>
      </c>
    </row>
    <row r="450" s="13" customFormat="1">
      <c r="A450" s="13"/>
      <c r="B450" s="233"/>
      <c r="C450" s="234"/>
      <c r="D450" s="235" t="s">
        <v>208</v>
      </c>
      <c r="E450" s="236" t="s">
        <v>19</v>
      </c>
      <c r="F450" s="237" t="s">
        <v>210</v>
      </c>
      <c r="G450" s="234"/>
      <c r="H450" s="236" t="s">
        <v>19</v>
      </c>
      <c r="I450" s="238"/>
      <c r="J450" s="234"/>
      <c r="K450" s="234"/>
      <c r="L450" s="239"/>
      <c r="M450" s="240"/>
      <c r="N450" s="241"/>
      <c r="O450" s="241"/>
      <c r="P450" s="241"/>
      <c r="Q450" s="241"/>
      <c r="R450" s="241"/>
      <c r="S450" s="241"/>
      <c r="T450" s="242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3" t="s">
        <v>208</v>
      </c>
      <c r="AU450" s="243" t="s">
        <v>81</v>
      </c>
      <c r="AV450" s="13" t="s">
        <v>79</v>
      </c>
      <c r="AW450" s="13" t="s">
        <v>33</v>
      </c>
      <c r="AX450" s="13" t="s">
        <v>72</v>
      </c>
      <c r="AY450" s="243" t="s">
        <v>196</v>
      </c>
    </row>
    <row r="451" s="13" customFormat="1">
      <c r="A451" s="13"/>
      <c r="B451" s="233"/>
      <c r="C451" s="234"/>
      <c r="D451" s="235" t="s">
        <v>208</v>
      </c>
      <c r="E451" s="236" t="s">
        <v>19</v>
      </c>
      <c r="F451" s="237" t="s">
        <v>211</v>
      </c>
      <c r="G451" s="234"/>
      <c r="H451" s="236" t="s">
        <v>19</v>
      </c>
      <c r="I451" s="238"/>
      <c r="J451" s="234"/>
      <c r="K451" s="234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208</v>
      </c>
      <c r="AU451" s="243" t="s">
        <v>81</v>
      </c>
      <c r="AV451" s="13" t="s">
        <v>79</v>
      </c>
      <c r="AW451" s="13" t="s">
        <v>33</v>
      </c>
      <c r="AX451" s="13" t="s">
        <v>72</v>
      </c>
      <c r="AY451" s="243" t="s">
        <v>196</v>
      </c>
    </row>
    <row r="452" s="13" customFormat="1">
      <c r="A452" s="13"/>
      <c r="B452" s="233"/>
      <c r="C452" s="234"/>
      <c r="D452" s="235" t="s">
        <v>208</v>
      </c>
      <c r="E452" s="236" t="s">
        <v>19</v>
      </c>
      <c r="F452" s="237" t="s">
        <v>267</v>
      </c>
      <c r="G452" s="234"/>
      <c r="H452" s="236" t="s">
        <v>19</v>
      </c>
      <c r="I452" s="238"/>
      <c r="J452" s="234"/>
      <c r="K452" s="234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208</v>
      </c>
      <c r="AU452" s="243" t="s">
        <v>81</v>
      </c>
      <c r="AV452" s="13" t="s">
        <v>79</v>
      </c>
      <c r="AW452" s="13" t="s">
        <v>33</v>
      </c>
      <c r="AX452" s="13" t="s">
        <v>72</v>
      </c>
      <c r="AY452" s="243" t="s">
        <v>196</v>
      </c>
    </row>
    <row r="453" s="13" customFormat="1">
      <c r="A453" s="13"/>
      <c r="B453" s="233"/>
      <c r="C453" s="234"/>
      <c r="D453" s="235" t="s">
        <v>208</v>
      </c>
      <c r="E453" s="236" t="s">
        <v>19</v>
      </c>
      <c r="F453" s="237" t="s">
        <v>215</v>
      </c>
      <c r="G453" s="234"/>
      <c r="H453" s="236" t="s">
        <v>19</v>
      </c>
      <c r="I453" s="238"/>
      <c r="J453" s="234"/>
      <c r="K453" s="234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208</v>
      </c>
      <c r="AU453" s="243" t="s">
        <v>81</v>
      </c>
      <c r="AV453" s="13" t="s">
        <v>79</v>
      </c>
      <c r="AW453" s="13" t="s">
        <v>33</v>
      </c>
      <c r="AX453" s="13" t="s">
        <v>72</v>
      </c>
      <c r="AY453" s="243" t="s">
        <v>196</v>
      </c>
    </row>
    <row r="454" s="14" customFormat="1">
      <c r="A454" s="14"/>
      <c r="B454" s="244"/>
      <c r="C454" s="245"/>
      <c r="D454" s="235" t="s">
        <v>208</v>
      </c>
      <c r="E454" s="246" t="s">
        <v>19</v>
      </c>
      <c r="F454" s="247" t="s">
        <v>283</v>
      </c>
      <c r="G454" s="245"/>
      <c r="H454" s="248">
        <v>70.055999999999997</v>
      </c>
      <c r="I454" s="249"/>
      <c r="J454" s="245"/>
      <c r="K454" s="245"/>
      <c r="L454" s="250"/>
      <c r="M454" s="251"/>
      <c r="N454" s="252"/>
      <c r="O454" s="252"/>
      <c r="P454" s="252"/>
      <c r="Q454" s="252"/>
      <c r="R454" s="252"/>
      <c r="S454" s="252"/>
      <c r="T454" s="253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4" t="s">
        <v>208</v>
      </c>
      <c r="AU454" s="254" t="s">
        <v>81</v>
      </c>
      <c r="AV454" s="14" t="s">
        <v>81</v>
      </c>
      <c r="AW454" s="14" t="s">
        <v>33</v>
      </c>
      <c r="AX454" s="14" t="s">
        <v>72</v>
      </c>
      <c r="AY454" s="254" t="s">
        <v>196</v>
      </c>
    </row>
    <row r="455" s="13" customFormat="1">
      <c r="A455" s="13"/>
      <c r="B455" s="233"/>
      <c r="C455" s="234"/>
      <c r="D455" s="235" t="s">
        <v>208</v>
      </c>
      <c r="E455" s="236" t="s">
        <v>19</v>
      </c>
      <c r="F455" s="237" t="s">
        <v>214</v>
      </c>
      <c r="G455" s="234"/>
      <c r="H455" s="236" t="s">
        <v>19</v>
      </c>
      <c r="I455" s="238"/>
      <c r="J455" s="234"/>
      <c r="K455" s="234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208</v>
      </c>
      <c r="AU455" s="243" t="s">
        <v>81</v>
      </c>
      <c r="AV455" s="13" t="s">
        <v>79</v>
      </c>
      <c r="AW455" s="13" t="s">
        <v>33</v>
      </c>
      <c r="AX455" s="13" t="s">
        <v>72</v>
      </c>
      <c r="AY455" s="243" t="s">
        <v>196</v>
      </c>
    </row>
    <row r="456" s="16" customFormat="1">
      <c r="A456" s="16"/>
      <c r="B456" s="266"/>
      <c r="C456" s="267"/>
      <c r="D456" s="235" t="s">
        <v>208</v>
      </c>
      <c r="E456" s="268" t="s">
        <v>19</v>
      </c>
      <c r="F456" s="269" t="s">
        <v>269</v>
      </c>
      <c r="G456" s="267"/>
      <c r="H456" s="270">
        <v>70.055999999999997</v>
      </c>
      <c r="I456" s="271"/>
      <c r="J456" s="267"/>
      <c r="K456" s="267"/>
      <c r="L456" s="272"/>
      <c r="M456" s="273"/>
      <c r="N456" s="274"/>
      <c r="O456" s="274"/>
      <c r="P456" s="274"/>
      <c r="Q456" s="274"/>
      <c r="R456" s="274"/>
      <c r="S456" s="274"/>
      <c r="T456" s="275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T456" s="276" t="s">
        <v>208</v>
      </c>
      <c r="AU456" s="276" t="s">
        <v>81</v>
      </c>
      <c r="AV456" s="16" t="s">
        <v>226</v>
      </c>
      <c r="AW456" s="16" t="s">
        <v>33</v>
      </c>
      <c r="AX456" s="16" t="s">
        <v>72</v>
      </c>
      <c r="AY456" s="276" t="s">
        <v>196</v>
      </c>
    </row>
    <row r="457" s="13" customFormat="1">
      <c r="A457" s="13"/>
      <c r="B457" s="233"/>
      <c r="C457" s="234"/>
      <c r="D457" s="235" t="s">
        <v>208</v>
      </c>
      <c r="E457" s="236" t="s">
        <v>19</v>
      </c>
      <c r="F457" s="237" t="s">
        <v>289</v>
      </c>
      <c r="G457" s="234"/>
      <c r="H457" s="236" t="s">
        <v>19</v>
      </c>
      <c r="I457" s="238"/>
      <c r="J457" s="234"/>
      <c r="K457" s="234"/>
      <c r="L457" s="239"/>
      <c r="M457" s="240"/>
      <c r="N457" s="241"/>
      <c r="O457" s="241"/>
      <c r="P457" s="241"/>
      <c r="Q457" s="241"/>
      <c r="R457" s="241"/>
      <c r="S457" s="241"/>
      <c r="T457" s="24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3" t="s">
        <v>208</v>
      </c>
      <c r="AU457" s="243" t="s">
        <v>81</v>
      </c>
      <c r="AV457" s="13" t="s">
        <v>79</v>
      </c>
      <c r="AW457" s="13" t="s">
        <v>33</v>
      </c>
      <c r="AX457" s="13" t="s">
        <v>72</v>
      </c>
      <c r="AY457" s="243" t="s">
        <v>196</v>
      </c>
    </row>
    <row r="458" s="13" customFormat="1">
      <c r="A458" s="13"/>
      <c r="B458" s="233"/>
      <c r="C458" s="234"/>
      <c r="D458" s="235" t="s">
        <v>208</v>
      </c>
      <c r="E458" s="236" t="s">
        <v>19</v>
      </c>
      <c r="F458" s="237" t="s">
        <v>210</v>
      </c>
      <c r="G458" s="234"/>
      <c r="H458" s="236" t="s">
        <v>19</v>
      </c>
      <c r="I458" s="238"/>
      <c r="J458" s="234"/>
      <c r="K458" s="234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208</v>
      </c>
      <c r="AU458" s="243" t="s">
        <v>81</v>
      </c>
      <c r="AV458" s="13" t="s">
        <v>79</v>
      </c>
      <c r="AW458" s="13" t="s">
        <v>33</v>
      </c>
      <c r="AX458" s="13" t="s">
        <v>72</v>
      </c>
      <c r="AY458" s="243" t="s">
        <v>196</v>
      </c>
    </row>
    <row r="459" s="13" customFormat="1">
      <c r="A459" s="13"/>
      <c r="B459" s="233"/>
      <c r="C459" s="234"/>
      <c r="D459" s="235" t="s">
        <v>208</v>
      </c>
      <c r="E459" s="236" t="s">
        <v>19</v>
      </c>
      <c r="F459" s="237" t="s">
        <v>211</v>
      </c>
      <c r="G459" s="234"/>
      <c r="H459" s="236" t="s">
        <v>19</v>
      </c>
      <c r="I459" s="238"/>
      <c r="J459" s="234"/>
      <c r="K459" s="234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208</v>
      </c>
      <c r="AU459" s="243" t="s">
        <v>81</v>
      </c>
      <c r="AV459" s="13" t="s">
        <v>79</v>
      </c>
      <c r="AW459" s="13" t="s">
        <v>33</v>
      </c>
      <c r="AX459" s="13" t="s">
        <v>72</v>
      </c>
      <c r="AY459" s="243" t="s">
        <v>196</v>
      </c>
    </row>
    <row r="460" s="13" customFormat="1">
      <c r="A460" s="13"/>
      <c r="B460" s="233"/>
      <c r="C460" s="234"/>
      <c r="D460" s="235" t="s">
        <v>208</v>
      </c>
      <c r="E460" s="236" t="s">
        <v>19</v>
      </c>
      <c r="F460" s="237" t="s">
        <v>290</v>
      </c>
      <c r="G460" s="234"/>
      <c r="H460" s="236" t="s">
        <v>19</v>
      </c>
      <c r="I460" s="238"/>
      <c r="J460" s="234"/>
      <c r="K460" s="234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208</v>
      </c>
      <c r="AU460" s="243" t="s">
        <v>81</v>
      </c>
      <c r="AV460" s="13" t="s">
        <v>79</v>
      </c>
      <c r="AW460" s="13" t="s">
        <v>33</v>
      </c>
      <c r="AX460" s="13" t="s">
        <v>72</v>
      </c>
      <c r="AY460" s="243" t="s">
        <v>196</v>
      </c>
    </row>
    <row r="461" s="14" customFormat="1">
      <c r="A461" s="14"/>
      <c r="B461" s="244"/>
      <c r="C461" s="245"/>
      <c r="D461" s="235" t="s">
        <v>208</v>
      </c>
      <c r="E461" s="246" t="s">
        <v>19</v>
      </c>
      <c r="F461" s="247" t="s">
        <v>291</v>
      </c>
      <c r="G461" s="245"/>
      <c r="H461" s="248">
        <v>105</v>
      </c>
      <c r="I461" s="249"/>
      <c r="J461" s="245"/>
      <c r="K461" s="245"/>
      <c r="L461" s="250"/>
      <c r="M461" s="251"/>
      <c r="N461" s="252"/>
      <c r="O461" s="252"/>
      <c r="P461" s="252"/>
      <c r="Q461" s="252"/>
      <c r="R461" s="252"/>
      <c r="S461" s="252"/>
      <c r="T461" s="253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54" t="s">
        <v>208</v>
      </c>
      <c r="AU461" s="254" t="s">
        <v>81</v>
      </c>
      <c r="AV461" s="14" t="s">
        <v>81</v>
      </c>
      <c r="AW461" s="14" t="s">
        <v>33</v>
      </c>
      <c r="AX461" s="14" t="s">
        <v>72</v>
      </c>
      <c r="AY461" s="254" t="s">
        <v>196</v>
      </c>
    </row>
    <row r="462" s="13" customFormat="1">
      <c r="A462" s="13"/>
      <c r="B462" s="233"/>
      <c r="C462" s="234"/>
      <c r="D462" s="235" t="s">
        <v>208</v>
      </c>
      <c r="E462" s="236" t="s">
        <v>19</v>
      </c>
      <c r="F462" s="237" t="s">
        <v>272</v>
      </c>
      <c r="G462" s="234"/>
      <c r="H462" s="236" t="s">
        <v>19</v>
      </c>
      <c r="I462" s="238"/>
      <c r="J462" s="234"/>
      <c r="K462" s="234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208</v>
      </c>
      <c r="AU462" s="243" t="s">
        <v>81</v>
      </c>
      <c r="AV462" s="13" t="s">
        <v>79</v>
      </c>
      <c r="AW462" s="13" t="s">
        <v>33</v>
      </c>
      <c r="AX462" s="13" t="s">
        <v>72</v>
      </c>
      <c r="AY462" s="243" t="s">
        <v>196</v>
      </c>
    </row>
    <row r="463" s="16" customFormat="1">
      <c r="A463" s="16"/>
      <c r="B463" s="266"/>
      <c r="C463" s="267"/>
      <c r="D463" s="235" t="s">
        <v>208</v>
      </c>
      <c r="E463" s="268" t="s">
        <v>19</v>
      </c>
      <c r="F463" s="269" t="s">
        <v>269</v>
      </c>
      <c r="G463" s="267"/>
      <c r="H463" s="270">
        <v>105</v>
      </c>
      <c r="I463" s="271"/>
      <c r="J463" s="267"/>
      <c r="K463" s="267"/>
      <c r="L463" s="272"/>
      <c r="M463" s="273"/>
      <c r="N463" s="274"/>
      <c r="O463" s="274"/>
      <c r="P463" s="274"/>
      <c r="Q463" s="274"/>
      <c r="R463" s="274"/>
      <c r="S463" s="274"/>
      <c r="T463" s="275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T463" s="276" t="s">
        <v>208</v>
      </c>
      <c r="AU463" s="276" t="s">
        <v>81</v>
      </c>
      <c r="AV463" s="16" t="s">
        <v>226</v>
      </c>
      <c r="AW463" s="16" t="s">
        <v>33</v>
      </c>
      <c r="AX463" s="16" t="s">
        <v>72</v>
      </c>
      <c r="AY463" s="276" t="s">
        <v>196</v>
      </c>
    </row>
    <row r="464" s="15" customFormat="1">
      <c r="A464" s="15"/>
      <c r="B464" s="255"/>
      <c r="C464" s="256"/>
      <c r="D464" s="235" t="s">
        <v>208</v>
      </c>
      <c r="E464" s="257" t="s">
        <v>19</v>
      </c>
      <c r="F464" s="258" t="s">
        <v>219</v>
      </c>
      <c r="G464" s="256"/>
      <c r="H464" s="259">
        <v>222.756</v>
      </c>
      <c r="I464" s="260"/>
      <c r="J464" s="256"/>
      <c r="K464" s="256"/>
      <c r="L464" s="261"/>
      <c r="M464" s="262"/>
      <c r="N464" s="263"/>
      <c r="O464" s="263"/>
      <c r="P464" s="263"/>
      <c r="Q464" s="263"/>
      <c r="R464" s="263"/>
      <c r="S464" s="263"/>
      <c r="T464" s="264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65" t="s">
        <v>208</v>
      </c>
      <c r="AU464" s="265" t="s">
        <v>81</v>
      </c>
      <c r="AV464" s="15" t="s">
        <v>204</v>
      </c>
      <c r="AW464" s="15" t="s">
        <v>33</v>
      </c>
      <c r="AX464" s="15" t="s">
        <v>79</v>
      </c>
      <c r="AY464" s="265" t="s">
        <v>196</v>
      </c>
    </row>
    <row r="465" s="2" customFormat="1" ht="24.15" customHeight="1">
      <c r="A465" s="41"/>
      <c r="B465" s="42"/>
      <c r="C465" s="215" t="s">
        <v>314</v>
      </c>
      <c r="D465" s="215" t="s">
        <v>199</v>
      </c>
      <c r="E465" s="216" t="s">
        <v>315</v>
      </c>
      <c r="F465" s="217" t="s">
        <v>316</v>
      </c>
      <c r="G465" s="218" t="s">
        <v>317</v>
      </c>
      <c r="H465" s="219">
        <v>356.41000000000003</v>
      </c>
      <c r="I465" s="220"/>
      <c r="J465" s="221">
        <f>ROUND(I465*H465,2)</f>
        <v>0</v>
      </c>
      <c r="K465" s="217" t="s">
        <v>203</v>
      </c>
      <c r="L465" s="47"/>
      <c r="M465" s="222" t="s">
        <v>19</v>
      </c>
      <c r="N465" s="223" t="s">
        <v>43</v>
      </c>
      <c r="O465" s="87"/>
      <c r="P465" s="224">
        <f>O465*H465</f>
        <v>0</v>
      </c>
      <c r="Q465" s="224">
        <v>0</v>
      </c>
      <c r="R465" s="224">
        <f>Q465*H465</f>
        <v>0</v>
      </c>
      <c r="S465" s="224">
        <v>0</v>
      </c>
      <c r="T465" s="225">
        <f>S465*H465</f>
        <v>0</v>
      </c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R465" s="226" t="s">
        <v>204</v>
      </c>
      <c r="AT465" s="226" t="s">
        <v>199</v>
      </c>
      <c r="AU465" s="226" t="s">
        <v>81</v>
      </c>
      <c r="AY465" s="20" t="s">
        <v>196</v>
      </c>
      <c r="BE465" s="227">
        <f>IF(N465="základní",J465,0)</f>
        <v>0</v>
      </c>
      <c r="BF465" s="227">
        <f>IF(N465="snížená",J465,0)</f>
        <v>0</v>
      </c>
      <c r="BG465" s="227">
        <f>IF(N465="zákl. přenesená",J465,0)</f>
        <v>0</v>
      </c>
      <c r="BH465" s="227">
        <f>IF(N465="sníž. přenesená",J465,0)</f>
        <v>0</v>
      </c>
      <c r="BI465" s="227">
        <f>IF(N465="nulová",J465,0)</f>
        <v>0</v>
      </c>
      <c r="BJ465" s="20" t="s">
        <v>79</v>
      </c>
      <c r="BK465" s="227">
        <f>ROUND(I465*H465,2)</f>
        <v>0</v>
      </c>
      <c r="BL465" s="20" t="s">
        <v>204</v>
      </c>
      <c r="BM465" s="226" t="s">
        <v>318</v>
      </c>
    </row>
    <row r="466" s="2" customFormat="1">
      <c r="A466" s="41"/>
      <c r="B466" s="42"/>
      <c r="C466" s="43"/>
      <c r="D466" s="228" t="s">
        <v>206</v>
      </c>
      <c r="E466" s="43"/>
      <c r="F466" s="229" t="s">
        <v>319</v>
      </c>
      <c r="G466" s="43"/>
      <c r="H466" s="43"/>
      <c r="I466" s="230"/>
      <c r="J466" s="43"/>
      <c r="K466" s="43"/>
      <c r="L466" s="47"/>
      <c r="M466" s="231"/>
      <c r="N466" s="232"/>
      <c r="O466" s="87"/>
      <c r="P466" s="87"/>
      <c r="Q466" s="87"/>
      <c r="R466" s="87"/>
      <c r="S466" s="87"/>
      <c r="T466" s="88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T466" s="20" t="s">
        <v>206</v>
      </c>
      <c r="AU466" s="20" t="s">
        <v>81</v>
      </c>
    </row>
    <row r="467" s="14" customFormat="1">
      <c r="A467" s="14"/>
      <c r="B467" s="244"/>
      <c r="C467" s="245"/>
      <c r="D467" s="235" t="s">
        <v>208</v>
      </c>
      <c r="E467" s="246" t="s">
        <v>19</v>
      </c>
      <c r="F467" s="247" t="s">
        <v>320</v>
      </c>
      <c r="G467" s="245"/>
      <c r="H467" s="248">
        <v>356.41000000000003</v>
      </c>
      <c r="I467" s="249"/>
      <c r="J467" s="245"/>
      <c r="K467" s="245"/>
      <c r="L467" s="250"/>
      <c r="M467" s="251"/>
      <c r="N467" s="252"/>
      <c r="O467" s="252"/>
      <c r="P467" s="252"/>
      <c r="Q467" s="252"/>
      <c r="R467" s="252"/>
      <c r="S467" s="252"/>
      <c r="T467" s="253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4" t="s">
        <v>208</v>
      </c>
      <c r="AU467" s="254" t="s">
        <v>81</v>
      </c>
      <c r="AV467" s="14" t="s">
        <v>81</v>
      </c>
      <c r="AW467" s="14" t="s">
        <v>33</v>
      </c>
      <c r="AX467" s="14" t="s">
        <v>72</v>
      </c>
      <c r="AY467" s="254" t="s">
        <v>196</v>
      </c>
    </row>
    <row r="468" s="15" customFormat="1">
      <c r="A468" s="15"/>
      <c r="B468" s="255"/>
      <c r="C468" s="256"/>
      <c r="D468" s="235" t="s">
        <v>208</v>
      </c>
      <c r="E468" s="257" t="s">
        <v>19</v>
      </c>
      <c r="F468" s="258" t="s">
        <v>219</v>
      </c>
      <c r="G468" s="256"/>
      <c r="H468" s="259">
        <v>356.41000000000003</v>
      </c>
      <c r="I468" s="260"/>
      <c r="J468" s="256"/>
      <c r="K468" s="256"/>
      <c r="L468" s="261"/>
      <c r="M468" s="262"/>
      <c r="N468" s="263"/>
      <c r="O468" s="263"/>
      <c r="P468" s="263"/>
      <c r="Q468" s="263"/>
      <c r="R468" s="263"/>
      <c r="S468" s="263"/>
      <c r="T468" s="264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T468" s="265" t="s">
        <v>208</v>
      </c>
      <c r="AU468" s="265" t="s">
        <v>81</v>
      </c>
      <c r="AV468" s="15" t="s">
        <v>204</v>
      </c>
      <c r="AW468" s="15" t="s">
        <v>33</v>
      </c>
      <c r="AX468" s="15" t="s">
        <v>79</v>
      </c>
      <c r="AY468" s="265" t="s">
        <v>196</v>
      </c>
    </row>
    <row r="469" s="12" customFormat="1" ht="22.8" customHeight="1">
      <c r="A469" s="12"/>
      <c r="B469" s="199"/>
      <c r="C469" s="200"/>
      <c r="D469" s="201" t="s">
        <v>71</v>
      </c>
      <c r="E469" s="213" t="s">
        <v>321</v>
      </c>
      <c r="F469" s="213" t="s">
        <v>322</v>
      </c>
      <c r="G469" s="200"/>
      <c r="H469" s="200"/>
      <c r="I469" s="203"/>
      <c r="J469" s="214">
        <f>BK469</f>
        <v>0</v>
      </c>
      <c r="K469" s="200"/>
      <c r="L469" s="205"/>
      <c r="M469" s="206"/>
      <c r="N469" s="207"/>
      <c r="O469" s="207"/>
      <c r="P469" s="208">
        <f>SUM(P470:P510)</f>
        <v>0</v>
      </c>
      <c r="Q469" s="207"/>
      <c r="R469" s="208">
        <f>SUM(R470:R510)</f>
        <v>0</v>
      </c>
      <c r="S469" s="207"/>
      <c r="T469" s="209">
        <f>SUM(T470:T510)</f>
        <v>0</v>
      </c>
      <c r="U469" s="12"/>
      <c r="V469" s="12"/>
      <c r="W469" s="12"/>
      <c r="X469" s="12"/>
      <c r="Y469" s="12"/>
      <c r="Z469" s="12"/>
      <c r="AA469" s="12"/>
      <c r="AB469" s="12"/>
      <c r="AC469" s="12"/>
      <c r="AD469" s="12"/>
      <c r="AE469" s="12"/>
      <c r="AR469" s="210" t="s">
        <v>79</v>
      </c>
      <c r="AT469" s="211" t="s">
        <v>71</v>
      </c>
      <c r="AU469" s="211" t="s">
        <v>79</v>
      </c>
      <c r="AY469" s="210" t="s">
        <v>196</v>
      </c>
      <c r="BK469" s="212">
        <f>SUM(BK470:BK510)</f>
        <v>0</v>
      </c>
    </row>
    <row r="470" s="2" customFormat="1" ht="24.15" customHeight="1">
      <c r="A470" s="41"/>
      <c r="B470" s="42"/>
      <c r="C470" s="215" t="s">
        <v>323</v>
      </c>
      <c r="D470" s="215" t="s">
        <v>199</v>
      </c>
      <c r="E470" s="216" t="s">
        <v>324</v>
      </c>
      <c r="F470" s="217" t="s">
        <v>325</v>
      </c>
      <c r="G470" s="218" t="s">
        <v>317</v>
      </c>
      <c r="H470" s="219">
        <v>1140.069</v>
      </c>
      <c r="I470" s="220"/>
      <c r="J470" s="221">
        <f>ROUND(I470*H470,2)</f>
        <v>0</v>
      </c>
      <c r="K470" s="217" t="s">
        <v>203</v>
      </c>
      <c r="L470" s="47"/>
      <c r="M470" s="222" t="s">
        <v>19</v>
      </c>
      <c r="N470" s="223" t="s">
        <v>43</v>
      </c>
      <c r="O470" s="87"/>
      <c r="P470" s="224">
        <f>O470*H470</f>
        <v>0</v>
      </c>
      <c r="Q470" s="224">
        <v>0</v>
      </c>
      <c r="R470" s="224">
        <f>Q470*H470</f>
        <v>0</v>
      </c>
      <c r="S470" s="224">
        <v>0</v>
      </c>
      <c r="T470" s="225">
        <f>S470*H470</f>
        <v>0</v>
      </c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R470" s="226" t="s">
        <v>204</v>
      </c>
      <c r="AT470" s="226" t="s">
        <v>199</v>
      </c>
      <c r="AU470" s="226" t="s">
        <v>81</v>
      </c>
      <c r="AY470" s="20" t="s">
        <v>196</v>
      </c>
      <c r="BE470" s="227">
        <f>IF(N470="základní",J470,0)</f>
        <v>0</v>
      </c>
      <c r="BF470" s="227">
        <f>IF(N470="snížená",J470,0)</f>
        <v>0</v>
      </c>
      <c r="BG470" s="227">
        <f>IF(N470="zákl. přenesená",J470,0)</f>
        <v>0</v>
      </c>
      <c r="BH470" s="227">
        <f>IF(N470="sníž. přenesená",J470,0)</f>
        <v>0</v>
      </c>
      <c r="BI470" s="227">
        <f>IF(N470="nulová",J470,0)</f>
        <v>0</v>
      </c>
      <c r="BJ470" s="20" t="s">
        <v>79</v>
      </c>
      <c r="BK470" s="227">
        <f>ROUND(I470*H470,2)</f>
        <v>0</v>
      </c>
      <c r="BL470" s="20" t="s">
        <v>204</v>
      </c>
      <c r="BM470" s="226" t="s">
        <v>326</v>
      </c>
    </row>
    <row r="471" s="2" customFormat="1">
      <c r="A471" s="41"/>
      <c r="B471" s="42"/>
      <c r="C471" s="43"/>
      <c r="D471" s="228" t="s">
        <v>206</v>
      </c>
      <c r="E471" s="43"/>
      <c r="F471" s="229" t="s">
        <v>327</v>
      </c>
      <c r="G471" s="43"/>
      <c r="H471" s="43"/>
      <c r="I471" s="230"/>
      <c r="J471" s="43"/>
      <c r="K471" s="43"/>
      <c r="L471" s="47"/>
      <c r="M471" s="231"/>
      <c r="N471" s="232"/>
      <c r="O471" s="87"/>
      <c r="P471" s="87"/>
      <c r="Q471" s="87"/>
      <c r="R471" s="87"/>
      <c r="S471" s="87"/>
      <c r="T471" s="88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T471" s="20" t="s">
        <v>206</v>
      </c>
      <c r="AU471" s="20" t="s">
        <v>81</v>
      </c>
    </row>
    <row r="472" s="2" customFormat="1" ht="24.15" customHeight="1">
      <c r="A472" s="41"/>
      <c r="B472" s="42"/>
      <c r="C472" s="215" t="s">
        <v>8</v>
      </c>
      <c r="D472" s="215" t="s">
        <v>199</v>
      </c>
      <c r="E472" s="216" t="s">
        <v>328</v>
      </c>
      <c r="F472" s="217" t="s">
        <v>329</v>
      </c>
      <c r="G472" s="218" t="s">
        <v>317</v>
      </c>
      <c r="H472" s="219">
        <v>30781.863000000001</v>
      </c>
      <c r="I472" s="220"/>
      <c r="J472" s="221">
        <f>ROUND(I472*H472,2)</f>
        <v>0</v>
      </c>
      <c r="K472" s="217" t="s">
        <v>203</v>
      </c>
      <c r="L472" s="47"/>
      <c r="M472" s="222" t="s">
        <v>19</v>
      </c>
      <c r="N472" s="223" t="s">
        <v>43</v>
      </c>
      <c r="O472" s="87"/>
      <c r="P472" s="224">
        <f>O472*H472</f>
        <v>0</v>
      </c>
      <c r="Q472" s="224">
        <v>0</v>
      </c>
      <c r="R472" s="224">
        <f>Q472*H472</f>
        <v>0</v>
      </c>
      <c r="S472" s="224">
        <v>0</v>
      </c>
      <c r="T472" s="225">
        <f>S472*H472</f>
        <v>0</v>
      </c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R472" s="226" t="s">
        <v>204</v>
      </c>
      <c r="AT472" s="226" t="s">
        <v>199</v>
      </c>
      <c r="AU472" s="226" t="s">
        <v>81</v>
      </c>
      <c r="AY472" s="20" t="s">
        <v>196</v>
      </c>
      <c r="BE472" s="227">
        <f>IF(N472="základní",J472,0)</f>
        <v>0</v>
      </c>
      <c r="BF472" s="227">
        <f>IF(N472="snížená",J472,0)</f>
        <v>0</v>
      </c>
      <c r="BG472" s="227">
        <f>IF(N472="zákl. přenesená",J472,0)</f>
        <v>0</v>
      </c>
      <c r="BH472" s="227">
        <f>IF(N472="sníž. přenesená",J472,0)</f>
        <v>0</v>
      </c>
      <c r="BI472" s="227">
        <f>IF(N472="nulová",J472,0)</f>
        <v>0</v>
      </c>
      <c r="BJ472" s="20" t="s">
        <v>79</v>
      </c>
      <c r="BK472" s="227">
        <f>ROUND(I472*H472,2)</f>
        <v>0</v>
      </c>
      <c r="BL472" s="20" t="s">
        <v>204</v>
      </c>
      <c r="BM472" s="226" t="s">
        <v>330</v>
      </c>
    </row>
    <row r="473" s="2" customFormat="1">
      <c r="A473" s="41"/>
      <c r="B473" s="42"/>
      <c r="C473" s="43"/>
      <c r="D473" s="228" t="s">
        <v>206</v>
      </c>
      <c r="E473" s="43"/>
      <c r="F473" s="229" t="s">
        <v>331</v>
      </c>
      <c r="G473" s="43"/>
      <c r="H473" s="43"/>
      <c r="I473" s="230"/>
      <c r="J473" s="43"/>
      <c r="K473" s="43"/>
      <c r="L473" s="47"/>
      <c r="M473" s="231"/>
      <c r="N473" s="232"/>
      <c r="O473" s="87"/>
      <c r="P473" s="87"/>
      <c r="Q473" s="87"/>
      <c r="R473" s="87"/>
      <c r="S473" s="87"/>
      <c r="T473" s="88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T473" s="20" t="s">
        <v>206</v>
      </c>
      <c r="AU473" s="20" t="s">
        <v>81</v>
      </c>
    </row>
    <row r="474" s="14" customFormat="1">
      <c r="A474" s="14"/>
      <c r="B474" s="244"/>
      <c r="C474" s="245"/>
      <c r="D474" s="235" t="s">
        <v>208</v>
      </c>
      <c r="E474" s="245"/>
      <c r="F474" s="247" t="s">
        <v>332</v>
      </c>
      <c r="G474" s="245"/>
      <c r="H474" s="248">
        <v>30781.863000000001</v>
      </c>
      <c r="I474" s="249"/>
      <c r="J474" s="245"/>
      <c r="K474" s="245"/>
      <c r="L474" s="250"/>
      <c r="M474" s="251"/>
      <c r="N474" s="252"/>
      <c r="O474" s="252"/>
      <c r="P474" s="252"/>
      <c r="Q474" s="252"/>
      <c r="R474" s="252"/>
      <c r="S474" s="252"/>
      <c r="T474" s="253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4" t="s">
        <v>208</v>
      </c>
      <c r="AU474" s="254" t="s">
        <v>81</v>
      </c>
      <c r="AV474" s="14" t="s">
        <v>81</v>
      </c>
      <c r="AW474" s="14" t="s">
        <v>4</v>
      </c>
      <c r="AX474" s="14" t="s">
        <v>79</v>
      </c>
      <c r="AY474" s="254" t="s">
        <v>196</v>
      </c>
    </row>
    <row r="475" s="2" customFormat="1" ht="16.5" customHeight="1">
      <c r="A475" s="41"/>
      <c r="B475" s="42"/>
      <c r="C475" s="215" t="s">
        <v>292</v>
      </c>
      <c r="D475" s="215" t="s">
        <v>199</v>
      </c>
      <c r="E475" s="216" t="s">
        <v>333</v>
      </c>
      <c r="F475" s="217" t="s">
        <v>334</v>
      </c>
      <c r="G475" s="218" t="s">
        <v>317</v>
      </c>
      <c r="H475" s="219">
        <v>1140.069</v>
      </c>
      <c r="I475" s="220"/>
      <c r="J475" s="221">
        <f>ROUND(I475*H475,2)</f>
        <v>0</v>
      </c>
      <c r="K475" s="217" t="s">
        <v>203</v>
      </c>
      <c r="L475" s="47"/>
      <c r="M475" s="222" t="s">
        <v>19</v>
      </c>
      <c r="N475" s="223" t="s">
        <v>43</v>
      </c>
      <c r="O475" s="87"/>
      <c r="P475" s="224">
        <f>O475*H475</f>
        <v>0</v>
      </c>
      <c r="Q475" s="224">
        <v>0</v>
      </c>
      <c r="R475" s="224">
        <f>Q475*H475</f>
        <v>0</v>
      </c>
      <c r="S475" s="224">
        <v>0</v>
      </c>
      <c r="T475" s="225">
        <f>S475*H475</f>
        <v>0</v>
      </c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R475" s="226" t="s">
        <v>204</v>
      </c>
      <c r="AT475" s="226" t="s">
        <v>199</v>
      </c>
      <c r="AU475" s="226" t="s">
        <v>81</v>
      </c>
      <c r="AY475" s="20" t="s">
        <v>196</v>
      </c>
      <c r="BE475" s="227">
        <f>IF(N475="základní",J475,0)</f>
        <v>0</v>
      </c>
      <c r="BF475" s="227">
        <f>IF(N475="snížená",J475,0)</f>
        <v>0</v>
      </c>
      <c r="BG475" s="227">
        <f>IF(N475="zákl. přenesená",J475,0)</f>
        <v>0</v>
      </c>
      <c r="BH475" s="227">
        <f>IF(N475="sníž. přenesená",J475,0)</f>
        <v>0</v>
      </c>
      <c r="BI475" s="227">
        <f>IF(N475="nulová",J475,0)</f>
        <v>0</v>
      </c>
      <c r="BJ475" s="20" t="s">
        <v>79</v>
      </c>
      <c r="BK475" s="227">
        <f>ROUND(I475*H475,2)</f>
        <v>0</v>
      </c>
      <c r="BL475" s="20" t="s">
        <v>204</v>
      </c>
      <c r="BM475" s="226" t="s">
        <v>335</v>
      </c>
    </row>
    <row r="476" s="2" customFormat="1">
      <c r="A476" s="41"/>
      <c r="B476" s="42"/>
      <c r="C476" s="43"/>
      <c r="D476" s="228" t="s">
        <v>206</v>
      </c>
      <c r="E476" s="43"/>
      <c r="F476" s="229" t="s">
        <v>336</v>
      </c>
      <c r="G476" s="43"/>
      <c r="H476" s="43"/>
      <c r="I476" s="230"/>
      <c r="J476" s="43"/>
      <c r="K476" s="43"/>
      <c r="L476" s="47"/>
      <c r="M476" s="231"/>
      <c r="N476" s="232"/>
      <c r="O476" s="87"/>
      <c r="P476" s="87"/>
      <c r="Q476" s="87"/>
      <c r="R476" s="87"/>
      <c r="S476" s="87"/>
      <c r="T476" s="88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T476" s="20" t="s">
        <v>206</v>
      </c>
      <c r="AU476" s="20" t="s">
        <v>81</v>
      </c>
    </row>
    <row r="477" s="2" customFormat="1" ht="24.15" customHeight="1">
      <c r="A477" s="41"/>
      <c r="B477" s="42"/>
      <c r="C477" s="215" t="s">
        <v>308</v>
      </c>
      <c r="D477" s="215" t="s">
        <v>199</v>
      </c>
      <c r="E477" s="216" t="s">
        <v>337</v>
      </c>
      <c r="F477" s="217" t="s">
        <v>338</v>
      </c>
      <c r="G477" s="218" t="s">
        <v>317</v>
      </c>
      <c r="H477" s="219">
        <v>186.62000000000001</v>
      </c>
      <c r="I477" s="220"/>
      <c r="J477" s="221">
        <f>ROUND(I477*H477,2)</f>
        <v>0</v>
      </c>
      <c r="K477" s="217" t="s">
        <v>203</v>
      </c>
      <c r="L477" s="47"/>
      <c r="M477" s="222" t="s">
        <v>19</v>
      </c>
      <c r="N477" s="223" t="s">
        <v>43</v>
      </c>
      <c r="O477" s="87"/>
      <c r="P477" s="224">
        <f>O477*H477</f>
        <v>0</v>
      </c>
      <c r="Q477" s="224">
        <v>0</v>
      </c>
      <c r="R477" s="224">
        <f>Q477*H477</f>
        <v>0</v>
      </c>
      <c r="S477" s="224">
        <v>0</v>
      </c>
      <c r="T477" s="225">
        <f>S477*H477</f>
        <v>0</v>
      </c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R477" s="226" t="s">
        <v>204</v>
      </c>
      <c r="AT477" s="226" t="s">
        <v>199</v>
      </c>
      <c r="AU477" s="226" t="s">
        <v>81</v>
      </c>
      <c r="AY477" s="20" t="s">
        <v>196</v>
      </c>
      <c r="BE477" s="227">
        <f>IF(N477="základní",J477,0)</f>
        <v>0</v>
      </c>
      <c r="BF477" s="227">
        <f>IF(N477="snížená",J477,0)</f>
        <v>0</v>
      </c>
      <c r="BG477" s="227">
        <f>IF(N477="zákl. přenesená",J477,0)</f>
        <v>0</v>
      </c>
      <c r="BH477" s="227">
        <f>IF(N477="sníž. přenesená",J477,0)</f>
        <v>0</v>
      </c>
      <c r="BI477" s="227">
        <f>IF(N477="nulová",J477,0)</f>
        <v>0</v>
      </c>
      <c r="BJ477" s="20" t="s">
        <v>79</v>
      </c>
      <c r="BK477" s="227">
        <f>ROUND(I477*H477,2)</f>
        <v>0</v>
      </c>
      <c r="BL477" s="20" t="s">
        <v>204</v>
      </c>
      <c r="BM477" s="226" t="s">
        <v>339</v>
      </c>
    </row>
    <row r="478" s="2" customFormat="1">
      <c r="A478" s="41"/>
      <c r="B478" s="42"/>
      <c r="C478" s="43"/>
      <c r="D478" s="228" t="s">
        <v>206</v>
      </c>
      <c r="E478" s="43"/>
      <c r="F478" s="229" t="s">
        <v>340</v>
      </c>
      <c r="G478" s="43"/>
      <c r="H478" s="43"/>
      <c r="I478" s="230"/>
      <c r="J478" s="43"/>
      <c r="K478" s="43"/>
      <c r="L478" s="47"/>
      <c r="M478" s="231"/>
      <c r="N478" s="232"/>
      <c r="O478" s="87"/>
      <c r="P478" s="87"/>
      <c r="Q478" s="87"/>
      <c r="R478" s="87"/>
      <c r="S478" s="87"/>
      <c r="T478" s="88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T478" s="20" t="s">
        <v>206</v>
      </c>
      <c r="AU478" s="20" t="s">
        <v>81</v>
      </c>
    </row>
    <row r="479" s="13" customFormat="1">
      <c r="A479" s="13"/>
      <c r="B479" s="233"/>
      <c r="C479" s="234"/>
      <c r="D479" s="235" t="s">
        <v>208</v>
      </c>
      <c r="E479" s="236" t="s">
        <v>19</v>
      </c>
      <c r="F479" s="237" t="s">
        <v>341</v>
      </c>
      <c r="G479" s="234"/>
      <c r="H479" s="236" t="s">
        <v>19</v>
      </c>
      <c r="I479" s="238"/>
      <c r="J479" s="234"/>
      <c r="K479" s="234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208</v>
      </c>
      <c r="AU479" s="243" t="s">
        <v>81</v>
      </c>
      <c r="AV479" s="13" t="s">
        <v>79</v>
      </c>
      <c r="AW479" s="13" t="s">
        <v>33</v>
      </c>
      <c r="AX479" s="13" t="s">
        <v>72</v>
      </c>
      <c r="AY479" s="243" t="s">
        <v>196</v>
      </c>
    </row>
    <row r="480" s="14" customFormat="1">
      <c r="A480" s="14"/>
      <c r="B480" s="244"/>
      <c r="C480" s="245"/>
      <c r="D480" s="235" t="s">
        <v>208</v>
      </c>
      <c r="E480" s="246" t="s">
        <v>19</v>
      </c>
      <c r="F480" s="247" t="s">
        <v>342</v>
      </c>
      <c r="G480" s="245"/>
      <c r="H480" s="248">
        <v>66.912000000000006</v>
      </c>
      <c r="I480" s="249"/>
      <c r="J480" s="245"/>
      <c r="K480" s="245"/>
      <c r="L480" s="250"/>
      <c r="M480" s="251"/>
      <c r="N480" s="252"/>
      <c r="O480" s="252"/>
      <c r="P480" s="252"/>
      <c r="Q480" s="252"/>
      <c r="R480" s="252"/>
      <c r="S480" s="252"/>
      <c r="T480" s="253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4" t="s">
        <v>208</v>
      </c>
      <c r="AU480" s="254" t="s">
        <v>81</v>
      </c>
      <c r="AV480" s="14" t="s">
        <v>81</v>
      </c>
      <c r="AW480" s="14" t="s">
        <v>33</v>
      </c>
      <c r="AX480" s="14" t="s">
        <v>72</v>
      </c>
      <c r="AY480" s="254" t="s">
        <v>196</v>
      </c>
    </row>
    <row r="481" s="13" customFormat="1">
      <c r="A481" s="13"/>
      <c r="B481" s="233"/>
      <c r="C481" s="234"/>
      <c r="D481" s="235" t="s">
        <v>208</v>
      </c>
      <c r="E481" s="236" t="s">
        <v>19</v>
      </c>
      <c r="F481" s="237" t="s">
        <v>343</v>
      </c>
      <c r="G481" s="234"/>
      <c r="H481" s="236" t="s">
        <v>19</v>
      </c>
      <c r="I481" s="238"/>
      <c r="J481" s="234"/>
      <c r="K481" s="234"/>
      <c r="L481" s="239"/>
      <c r="M481" s="240"/>
      <c r="N481" s="241"/>
      <c r="O481" s="241"/>
      <c r="P481" s="241"/>
      <c r="Q481" s="241"/>
      <c r="R481" s="241"/>
      <c r="S481" s="241"/>
      <c r="T481" s="24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3" t="s">
        <v>208</v>
      </c>
      <c r="AU481" s="243" t="s">
        <v>81</v>
      </c>
      <c r="AV481" s="13" t="s">
        <v>79</v>
      </c>
      <c r="AW481" s="13" t="s">
        <v>33</v>
      </c>
      <c r="AX481" s="13" t="s">
        <v>72</v>
      </c>
      <c r="AY481" s="243" t="s">
        <v>196</v>
      </c>
    </row>
    <row r="482" s="14" customFormat="1">
      <c r="A482" s="14"/>
      <c r="B482" s="244"/>
      <c r="C482" s="245"/>
      <c r="D482" s="235" t="s">
        <v>208</v>
      </c>
      <c r="E482" s="246" t="s">
        <v>19</v>
      </c>
      <c r="F482" s="247" t="s">
        <v>344</v>
      </c>
      <c r="G482" s="245"/>
      <c r="H482" s="248">
        <v>119.708</v>
      </c>
      <c r="I482" s="249"/>
      <c r="J482" s="245"/>
      <c r="K482" s="245"/>
      <c r="L482" s="250"/>
      <c r="M482" s="251"/>
      <c r="N482" s="252"/>
      <c r="O482" s="252"/>
      <c r="P482" s="252"/>
      <c r="Q482" s="252"/>
      <c r="R482" s="252"/>
      <c r="S482" s="252"/>
      <c r="T482" s="253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4" t="s">
        <v>208</v>
      </c>
      <c r="AU482" s="254" t="s">
        <v>81</v>
      </c>
      <c r="AV482" s="14" t="s">
        <v>81</v>
      </c>
      <c r="AW482" s="14" t="s">
        <v>33</v>
      </c>
      <c r="AX482" s="14" t="s">
        <v>72</v>
      </c>
      <c r="AY482" s="254" t="s">
        <v>196</v>
      </c>
    </row>
    <row r="483" s="15" customFormat="1">
      <c r="A483" s="15"/>
      <c r="B483" s="255"/>
      <c r="C483" s="256"/>
      <c r="D483" s="235" t="s">
        <v>208</v>
      </c>
      <c r="E483" s="257" t="s">
        <v>19</v>
      </c>
      <c r="F483" s="258" t="s">
        <v>219</v>
      </c>
      <c r="G483" s="256"/>
      <c r="H483" s="259">
        <v>186.62000000000001</v>
      </c>
      <c r="I483" s="260"/>
      <c r="J483" s="256"/>
      <c r="K483" s="256"/>
      <c r="L483" s="261"/>
      <c r="M483" s="262"/>
      <c r="N483" s="263"/>
      <c r="O483" s="263"/>
      <c r="P483" s="263"/>
      <c r="Q483" s="263"/>
      <c r="R483" s="263"/>
      <c r="S483" s="263"/>
      <c r="T483" s="264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T483" s="265" t="s">
        <v>208</v>
      </c>
      <c r="AU483" s="265" t="s">
        <v>81</v>
      </c>
      <c r="AV483" s="15" t="s">
        <v>204</v>
      </c>
      <c r="AW483" s="15" t="s">
        <v>33</v>
      </c>
      <c r="AX483" s="15" t="s">
        <v>79</v>
      </c>
      <c r="AY483" s="265" t="s">
        <v>196</v>
      </c>
    </row>
    <row r="484" s="2" customFormat="1" ht="24.15" customHeight="1">
      <c r="A484" s="41"/>
      <c r="B484" s="42"/>
      <c r="C484" s="215" t="s">
        <v>345</v>
      </c>
      <c r="D484" s="215" t="s">
        <v>199</v>
      </c>
      <c r="E484" s="216" t="s">
        <v>346</v>
      </c>
      <c r="F484" s="217" t="s">
        <v>347</v>
      </c>
      <c r="G484" s="218" t="s">
        <v>317</v>
      </c>
      <c r="H484" s="219">
        <v>160.90799999999999</v>
      </c>
      <c r="I484" s="220"/>
      <c r="J484" s="221">
        <f>ROUND(I484*H484,2)</f>
        <v>0</v>
      </c>
      <c r="K484" s="217" t="s">
        <v>203</v>
      </c>
      <c r="L484" s="47"/>
      <c r="M484" s="222" t="s">
        <v>19</v>
      </c>
      <c r="N484" s="223" t="s">
        <v>43</v>
      </c>
      <c r="O484" s="87"/>
      <c r="P484" s="224">
        <f>O484*H484</f>
        <v>0</v>
      </c>
      <c r="Q484" s="224">
        <v>0</v>
      </c>
      <c r="R484" s="224">
        <f>Q484*H484</f>
        <v>0</v>
      </c>
      <c r="S484" s="224">
        <v>0</v>
      </c>
      <c r="T484" s="225">
        <f>S484*H484</f>
        <v>0</v>
      </c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R484" s="226" t="s">
        <v>204</v>
      </c>
      <c r="AT484" s="226" t="s">
        <v>199</v>
      </c>
      <c r="AU484" s="226" t="s">
        <v>81</v>
      </c>
      <c r="AY484" s="20" t="s">
        <v>196</v>
      </c>
      <c r="BE484" s="227">
        <f>IF(N484="základní",J484,0)</f>
        <v>0</v>
      </c>
      <c r="BF484" s="227">
        <f>IF(N484="snížená",J484,0)</f>
        <v>0</v>
      </c>
      <c r="BG484" s="227">
        <f>IF(N484="zákl. přenesená",J484,0)</f>
        <v>0</v>
      </c>
      <c r="BH484" s="227">
        <f>IF(N484="sníž. přenesená",J484,0)</f>
        <v>0</v>
      </c>
      <c r="BI484" s="227">
        <f>IF(N484="nulová",J484,0)</f>
        <v>0</v>
      </c>
      <c r="BJ484" s="20" t="s">
        <v>79</v>
      </c>
      <c r="BK484" s="227">
        <f>ROUND(I484*H484,2)</f>
        <v>0</v>
      </c>
      <c r="BL484" s="20" t="s">
        <v>204</v>
      </c>
      <c r="BM484" s="226" t="s">
        <v>348</v>
      </c>
    </row>
    <row r="485" s="2" customFormat="1">
      <c r="A485" s="41"/>
      <c r="B485" s="42"/>
      <c r="C485" s="43"/>
      <c r="D485" s="228" t="s">
        <v>206</v>
      </c>
      <c r="E485" s="43"/>
      <c r="F485" s="229" t="s">
        <v>349</v>
      </c>
      <c r="G485" s="43"/>
      <c r="H485" s="43"/>
      <c r="I485" s="230"/>
      <c r="J485" s="43"/>
      <c r="K485" s="43"/>
      <c r="L485" s="47"/>
      <c r="M485" s="231"/>
      <c r="N485" s="232"/>
      <c r="O485" s="87"/>
      <c r="P485" s="87"/>
      <c r="Q485" s="87"/>
      <c r="R485" s="87"/>
      <c r="S485" s="87"/>
      <c r="T485" s="88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T485" s="20" t="s">
        <v>206</v>
      </c>
      <c r="AU485" s="20" t="s">
        <v>81</v>
      </c>
    </row>
    <row r="486" s="13" customFormat="1">
      <c r="A486" s="13"/>
      <c r="B486" s="233"/>
      <c r="C486" s="234"/>
      <c r="D486" s="235" t="s">
        <v>208</v>
      </c>
      <c r="E486" s="236" t="s">
        <v>19</v>
      </c>
      <c r="F486" s="237" t="s">
        <v>350</v>
      </c>
      <c r="G486" s="234"/>
      <c r="H486" s="236" t="s">
        <v>19</v>
      </c>
      <c r="I486" s="238"/>
      <c r="J486" s="234"/>
      <c r="K486" s="234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208</v>
      </c>
      <c r="AU486" s="243" t="s">
        <v>81</v>
      </c>
      <c r="AV486" s="13" t="s">
        <v>79</v>
      </c>
      <c r="AW486" s="13" t="s">
        <v>33</v>
      </c>
      <c r="AX486" s="13" t="s">
        <v>72</v>
      </c>
      <c r="AY486" s="243" t="s">
        <v>196</v>
      </c>
    </row>
    <row r="487" s="13" customFormat="1">
      <c r="A487" s="13"/>
      <c r="B487" s="233"/>
      <c r="C487" s="234"/>
      <c r="D487" s="235" t="s">
        <v>208</v>
      </c>
      <c r="E487" s="236" t="s">
        <v>19</v>
      </c>
      <c r="F487" s="237" t="s">
        <v>351</v>
      </c>
      <c r="G487" s="234"/>
      <c r="H487" s="236" t="s">
        <v>19</v>
      </c>
      <c r="I487" s="238"/>
      <c r="J487" s="234"/>
      <c r="K487" s="234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208</v>
      </c>
      <c r="AU487" s="243" t="s">
        <v>81</v>
      </c>
      <c r="AV487" s="13" t="s">
        <v>79</v>
      </c>
      <c r="AW487" s="13" t="s">
        <v>33</v>
      </c>
      <c r="AX487" s="13" t="s">
        <v>72</v>
      </c>
      <c r="AY487" s="243" t="s">
        <v>196</v>
      </c>
    </row>
    <row r="488" s="14" customFormat="1">
      <c r="A488" s="14"/>
      <c r="B488" s="244"/>
      <c r="C488" s="245"/>
      <c r="D488" s="235" t="s">
        <v>208</v>
      </c>
      <c r="E488" s="246" t="s">
        <v>19</v>
      </c>
      <c r="F488" s="247" t="s">
        <v>352</v>
      </c>
      <c r="G488" s="245"/>
      <c r="H488" s="248">
        <v>160.90799999999999</v>
      </c>
      <c r="I488" s="249"/>
      <c r="J488" s="245"/>
      <c r="K488" s="245"/>
      <c r="L488" s="250"/>
      <c r="M488" s="251"/>
      <c r="N488" s="252"/>
      <c r="O488" s="252"/>
      <c r="P488" s="252"/>
      <c r="Q488" s="252"/>
      <c r="R488" s="252"/>
      <c r="S488" s="252"/>
      <c r="T488" s="253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T488" s="254" t="s">
        <v>208</v>
      </c>
      <c r="AU488" s="254" t="s">
        <v>81</v>
      </c>
      <c r="AV488" s="14" t="s">
        <v>81</v>
      </c>
      <c r="AW488" s="14" t="s">
        <v>33</v>
      </c>
      <c r="AX488" s="14" t="s">
        <v>72</v>
      </c>
      <c r="AY488" s="254" t="s">
        <v>196</v>
      </c>
    </row>
    <row r="489" s="15" customFormat="1">
      <c r="A489" s="15"/>
      <c r="B489" s="255"/>
      <c r="C489" s="256"/>
      <c r="D489" s="235" t="s">
        <v>208</v>
      </c>
      <c r="E489" s="257" t="s">
        <v>19</v>
      </c>
      <c r="F489" s="258" t="s">
        <v>219</v>
      </c>
      <c r="G489" s="256"/>
      <c r="H489" s="259">
        <v>160.90799999999999</v>
      </c>
      <c r="I489" s="260"/>
      <c r="J489" s="256"/>
      <c r="K489" s="256"/>
      <c r="L489" s="261"/>
      <c r="M489" s="262"/>
      <c r="N489" s="263"/>
      <c r="O489" s="263"/>
      <c r="P489" s="263"/>
      <c r="Q489" s="263"/>
      <c r="R489" s="263"/>
      <c r="S489" s="263"/>
      <c r="T489" s="264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T489" s="265" t="s">
        <v>208</v>
      </c>
      <c r="AU489" s="265" t="s">
        <v>81</v>
      </c>
      <c r="AV489" s="15" t="s">
        <v>204</v>
      </c>
      <c r="AW489" s="15" t="s">
        <v>33</v>
      </c>
      <c r="AX489" s="15" t="s">
        <v>79</v>
      </c>
      <c r="AY489" s="265" t="s">
        <v>196</v>
      </c>
    </row>
    <row r="490" s="2" customFormat="1" ht="24.15" customHeight="1">
      <c r="A490" s="41"/>
      <c r="B490" s="42"/>
      <c r="C490" s="215" t="s">
        <v>353</v>
      </c>
      <c r="D490" s="215" t="s">
        <v>199</v>
      </c>
      <c r="E490" s="216" t="s">
        <v>354</v>
      </c>
      <c r="F490" s="217" t="s">
        <v>316</v>
      </c>
      <c r="G490" s="218" t="s">
        <v>317</v>
      </c>
      <c r="H490" s="219">
        <v>107.12900000000001</v>
      </c>
      <c r="I490" s="220"/>
      <c r="J490" s="221">
        <f>ROUND(I490*H490,2)</f>
        <v>0</v>
      </c>
      <c r="K490" s="217" t="s">
        <v>203</v>
      </c>
      <c r="L490" s="47"/>
      <c r="M490" s="222" t="s">
        <v>19</v>
      </c>
      <c r="N490" s="223" t="s">
        <v>43</v>
      </c>
      <c r="O490" s="87"/>
      <c r="P490" s="224">
        <f>O490*H490</f>
        <v>0</v>
      </c>
      <c r="Q490" s="224">
        <v>0</v>
      </c>
      <c r="R490" s="224">
        <f>Q490*H490</f>
        <v>0</v>
      </c>
      <c r="S490" s="224">
        <v>0</v>
      </c>
      <c r="T490" s="225">
        <f>S490*H490</f>
        <v>0</v>
      </c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R490" s="226" t="s">
        <v>204</v>
      </c>
      <c r="AT490" s="226" t="s">
        <v>199</v>
      </c>
      <c r="AU490" s="226" t="s">
        <v>81</v>
      </c>
      <c r="AY490" s="20" t="s">
        <v>196</v>
      </c>
      <c r="BE490" s="227">
        <f>IF(N490="základní",J490,0)</f>
        <v>0</v>
      </c>
      <c r="BF490" s="227">
        <f>IF(N490="snížená",J490,0)</f>
        <v>0</v>
      </c>
      <c r="BG490" s="227">
        <f>IF(N490="zákl. přenesená",J490,0)</f>
        <v>0</v>
      </c>
      <c r="BH490" s="227">
        <f>IF(N490="sníž. přenesená",J490,0)</f>
        <v>0</v>
      </c>
      <c r="BI490" s="227">
        <f>IF(N490="nulová",J490,0)</f>
        <v>0</v>
      </c>
      <c r="BJ490" s="20" t="s">
        <v>79</v>
      </c>
      <c r="BK490" s="227">
        <f>ROUND(I490*H490,2)</f>
        <v>0</v>
      </c>
      <c r="BL490" s="20" t="s">
        <v>204</v>
      </c>
      <c r="BM490" s="226" t="s">
        <v>355</v>
      </c>
    </row>
    <row r="491" s="2" customFormat="1">
      <c r="A491" s="41"/>
      <c r="B491" s="42"/>
      <c r="C491" s="43"/>
      <c r="D491" s="228" t="s">
        <v>206</v>
      </c>
      <c r="E491" s="43"/>
      <c r="F491" s="229" t="s">
        <v>356</v>
      </c>
      <c r="G491" s="43"/>
      <c r="H491" s="43"/>
      <c r="I491" s="230"/>
      <c r="J491" s="43"/>
      <c r="K491" s="43"/>
      <c r="L491" s="47"/>
      <c r="M491" s="231"/>
      <c r="N491" s="232"/>
      <c r="O491" s="87"/>
      <c r="P491" s="87"/>
      <c r="Q491" s="87"/>
      <c r="R491" s="87"/>
      <c r="S491" s="87"/>
      <c r="T491" s="88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T491" s="20" t="s">
        <v>206</v>
      </c>
      <c r="AU491" s="20" t="s">
        <v>81</v>
      </c>
    </row>
    <row r="492" s="13" customFormat="1">
      <c r="A492" s="13"/>
      <c r="B492" s="233"/>
      <c r="C492" s="234"/>
      <c r="D492" s="235" t="s">
        <v>208</v>
      </c>
      <c r="E492" s="236" t="s">
        <v>19</v>
      </c>
      <c r="F492" s="237" t="s">
        <v>357</v>
      </c>
      <c r="G492" s="234"/>
      <c r="H492" s="236" t="s">
        <v>19</v>
      </c>
      <c r="I492" s="238"/>
      <c r="J492" s="234"/>
      <c r="K492" s="234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208</v>
      </c>
      <c r="AU492" s="243" t="s">
        <v>81</v>
      </c>
      <c r="AV492" s="13" t="s">
        <v>79</v>
      </c>
      <c r="AW492" s="13" t="s">
        <v>33</v>
      </c>
      <c r="AX492" s="13" t="s">
        <v>72</v>
      </c>
      <c r="AY492" s="243" t="s">
        <v>196</v>
      </c>
    </row>
    <row r="493" s="14" customFormat="1">
      <c r="A493" s="14"/>
      <c r="B493" s="244"/>
      <c r="C493" s="245"/>
      <c r="D493" s="235" t="s">
        <v>208</v>
      </c>
      <c r="E493" s="246" t="s">
        <v>19</v>
      </c>
      <c r="F493" s="247" t="s">
        <v>358</v>
      </c>
      <c r="G493" s="245"/>
      <c r="H493" s="248">
        <v>13.191000000000001</v>
      </c>
      <c r="I493" s="249"/>
      <c r="J493" s="245"/>
      <c r="K493" s="245"/>
      <c r="L493" s="250"/>
      <c r="M493" s="251"/>
      <c r="N493" s="252"/>
      <c r="O493" s="252"/>
      <c r="P493" s="252"/>
      <c r="Q493" s="252"/>
      <c r="R493" s="252"/>
      <c r="S493" s="252"/>
      <c r="T493" s="253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T493" s="254" t="s">
        <v>208</v>
      </c>
      <c r="AU493" s="254" t="s">
        <v>81</v>
      </c>
      <c r="AV493" s="14" t="s">
        <v>81</v>
      </c>
      <c r="AW493" s="14" t="s">
        <v>33</v>
      </c>
      <c r="AX493" s="14" t="s">
        <v>72</v>
      </c>
      <c r="AY493" s="254" t="s">
        <v>196</v>
      </c>
    </row>
    <row r="494" s="13" customFormat="1">
      <c r="A494" s="13"/>
      <c r="B494" s="233"/>
      <c r="C494" s="234"/>
      <c r="D494" s="235" t="s">
        <v>208</v>
      </c>
      <c r="E494" s="236" t="s">
        <v>19</v>
      </c>
      <c r="F494" s="237" t="s">
        <v>359</v>
      </c>
      <c r="G494" s="234"/>
      <c r="H494" s="236" t="s">
        <v>19</v>
      </c>
      <c r="I494" s="238"/>
      <c r="J494" s="234"/>
      <c r="K494" s="234"/>
      <c r="L494" s="239"/>
      <c r="M494" s="240"/>
      <c r="N494" s="241"/>
      <c r="O494" s="241"/>
      <c r="P494" s="241"/>
      <c r="Q494" s="241"/>
      <c r="R494" s="241"/>
      <c r="S494" s="241"/>
      <c r="T494" s="24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3" t="s">
        <v>208</v>
      </c>
      <c r="AU494" s="243" t="s">
        <v>81</v>
      </c>
      <c r="AV494" s="13" t="s">
        <v>79</v>
      </c>
      <c r="AW494" s="13" t="s">
        <v>33</v>
      </c>
      <c r="AX494" s="13" t="s">
        <v>72</v>
      </c>
      <c r="AY494" s="243" t="s">
        <v>196</v>
      </c>
    </row>
    <row r="495" s="14" customFormat="1">
      <c r="A495" s="14"/>
      <c r="B495" s="244"/>
      <c r="C495" s="245"/>
      <c r="D495" s="235" t="s">
        <v>208</v>
      </c>
      <c r="E495" s="246" t="s">
        <v>19</v>
      </c>
      <c r="F495" s="247" t="s">
        <v>360</v>
      </c>
      <c r="G495" s="245"/>
      <c r="H495" s="248">
        <v>93.938000000000002</v>
      </c>
      <c r="I495" s="249"/>
      <c r="J495" s="245"/>
      <c r="K495" s="245"/>
      <c r="L495" s="250"/>
      <c r="M495" s="251"/>
      <c r="N495" s="252"/>
      <c r="O495" s="252"/>
      <c r="P495" s="252"/>
      <c r="Q495" s="252"/>
      <c r="R495" s="252"/>
      <c r="S495" s="252"/>
      <c r="T495" s="253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4" t="s">
        <v>208</v>
      </c>
      <c r="AU495" s="254" t="s">
        <v>81</v>
      </c>
      <c r="AV495" s="14" t="s">
        <v>81</v>
      </c>
      <c r="AW495" s="14" t="s">
        <v>33</v>
      </c>
      <c r="AX495" s="14" t="s">
        <v>72</v>
      </c>
      <c r="AY495" s="254" t="s">
        <v>196</v>
      </c>
    </row>
    <row r="496" s="15" customFormat="1">
      <c r="A496" s="15"/>
      <c r="B496" s="255"/>
      <c r="C496" s="256"/>
      <c r="D496" s="235" t="s">
        <v>208</v>
      </c>
      <c r="E496" s="257" t="s">
        <v>19</v>
      </c>
      <c r="F496" s="258" t="s">
        <v>219</v>
      </c>
      <c r="G496" s="256"/>
      <c r="H496" s="259">
        <v>107.12900000000001</v>
      </c>
      <c r="I496" s="260"/>
      <c r="J496" s="256"/>
      <c r="K496" s="256"/>
      <c r="L496" s="261"/>
      <c r="M496" s="262"/>
      <c r="N496" s="263"/>
      <c r="O496" s="263"/>
      <c r="P496" s="263"/>
      <c r="Q496" s="263"/>
      <c r="R496" s="263"/>
      <c r="S496" s="263"/>
      <c r="T496" s="264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T496" s="265" t="s">
        <v>208</v>
      </c>
      <c r="AU496" s="265" t="s">
        <v>81</v>
      </c>
      <c r="AV496" s="15" t="s">
        <v>204</v>
      </c>
      <c r="AW496" s="15" t="s">
        <v>33</v>
      </c>
      <c r="AX496" s="15" t="s">
        <v>79</v>
      </c>
      <c r="AY496" s="265" t="s">
        <v>196</v>
      </c>
    </row>
    <row r="497" s="2" customFormat="1" ht="24.15" customHeight="1">
      <c r="A497" s="41"/>
      <c r="B497" s="42"/>
      <c r="C497" s="215" t="s">
        <v>361</v>
      </c>
      <c r="D497" s="215" t="s">
        <v>199</v>
      </c>
      <c r="E497" s="216" t="s">
        <v>362</v>
      </c>
      <c r="F497" s="217" t="s">
        <v>363</v>
      </c>
      <c r="G497" s="218" t="s">
        <v>317</v>
      </c>
      <c r="H497" s="219">
        <v>435.447</v>
      </c>
      <c r="I497" s="220"/>
      <c r="J497" s="221">
        <f>ROUND(I497*H497,2)</f>
        <v>0</v>
      </c>
      <c r="K497" s="217" t="s">
        <v>203</v>
      </c>
      <c r="L497" s="47"/>
      <c r="M497" s="222" t="s">
        <v>19</v>
      </c>
      <c r="N497" s="223" t="s">
        <v>43</v>
      </c>
      <c r="O497" s="87"/>
      <c r="P497" s="224">
        <f>O497*H497</f>
        <v>0</v>
      </c>
      <c r="Q497" s="224">
        <v>0</v>
      </c>
      <c r="R497" s="224">
        <f>Q497*H497</f>
        <v>0</v>
      </c>
      <c r="S497" s="224">
        <v>0</v>
      </c>
      <c r="T497" s="225">
        <f>S497*H497</f>
        <v>0</v>
      </c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R497" s="226" t="s">
        <v>204</v>
      </c>
      <c r="AT497" s="226" t="s">
        <v>199</v>
      </c>
      <c r="AU497" s="226" t="s">
        <v>81</v>
      </c>
      <c r="AY497" s="20" t="s">
        <v>196</v>
      </c>
      <c r="BE497" s="227">
        <f>IF(N497="základní",J497,0)</f>
        <v>0</v>
      </c>
      <c r="BF497" s="227">
        <f>IF(N497="snížená",J497,0)</f>
        <v>0</v>
      </c>
      <c r="BG497" s="227">
        <f>IF(N497="zákl. přenesená",J497,0)</f>
        <v>0</v>
      </c>
      <c r="BH497" s="227">
        <f>IF(N497="sníž. přenesená",J497,0)</f>
        <v>0</v>
      </c>
      <c r="BI497" s="227">
        <f>IF(N497="nulová",J497,0)</f>
        <v>0</v>
      </c>
      <c r="BJ497" s="20" t="s">
        <v>79</v>
      </c>
      <c r="BK497" s="227">
        <f>ROUND(I497*H497,2)</f>
        <v>0</v>
      </c>
      <c r="BL497" s="20" t="s">
        <v>204</v>
      </c>
      <c r="BM497" s="226" t="s">
        <v>364</v>
      </c>
    </row>
    <row r="498" s="2" customFormat="1">
      <c r="A498" s="41"/>
      <c r="B498" s="42"/>
      <c r="C498" s="43"/>
      <c r="D498" s="228" t="s">
        <v>206</v>
      </c>
      <c r="E498" s="43"/>
      <c r="F498" s="229" t="s">
        <v>365</v>
      </c>
      <c r="G498" s="43"/>
      <c r="H498" s="43"/>
      <c r="I498" s="230"/>
      <c r="J498" s="43"/>
      <c r="K498" s="43"/>
      <c r="L498" s="47"/>
      <c r="M498" s="231"/>
      <c r="N498" s="232"/>
      <c r="O498" s="87"/>
      <c r="P498" s="87"/>
      <c r="Q498" s="87"/>
      <c r="R498" s="87"/>
      <c r="S498" s="87"/>
      <c r="T498" s="88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T498" s="20" t="s">
        <v>206</v>
      </c>
      <c r="AU498" s="20" t="s">
        <v>81</v>
      </c>
    </row>
    <row r="499" s="13" customFormat="1">
      <c r="A499" s="13"/>
      <c r="B499" s="233"/>
      <c r="C499" s="234"/>
      <c r="D499" s="235" t="s">
        <v>208</v>
      </c>
      <c r="E499" s="236" t="s">
        <v>19</v>
      </c>
      <c r="F499" s="237" t="s">
        <v>341</v>
      </c>
      <c r="G499" s="234"/>
      <c r="H499" s="236" t="s">
        <v>19</v>
      </c>
      <c r="I499" s="238"/>
      <c r="J499" s="234"/>
      <c r="K499" s="234"/>
      <c r="L499" s="239"/>
      <c r="M499" s="240"/>
      <c r="N499" s="241"/>
      <c r="O499" s="241"/>
      <c r="P499" s="241"/>
      <c r="Q499" s="241"/>
      <c r="R499" s="241"/>
      <c r="S499" s="241"/>
      <c r="T499" s="242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43" t="s">
        <v>208</v>
      </c>
      <c r="AU499" s="243" t="s">
        <v>81</v>
      </c>
      <c r="AV499" s="13" t="s">
        <v>79</v>
      </c>
      <c r="AW499" s="13" t="s">
        <v>33</v>
      </c>
      <c r="AX499" s="13" t="s">
        <v>72</v>
      </c>
      <c r="AY499" s="243" t="s">
        <v>196</v>
      </c>
    </row>
    <row r="500" s="14" customFormat="1">
      <c r="A500" s="14"/>
      <c r="B500" s="244"/>
      <c r="C500" s="245"/>
      <c r="D500" s="235" t="s">
        <v>208</v>
      </c>
      <c r="E500" s="246" t="s">
        <v>19</v>
      </c>
      <c r="F500" s="247" t="s">
        <v>366</v>
      </c>
      <c r="G500" s="245"/>
      <c r="H500" s="248">
        <v>156.12799999999999</v>
      </c>
      <c r="I500" s="249"/>
      <c r="J500" s="245"/>
      <c r="K500" s="245"/>
      <c r="L500" s="250"/>
      <c r="M500" s="251"/>
      <c r="N500" s="252"/>
      <c r="O500" s="252"/>
      <c r="P500" s="252"/>
      <c r="Q500" s="252"/>
      <c r="R500" s="252"/>
      <c r="S500" s="252"/>
      <c r="T500" s="253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54" t="s">
        <v>208</v>
      </c>
      <c r="AU500" s="254" t="s">
        <v>81</v>
      </c>
      <c r="AV500" s="14" t="s">
        <v>81</v>
      </c>
      <c r="AW500" s="14" t="s">
        <v>33</v>
      </c>
      <c r="AX500" s="14" t="s">
        <v>72</v>
      </c>
      <c r="AY500" s="254" t="s">
        <v>196</v>
      </c>
    </row>
    <row r="501" s="13" customFormat="1">
      <c r="A501" s="13"/>
      <c r="B501" s="233"/>
      <c r="C501" s="234"/>
      <c r="D501" s="235" t="s">
        <v>208</v>
      </c>
      <c r="E501" s="236" t="s">
        <v>19</v>
      </c>
      <c r="F501" s="237" t="s">
        <v>343</v>
      </c>
      <c r="G501" s="234"/>
      <c r="H501" s="236" t="s">
        <v>19</v>
      </c>
      <c r="I501" s="238"/>
      <c r="J501" s="234"/>
      <c r="K501" s="234"/>
      <c r="L501" s="239"/>
      <c r="M501" s="240"/>
      <c r="N501" s="241"/>
      <c r="O501" s="241"/>
      <c r="P501" s="241"/>
      <c r="Q501" s="241"/>
      <c r="R501" s="241"/>
      <c r="S501" s="241"/>
      <c r="T501" s="242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3" t="s">
        <v>208</v>
      </c>
      <c r="AU501" s="243" t="s">
        <v>81</v>
      </c>
      <c r="AV501" s="13" t="s">
        <v>79</v>
      </c>
      <c r="AW501" s="13" t="s">
        <v>33</v>
      </c>
      <c r="AX501" s="13" t="s">
        <v>72</v>
      </c>
      <c r="AY501" s="243" t="s">
        <v>196</v>
      </c>
    </row>
    <row r="502" s="14" customFormat="1">
      <c r="A502" s="14"/>
      <c r="B502" s="244"/>
      <c r="C502" s="245"/>
      <c r="D502" s="235" t="s">
        <v>208</v>
      </c>
      <c r="E502" s="246" t="s">
        <v>19</v>
      </c>
      <c r="F502" s="247" t="s">
        <v>367</v>
      </c>
      <c r="G502" s="245"/>
      <c r="H502" s="248">
        <v>279.31900000000002</v>
      </c>
      <c r="I502" s="249"/>
      <c r="J502" s="245"/>
      <c r="K502" s="245"/>
      <c r="L502" s="250"/>
      <c r="M502" s="251"/>
      <c r="N502" s="252"/>
      <c r="O502" s="252"/>
      <c r="P502" s="252"/>
      <c r="Q502" s="252"/>
      <c r="R502" s="252"/>
      <c r="S502" s="252"/>
      <c r="T502" s="253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4" t="s">
        <v>208</v>
      </c>
      <c r="AU502" s="254" t="s">
        <v>81</v>
      </c>
      <c r="AV502" s="14" t="s">
        <v>81</v>
      </c>
      <c r="AW502" s="14" t="s">
        <v>33</v>
      </c>
      <c r="AX502" s="14" t="s">
        <v>72</v>
      </c>
      <c r="AY502" s="254" t="s">
        <v>196</v>
      </c>
    </row>
    <row r="503" s="15" customFormat="1">
      <c r="A503" s="15"/>
      <c r="B503" s="255"/>
      <c r="C503" s="256"/>
      <c r="D503" s="235" t="s">
        <v>208</v>
      </c>
      <c r="E503" s="257" t="s">
        <v>19</v>
      </c>
      <c r="F503" s="258" t="s">
        <v>219</v>
      </c>
      <c r="G503" s="256"/>
      <c r="H503" s="259">
        <v>435.447</v>
      </c>
      <c r="I503" s="260"/>
      <c r="J503" s="256"/>
      <c r="K503" s="256"/>
      <c r="L503" s="261"/>
      <c r="M503" s="262"/>
      <c r="N503" s="263"/>
      <c r="O503" s="263"/>
      <c r="P503" s="263"/>
      <c r="Q503" s="263"/>
      <c r="R503" s="263"/>
      <c r="S503" s="263"/>
      <c r="T503" s="264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T503" s="265" t="s">
        <v>208</v>
      </c>
      <c r="AU503" s="265" t="s">
        <v>81</v>
      </c>
      <c r="AV503" s="15" t="s">
        <v>204</v>
      </c>
      <c r="AW503" s="15" t="s">
        <v>33</v>
      </c>
      <c r="AX503" s="15" t="s">
        <v>79</v>
      </c>
      <c r="AY503" s="265" t="s">
        <v>196</v>
      </c>
    </row>
    <row r="504" s="2" customFormat="1" ht="24.15" customHeight="1">
      <c r="A504" s="41"/>
      <c r="B504" s="42"/>
      <c r="C504" s="215" t="s">
        <v>7</v>
      </c>
      <c r="D504" s="215" t="s">
        <v>199</v>
      </c>
      <c r="E504" s="216" t="s">
        <v>368</v>
      </c>
      <c r="F504" s="217" t="s">
        <v>369</v>
      </c>
      <c r="G504" s="218" t="s">
        <v>317</v>
      </c>
      <c r="H504" s="219">
        <v>249.96600000000001</v>
      </c>
      <c r="I504" s="220"/>
      <c r="J504" s="221">
        <f>ROUND(I504*H504,2)</f>
        <v>0</v>
      </c>
      <c r="K504" s="217" t="s">
        <v>203</v>
      </c>
      <c r="L504" s="47"/>
      <c r="M504" s="222" t="s">
        <v>19</v>
      </c>
      <c r="N504" s="223" t="s">
        <v>43</v>
      </c>
      <c r="O504" s="87"/>
      <c r="P504" s="224">
        <f>O504*H504</f>
        <v>0</v>
      </c>
      <c r="Q504" s="224">
        <v>0</v>
      </c>
      <c r="R504" s="224">
        <f>Q504*H504</f>
        <v>0</v>
      </c>
      <c r="S504" s="224">
        <v>0</v>
      </c>
      <c r="T504" s="225">
        <f>S504*H504</f>
        <v>0</v>
      </c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R504" s="226" t="s">
        <v>204</v>
      </c>
      <c r="AT504" s="226" t="s">
        <v>199</v>
      </c>
      <c r="AU504" s="226" t="s">
        <v>81</v>
      </c>
      <c r="AY504" s="20" t="s">
        <v>196</v>
      </c>
      <c r="BE504" s="227">
        <f>IF(N504="základní",J504,0)</f>
        <v>0</v>
      </c>
      <c r="BF504" s="227">
        <f>IF(N504="snížená",J504,0)</f>
        <v>0</v>
      </c>
      <c r="BG504" s="227">
        <f>IF(N504="zákl. přenesená",J504,0)</f>
        <v>0</v>
      </c>
      <c r="BH504" s="227">
        <f>IF(N504="sníž. přenesená",J504,0)</f>
        <v>0</v>
      </c>
      <c r="BI504" s="227">
        <f>IF(N504="nulová",J504,0)</f>
        <v>0</v>
      </c>
      <c r="BJ504" s="20" t="s">
        <v>79</v>
      </c>
      <c r="BK504" s="227">
        <f>ROUND(I504*H504,2)</f>
        <v>0</v>
      </c>
      <c r="BL504" s="20" t="s">
        <v>204</v>
      </c>
      <c r="BM504" s="226" t="s">
        <v>370</v>
      </c>
    </row>
    <row r="505" s="2" customFormat="1">
      <c r="A505" s="41"/>
      <c r="B505" s="42"/>
      <c r="C505" s="43"/>
      <c r="D505" s="228" t="s">
        <v>206</v>
      </c>
      <c r="E505" s="43"/>
      <c r="F505" s="229" t="s">
        <v>371</v>
      </c>
      <c r="G505" s="43"/>
      <c r="H505" s="43"/>
      <c r="I505" s="230"/>
      <c r="J505" s="43"/>
      <c r="K505" s="43"/>
      <c r="L505" s="47"/>
      <c r="M505" s="231"/>
      <c r="N505" s="232"/>
      <c r="O505" s="87"/>
      <c r="P505" s="87"/>
      <c r="Q505" s="87"/>
      <c r="R505" s="87"/>
      <c r="S505" s="87"/>
      <c r="T505" s="88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T505" s="20" t="s">
        <v>206</v>
      </c>
      <c r="AU505" s="20" t="s">
        <v>81</v>
      </c>
    </row>
    <row r="506" s="13" customFormat="1">
      <c r="A506" s="13"/>
      <c r="B506" s="233"/>
      <c r="C506" s="234"/>
      <c r="D506" s="235" t="s">
        <v>208</v>
      </c>
      <c r="E506" s="236" t="s">
        <v>19</v>
      </c>
      <c r="F506" s="237" t="s">
        <v>357</v>
      </c>
      <c r="G506" s="234"/>
      <c r="H506" s="236" t="s">
        <v>19</v>
      </c>
      <c r="I506" s="238"/>
      <c r="J506" s="234"/>
      <c r="K506" s="234"/>
      <c r="L506" s="239"/>
      <c r="M506" s="240"/>
      <c r="N506" s="241"/>
      <c r="O506" s="241"/>
      <c r="P506" s="241"/>
      <c r="Q506" s="241"/>
      <c r="R506" s="241"/>
      <c r="S506" s="241"/>
      <c r="T506" s="24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3" t="s">
        <v>208</v>
      </c>
      <c r="AU506" s="243" t="s">
        <v>81</v>
      </c>
      <c r="AV506" s="13" t="s">
        <v>79</v>
      </c>
      <c r="AW506" s="13" t="s">
        <v>33</v>
      </c>
      <c r="AX506" s="13" t="s">
        <v>72</v>
      </c>
      <c r="AY506" s="243" t="s">
        <v>196</v>
      </c>
    </row>
    <row r="507" s="14" customFormat="1">
      <c r="A507" s="14"/>
      <c r="B507" s="244"/>
      <c r="C507" s="245"/>
      <c r="D507" s="235" t="s">
        <v>208</v>
      </c>
      <c r="E507" s="246" t="s">
        <v>19</v>
      </c>
      <c r="F507" s="247" t="s">
        <v>372</v>
      </c>
      <c r="G507" s="245"/>
      <c r="H507" s="248">
        <v>30.777999999999999</v>
      </c>
      <c r="I507" s="249"/>
      <c r="J507" s="245"/>
      <c r="K507" s="245"/>
      <c r="L507" s="250"/>
      <c r="M507" s="251"/>
      <c r="N507" s="252"/>
      <c r="O507" s="252"/>
      <c r="P507" s="252"/>
      <c r="Q507" s="252"/>
      <c r="R507" s="252"/>
      <c r="S507" s="252"/>
      <c r="T507" s="253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4" t="s">
        <v>208</v>
      </c>
      <c r="AU507" s="254" t="s">
        <v>81</v>
      </c>
      <c r="AV507" s="14" t="s">
        <v>81</v>
      </c>
      <c r="AW507" s="14" t="s">
        <v>33</v>
      </c>
      <c r="AX507" s="14" t="s">
        <v>72</v>
      </c>
      <c r="AY507" s="254" t="s">
        <v>196</v>
      </c>
    </row>
    <row r="508" s="13" customFormat="1">
      <c r="A508" s="13"/>
      <c r="B508" s="233"/>
      <c r="C508" s="234"/>
      <c r="D508" s="235" t="s">
        <v>208</v>
      </c>
      <c r="E508" s="236" t="s">
        <v>19</v>
      </c>
      <c r="F508" s="237" t="s">
        <v>359</v>
      </c>
      <c r="G508" s="234"/>
      <c r="H508" s="236" t="s">
        <v>19</v>
      </c>
      <c r="I508" s="238"/>
      <c r="J508" s="234"/>
      <c r="K508" s="234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208</v>
      </c>
      <c r="AU508" s="243" t="s">
        <v>81</v>
      </c>
      <c r="AV508" s="13" t="s">
        <v>79</v>
      </c>
      <c r="AW508" s="13" t="s">
        <v>33</v>
      </c>
      <c r="AX508" s="13" t="s">
        <v>72</v>
      </c>
      <c r="AY508" s="243" t="s">
        <v>196</v>
      </c>
    </row>
    <row r="509" s="14" customFormat="1">
      <c r="A509" s="14"/>
      <c r="B509" s="244"/>
      <c r="C509" s="245"/>
      <c r="D509" s="235" t="s">
        <v>208</v>
      </c>
      <c r="E509" s="246" t="s">
        <v>19</v>
      </c>
      <c r="F509" s="247" t="s">
        <v>373</v>
      </c>
      <c r="G509" s="245"/>
      <c r="H509" s="248">
        <v>219.18799999999999</v>
      </c>
      <c r="I509" s="249"/>
      <c r="J509" s="245"/>
      <c r="K509" s="245"/>
      <c r="L509" s="250"/>
      <c r="M509" s="251"/>
      <c r="N509" s="252"/>
      <c r="O509" s="252"/>
      <c r="P509" s="252"/>
      <c r="Q509" s="252"/>
      <c r="R509" s="252"/>
      <c r="S509" s="252"/>
      <c r="T509" s="253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4" t="s">
        <v>208</v>
      </c>
      <c r="AU509" s="254" t="s">
        <v>81</v>
      </c>
      <c r="AV509" s="14" t="s">
        <v>81</v>
      </c>
      <c r="AW509" s="14" t="s">
        <v>33</v>
      </c>
      <c r="AX509" s="14" t="s">
        <v>72</v>
      </c>
      <c r="AY509" s="254" t="s">
        <v>196</v>
      </c>
    </row>
    <row r="510" s="15" customFormat="1">
      <c r="A510" s="15"/>
      <c r="B510" s="255"/>
      <c r="C510" s="256"/>
      <c r="D510" s="235" t="s">
        <v>208</v>
      </c>
      <c r="E510" s="257" t="s">
        <v>19</v>
      </c>
      <c r="F510" s="258" t="s">
        <v>219</v>
      </c>
      <c r="G510" s="256"/>
      <c r="H510" s="259">
        <v>249.96599999999998</v>
      </c>
      <c r="I510" s="260"/>
      <c r="J510" s="256"/>
      <c r="K510" s="256"/>
      <c r="L510" s="261"/>
      <c r="M510" s="277"/>
      <c r="N510" s="278"/>
      <c r="O510" s="278"/>
      <c r="P510" s="278"/>
      <c r="Q510" s="278"/>
      <c r="R510" s="278"/>
      <c r="S510" s="278"/>
      <c r="T510" s="279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265" t="s">
        <v>208</v>
      </c>
      <c r="AU510" s="265" t="s">
        <v>81</v>
      </c>
      <c r="AV510" s="15" t="s">
        <v>204</v>
      </c>
      <c r="AW510" s="15" t="s">
        <v>33</v>
      </c>
      <c r="AX510" s="15" t="s">
        <v>79</v>
      </c>
      <c r="AY510" s="265" t="s">
        <v>196</v>
      </c>
    </row>
    <row r="511" s="2" customFormat="1" ht="6.96" customHeight="1">
      <c r="A511" s="41"/>
      <c r="B511" s="62"/>
      <c r="C511" s="63"/>
      <c r="D511" s="63"/>
      <c r="E511" s="63"/>
      <c r="F511" s="63"/>
      <c r="G511" s="63"/>
      <c r="H511" s="63"/>
      <c r="I511" s="63"/>
      <c r="J511" s="63"/>
      <c r="K511" s="63"/>
      <c r="L511" s="47"/>
      <c r="M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</row>
  </sheetData>
  <sheetProtection sheet="1" autoFilter="0" formatColumns="0" formatRows="0" objects="1" scenarios="1" spinCount="100000" saltValue="wxSYoMTH5g2FpetR+5JGTSaK452P3uCMnalKU5VXZTEHr3RytozPHwr6dXBKyuROtDvU8h9JWH9OeEImbZV7NA==" hashValue="i7nXD0UV7KUD6ykhmmESGJgBqzpN8vAtHf3HVeU2DzpZYnaZBHhcshLkQuUNoW3J2tN3ZPcVsc/Pj6vLfjM39Q==" algorithmName="SHA-512" password="CC35"/>
  <autoFilter ref="C90:K51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9:H79"/>
    <mergeCell ref="E81:H81"/>
    <mergeCell ref="E83:H83"/>
    <mergeCell ref="L2:V2"/>
  </mergeCells>
  <hyperlinks>
    <hyperlink ref="F95" r:id="rId1" display="https://podminky.urs.cz/item/CS_URS_2023_02/113106511"/>
    <hyperlink ref="F117" r:id="rId2" display="https://podminky.urs.cz/item/CS_URS_2023_02/113107172"/>
    <hyperlink ref="F127" r:id="rId3" display="https://podminky.urs.cz/item/CS_URS_2023_02/113107232"/>
    <hyperlink ref="F142" r:id="rId4" display="https://podminky.urs.cz/item/CS_URS_2023_02/113154112"/>
    <hyperlink ref="F164" r:id="rId5" display="https://podminky.urs.cz/item/CS_URS_2023_02/113202111"/>
    <hyperlink ref="F205" r:id="rId6" display="https://podminky.urs.cz/item/CS_URS_2023_02/122251101"/>
    <hyperlink ref="F242" r:id="rId7" display="https://podminky.urs.cz/item/CS_URS_2023_02/122251103"/>
    <hyperlink ref="F251" r:id="rId8" display="https://podminky.urs.cz/item/CS_URS_2023_02/122251104"/>
    <hyperlink ref="F261" r:id="rId9" display="https://podminky.urs.cz/item/CS_URS_2023_02/162751117"/>
    <hyperlink ref="F312" r:id="rId10" display="https://podminky.urs.cz/item/CS_URS_2023_02/162751119"/>
    <hyperlink ref="F363" r:id="rId11" display="https://podminky.urs.cz/item/CS_URS_2023_02/167151111"/>
    <hyperlink ref="F415" r:id="rId12" display="https://podminky.urs.cz/item/CS_URS_2023_02/171251201"/>
    <hyperlink ref="F466" r:id="rId13" display="https://podminky.urs.cz/item/CS_URS_2023_02/171201221"/>
    <hyperlink ref="F471" r:id="rId14" display="https://podminky.urs.cz/item/CS_URS_2023_02/997221571"/>
    <hyperlink ref="F473" r:id="rId15" display="https://podminky.urs.cz/item/CS_URS_2023_02/997221579"/>
    <hyperlink ref="F476" r:id="rId16" display="https://podminky.urs.cz/item/CS_URS_2023_02/997221612"/>
    <hyperlink ref="F478" r:id="rId17" display="https://podminky.urs.cz/item/CS_URS_2023_02/997221615"/>
    <hyperlink ref="F485" r:id="rId18" display="https://podminky.urs.cz/item/CS_URS_2023_02/997221645"/>
    <hyperlink ref="F491" r:id="rId19" display="https://podminky.urs.cz/item/CS_URS_2023_02/997221655"/>
    <hyperlink ref="F498" r:id="rId20" display="https://podminky.urs.cz/item/CS_URS_2023_02/997221861"/>
    <hyperlink ref="F505" r:id="rId21" display="https://podminky.urs.cz/item/CS_URS_2023_02/997221873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2"/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146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2119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2767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ROUND(J90,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ROUND((SUM(BE90:BE192)),  2)</f>
        <v>0</v>
      </c>
      <c r="G35" s="41"/>
      <c r="H35" s="41"/>
      <c r="I35" s="160">
        <v>0.20999999999999999</v>
      </c>
      <c r="J35" s="159">
        <f>ROUND(((SUM(BE90:BE192))*I35),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ROUND((SUM(BF90:BF192)),  2)</f>
        <v>0</v>
      </c>
      <c r="G36" s="41"/>
      <c r="H36" s="41"/>
      <c r="I36" s="160">
        <v>0.14999999999999999</v>
      </c>
      <c r="J36" s="159">
        <f>ROUND(((SUM(BF90:BF192))*I36),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ROUND((SUM(BG90:BG192)),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ROUND((SUM(BH90:BH192)),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ROUND((SUM(BI90:BI192)),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2119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2023-065-04-05 - SO-04 - Krajinářské úpravy- zpevněné plochy a pěstební opatření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J90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J91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2768</v>
      </c>
      <c r="E65" s="185"/>
      <c r="F65" s="185"/>
      <c r="G65" s="185"/>
      <c r="H65" s="185"/>
      <c r="I65" s="185"/>
      <c r="J65" s="186">
        <f>J92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2769</v>
      </c>
      <c r="E66" s="185"/>
      <c r="F66" s="185"/>
      <c r="G66" s="185"/>
      <c r="H66" s="185"/>
      <c r="I66" s="185"/>
      <c r="J66" s="186">
        <f>J100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2770</v>
      </c>
      <c r="E67" s="185"/>
      <c r="F67" s="185"/>
      <c r="G67" s="185"/>
      <c r="H67" s="185"/>
      <c r="I67" s="185"/>
      <c r="J67" s="186">
        <f>J117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2771</v>
      </c>
      <c r="E68" s="185"/>
      <c r="F68" s="185"/>
      <c r="G68" s="185"/>
      <c r="H68" s="185"/>
      <c r="I68" s="185"/>
      <c r="J68" s="186">
        <f>J159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1"/>
      <c r="B69" s="42"/>
      <c r="C69" s="43"/>
      <c r="D69" s="43"/>
      <c r="E69" s="43"/>
      <c r="F69" s="43"/>
      <c r="G69" s="43"/>
      <c r="H69" s="43"/>
      <c r="I69" s="43"/>
      <c r="J69" s="43"/>
      <c r="K69" s="4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="2" customFormat="1" ht="6.96" customHeight="1">
      <c r="A70" s="41"/>
      <c r="B70" s="62"/>
      <c r="C70" s="63"/>
      <c r="D70" s="63"/>
      <c r="E70" s="63"/>
      <c r="F70" s="63"/>
      <c r="G70" s="63"/>
      <c r="H70" s="63"/>
      <c r="I70" s="63"/>
      <c r="J70" s="63"/>
      <c r="K70" s="63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4" s="2" customFormat="1" ht="6.96" customHeight="1">
      <c r="A74" s="41"/>
      <c r="B74" s="64"/>
      <c r="C74" s="65"/>
      <c r="D74" s="65"/>
      <c r="E74" s="65"/>
      <c r="F74" s="65"/>
      <c r="G74" s="65"/>
      <c r="H74" s="65"/>
      <c r="I74" s="65"/>
      <c r="J74" s="65"/>
      <c r="K74" s="65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24.96" customHeight="1">
      <c r="A75" s="41"/>
      <c r="B75" s="42"/>
      <c r="C75" s="26" t="s">
        <v>181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6.96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2" customHeight="1">
      <c r="A77" s="41"/>
      <c r="B77" s="42"/>
      <c r="C77" s="35" t="s">
        <v>16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6.5" customHeight="1">
      <c r="A78" s="41"/>
      <c r="B78" s="42"/>
      <c r="C78" s="43"/>
      <c r="D78" s="43"/>
      <c r="E78" s="172" t="str">
        <f>E7</f>
        <v>Vědomice - Úprava ulice Na Zavadilce</v>
      </c>
      <c r="F78" s="35"/>
      <c r="G78" s="35"/>
      <c r="H78" s="35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1" customFormat="1" ht="12" customHeight="1">
      <c r="B79" s="24"/>
      <c r="C79" s="35" t="s">
        <v>166</v>
      </c>
      <c r="D79" s="25"/>
      <c r="E79" s="25"/>
      <c r="F79" s="25"/>
      <c r="G79" s="25"/>
      <c r="H79" s="25"/>
      <c r="I79" s="25"/>
      <c r="J79" s="25"/>
      <c r="K79" s="25"/>
      <c r="L79" s="23"/>
    </row>
    <row r="80" s="2" customFormat="1" ht="16.5" customHeight="1">
      <c r="A80" s="41"/>
      <c r="B80" s="42"/>
      <c r="C80" s="43"/>
      <c r="D80" s="43"/>
      <c r="E80" s="172" t="s">
        <v>2119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168</v>
      </c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72" t="str">
        <f>E11</f>
        <v>2023-065-04-05 - SO-04 - Krajinářské úpravy- zpevněné plochy a pěstební opatření</v>
      </c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21</v>
      </c>
      <c r="D84" s="43"/>
      <c r="E84" s="43"/>
      <c r="F84" s="30" t="str">
        <f>F14</f>
        <v xml:space="preserve">k.ú. Vědomice </v>
      </c>
      <c r="G84" s="43"/>
      <c r="H84" s="43"/>
      <c r="I84" s="35" t="s">
        <v>23</v>
      </c>
      <c r="J84" s="75" t="str">
        <f>IF(J14="","",J14)</f>
        <v>6. 11. 2023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40.05" customHeight="1">
      <c r="A86" s="41"/>
      <c r="B86" s="42"/>
      <c r="C86" s="35" t="s">
        <v>25</v>
      </c>
      <c r="D86" s="43"/>
      <c r="E86" s="43"/>
      <c r="F86" s="30" t="str">
        <f>E17</f>
        <v>Obec Vědomice, Na Průhonu 270, Roudnice nad Labem</v>
      </c>
      <c r="G86" s="43"/>
      <c r="H86" s="43"/>
      <c r="I86" s="35" t="s">
        <v>31</v>
      </c>
      <c r="J86" s="39" t="str">
        <f>E23</f>
        <v>Ing. arch. Pavel Šulc Ph.D.Krásného 351/8, Praha 6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5.15" customHeight="1">
      <c r="A87" s="41"/>
      <c r="B87" s="42"/>
      <c r="C87" s="35" t="s">
        <v>29</v>
      </c>
      <c r="D87" s="43"/>
      <c r="E87" s="43"/>
      <c r="F87" s="30" t="str">
        <f>IF(E20="","",E20)</f>
        <v>Vyplň údaj</v>
      </c>
      <c r="G87" s="43"/>
      <c r="H87" s="43"/>
      <c r="I87" s="35" t="s">
        <v>34</v>
      </c>
      <c r="J87" s="39" t="str">
        <f>E26</f>
        <v>Ing. Dana Mlejnková</v>
      </c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0.32" customHeight="1">
      <c r="A88" s="41"/>
      <c r="B88" s="42"/>
      <c r="C88" s="43"/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11" customFormat="1" ht="29.28" customHeight="1">
      <c r="A89" s="188"/>
      <c r="B89" s="189"/>
      <c r="C89" s="190" t="s">
        <v>182</v>
      </c>
      <c r="D89" s="191" t="s">
        <v>57</v>
      </c>
      <c r="E89" s="191" t="s">
        <v>53</v>
      </c>
      <c r="F89" s="191" t="s">
        <v>54</v>
      </c>
      <c r="G89" s="191" t="s">
        <v>183</v>
      </c>
      <c r="H89" s="191" t="s">
        <v>184</v>
      </c>
      <c r="I89" s="191" t="s">
        <v>185</v>
      </c>
      <c r="J89" s="191" t="s">
        <v>173</v>
      </c>
      <c r="K89" s="192" t="s">
        <v>186</v>
      </c>
      <c r="L89" s="193"/>
      <c r="M89" s="95" t="s">
        <v>19</v>
      </c>
      <c r="N89" s="96" t="s">
        <v>42</v>
      </c>
      <c r="O89" s="96" t="s">
        <v>187</v>
      </c>
      <c r="P89" s="96" t="s">
        <v>188</v>
      </c>
      <c r="Q89" s="96" t="s">
        <v>189</v>
      </c>
      <c r="R89" s="96" t="s">
        <v>190</v>
      </c>
      <c r="S89" s="96" t="s">
        <v>191</v>
      </c>
      <c r="T89" s="97" t="s">
        <v>192</v>
      </c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</row>
    <row r="90" s="2" customFormat="1" ht="22.8" customHeight="1">
      <c r="A90" s="41"/>
      <c r="B90" s="42"/>
      <c r="C90" s="102" t="s">
        <v>193</v>
      </c>
      <c r="D90" s="43"/>
      <c r="E90" s="43"/>
      <c r="F90" s="43"/>
      <c r="G90" s="43"/>
      <c r="H90" s="43"/>
      <c r="I90" s="43"/>
      <c r="J90" s="194">
        <f>BK90</f>
        <v>0</v>
      </c>
      <c r="K90" s="43"/>
      <c r="L90" s="47"/>
      <c r="M90" s="98"/>
      <c r="N90" s="195"/>
      <c r="O90" s="99"/>
      <c r="P90" s="196">
        <f>P91</f>
        <v>0</v>
      </c>
      <c r="Q90" s="99"/>
      <c r="R90" s="196">
        <f>R91</f>
        <v>10.519274000000001</v>
      </c>
      <c r="S90" s="99"/>
      <c r="T90" s="197">
        <f>T91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71</v>
      </c>
      <c r="AU90" s="20" t="s">
        <v>174</v>
      </c>
      <c r="BK90" s="198">
        <f>BK91</f>
        <v>0</v>
      </c>
    </row>
    <row r="91" s="12" customFormat="1" ht="25.92" customHeight="1">
      <c r="A91" s="12"/>
      <c r="B91" s="199"/>
      <c r="C91" s="200"/>
      <c r="D91" s="201" t="s">
        <v>71</v>
      </c>
      <c r="E91" s="202" t="s">
        <v>194</v>
      </c>
      <c r="F91" s="202" t="s">
        <v>195</v>
      </c>
      <c r="G91" s="200"/>
      <c r="H91" s="200"/>
      <c r="I91" s="203"/>
      <c r="J91" s="204">
        <f>BK91</f>
        <v>0</v>
      </c>
      <c r="K91" s="200"/>
      <c r="L91" s="205"/>
      <c r="M91" s="206"/>
      <c r="N91" s="207"/>
      <c r="O91" s="207"/>
      <c r="P91" s="208">
        <f>P92+P100+P117+P159</f>
        <v>0</v>
      </c>
      <c r="Q91" s="207"/>
      <c r="R91" s="208">
        <f>R92+R100+R117+R159</f>
        <v>10.519274000000001</v>
      </c>
      <c r="S91" s="207"/>
      <c r="T91" s="209">
        <f>T92+T100+T117+T159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0" t="s">
        <v>79</v>
      </c>
      <c r="AT91" s="211" t="s">
        <v>71</v>
      </c>
      <c r="AU91" s="211" t="s">
        <v>72</v>
      </c>
      <c r="AY91" s="210" t="s">
        <v>196</v>
      </c>
      <c r="BK91" s="212">
        <f>BK92+BK100+BK117+BK159</f>
        <v>0</v>
      </c>
    </row>
    <row r="92" s="12" customFormat="1" ht="22.8" customHeight="1">
      <c r="A92" s="12"/>
      <c r="B92" s="199"/>
      <c r="C92" s="200"/>
      <c r="D92" s="201" t="s">
        <v>71</v>
      </c>
      <c r="E92" s="213" t="s">
        <v>2469</v>
      </c>
      <c r="F92" s="213" t="s">
        <v>2772</v>
      </c>
      <c r="G92" s="200"/>
      <c r="H92" s="200"/>
      <c r="I92" s="203"/>
      <c r="J92" s="214">
        <f>BK92</f>
        <v>0</v>
      </c>
      <c r="K92" s="200"/>
      <c r="L92" s="205"/>
      <c r="M92" s="206"/>
      <c r="N92" s="207"/>
      <c r="O92" s="207"/>
      <c r="P92" s="208">
        <f>SUM(P93:P99)</f>
        <v>0</v>
      </c>
      <c r="Q92" s="207"/>
      <c r="R92" s="208">
        <f>SUM(R93:R99)</f>
        <v>0</v>
      </c>
      <c r="S92" s="207"/>
      <c r="T92" s="209">
        <f>SUM(T93:T99)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210" t="s">
        <v>79</v>
      </c>
      <c r="AT92" s="211" t="s">
        <v>71</v>
      </c>
      <c r="AU92" s="211" t="s">
        <v>79</v>
      </c>
      <c r="AY92" s="210" t="s">
        <v>196</v>
      </c>
      <c r="BK92" s="212">
        <f>SUM(BK93:BK99)</f>
        <v>0</v>
      </c>
    </row>
    <row r="93" s="2" customFormat="1" ht="16.5" customHeight="1">
      <c r="A93" s="41"/>
      <c r="B93" s="42"/>
      <c r="C93" s="215" t="s">
        <v>79</v>
      </c>
      <c r="D93" s="215" t="s">
        <v>199</v>
      </c>
      <c r="E93" s="216" t="s">
        <v>2773</v>
      </c>
      <c r="F93" s="217" t="s">
        <v>2774</v>
      </c>
      <c r="G93" s="218" t="s">
        <v>943</v>
      </c>
      <c r="H93" s="219">
        <v>2</v>
      </c>
      <c r="I93" s="220"/>
      <c r="J93" s="221">
        <f>ROUND(I93*H93,2)</f>
        <v>0</v>
      </c>
      <c r="K93" s="217" t="s">
        <v>203</v>
      </c>
      <c r="L93" s="47"/>
      <c r="M93" s="222" t="s">
        <v>19</v>
      </c>
      <c r="N93" s="223" t="s">
        <v>43</v>
      </c>
      <c r="O93" s="87"/>
      <c r="P93" s="224">
        <f>O93*H93</f>
        <v>0</v>
      </c>
      <c r="Q93" s="224">
        <v>0</v>
      </c>
      <c r="R93" s="224">
        <f>Q93*H93</f>
        <v>0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204</v>
      </c>
      <c r="AT93" s="226" t="s">
        <v>199</v>
      </c>
      <c r="AU93" s="226" t="s">
        <v>81</v>
      </c>
      <c r="AY93" s="20" t="s">
        <v>196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79</v>
      </c>
      <c r="BK93" s="227">
        <f>ROUND(I93*H93,2)</f>
        <v>0</v>
      </c>
      <c r="BL93" s="20" t="s">
        <v>204</v>
      </c>
      <c r="BM93" s="226" t="s">
        <v>2775</v>
      </c>
    </row>
    <row r="94" s="2" customFormat="1">
      <c r="A94" s="41"/>
      <c r="B94" s="42"/>
      <c r="C94" s="43"/>
      <c r="D94" s="228" t="s">
        <v>206</v>
      </c>
      <c r="E94" s="43"/>
      <c r="F94" s="229" t="s">
        <v>2776</v>
      </c>
      <c r="G94" s="43"/>
      <c r="H94" s="43"/>
      <c r="I94" s="230"/>
      <c r="J94" s="43"/>
      <c r="K94" s="43"/>
      <c r="L94" s="47"/>
      <c r="M94" s="231"/>
      <c r="N94" s="232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206</v>
      </c>
      <c r="AU94" s="20" t="s">
        <v>81</v>
      </c>
    </row>
    <row r="95" s="13" customFormat="1">
      <c r="A95" s="13"/>
      <c r="B95" s="233"/>
      <c r="C95" s="234"/>
      <c r="D95" s="235" t="s">
        <v>208</v>
      </c>
      <c r="E95" s="236" t="s">
        <v>19</v>
      </c>
      <c r="F95" s="237" t="s">
        <v>2774</v>
      </c>
      <c r="G95" s="234"/>
      <c r="H95" s="236" t="s">
        <v>19</v>
      </c>
      <c r="I95" s="238"/>
      <c r="J95" s="234"/>
      <c r="K95" s="234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208</v>
      </c>
      <c r="AU95" s="243" t="s">
        <v>81</v>
      </c>
      <c r="AV95" s="13" t="s">
        <v>79</v>
      </c>
      <c r="AW95" s="13" t="s">
        <v>33</v>
      </c>
      <c r="AX95" s="13" t="s">
        <v>72</v>
      </c>
      <c r="AY95" s="243" t="s">
        <v>196</v>
      </c>
    </row>
    <row r="96" s="14" customFormat="1">
      <c r="A96" s="14"/>
      <c r="B96" s="244"/>
      <c r="C96" s="245"/>
      <c r="D96" s="235" t="s">
        <v>208</v>
      </c>
      <c r="E96" s="246" t="s">
        <v>19</v>
      </c>
      <c r="F96" s="247" t="s">
        <v>81</v>
      </c>
      <c r="G96" s="245"/>
      <c r="H96" s="248">
        <v>2</v>
      </c>
      <c r="I96" s="249"/>
      <c r="J96" s="245"/>
      <c r="K96" s="245"/>
      <c r="L96" s="250"/>
      <c r="M96" s="251"/>
      <c r="N96" s="252"/>
      <c r="O96" s="252"/>
      <c r="P96" s="252"/>
      <c r="Q96" s="252"/>
      <c r="R96" s="252"/>
      <c r="S96" s="252"/>
      <c r="T96" s="253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4" t="s">
        <v>208</v>
      </c>
      <c r="AU96" s="254" t="s">
        <v>81</v>
      </c>
      <c r="AV96" s="14" t="s">
        <v>81</v>
      </c>
      <c r="AW96" s="14" t="s">
        <v>33</v>
      </c>
      <c r="AX96" s="14" t="s">
        <v>72</v>
      </c>
      <c r="AY96" s="254" t="s">
        <v>196</v>
      </c>
    </row>
    <row r="97" s="13" customFormat="1">
      <c r="A97" s="13"/>
      <c r="B97" s="233"/>
      <c r="C97" s="234"/>
      <c r="D97" s="235" t="s">
        <v>208</v>
      </c>
      <c r="E97" s="236" t="s">
        <v>19</v>
      </c>
      <c r="F97" s="237" t="s">
        <v>2777</v>
      </c>
      <c r="G97" s="234"/>
      <c r="H97" s="236" t="s">
        <v>19</v>
      </c>
      <c r="I97" s="238"/>
      <c r="J97" s="234"/>
      <c r="K97" s="234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208</v>
      </c>
      <c r="AU97" s="243" t="s">
        <v>81</v>
      </c>
      <c r="AV97" s="13" t="s">
        <v>79</v>
      </c>
      <c r="AW97" s="13" t="s">
        <v>33</v>
      </c>
      <c r="AX97" s="13" t="s">
        <v>72</v>
      </c>
      <c r="AY97" s="243" t="s">
        <v>196</v>
      </c>
    </row>
    <row r="98" s="13" customFormat="1">
      <c r="A98" s="13"/>
      <c r="B98" s="233"/>
      <c r="C98" s="234"/>
      <c r="D98" s="235" t="s">
        <v>208</v>
      </c>
      <c r="E98" s="236" t="s">
        <v>19</v>
      </c>
      <c r="F98" s="237" t="s">
        <v>2778</v>
      </c>
      <c r="G98" s="234"/>
      <c r="H98" s="236" t="s">
        <v>19</v>
      </c>
      <c r="I98" s="238"/>
      <c r="J98" s="234"/>
      <c r="K98" s="234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208</v>
      </c>
      <c r="AU98" s="243" t="s">
        <v>81</v>
      </c>
      <c r="AV98" s="13" t="s">
        <v>79</v>
      </c>
      <c r="AW98" s="13" t="s">
        <v>33</v>
      </c>
      <c r="AX98" s="13" t="s">
        <v>72</v>
      </c>
      <c r="AY98" s="243" t="s">
        <v>196</v>
      </c>
    </row>
    <row r="99" s="15" customFormat="1">
      <c r="A99" s="15"/>
      <c r="B99" s="255"/>
      <c r="C99" s="256"/>
      <c r="D99" s="235" t="s">
        <v>208</v>
      </c>
      <c r="E99" s="257" t="s">
        <v>19</v>
      </c>
      <c r="F99" s="258" t="s">
        <v>219</v>
      </c>
      <c r="G99" s="256"/>
      <c r="H99" s="259">
        <v>2</v>
      </c>
      <c r="I99" s="260"/>
      <c r="J99" s="256"/>
      <c r="K99" s="256"/>
      <c r="L99" s="261"/>
      <c r="M99" s="262"/>
      <c r="N99" s="263"/>
      <c r="O99" s="263"/>
      <c r="P99" s="263"/>
      <c r="Q99" s="263"/>
      <c r="R99" s="263"/>
      <c r="S99" s="263"/>
      <c r="T99" s="264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65" t="s">
        <v>208</v>
      </c>
      <c r="AU99" s="265" t="s">
        <v>81</v>
      </c>
      <c r="AV99" s="15" t="s">
        <v>204</v>
      </c>
      <c r="AW99" s="15" t="s">
        <v>33</v>
      </c>
      <c r="AX99" s="15" t="s">
        <v>79</v>
      </c>
      <c r="AY99" s="265" t="s">
        <v>196</v>
      </c>
    </row>
    <row r="100" s="12" customFormat="1" ht="22.8" customHeight="1">
      <c r="A100" s="12"/>
      <c r="B100" s="199"/>
      <c r="C100" s="200"/>
      <c r="D100" s="201" t="s">
        <v>71</v>
      </c>
      <c r="E100" s="213" t="s">
        <v>2513</v>
      </c>
      <c r="F100" s="213" t="s">
        <v>2779</v>
      </c>
      <c r="G100" s="200"/>
      <c r="H100" s="200"/>
      <c r="I100" s="203"/>
      <c r="J100" s="214">
        <f>BK100</f>
        <v>0</v>
      </c>
      <c r="K100" s="200"/>
      <c r="L100" s="205"/>
      <c r="M100" s="206"/>
      <c r="N100" s="207"/>
      <c r="O100" s="207"/>
      <c r="P100" s="208">
        <f>SUM(P101:P116)</f>
        <v>0</v>
      </c>
      <c r="Q100" s="207"/>
      <c r="R100" s="208">
        <f>SUM(R101:R116)</f>
        <v>9.7891200000000005</v>
      </c>
      <c r="S100" s="207"/>
      <c r="T100" s="209">
        <f>SUM(T101:T116)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0" t="s">
        <v>79</v>
      </c>
      <c r="AT100" s="211" t="s">
        <v>71</v>
      </c>
      <c r="AU100" s="211" t="s">
        <v>79</v>
      </c>
      <c r="AY100" s="210" t="s">
        <v>196</v>
      </c>
      <c r="BK100" s="212">
        <f>SUM(BK101:BK116)</f>
        <v>0</v>
      </c>
    </row>
    <row r="101" s="2" customFormat="1" ht="21.75" customHeight="1">
      <c r="A101" s="41"/>
      <c r="B101" s="42"/>
      <c r="C101" s="215" t="s">
        <v>81</v>
      </c>
      <c r="D101" s="215" t="s">
        <v>199</v>
      </c>
      <c r="E101" s="216" t="s">
        <v>2604</v>
      </c>
      <c r="F101" s="217" t="s">
        <v>2605</v>
      </c>
      <c r="G101" s="218" t="s">
        <v>202</v>
      </c>
      <c r="H101" s="219">
        <v>48</v>
      </c>
      <c r="I101" s="220"/>
      <c r="J101" s="221">
        <f>ROUND(I101*H101,2)</f>
        <v>0</v>
      </c>
      <c r="K101" s="217" t="s">
        <v>203</v>
      </c>
      <c r="L101" s="47"/>
      <c r="M101" s="222" t="s">
        <v>19</v>
      </c>
      <c r="N101" s="223" t="s">
        <v>43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204</v>
      </c>
      <c r="AT101" s="226" t="s">
        <v>199</v>
      </c>
      <c r="AU101" s="226" t="s">
        <v>81</v>
      </c>
      <c r="AY101" s="20" t="s">
        <v>196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79</v>
      </c>
      <c r="BK101" s="227">
        <f>ROUND(I101*H101,2)</f>
        <v>0</v>
      </c>
      <c r="BL101" s="20" t="s">
        <v>204</v>
      </c>
      <c r="BM101" s="226" t="s">
        <v>2780</v>
      </c>
    </row>
    <row r="102" s="2" customFormat="1">
      <c r="A102" s="41"/>
      <c r="B102" s="42"/>
      <c r="C102" s="43"/>
      <c r="D102" s="228" t="s">
        <v>206</v>
      </c>
      <c r="E102" s="43"/>
      <c r="F102" s="229" t="s">
        <v>2607</v>
      </c>
      <c r="G102" s="43"/>
      <c r="H102" s="43"/>
      <c r="I102" s="230"/>
      <c r="J102" s="43"/>
      <c r="K102" s="43"/>
      <c r="L102" s="47"/>
      <c r="M102" s="231"/>
      <c r="N102" s="232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206</v>
      </c>
      <c r="AU102" s="20" t="s">
        <v>81</v>
      </c>
    </row>
    <row r="103" s="13" customFormat="1">
      <c r="A103" s="13"/>
      <c r="B103" s="233"/>
      <c r="C103" s="234"/>
      <c r="D103" s="235" t="s">
        <v>208</v>
      </c>
      <c r="E103" s="236" t="s">
        <v>19</v>
      </c>
      <c r="F103" s="237" t="s">
        <v>2781</v>
      </c>
      <c r="G103" s="234"/>
      <c r="H103" s="236" t="s">
        <v>19</v>
      </c>
      <c r="I103" s="238"/>
      <c r="J103" s="234"/>
      <c r="K103" s="234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208</v>
      </c>
      <c r="AU103" s="243" t="s">
        <v>81</v>
      </c>
      <c r="AV103" s="13" t="s">
        <v>79</v>
      </c>
      <c r="AW103" s="13" t="s">
        <v>33</v>
      </c>
      <c r="AX103" s="13" t="s">
        <v>72</v>
      </c>
      <c r="AY103" s="243" t="s">
        <v>196</v>
      </c>
    </row>
    <row r="104" s="13" customFormat="1">
      <c r="A104" s="13"/>
      <c r="B104" s="233"/>
      <c r="C104" s="234"/>
      <c r="D104" s="235" t="s">
        <v>208</v>
      </c>
      <c r="E104" s="236" t="s">
        <v>19</v>
      </c>
      <c r="F104" s="237" t="s">
        <v>2782</v>
      </c>
      <c r="G104" s="234"/>
      <c r="H104" s="236" t="s">
        <v>19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208</v>
      </c>
      <c r="AU104" s="243" t="s">
        <v>81</v>
      </c>
      <c r="AV104" s="13" t="s">
        <v>79</v>
      </c>
      <c r="AW104" s="13" t="s">
        <v>33</v>
      </c>
      <c r="AX104" s="13" t="s">
        <v>72</v>
      </c>
      <c r="AY104" s="243" t="s">
        <v>196</v>
      </c>
    </row>
    <row r="105" s="14" customFormat="1">
      <c r="A105" s="14"/>
      <c r="B105" s="244"/>
      <c r="C105" s="245"/>
      <c r="D105" s="235" t="s">
        <v>208</v>
      </c>
      <c r="E105" s="246" t="s">
        <v>19</v>
      </c>
      <c r="F105" s="247" t="s">
        <v>602</v>
      </c>
      <c r="G105" s="245"/>
      <c r="H105" s="248">
        <v>48</v>
      </c>
      <c r="I105" s="249"/>
      <c r="J105" s="245"/>
      <c r="K105" s="245"/>
      <c r="L105" s="250"/>
      <c r="M105" s="251"/>
      <c r="N105" s="252"/>
      <c r="O105" s="252"/>
      <c r="P105" s="252"/>
      <c r="Q105" s="252"/>
      <c r="R105" s="252"/>
      <c r="S105" s="252"/>
      <c r="T105" s="253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4" t="s">
        <v>208</v>
      </c>
      <c r="AU105" s="254" t="s">
        <v>81</v>
      </c>
      <c r="AV105" s="14" t="s">
        <v>81</v>
      </c>
      <c r="AW105" s="14" t="s">
        <v>33</v>
      </c>
      <c r="AX105" s="14" t="s">
        <v>72</v>
      </c>
      <c r="AY105" s="254" t="s">
        <v>196</v>
      </c>
    </row>
    <row r="106" s="13" customFormat="1">
      <c r="A106" s="13"/>
      <c r="B106" s="233"/>
      <c r="C106" s="234"/>
      <c r="D106" s="235" t="s">
        <v>208</v>
      </c>
      <c r="E106" s="236" t="s">
        <v>19</v>
      </c>
      <c r="F106" s="237" t="s">
        <v>2783</v>
      </c>
      <c r="G106" s="234"/>
      <c r="H106" s="236" t="s">
        <v>19</v>
      </c>
      <c r="I106" s="238"/>
      <c r="J106" s="234"/>
      <c r="K106" s="234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208</v>
      </c>
      <c r="AU106" s="243" t="s">
        <v>81</v>
      </c>
      <c r="AV106" s="13" t="s">
        <v>79</v>
      </c>
      <c r="AW106" s="13" t="s">
        <v>33</v>
      </c>
      <c r="AX106" s="13" t="s">
        <v>72</v>
      </c>
      <c r="AY106" s="243" t="s">
        <v>196</v>
      </c>
    </row>
    <row r="107" s="15" customFormat="1">
      <c r="A107" s="15"/>
      <c r="B107" s="255"/>
      <c r="C107" s="256"/>
      <c r="D107" s="235" t="s">
        <v>208</v>
      </c>
      <c r="E107" s="257" t="s">
        <v>19</v>
      </c>
      <c r="F107" s="258" t="s">
        <v>219</v>
      </c>
      <c r="G107" s="256"/>
      <c r="H107" s="259">
        <v>48</v>
      </c>
      <c r="I107" s="260"/>
      <c r="J107" s="256"/>
      <c r="K107" s="256"/>
      <c r="L107" s="261"/>
      <c r="M107" s="262"/>
      <c r="N107" s="263"/>
      <c r="O107" s="263"/>
      <c r="P107" s="263"/>
      <c r="Q107" s="263"/>
      <c r="R107" s="263"/>
      <c r="S107" s="263"/>
      <c r="T107" s="264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5" t="s">
        <v>208</v>
      </c>
      <c r="AU107" s="265" t="s">
        <v>81</v>
      </c>
      <c r="AV107" s="15" t="s">
        <v>204</v>
      </c>
      <c r="AW107" s="15" t="s">
        <v>33</v>
      </c>
      <c r="AX107" s="15" t="s">
        <v>79</v>
      </c>
      <c r="AY107" s="265" t="s">
        <v>196</v>
      </c>
    </row>
    <row r="108" s="2" customFormat="1" ht="21.75" customHeight="1">
      <c r="A108" s="41"/>
      <c r="B108" s="42"/>
      <c r="C108" s="215" t="s">
        <v>226</v>
      </c>
      <c r="D108" s="215" t="s">
        <v>199</v>
      </c>
      <c r="E108" s="216" t="s">
        <v>2784</v>
      </c>
      <c r="F108" s="217" t="s">
        <v>2785</v>
      </c>
      <c r="G108" s="218" t="s">
        <v>202</v>
      </c>
      <c r="H108" s="219">
        <v>48</v>
      </c>
      <c r="I108" s="220"/>
      <c r="J108" s="221">
        <f>ROUND(I108*H108,2)</f>
        <v>0</v>
      </c>
      <c r="K108" s="217" t="s">
        <v>19</v>
      </c>
      <c r="L108" s="47"/>
      <c r="M108" s="222" t="s">
        <v>19</v>
      </c>
      <c r="N108" s="223" t="s">
        <v>43</v>
      </c>
      <c r="O108" s="87"/>
      <c r="P108" s="224">
        <f>O108*H108</f>
        <v>0</v>
      </c>
      <c r="Q108" s="224">
        <v>0.20394000000000001</v>
      </c>
      <c r="R108" s="224">
        <f>Q108*H108</f>
        <v>9.7891200000000005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204</v>
      </c>
      <c r="AT108" s="226" t="s">
        <v>199</v>
      </c>
      <c r="AU108" s="226" t="s">
        <v>81</v>
      </c>
      <c r="AY108" s="20" t="s">
        <v>196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79</v>
      </c>
      <c r="BK108" s="227">
        <f>ROUND(I108*H108,2)</f>
        <v>0</v>
      </c>
      <c r="BL108" s="20" t="s">
        <v>204</v>
      </c>
      <c r="BM108" s="226" t="s">
        <v>2786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2781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3" customFormat="1">
      <c r="A110" s="13"/>
      <c r="B110" s="233"/>
      <c r="C110" s="234"/>
      <c r="D110" s="235" t="s">
        <v>208</v>
      </c>
      <c r="E110" s="236" t="s">
        <v>19</v>
      </c>
      <c r="F110" s="237" t="s">
        <v>2782</v>
      </c>
      <c r="G110" s="234"/>
      <c r="H110" s="236" t="s">
        <v>19</v>
      </c>
      <c r="I110" s="238"/>
      <c r="J110" s="234"/>
      <c r="K110" s="234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208</v>
      </c>
      <c r="AU110" s="243" t="s">
        <v>81</v>
      </c>
      <c r="AV110" s="13" t="s">
        <v>79</v>
      </c>
      <c r="AW110" s="13" t="s">
        <v>33</v>
      </c>
      <c r="AX110" s="13" t="s">
        <v>72</v>
      </c>
      <c r="AY110" s="243" t="s">
        <v>196</v>
      </c>
    </row>
    <row r="111" s="14" customFormat="1">
      <c r="A111" s="14"/>
      <c r="B111" s="244"/>
      <c r="C111" s="245"/>
      <c r="D111" s="235" t="s">
        <v>208</v>
      </c>
      <c r="E111" s="246" t="s">
        <v>19</v>
      </c>
      <c r="F111" s="247" t="s">
        <v>602</v>
      </c>
      <c r="G111" s="245"/>
      <c r="H111" s="248">
        <v>48</v>
      </c>
      <c r="I111" s="249"/>
      <c r="J111" s="245"/>
      <c r="K111" s="245"/>
      <c r="L111" s="250"/>
      <c r="M111" s="251"/>
      <c r="N111" s="252"/>
      <c r="O111" s="252"/>
      <c r="P111" s="252"/>
      <c r="Q111" s="252"/>
      <c r="R111" s="252"/>
      <c r="S111" s="252"/>
      <c r="T111" s="253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4" t="s">
        <v>208</v>
      </c>
      <c r="AU111" s="254" t="s">
        <v>81</v>
      </c>
      <c r="AV111" s="14" t="s">
        <v>81</v>
      </c>
      <c r="AW111" s="14" t="s">
        <v>33</v>
      </c>
      <c r="AX111" s="14" t="s">
        <v>72</v>
      </c>
      <c r="AY111" s="254" t="s">
        <v>196</v>
      </c>
    </row>
    <row r="112" s="13" customFormat="1">
      <c r="A112" s="13"/>
      <c r="B112" s="233"/>
      <c r="C112" s="234"/>
      <c r="D112" s="235" t="s">
        <v>208</v>
      </c>
      <c r="E112" s="236" t="s">
        <v>19</v>
      </c>
      <c r="F112" s="237" t="s">
        <v>2783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208</v>
      </c>
      <c r="AU112" s="243" t="s">
        <v>81</v>
      </c>
      <c r="AV112" s="13" t="s">
        <v>79</v>
      </c>
      <c r="AW112" s="13" t="s">
        <v>33</v>
      </c>
      <c r="AX112" s="13" t="s">
        <v>72</v>
      </c>
      <c r="AY112" s="243" t="s">
        <v>196</v>
      </c>
    </row>
    <row r="113" s="15" customFormat="1">
      <c r="A113" s="15"/>
      <c r="B113" s="255"/>
      <c r="C113" s="256"/>
      <c r="D113" s="235" t="s">
        <v>208</v>
      </c>
      <c r="E113" s="257" t="s">
        <v>19</v>
      </c>
      <c r="F113" s="258" t="s">
        <v>219</v>
      </c>
      <c r="G113" s="256"/>
      <c r="H113" s="259">
        <v>48</v>
      </c>
      <c r="I113" s="260"/>
      <c r="J113" s="256"/>
      <c r="K113" s="256"/>
      <c r="L113" s="261"/>
      <c r="M113" s="262"/>
      <c r="N113" s="263"/>
      <c r="O113" s="263"/>
      <c r="P113" s="263"/>
      <c r="Q113" s="263"/>
      <c r="R113" s="263"/>
      <c r="S113" s="263"/>
      <c r="T113" s="264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65" t="s">
        <v>208</v>
      </c>
      <c r="AU113" s="265" t="s">
        <v>81</v>
      </c>
      <c r="AV113" s="15" t="s">
        <v>204</v>
      </c>
      <c r="AW113" s="15" t="s">
        <v>33</v>
      </c>
      <c r="AX113" s="15" t="s">
        <v>79</v>
      </c>
      <c r="AY113" s="265" t="s">
        <v>196</v>
      </c>
    </row>
    <row r="114" s="2" customFormat="1" ht="24.15" customHeight="1">
      <c r="A114" s="41"/>
      <c r="B114" s="42"/>
      <c r="C114" s="215" t="s">
        <v>204</v>
      </c>
      <c r="D114" s="215" t="s">
        <v>199</v>
      </c>
      <c r="E114" s="216" t="s">
        <v>437</v>
      </c>
      <c r="F114" s="217" t="s">
        <v>438</v>
      </c>
      <c r="G114" s="218" t="s">
        <v>317</v>
      </c>
      <c r="H114" s="219">
        <v>9.7889999999999997</v>
      </c>
      <c r="I114" s="220"/>
      <c r="J114" s="221">
        <f>ROUND(I114*H114,2)</f>
        <v>0</v>
      </c>
      <c r="K114" s="217" t="s">
        <v>203</v>
      </c>
      <c r="L114" s="47"/>
      <c r="M114" s="222" t="s">
        <v>19</v>
      </c>
      <c r="N114" s="223" t="s">
        <v>43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204</v>
      </c>
      <c r="AT114" s="226" t="s">
        <v>199</v>
      </c>
      <c r="AU114" s="226" t="s">
        <v>81</v>
      </c>
      <c r="AY114" s="20" t="s">
        <v>196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79</v>
      </c>
      <c r="BK114" s="227">
        <f>ROUND(I114*H114,2)</f>
        <v>0</v>
      </c>
      <c r="BL114" s="20" t="s">
        <v>204</v>
      </c>
      <c r="BM114" s="226" t="s">
        <v>2787</v>
      </c>
    </row>
    <row r="115" s="2" customFormat="1">
      <c r="A115" s="41"/>
      <c r="B115" s="42"/>
      <c r="C115" s="43"/>
      <c r="D115" s="228" t="s">
        <v>206</v>
      </c>
      <c r="E115" s="43"/>
      <c r="F115" s="229" t="s">
        <v>440</v>
      </c>
      <c r="G115" s="43"/>
      <c r="H115" s="43"/>
      <c r="I115" s="230"/>
      <c r="J115" s="43"/>
      <c r="K115" s="43"/>
      <c r="L115" s="47"/>
      <c r="M115" s="231"/>
      <c r="N115" s="232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206</v>
      </c>
      <c r="AU115" s="20" t="s">
        <v>81</v>
      </c>
    </row>
    <row r="116" s="14" customFormat="1">
      <c r="A116" s="14"/>
      <c r="B116" s="244"/>
      <c r="C116" s="245"/>
      <c r="D116" s="235" t="s">
        <v>208</v>
      </c>
      <c r="E116" s="246" t="s">
        <v>19</v>
      </c>
      <c r="F116" s="247" t="s">
        <v>2788</v>
      </c>
      <c r="G116" s="245"/>
      <c r="H116" s="248">
        <v>9.7889999999999997</v>
      </c>
      <c r="I116" s="249"/>
      <c r="J116" s="245"/>
      <c r="K116" s="245"/>
      <c r="L116" s="250"/>
      <c r="M116" s="251"/>
      <c r="N116" s="252"/>
      <c r="O116" s="252"/>
      <c r="P116" s="252"/>
      <c r="Q116" s="252"/>
      <c r="R116" s="252"/>
      <c r="S116" s="252"/>
      <c r="T116" s="253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4" t="s">
        <v>208</v>
      </c>
      <c r="AU116" s="254" t="s">
        <v>81</v>
      </c>
      <c r="AV116" s="14" t="s">
        <v>81</v>
      </c>
      <c r="AW116" s="14" t="s">
        <v>33</v>
      </c>
      <c r="AX116" s="14" t="s">
        <v>79</v>
      </c>
      <c r="AY116" s="254" t="s">
        <v>196</v>
      </c>
    </row>
    <row r="117" s="12" customFormat="1" ht="22.8" customHeight="1">
      <c r="A117" s="12"/>
      <c r="B117" s="199"/>
      <c r="C117" s="200"/>
      <c r="D117" s="201" t="s">
        <v>71</v>
      </c>
      <c r="E117" s="213" t="s">
        <v>2556</v>
      </c>
      <c r="F117" s="213" t="s">
        <v>2789</v>
      </c>
      <c r="G117" s="200"/>
      <c r="H117" s="200"/>
      <c r="I117" s="203"/>
      <c r="J117" s="214">
        <f>BK117</f>
        <v>0</v>
      </c>
      <c r="K117" s="200"/>
      <c r="L117" s="205"/>
      <c r="M117" s="206"/>
      <c r="N117" s="207"/>
      <c r="O117" s="207"/>
      <c r="P117" s="208">
        <f>SUM(P118:P158)</f>
        <v>0</v>
      </c>
      <c r="Q117" s="207"/>
      <c r="R117" s="208">
        <f>SUM(R118:R158)</f>
        <v>0.15912200000000001</v>
      </c>
      <c r="S117" s="207"/>
      <c r="T117" s="209">
        <f>SUM(T118:T158)</f>
        <v>0</v>
      </c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R117" s="210" t="s">
        <v>79</v>
      </c>
      <c r="AT117" s="211" t="s">
        <v>71</v>
      </c>
      <c r="AU117" s="211" t="s">
        <v>79</v>
      </c>
      <c r="AY117" s="210" t="s">
        <v>196</v>
      </c>
      <c r="BK117" s="212">
        <f>SUM(BK118:BK158)</f>
        <v>0</v>
      </c>
    </row>
    <row r="118" s="2" customFormat="1" ht="21.75" customHeight="1">
      <c r="A118" s="41"/>
      <c r="B118" s="42"/>
      <c r="C118" s="215" t="s">
        <v>241</v>
      </c>
      <c r="D118" s="215" t="s">
        <v>199</v>
      </c>
      <c r="E118" s="216" t="s">
        <v>2604</v>
      </c>
      <c r="F118" s="217" t="s">
        <v>2605</v>
      </c>
      <c r="G118" s="218" t="s">
        <v>202</v>
      </c>
      <c r="H118" s="219">
        <v>1.6499999999999999</v>
      </c>
      <c r="I118" s="220"/>
      <c r="J118" s="221">
        <f>ROUND(I118*H118,2)</f>
        <v>0</v>
      </c>
      <c r="K118" s="217" t="s">
        <v>203</v>
      </c>
      <c r="L118" s="47"/>
      <c r="M118" s="222" t="s">
        <v>19</v>
      </c>
      <c r="N118" s="223" t="s">
        <v>43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204</v>
      </c>
      <c r="AT118" s="226" t="s">
        <v>199</v>
      </c>
      <c r="AU118" s="226" t="s">
        <v>81</v>
      </c>
      <c r="AY118" s="20" t="s">
        <v>196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79</v>
      </c>
      <c r="BK118" s="227">
        <f>ROUND(I118*H118,2)</f>
        <v>0</v>
      </c>
      <c r="BL118" s="20" t="s">
        <v>204</v>
      </c>
      <c r="BM118" s="226" t="s">
        <v>2790</v>
      </c>
    </row>
    <row r="119" s="2" customFormat="1">
      <c r="A119" s="41"/>
      <c r="B119" s="42"/>
      <c r="C119" s="43"/>
      <c r="D119" s="228" t="s">
        <v>206</v>
      </c>
      <c r="E119" s="43"/>
      <c r="F119" s="229" t="s">
        <v>2607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206</v>
      </c>
      <c r="AU119" s="20" t="s">
        <v>81</v>
      </c>
    </row>
    <row r="120" s="13" customFormat="1">
      <c r="A120" s="13"/>
      <c r="B120" s="233"/>
      <c r="C120" s="234"/>
      <c r="D120" s="235" t="s">
        <v>208</v>
      </c>
      <c r="E120" s="236" t="s">
        <v>19</v>
      </c>
      <c r="F120" s="237" t="s">
        <v>2791</v>
      </c>
      <c r="G120" s="234"/>
      <c r="H120" s="236" t="s">
        <v>19</v>
      </c>
      <c r="I120" s="238"/>
      <c r="J120" s="234"/>
      <c r="K120" s="234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208</v>
      </c>
      <c r="AU120" s="243" t="s">
        <v>81</v>
      </c>
      <c r="AV120" s="13" t="s">
        <v>79</v>
      </c>
      <c r="AW120" s="13" t="s">
        <v>33</v>
      </c>
      <c r="AX120" s="13" t="s">
        <v>72</v>
      </c>
      <c r="AY120" s="243" t="s">
        <v>196</v>
      </c>
    </row>
    <row r="121" s="14" customFormat="1">
      <c r="A121" s="14"/>
      <c r="B121" s="244"/>
      <c r="C121" s="245"/>
      <c r="D121" s="235" t="s">
        <v>208</v>
      </c>
      <c r="E121" s="246" t="s">
        <v>19</v>
      </c>
      <c r="F121" s="247" t="s">
        <v>2792</v>
      </c>
      <c r="G121" s="245"/>
      <c r="H121" s="248">
        <v>1.6499999999999999</v>
      </c>
      <c r="I121" s="249"/>
      <c r="J121" s="245"/>
      <c r="K121" s="245"/>
      <c r="L121" s="250"/>
      <c r="M121" s="251"/>
      <c r="N121" s="252"/>
      <c r="O121" s="252"/>
      <c r="P121" s="252"/>
      <c r="Q121" s="252"/>
      <c r="R121" s="252"/>
      <c r="S121" s="252"/>
      <c r="T121" s="253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4" t="s">
        <v>208</v>
      </c>
      <c r="AU121" s="254" t="s">
        <v>81</v>
      </c>
      <c r="AV121" s="14" t="s">
        <v>81</v>
      </c>
      <c r="AW121" s="14" t="s">
        <v>33</v>
      </c>
      <c r="AX121" s="14" t="s">
        <v>72</v>
      </c>
      <c r="AY121" s="254" t="s">
        <v>196</v>
      </c>
    </row>
    <row r="122" s="13" customFormat="1">
      <c r="A122" s="13"/>
      <c r="B122" s="233"/>
      <c r="C122" s="234"/>
      <c r="D122" s="235" t="s">
        <v>208</v>
      </c>
      <c r="E122" s="236" t="s">
        <v>19</v>
      </c>
      <c r="F122" s="237" t="s">
        <v>2783</v>
      </c>
      <c r="G122" s="234"/>
      <c r="H122" s="236" t="s">
        <v>19</v>
      </c>
      <c r="I122" s="238"/>
      <c r="J122" s="234"/>
      <c r="K122" s="234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208</v>
      </c>
      <c r="AU122" s="243" t="s">
        <v>81</v>
      </c>
      <c r="AV122" s="13" t="s">
        <v>79</v>
      </c>
      <c r="AW122" s="13" t="s">
        <v>33</v>
      </c>
      <c r="AX122" s="13" t="s">
        <v>72</v>
      </c>
      <c r="AY122" s="243" t="s">
        <v>196</v>
      </c>
    </row>
    <row r="123" s="15" customFormat="1">
      <c r="A123" s="15"/>
      <c r="B123" s="255"/>
      <c r="C123" s="256"/>
      <c r="D123" s="235" t="s">
        <v>208</v>
      </c>
      <c r="E123" s="257" t="s">
        <v>19</v>
      </c>
      <c r="F123" s="258" t="s">
        <v>219</v>
      </c>
      <c r="G123" s="256"/>
      <c r="H123" s="259">
        <v>1.6499999999999999</v>
      </c>
      <c r="I123" s="260"/>
      <c r="J123" s="256"/>
      <c r="K123" s="256"/>
      <c r="L123" s="261"/>
      <c r="M123" s="262"/>
      <c r="N123" s="263"/>
      <c r="O123" s="263"/>
      <c r="P123" s="263"/>
      <c r="Q123" s="263"/>
      <c r="R123" s="263"/>
      <c r="S123" s="263"/>
      <c r="T123" s="264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65" t="s">
        <v>208</v>
      </c>
      <c r="AU123" s="265" t="s">
        <v>81</v>
      </c>
      <c r="AV123" s="15" t="s">
        <v>204</v>
      </c>
      <c r="AW123" s="15" t="s">
        <v>33</v>
      </c>
      <c r="AX123" s="15" t="s">
        <v>79</v>
      </c>
      <c r="AY123" s="265" t="s">
        <v>196</v>
      </c>
    </row>
    <row r="124" s="2" customFormat="1" ht="24.15" customHeight="1">
      <c r="A124" s="41"/>
      <c r="B124" s="42"/>
      <c r="C124" s="215" t="s">
        <v>261</v>
      </c>
      <c r="D124" s="215" t="s">
        <v>199</v>
      </c>
      <c r="E124" s="216" t="s">
        <v>2793</v>
      </c>
      <c r="F124" s="217" t="s">
        <v>2794</v>
      </c>
      <c r="G124" s="218" t="s">
        <v>202</v>
      </c>
      <c r="H124" s="219">
        <v>1.6499999999999999</v>
      </c>
      <c r="I124" s="220"/>
      <c r="J124" s="221">
        <f>ROUND(I124*H124,2)</f>
        <v>0</v>
      </c>
      <c r="K124" s="217" t="s">
        <v>19</v>
      </c>
      <c r="L124" s="47"/>
      <c r="M124" s="222" t="s">
        <v>19</v>
      </c>
      <c r="N124" s="223" t="s">
        <v>43</v>
      </c>
      <c r="O124" s="87"/>
      <c r="P124" s="224">
        <f>O124*H124</f>
        <v>0</v>
      </c>
      <c r="Q124" s="224">
        <v>0</v>
      </c>
      <c r="R124" s="224">
        <f>Q124*H124</f>
        <v>0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204</v>
      </c>
      <c r="AT124" s="226" t="s">
        <v>199</v>
      </c>
      <c r="AU124" s="226" t="s">
        <v>81</v>
      </c>
      <c r="AY124" s="20" t="s">
        <v>196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79</v>
      </c>
      <c r="BK124" s="227">
        <f>ROUND(I124*H124,2)</f>
        <v>0</v>
      </c>
      <c r="BL124" s="20" t="s">
        <v>204</v>
      </c>
      <c r="BM124" s="226" t="s">
        <v>2795</v>
      </c>
    </row>
    <row r="125" s="13" customFormat="1">
      <c r="A125" s="13"/>
      <c r="B125" s="233"/>
      <c r="C125" s="234"/>
      <c r="D125" s="235" t="s">
        <v>208</v>
      </c>
      <c r="E125" s="236" t="s">
        <v>19</v>
      </c>
      <c r="F125" s="237" t="s">
        <v>2796</v>
      </c>
      <c r="G125" s="234"/>
      <c r="H125" s="236" t="s">
        <v>19</v>
      </c>
      <c r="I125" s="238"/>
      <c r="J125" s="234"/>
      <c r="K125" s="234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208</v>
      </c>
      <c r="AU125" s="243" t="s">
        <v>81</v>
      </c>
      <c r="AV125" s="13" t="s">
        <v>79</v>
      </c>
      <c r="AW125" s="13" t="s">
        <v>33</v>
      </c>
      <c r="AX125" s="13" t="s">
        <v>72</v>
      </c>
      <c r="AY125" s="243" t="s">
        <v>196</v>
      </c>
    </row>
    <row r="126" s="13" customFormat="1">
      <c r="A126" s="13"/>
      <c r="B126" s="233"/>
      <c r="C126" s="234"/>
      <c r="D126" s="235" t="s">
        <v>208</v>
      </c>
      <c r="E126" s="236" t="s">
        <v>19</v>
      </c>
      <c r="F126" s="237" t="s">
        <v>2791</v>
      </c>
      <c r="G126" s="234"/>
      <c r="H126" s="236" t="s">
        <v>19</v>
      </c>
      <c r="I126" s="238"/>
      <c r="J126" s="234"/>
      <c r="K126" s="234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208</v>
      </c>
      <c r="AU126" s="243" t="s">
        <v>81</v>
      </c>
      <c r="AV126" s="13" t="s">
        <v>79</v>
      </c>
      <c r="AW126" s="13" t="s">
        <v>33</v>
      </c>
      <c r="AX126" s="13" t="s">
        <v>72</v>
      </c>
      <c r="AY126" s="243" t="s">
        <v>196</v>
      </c>
    </row>
    <row r="127" s="14" customFormat="1">
      <c r="A127" s="14"/>
      <c r="B127" s="244"/>
      <c r="C127" s="245"/>
      <c r="D127" s="235" t="s">
        <v>208</v>
      </c>
      <c r="E127" s="246" t="s">
        <v>19</v>
      </c>
      <c r="F127" s="247" t="s">
        <v>2792</v>
      </c>
      <c r="G127" s="245"/>
      <c r="H127" s="248">
        <v>1.6499999999999999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4" t="s">
        <v>208</v>
      </c>
      <c r="AU127" s="254" t="s">
        <v>81</v>
      </c>
      <c r="AV127" s="14" t="s">
        <v>81</v>
      </c>
      <c r="AW127" s="14" t="s">
        <v>33</v>
      </c>
      <c r="AX127" s="14" t="s">
        <v>72</v>
      </c>
      <c r="AY127" s="254" t="s">
        <v>196</v>
      </c>
    </row>
    <row r="128" s="13" customFormat="1">
      <c r="A128" s="13"/>
      <c r="B128" s="233"/>
      <c r="C128" s="234"/>
      <c r="D128" s="235" t="s">
        <v>208</v>
      </c>
      <c r="E128" s="236" t="s">
        <v>19</v>
      </c>
      <c r="F128" s="237" t="s">
        <v>2783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208</v>
      </c>
      <c r="AU128" s="243" t="s">
        <v>81</v>
      </c>
      <c r="AV128" s="13" t="s">
        <v>79</v>
      </c>
      <c r="AW128" s="13" t="s">
        <v>33</v>
      </c>
      <c r="AX128" s="13" t="s">
        <v>72</v>
      </c>
      <c r="AY128" s="243" t="s">
        <v>196</v>
      </c>
    </row>
    <row r="129" s="15" customFormat="1">
      <c r="A129" s="15"/>
      <c r="B129" s="255"/>
      <c r="C129" s="256"/>
      <c r="D129" s="235" t="s">
        <v>208</v>
      </c>
      <c r="E129" s="257" t="s">
        <v>19</v>
      </c>
      <c r="F129" s="258" t="s">
        <v>219</v>
      </c>
      <c r="G129" s="256"/>
      <c r="H129" s="259">
        <v>1.6499999999999999</v>
      </c>
      <c r="I129" s="260"/>
      <c r="J129" s="256"/>
      <c r="K129" s="256"/>
      <c r="L129" s="261"/>
      <c r="M129" s="262"/>
      <c r="N129" s="263"/>
      <c r="O129" s="263"/>
      <c r="P129" s="263"/>
      <c r="Q129" s="263"/>
      <c r="R129" s="263"/>
      <c r="S129" s="263"/>
      <c r="T129" s="264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5" t="s">
        <v>208</v>
      </c>
      <c r="AU129" s="265" t="s">
        <v>81</v>
      </c>
      <c r="AV129" s="15" t="s">
        <v>204</v>
      </c>
      <c r="AW129" s="15" t="s">
        <v>33</v>
      </c>
      <c r="AX129" s="15" t="s">
        <v>79</v>
      </c>
      <c r="AY129" s="265" t="s">
        <v>196</v>
      </c>
    </row>
    <row r="130" s="2" customFormat="1" ht="16.5" customHeight="1">
      <c r="A130" s="41"/>
      <c r="B130" s="42"/>
      <c r="C130" s="280" t="s">
        <v>278</v>
      </c>
      <c r="D130" s="280" t="s">
        <v>407</v>
      </c>
      <c r="E130" s="281" t="s">
        <v>2797</v>
      </c>
      <c r="F130" s="282" t="s">
        <v>2798</v>
      </c>
      <c r="G130" s="283" t="s">
        <v>202</v>
      </c>
      <c r="H130" s="284">
        <v>1.6499999999999999</v>
      </c>
      <c r="I130" s="285"/>
      <c r="J130" s="286">
        <f>ROUND(I130*H130,2)</f>
        <v>0</v>
      </c>
      <c r="K130" s="282" t="s">
        <v>19</v>
      </c>
      <c r="L130" s="287"/>
      <c r="M130" s="288" t="s">
        <v>19</v>
      </c>
      <c r="N130" s="289" t="s">
        <v>43</v>
      </c>
      <c r="O130" s="87"/>
      <c r="P130" s="224">
        <f>O130*H130</f>
        <v>0</v>
      </c>
      <c r="Q130" s="224">
        <v>0.00088000000000000003</v>
      </c>
      <c r="R130" s="224">
        <f>Q130*H130</f>
        <v>0.001452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284</v>
      </c>
      <c r="AT130" s="226" t="s">
        <v>407</v>
      </c>
      <c r="AU130" s="226" t="s">
        <v>81</v>
      </c>
      <c r="AY130" s="20" t="s">
        <v>196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79</v>
      </c>
      <c r="BK130" s="227">
        <f>ROUND(I130*H130,2)</f>
        <v>0</v>
      </c>
      <c r="BL130" s="20" t="s">
        <v>204</v>
      </c>
      <c r="BM130" s="226" t="s">
        <v>2799</v>
      </c>
    </row>
    <row r="131" s="13" customFormat="1">
      <c r="A131" s="13"/>
      <c r="B131" s="233"/>
      <c r="C131" s="234"/>
      <c r="D131" s="235" t="s">
        <v>208</v>
      </c>
      <c r="E131" s="236" t="s">
        <v>19</v>
      </c>
      <c r="F131" s="237" t="s">
        <v>2800</v>
      </c>
      <c r="G131" s="234"/>
      <c r="H131" s="236" t="s">
        <v>19</v>
      </c>
      <c r="I131" s="238"/>
      <c r="J131" s="234"/>
      <c r="K131" s="234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208</v>
      </c>
      <c r="AU131" s="243" t="s">
        <v>81</v>
      </c>
      <c r="AV131" s="13" t="s">
        <v>79</v>
      </c>
      <c r="AW131" s="13" t="s">
        <v>33</v>
      </c>
      <c r="AX131" s="13" t="s">
        <v>72</v>
      </c>
      <c r="AY131" s="243" t="s">
        <v>196</v>
      </c>
    </row>
    <row r="132" s="13" customFormat="1">
      <c r="A132" s="13"/>
      <c r="B132" s="233"/>
      <c r="C132" s="234"/>
      <c r="D132" s="235" t="s">
        <v>208</v>
      </c>
      <c r="E132" s="236" t="s">
        <v>19</v>
      </c>
      <c r="F132" s="237" t="s">
        <v>2791</v>
      </c>
      <c r="G132" s="234"/>
      <c r="H132" s="236" t="s">
        <v>19</v>
      </c>
      <c r="I132" s="238"/>
      <c r="J132" s="234"/>
      <c r="K132" s="234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208</v>
      </c>
      <c r="AU132" s="243" t="s">
        <v>81</v>
      </c>
      <c r="AV132" s="13" t="s">
        <v>79</v>
      </c>
      <c r="AW132" s="13" t="s">
        <v>33</v>
      </c>
      <c r="AX132" s="13" t="s">
        <v>72</v>
      </c>
      <c r="AY132" s="243" t="s">
        <v>196</v>
      </c>
    </row>
    <row r="133" s="14" customFormat="1">
      <c r="A133" s="14"/>
      <c r="B133" s="244"/>
      <c r="C133" s="245"/>
      <c r="D133" s="235" t="s">
        <v>208</v>
      </c>
      <c r="E133" s="246" t="s">
        <v>19</v>
      </c>
      <c r="F133" s="247" t="s">
        <v>2792</v>
      </c>
      <c r="G133" s="245"/>
      <c r="H133" s="248">
        <v>1.6499999999999999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208</v>
      </c>
      <c r="AU133" s="254" t="s">
        <v>81</v>
      </c>
      <c r="AV133" s="14" t="s">
        <v>81</v>
      </c>
      <c r="AW133" s="14" t="s">
        <v>33</v>
      </c>
      <c r="AX133" s="14" t="s">
        <v>72</v>
      </c>
      <c r="AY133" s="254" t="s">
        <v>196</v>
      </c>
    </row>
    <row r="134" s="13" customFormat="1">
      <c r="A134" s="13"/>
      <c r="B134" s="233"/>
      <c r="C134" s="234"/>
      <c r="D134" s="235" t="s">
        <v>208</v>
      </c>
      <c r="E134" s="236" t="s">
        <v>19</v>
      </c>
      <c r="F134" s="237" t="s">
        <v>2783</v>
      </c>
      <c r="G134" s="234"/>
      <c r="H134" s="236" t="s">
        <v>19</v>
      </c>
      <c r="I134" s="238"/>
      <c r="J134" s="234"/>
      <c r="K134" s="234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208</v>
      </c>
      <c r="AU134" s="243" t="s">
        <v>81</v>
      </c>
      <c r="AV134" s="13" t="s">
        <v>79</v>
      </c>
      <c r="AW134" s="13" t="s">
        <v>33</v>
      </c>
      <c r="AX134" s="13" t="s">
        <v>72</v>
      </c>
      <c r="AY134" s="243" t="s">
        <v>196</v>
      </c>
    </row>
    <row r="135" s="15" customFormat="1">
      <c r="A135" s="15"/>
      <c r="B135" s="255"/>
      <c r="C135" s="256"/>
      <c r="D135" s="235" t="s">
        <v>208</v>
      </c>
      <c r="E135" s="257" t="s">
        <v>19</v>
      </c>
      <c r="F135" s="258" t="s">
        <v>219</v>
      </c>
      <c r="G135" s="256"/>
      <c r="H135" s="259">
        <v>1.6499999999999999</v>
      </c>
      <c r="I135" s="260"/>
      <c r="J135" s="256"/>
      <c r="K135" s="256"/>
      <c r="L135" s="261"/>
      <c r="M135" s="262"/>
      <c r="N135" s="263"/>
      <c r="O135" s="263"/>
      <c r="P135" s="263"/>
      <c r="Q135" s="263"/>
      <c r="R135" s="263"/>
      <c r="S135" s="263"/>
      <c r="T135" s="264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65" t="s">
        <v>208</v>
      </c>
      <c r="AU135" s="265" t="s">
        <v>81</v>
      </c>
      <c r="AV135" s="15" t="s">
        <v>204</v>
      </c>
      <c r="AW135" s="15" t="s">
        <v>33</v>
      </c>
      <c r="AX135" s="15" t="s">
        <v>79</v>
      </c>
      <c r="AY135" s="265" t="s">
        <v>196</v>
      </c>
    </row>
    <row r="136" s="2" customFormat="1" ht="16.5" customHeight="1">
      <c r="A136" s="41"/>
      <c r="B136" s="42"/>
      <c r="C136" s="280" t="s">
        <v>284</v>
      </c>
      <c r="D136" s="280" t="s">
        <v>407</v>
      </c>
      <c r="E136" s="281" t="s">
        <v>2801</v>
      </c>
      <c r="F136" s="282" t="s">
        <v>2802</v>
      </c>
      <c r="G136" s="283" t="s">
        <v>317</v>
      </c>
      <c r="H136" s="284">
        <v>0.152</v>
      </c>
      <c r="I136" s="285"/>
      <c r="J136" s="286">
        <f>ROUND(I136*H136,2)</f>
        <v>0</v>
      </c>
      <c r="K136" s="282" t="s">
        <v>203</v>
      </c>
      <c r="L136" s="287"/>
      <c r="M136" s="288" t="s">
        <v>19</v>
      </c>
      <c r="N136" s="289" t="s">
        <v>43</v>
      </c>
      <c r="O136" s="87"/>
      <c r="P136" s="224">
        <f>O136*H136</f>
        <v>0</v>
      </c>
      <c r="Q136" s="224">
        <v>1</v>
      </c>
      <c r="R136" s="224">
        <f>Q136*H136</f>
        <v>0.152</v>
      </c>
      <c r="S136" s="224">
        <v>0</v>
      </c>
      <c r="T136" s="225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6" t="s">
        <v>284</v>
      </c>
      <c r="AT136" s="226" t="s">
        <v>407</v>
      </c>
      <c r="AU136" s="226" t="s">
        <v>81</v>
      </c>
      <c r="AY136" s="20" t="s">
        <v>196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20" t="s">
        <v>79</v>
      </c>
      <c r="BK136" s="227">
        <f>ROUND(I136*H136,2)</f>
        <v>0</v>
      </c>
      <c r="BL136" s="20" t="s">
        <v>204</v>
      </c>
      <c r="BM136" s="226" t="s">
        <v>2803</v>
      </c>
    </row>
    <row r="137" s="13" customFormat="1">
      <c r="A137" s="13"/>
      <c r="B137" s="233"/>
      <c r="C137" s="234"/>
      <c r="D137" s="235" t="s">
        <v>208</v>
      </c>
      <c r="E137" s="236" t="s">
        <v>19</v>
      </c>
      <c r="F137" s="237" t="s">
        <v>2798</v>
      </c>
      <c r="G137" s="234"/>
      <c r="H137" s="236" t="s">
        <v>19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208</v>
      </c>
      <c r="AU137" s="243" t="s">
        <v>81</v>
      </c>
      <c r="AV137" s="13" t="s">
        <v>79</v>
      </c>
      <c r="AW137" s="13" t="s">
        <v>33</v>
      </c>
      <c r="AX137" s="13" t="s">
        <v>72</v>
      </c>
      <c r="AY137" s="243" t="s">
        <v>196</v>
      </c>
    </row>
    <row r="138" s="14" customFormat="1">
      <c r="A138" s="14"/>
      <c r="B138" s="244"/>
      <c r="C138" s="245"/>
      <c r="D138" s="235" t="s">
        <v>208</v>
      </c>
      <c r="E138" s="246" t="s">
        <v>19</v>
      </c>
      <c r="F138" s="247" t="s">
        <v>2804</v>
      </c>
      <c r="G138" s="245"/>
      <c r="H138" s="248">
        <v>0.152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208</v>
      </c>
      <c r="AU138" s="254" t="s">
        <v>81</v>
      </c>
      <c r="AV138" s="14" t="s">
        <v>81</v>
      </c>
      <c r="AW138" s="14" t="s">
        <v>33</v>
      </c>
      <c r="AX138" s="14" t="s">
        <v>72</v>
      </c>
      <c r="AY138" s="254" t="s">
        <v>196</v>
      </c>
    </row>
    <row r="139" s="13" customFormat="1">
      <c r="A139" s="13"/>
      <c r="B139" s="233"/>
      <c r="C139" s="234"/>
      <c r="D139" s="235" t="s">
        <v>208</v>
      </c>
      <c r="E139" s="236" t="s">
        <v>19</v>
      </c>
      <c r="F139" s="237" t="s">
        <v>2805</v>
      </c>
      <c r="G139" s="234"/>
      <c r="H139" s="236" t="s">
        <v>19</v>
      </c>
      <c r="I139" s="238"/>
      <c r="J139" s="234"/>
      <c r="K139" s="234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208</v>
      </c>
      <c r="AU139" s="243" t="s">
        <v>81</v>
      </c>
      <c r="AV139" s="13" t="s">
        <v>79</v>
      </c>
      <c r="AW139" s="13" t="s">
        <v>33</v>
      </c>
      <c r="AX139" s="13" t="s">
        <v>72</v>
      </c>
      <c r="AY139" s="243" t="s">
        <v>196</v>
      </c>
    </row>
    <row r="140" s="15" customFormat="1">
      <c r="A140" s="15"/>
      <c r="B140" s="255"/>
      <c r="C140" s="256"/>
      <c r="D140" s="235" t="s">
        <v>208</v>
      </c>
      <c r="E140" s="257" t="s">
        <v>19</v>
      </c>
      <c r="F140" s="258" t="s">
        <v>219</v>
      </c>
      <c r="G140" s="256"/>
      <c r="H140" s="259">
        <v>0.152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5" t="s">
        <v>208</v>
      </c>
      <c r="AU140" s="265" t="s">
        <v>81</v>
      </c>
      <c r="AV140" s="15" t="s">
        <v>204</v>
      </c>
      <c r="AW140" s="15" t="s">
        <v>33</v>
      </c>
      <c r="AX140" s="15" t="s">
        <v>79</v>
      </c>
      <c r="AY140" s="265" t="s">
        <v>196</v>
      </c>
    </row>
    <row r="141" s="2" customFormat="1" ht="21.75" customHeight="1">
      <c r="A141" s="41"/>
      <c r="B141" s="42"/>
      <c r="C141" s="215" t="s">
        <v>294</v>
      </c>
      <c r="D141" s="215" t="s">
        <v>199</v>
      </c>
      <c r="E141" s="216" t="s">
        <v>2806</v>
      </c>
      <c r="F141" s="217" t="s">
        <v>2807</v>
      </c>
      <c r="G141" s="218" t="s">
        <v>244</v>
      </c>
      <c r="H141" s="219">
        <v>7</v>
      </c>
      <c r="I141" s="220"/>
      <c r="J141" s="221">
        <f>ROUND(I141*H141,2)</f>
        <v>0</v>
      </c>
      <c r="K141" s="217" t="s">
        <v>19</v>
      </c>
      <c r="L141" s="47"/>
      <c r="M141" s="222" t="s">
        <v>19</v>
      </c>
      <c r="N141" s="223" t="s">
        <v>43</v>
      </c>
      <c r="O141" s="87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204</v>
      </c>
      <c r="AT141" s="226" t="s">
        <v>199</v>
      </c>
      <c r="AU141" s="226" t="s">
        <v>81</v>
      </c>
      <c r="AY141" s="20" t="s">
        <v>196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79</v>
      </c>
      <c r="BK141" s="227">
        <f>ROUND(I141*H141,2)</f>
        <v>0</v>
      </c>
      <c r="BL141" s="20" t="s">
        <v>204</v>
      </c>
      <c r="BM141" s="226" t="s">
        <v>2808</v>
      </c>
    </row>
    <row r="142" s="13" customFormat="1">
      <c r="A142" s="13"/>
      <c r="B142" s="233"/>
      <c r="C142" s="234"/>
      <c r="D142" s="235" t="s">
        <v>208</v>
      </c>
      <c r="E142" s="236" t="s">
        <v>19</v>
      </c>
      <c r="F142" s="237" t="s">
        <v>2807</v>
      </c>
      <c r="G142" s="234"/>
      <c r="H142" s="236" t="s">
        <v>19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208</v>
      </c>
      <c r="AU142" s="243" t="s">
        <v>81</v>
      </c>
      <c r="AV142" s="13" t="s">
        <v>79</v>
      </c>
      <c r="AW142" s="13" t="s">
        <v>33</v>
      </c>
      <c r="AX142" s="13" t="s">
        <v>72</v>
      </c>
      <c r="AY142" s="243" t="s">
        <v>196</v>
      </c>
    </row>
    <row r="143" s="13" customFormat="1">
      <c r="A143" s="13"/>
      <c r="B143" s="233"/>
      <c r="C143" s="234"/>
      <c r="D143" s="235" t="s">
        <v>208</v>
      </c>
      <c r="E143" s="236" t="s">
        <v>19</v>
      </c>
      <c r="F143" s="237" t="s">
        <v>2800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208</v>
      </c>
      <c r="AU143" s="243" t="s">
        <v>81</v>
      </c>
      <c r="AV143" s="13" t="s">
        <v>79</v>
      </c>
      <c r="AW143" s="13" t="s">
        <v>33</v>
      </c>
      <c r="AX143" s="13" t="s">
        <v>72</v>
      </c>
      <c r="AY143" s="243" t="s">
        <v>196</v>
      </c>
    </row>
    <row r="144" s="13" customFormat="1">
      <c r="A144" s="13"/>
      <c r="B144" s="233"/>
      <c r="C144" s="234"/>
      <c r="D144" s="235" t="s">
        <v>208</v>
      </c>
      <c r="E144" s="236" t="s">
        <v>19</v>
      </c>
      <c r="F144" s="237" t="s">
        <v>2809</v>
      </c>
      <c r="G144" s="234"/>
      <c r="H144" s="236" t="s">
        <v>19</v>
      </c>
      <c r="I144" s="238"/>
      <c r="J144" s="234"/>
      <c r="K144" s="234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208</v>
      </c>
      <c r="AU144" s="243" t="s">
        <v>81</v>
      </c>
      <c r="AV144" s="13" t="s">
        <v>79</v>
      </c>
      <c r="AW144" s="13" t="s">
        <v>33</v>
      </c>
      <c r="AX144" s="13" t="s">
        <v>72</v>
      </c>
      <c r="AY144" s="243" t="s">
        <v>196</v>
      </c>
    </row>
    <row r="145" s="14" customFormat="1">
      <c r="A145" s="14"/>
      <c r="B145" s="244"/>
      <c r="C145" s="245"/>
      <c r="D145" s="235" t="s">
        <v>208</v>
      </c>
      <c r="E145" s="246" t="s">
        <v>19</v>
      </c>
      <c r="F145" s="247" t="s">
        <v>278</v>
      </c>
      <c r="G145" s="245"/>
      <c r="H145" s="248">
        <v>7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4" t="s">
        <v>208</v>
      </c>
      <c r="AU145" s="254" t="s">
        <v>81</v>
      </c>
      <c r="AV145" s="14" t="s">
        <v>81</v>
      </c>
      <c r="AW145" s="14" t="s">
        <v>33</v>
      </c>
      <c r="AX145" s="14" t="s">
        <v>72</v>
      </c>
      <c r="AY145" s="254" t="s">
        <v>196</v>
      </c>
    </row>
    <row r="146" s="13" customFormat="1">
      <c r="A146" s="13"/>
      <c r="B146" s="233"/>
      <c r="C146" s="234"/>
      <c r="D146" s="235" t="s">
        <v>208</v>
      </c>
      <c r="E146" s="236" t="s">
        <v>19</v>
      </c>
      <c r="F146" s="237" t="s">
        <v>1131</v>
      </c>
      <c r="G146" s="234"/>
      <c r="H146" s="236" t="s">
        <v>19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208</v>
      </c>
      <c r="AU146" s="243" t="s">
        <v>81</v>
      </c>
      <c r="AV146" s="13" t="s">
        <v>79</v>
      </c>
      <c r="AW146" s="13" t="s">
        <v>33</v>
      </c>
      <c r="AX146" s="13" t="s">
        <v>72</v>
      </c>
      <c r="AY146" s="243" t="s">
        <v>196</v>
      </c>
    </row>
    <row r="147" s="15" customFormat="1">
      <c r="A147" s="15"/>
      <c r="B147" s="255"/>
      <c r="C147" s="256"/>
      <c r="D147" s="235" t="s">
        <v>208</v>
      </c>
      <c r="E147" s="257" t="s">
        <v>19</v>
      </c>
      <c r="F147" s="258" t="s">
        <v>219</v>
      </c>
      <c r="G147" s="256"/>
      <c r="H147" s="259">
        <v>7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5" t="s">
        <v>208</v>
      </c>
      <c r="AU147" s="265" t="s">
        <v>81</v>
      </c>
      <c r="AV147" s="15" t="s">
        <v>204</v>
      </c>
      <c r="AW147" s="15" t="s">
        <v>33</v>
      </c>
      <c r="AX147" s="15" t="s">
        <v>79</v>
      </c>
      <c r="AY147" s="265" t="s">
        <v>196</v>
      </c>
    </row>
    <row r="148" s="2" customFormat="1" ht="16.5" customHeight="1">
      <c r="A148" s="41"/>
      <c r="B148" s="42"/>
      <c r="C148" s="280" t="s">
        <v>299</v>
      </c>
      <c r="D148" s="280" t="s">
        <v>407</v>
      </c>
      <c r="E148" s="281" t="s">
        <v>2810</v>
      </c>
      <c r="F148" s="282" t="s">
        <v>2811</v>
      </c>
      <c r="G148" s="283" t="s">
        <v>244</v>
      </c>
      <c r="H148" s="284">
        <v>7</v>
      </c>
      <c r="I148" s="285"/>
      <c r="J148" s="286">
        <f>ROUND(I148*H148,2)</f>
        <v>0</v>
      </c>
      <c r="K148" s="282" t="s">
        <v>19</v>
      </c>
      <c r="L148" s="287"/>
      <c r="M148" s="288" t="s">
        <v>19</v>
      </c>
      <c r="N148" s="289" t="s">
        <v>43</v>
      </c>
      <c r="O148" s="87"/>
      <c r="P148" s="224">
        <f>O148*H148</f>
        <v>0</v>
      </c>
      <c r="Q148" s="224">
        <v>0.00080999999999999996</v>
      </c>
      <c r="R148" s="224">
        <f>Q148*H148</f>
        <v>0.0056699999999999997</v>
      </c>
      <c r="S148" s="224">
        <v>0</v>
      </c>
      <c r="T148" s="22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6" t="s">
        <v>284</v>
      </c>
      <c r="AT148" s="226" t="s">
        <v>407</v>
      </c>
      <c r="AU148" s="226" t="s">
        <v>81</v>
      </c>
      <c r="AY148" s="20" t="s">
        <v>196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0" t="s">
        <v>79</v>
      </c>
      <c r="BK148" s="227">
        <f>ROUND(I148*H148,2)</f>
        <v>0</v>
      </c>
      <c r="BL148" s="20" t="s">
        <v>204</v>
      </c>
      <c r="BM148" s="226" t="s">
        <v>2812</v>
      </c>
    </row>
    <row r="149" s="13" customFormat="1">
      <c r="A149" s="13"/>
      <c r="B149" s="233"/>
      <c r="C149" s="234"/>
      <c r="D149" s="235" t="s">
        <v>208</v>
      </c>
      <c r="E149" s="236" t="s">
        <v>19</v>
      </c>
      <c r="F149" s="237" t="s">
        <v>2811</v>
      </c>
      <c r="G149" s="234"/>
      <c r="H149" s="236" t="s">
        <v>19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208</v>
      </c>
      <c r="AU149" s="243" t="s">
        <v>81</v>
      </c>
      <c r="AV149" s="13" t="s">
        <v>79</v>
      </c>
      <c r="AW149" s="13" t="s">
        <v>33</v>
      </c>
      <c r="AX149" s="13" t="s">
        <v>72</v>
      </c>
      <c r="AY149" s="243" t="s">
        <v>196</v>
      </c>
    </row>
    <row r="150" s="13" customFormat="1">
      <c r="A150" s="13"/>
      <c r="B150" s="233"/>
      <c r="C150" s="234"/>
      <c r="D150" s="235" t="s">
        <v>208</v>
      </c>
      <c r="E150" s="236" t="s">
        <v>19</v>
      </c>
      <c r="F150" s="237" t="s">
        <v>2800</v>
      </c>
      <c r="G150" s="234"/>
      <c r="H150" s="236" t="s">
        <v>19</v>
      </c>
      <c r="I150" s="238"/>
      <c r="J150" s="234"/>
      <c r="K150" s="234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208</v>
      </c>
      <c r="AU150" s="243" t="s">
        <v>81</v>
      </c>
      <c r="AV150" s="13" t="s">
        <v>79</v>
      </c>
      <c r="AW150" s="13" t="s">
        <v>33</v>
      </c>
      <c r="AX150" s="13" t="s">
        <v>72</v>
      </c>
      <c r="AY150" s="243" t="s">
        <v>196</v>
      </c>
    </row>
    <row r="151" s="13" customFormat="1">
      <c r="A151" s="13"/>
      <c r="B151" s="233"/>
      <c r="C151" s="234"/>
      <c r="D151" s="235" t="s">
        <v>208</v>
      </c>
      <c r="E151" s="236" t="s">
        <v>19</v>
      </c>
      <c r="F151" s="237" t="s">
        <v>2809</v>
      </c>
      <c r="G151" s="234"/>
      <c r="H151" s="236" t="s">
        <v>19</v>
      </c>
      <c r="I151" s="238"/>
      <c r="J151" s="234"/>
      <c r="K151" s="234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208</v>
      </c>
      <c r="AU151" s="243" t="s">
        <v>81</v>
      </c>
      <c r="AV151" s="13" t="s">
        <v>79</v>
      </c>
      <c r="AW151" s="13" t="s">
        <v>33</v>
      </c>
      <c r="AX151" s="13" t="s">
        <v>72</v>
      </c>
      <c r="AY151" s="243" t="s">
        <v>196</v>
      </c>
    </row>
    <row r="152" s="14" customFormat="1">
      <c r="A152" s="14"/>
      <c r="B152" s="244"/>
      <c r="C152" s="245"/>
      <c r="D152" s="235" t="s">
        <v>208</v>
      </c>
      <c r="E152" s="246" t="s">
        <v>19</v>
      </c>
      <c r="F152" s="247" t="s">
        <v>278</v>
      </c>
      <c r="G152" s="245"/>
      <c r="H152" s="248">
        <v>7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208</v>
      </c>
      <c r="AU152" s="254" t="s">
        <v>81</v>
      </c>
      <c r="AV152" s="14" t="s">
        <v>81</v>
      </c>
      <c r="AW152" s="14" t="s">
        <v>33</v>
      </c>
      <c r="AX152" s="14" t="s">
        <v>72</v>
      </c>
      <c r="AY152" s="254" t="s">
        <v>196</v>
      </c>
    </row>
    <row r="153" s="13" customFormat="1">
      <c r="A153" s="13"/>
      <c r="B153" s="233"/>
      <c r="C153" s="234"/>
      <c r="D153" s="235" t="s">
        <v>208</v>
      </c>
      <c r="E153" s="236" t="s">
        <v>19</v>
      </c>
      <c r="F153" s="237" t="s">
        <v>1131</v>
      </c>
      <c r="G153" s="234"/>
      <c r="H153" s="236" t="s">
        <v>19</v>
      </c>
      <c r="I153" s="238"/>
      <c r="J153" s="234"/>
      <c r="K153" s="234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208</v>
      </c>
      <c r="AU153" s="243" t="s">
        <v>81</v>
      </c>
      <c r="AV153" s="13" t="s">
        <v>79</v>
      </c>
      <c r="AW153" s="13" t="s">
        <v>33</v>
      </c>
      <c r="AX153" s="13" t="s">
        <v>72</v>
      </c>
      <c r="AY153" s="243" t="s">
        <v>196</v>
      </c>
    </row>
    <row r="154" s="15" customFormat="1">
      <c r="A154" s="15"/>
      <c r="B154" s="255"/>
      <c r="C154" s="256"/>
      <c r="D154" s="235" t="s">
        <v>208</v>
      </c>
      <c r="E154" s="257" t="s">
        <v>19</v>
      </c>
      <c r="F154" s="258" t="s">
        <v>219</v>
      </c>
      <c r="G154" s="256"/>
      <c r="H154" s="259">
        <v>7</v>
      </c>
      <c r="I154" s="260"/>
      <c r="J154" s="256"/>
      <c r="K154" s="256"/>
      <c r="L154" s="261"/>
      <c r="M154" s="262"/>
      <c r="N154" s="263"/>
      <c r="O154" s="263"/>
      <c r="P154" s="263"/>
      <c r="Q154" s="263"/>
      <c r="R154" s="263"/>
      <c r="S154" s="263"/>
      <c r="T154" s="264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T154" s="265" t="s">
        <v>208</v>
      </c>
      <c r="AU154" s="265" t="s">
        <v>81</v>
      </c>
      <c r="AV154" s="15" t="s">
        <v>204</v>
      </c>
      <c r="AW154" s="15" t="s">
        <v>33</v>
      </c>
      <c r="AX154" s="15" t="s">
        <v>79</v>
      </c>
      <c r="AY154" s="265" t="s">
        <v>196</v>
      </c>
    </row>
    <row r="155" s="2" customFormat="1" ht="24.15" customHeight="1">
      <c r="A155" s="41"/>
      <c r="B155" s="42"/>
      <c r="C155" s="215" t="s">
        <v>197</v>
      </c>
      <c r="D155" s="215" t="s">
        <v>199</v>
      </c>
      <c r="E155" s="216" t="s">
        <v>437</v>
      </c>
      <c r="F155" s="217" t="s">
        <v>438</v>
      </c>
      <c r="G155" s="218" t="s">
        <v>317</v>
      </c>
      <c r="H155" s="219">
        <v>0.159</v>
      </c>
      <c r="I155" s="220"/>
      <c r="J155" s="221">
        <f>ROUND(I155*H155,2)</f>
        <v>0</v>
      </c>
      <c r="K155" s="217" t="s">
        <v>203</v>
      </c>
      <c r="L155" s="47"/>
      <c r="M155" s="222" t="s">
        <v>19</v>
      </c>
      <c r="N155" s="223" t="s">
        <v>43</v>
      </c>
      <c r="O155" s="87"/>
      <c r="P155" s="224">
        <f>O155*H155</f>
        <v>0</v>
      </c>
      <c r="Q155" s="224">
        <v>0</v>
      </c>
      <c r="R155" s="224">
        <f>Q155*H155</f>
        <v>0</v>
      </c>
      <c r="S155" s="224">
        <v>0</v>
      </c>
      <c r="T155" s="22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6" t="s">
        <v>204</v>
      </c>
      <c r="AT155" s="226" t="s">
        <v>199</v>
      </c>
      <c r="AU155" s="226" t="s">
        <v>81</v>
      </c>
      <c r="AY155" s="20" t="s">
        <v>196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20" t="s">
        <v>79</v>
      </c>
      <c r="BK155" s="227">
        <f>ROUND(I155*H155,2)</f>
        <v>0</v>
      </c>
      <c r="BL155" s="20" t="s">
        <v>204</v>
      </c>
      <c r="BM155" s="226" t="s">
        <v>2813</v>
      </c>
    </row>
    <row r="156" s="2" customFormat="1">
      <c r="A156" s="41"/>
      <c r="B156" s="42"/>
      <c r="C156" s="43"/>
      <c r="D156" s="228" t="s">
        <v>206</v>
      </c>
      <c r="E156" s="43"/>
      <c r="F156" s="229" t="s">
        <v>440</v>
      </c>
      <c r="G156" s="43"/>
      <c r="H156" s="43"/>
      <c r="I156" s="230"/>
      <c r="J156" s="43"/>
      <c r="K156" s="43"/>
      <c r="L156" s="47"/>
      <c r="M156" s="231"/>
      <c r="N156" s="232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206</v>
      </c>
      <c r="AU156" s="20" t="s">
        <v>81</v>
      </c>
    </row>
    <row r="157" s="14" customFormat="1">
      <c r="A157" s="14"/>
      <c r="B157" s="244"/>
      <c r="C157" s="245"/>
      <c r="D157" s="235" t="s">
        <v>208</v>
      </c>
      <c r="E157" s="246" t="s">
        <v>19</v>
      </c>
      <c r="F157" s="247" t="s">
        <v>2814</v>
      </c>
      <c r="G157" s="245"/>
      <c r="H157" s="248">
        <v>0.159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4" t="s">
        <v>208</v>
      </c>
      <c r="AU157" s="254" t="s">
        <v>81</v>
      </c>
      <c r="AV157" s="14" t="s">
        <v>81</v>
      </c>
      <c r="AW157" s="14" t="s">
        <v>33</v>
      </c>
      <c r="AX157" s="14" t="s">
        <v>72</v>
      </c>
      <c r="AY157" s="254" t="s">
        <v>196</v>
      </c>
    </row>
    <row r="158" s="15" customFormat="1">
      <c r="A158" s="15"/>
      <c r="B158" s="255"/>
      <c r="C158" s="256"/>
      <c r="D158" s="235" t="s">
        <v>208</v>
      </c>
      <c r="E158" s="257" t="s">
        <v>19</v>
      </c>
      <c r="F158" s="258" t="s">
        <v>219</v>
      </c>
      <c r="G158" s="256"/>
      <c r="H158" s="259">
        <v>0.159</v>
      </c>
      <c r="I158" s="260"/>
      <c r="J158" s="256"/>
      <c r="K158" s="256"/>
      <c r="L158" s="261"/>
      <c r="M158" s="262"/>
      <c r="N158" s="263"/>
      <c r="O158" s="263"/>
      <c r="P158" s="263"/>
      <c r="Q158" s="263"/>
      <c r="R158" s="263"/>
      <c r="S158" s="263"/>
      <c r="T158" s="264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5" t="s">
        <v>208</v>
      </c>
      <c r="AU158" s="265" t="s">
        <v>81</v>
      </c>
      <c r="AV158" s="15" t="s">
        <v>204</v>
      </c>
      <c r="AW158" s="15" t="s">
        <v>33</v>
      </c>
      <c r="AX158" s="15" t="s">
        <v>79</v>
      </c>
      <c r="AY158" s="265" t="s">
        <v>196</v>
      </c>
    </row>
    <row r="159" s="12" customFormat="1" ht="22.8" customHeight="1">
      <c r="A159" s="12"/>
      <c r="B159" s="199"/>
      <c r="C159" s="200"/>
      <c r="D159" s="201" t="s">
        <v>71</v>
      </c>
      <c r="E159" s="213" t="s">
        <v>2602</v>
      </c>
      <c r="F159" s="213" t="s">
        <v>2815</v>
      </c>
      <c r="G159" s="200"/>
      <c r="H159" s="200"/>
      <c r="I159" s="203"/>
      <c r="J159" s="214">
        <f>BK159</f>
        <v>0</v>
      </c>
      <c r="K159" s="200"/>
      <c r="L159" s="205"/>
      <c r="M159" s="206"/>
      <c r="N159" s="207"/>
      <c r="O159" s="207"/>
      <c r="P159" s="208">
        <f>SUM(P160:P192)</f>
        <v>0</v>
      </c>
      <c r="Q159" s="207"/>
      <c r="R159" s="208">
        <f>SUM(R160:R192)</f>
        <v>0.57103199999999998</v>
      </c>
      <c r="S159" s="207"/>
      <c r="T159" s="209">
        <f>SUM(T160:T192)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0" t="s">
        <v>79</v>
      </c>
      <c r="AT159" s="211" t="s">
        <v>71</v>
      </c>
      <c r="AU159" s="211" t="s">
        <v>79</v>
      </c>
      <c r="AY159" s="210" t="s">
        <v>196</v>
      </c>
      <c r="BK159" s="212">
        <f>SUM(BK160:BK192)</f>
        <v>0</v>
      </c>
    </row>
    <row r="160" s="2" customFormat="1" ht="21.75" customHeight="1">
      <c r="A160" s="41"/>
      <c r="B160" s="42"/>
      <c r="C160" s="215" t="s">
        <v>259</v>
      </c>
      <c r="D160" s="215" t="s">
        <v>199</v>
      </c>
      <c r="E160" s="216" t="s">
        <v>2604</v>
      </c>
      <c r="F160" s="217" t="s">
        <v>2605</v>
      </c>
      <c r="G160" s="218" t="s">
        <v>202</v>
      </c>
      <c r="H160" s="219">
        <v>2.7999999999999998</v>
      </c>
      <c r="I160" s="220"/>
      <c r="J160" s="221">
        <f>ROUND(I160*H160,2)</f>
        <v>0</v>
      </c>
      <c r="K160" s="217" t="s">
        <v>203</v>
      </c>
      <c r="L160" s="47"/>
      <c r="M160" s="222" t="s">
        <v>19</v>
      </c>
      <c r="N160" s="223" t="s">
        <v>43</v>
      </c>
      <c r="O160" s="87"/>
      <c r="P160" s="224">
        <f>O160*H160</f>
        <v>0</v>
      </c>
      <c r="Q160" s="224">
        <v>0</v>
      </c>
      <c r="R160" s="224">
        <f>Q160*H160</f>
        <v>0</v>
      </c>
      <c r="S160" s="224">
        <v>0</v>
      </c>
      <c r="T160" s="22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6" t="s">
        <v>204</v>
      </c>
      <c r="AT160" s="226" t="s">
        <v>199</v>
      </c>
      <c r="AU160" s="226" t="s">
        <v>81</v>
      </c>
      <c r="AY160" s="20" t="s">
        <v>196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20" t="s">
        <v>79</v>
      </c>
      <c r="BK160" s="227">
        <f>ROUND(I160*H160,2)</f>
        <v>0</v>
      </c>
      <c r="BL160" s="20" t="s">
        <v>204</v>
      </c>
      <c r="BM160" s="226" t="s">
        <v>2816</v>
      </c>
    </row>
    <row r="161" s="2" customFormat="1">
      <c r="A161" s="41"/>
      <c r="B161" s="42"/>
      <c r="C161" s="43"/>
      <c r="D161" s="228" t="s">
        <v>206</v>
      </c>
      <c r="E161" s="43"/>
      <c r="F161" s="229" t="s">
        <v>2607</v>
      </c>
      <c r="G161" s="43"/>
      <c r="H161" s="43"/>
      <c r="I161" s="230"/>
      <c r="J161" s="43"/>
      <c r="K161" s="43"/>
      <c r="L161" s="47"/>
      <c r="M161" s="231"/>
      <c r="N161" s="23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206</v>
      </c>
      <c r="AU161" s="20" t="s">
        <v>81</v>
      </c>
    </row>
    <row r="162" s="13" customFormat="1">
      <c r="A162" s="13"/>
      <c r="B162" s="233"/>
      <c r="C162" s="234"/>
      <c r="D162" s="235" t="s">
        <v>208</v>
      </c>
      <c r="E162" s="236" t="s">
        <v>19</v>
      </c>
      <c r="F162" s="237" t="s">
        <v>2817</v>
      </c>
      <c r="G162" s="234"/>
      <c r="H162" s="236" t="s">
        <v>19</v>
      </c>
      <c r="I162" s="238"/>
      <c r="J162" s="234"/>
      <c r="K162" s="234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208</v>
      </c>
      <c r="AU162" s="243" t="s">
        <v>81</v>
      </c>
      <c r="AV162" s="13" t="s">
        <v>79</v>
      </c>
      <c r="AW162" s="13" t="s">
        <v>33</v>
      </c>
      <c r="AX162" s="13" t="s">
        <v>72</v>
      </c>
      <c r="AY162" s="243" t="s">
        <v>196</v>
      </c>
    </row>
    <row r="163" s="13" customFormat="1">
      <c r="A163" s="13"/>
      <c r="B163" s="233"/>
      <c r="C163" s="234"/>
      <c r="D163" s="235" t="s">
        <v>208</v>
      </c>
      <c r="E163" s="236" t="s">
        <v>19</v>
      </c>
      <c r="F163" s="237" t="s">
        <v>2818</v>
      </c>
      <c r="G163" s="234"/>
      <c r="H163" s="236" t="s">
        <v>19</v>
      </c>
      <c r="I163" s="238"/>
      <c r="J163" s="234"/>
      <c r="K163" s="234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208</v>
      </c>
      <c r="AU163" s="243" t="s">
        <v>81</v>
      </c>
      <c r="AV163" s="13" t="s">
        <v>79</v>
      </c>
      <c r="AW163" s="13" t="s">
        <v>33</v>
      </c>
      <c r="AX163" s="13" t="s">
        <v>72</v>
      </c>
      <c r="AY163" s="243" t="s">
        <v>196</v>
      </c>
    </row>
    <row r="164" s="14" customFormat="1">
      <c r="A164" s="14"/>
      <c r="B164" s="244"/>
      <c r="C164" s="245"/>
      <c r="D164" s="235" t="s">
        <v>208</v>
      </c>
      <c r="E164" s="246" t="s">
        <v>19</v>
      </c>
      <c r="F164" s="247" t="s">
        <v>2819</v>
      </c>
      <c r="G164" s="245"/>
      <c r="H164" s="248">
        <v>1.3</v>
      </c>
      <c r="I164" s="249"/>
      <c r="J164" s="245"/>
      <c r="K164" s="245"/>
      <c r="L164" s="250"/>
      <c r="M164" s="251"/>
      <c r="N164" s="252"/>
      <c r="O164" s="252"/>
      <c r="P164" s="252"/>
      <c r="Q164" s="252"/>
      <c r="R164" s="252"/>
      <c r="S164" s="252"/>
      <c r="T164" s="253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4" t="s">
        <v>208</v>
      </c>
      <c r="AU164" s="254" t="s">
        <v>81</v>
      </c>
      <c r="AV164" s="14" t="s">
        <v>81</v>
      </c>
      <c r="AW164" s="14" t="s">
        <v>33</v>
      </c>
      <c r="AX164" s="14" t="s">
        <v>72</v>
      </c>
      <c r="AY164" s="254" t="s">
        <v>196</v>
      </c>
    </row>
    <row r="165" s="13" customFormat="1">
      <c r="A165" s="13"/>
      <c r="B165" s="233"/>
      <c r="C165" s="234"/>
      <c r="D165" s="235" t="s">
        <v>208</v>
      </c>
      <c r="E165" s="236" t="s">
        <v>19</v>
      </c>
      <c r="F165" s="237" t="s">
        <v>2783</v>
      </c>
      <c r="G165" s="234"/>
      <c r="H165" s="236" t="s">
        <v>19</v>
      </c>
      <c r="I165" s="238"/>
      <c r="J165" s="234"/>
      <c r="K165" s="234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208</v>
      </c>
      <c r="AU165" s="243" t="s">
        <v>81</v>
      </c>
      <c r="AV165" s="13" t="s">
        <v>79</v>
      </c>
      <c r="AW165" s="13" t="s">
        <v>33</v>
      </c>
      <c r="AX165" s="13" t="s">
        <v>72</v>
      </c>
      <c r="AY165" s="243" t="s">
        <v>196</v>
      </c>
    </row>
    <row r="166" s="13" customFormat="1">
      <c r="A166" s="13"/>
      <c r="B166" s="233"/>
      <c r="C166" s="234"/>
      <c r="D166" s="235" t="s">
        <v>208</v>
      </c>
      <c r="E166" s="236" t="s">
        <v>19</v>
      </c>
      <c r="F166" s="237" t="s">
        <v>2817</v>
      </c>
      <c r="G166" s="234"/>
      <c r="H166" s="236" t="s">
        <v>19</v>
      </c>
      <c r="I166" s="238"/>
      <c r="J166" s="234"/>
      <c r="K166" s="234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208</v>
      </c>
      <c r="AU166" s="243" t="s">
        <v>81</v>
      </c>
      <c r="AV166" s="13" t="s">
        <v>79</v>
      </c>
      <c r="AW166" s="13" t="s">
        <v>33</v>
      </c>
      <c r="AX166" s="13" t="s">
        <v>72</v>
      </c>
      <c r="AY166" s="243" t="s">
        <v>196</v>
      </c>
    </row>
    <row r="167" s="13" customFormat="1">
      <c r="A167" s="13"/>
      <c r="B167" s="233"/>
      <c r="C167" s="234"/>
      <c r="D167" s="235" t="s">
        <v>208</v>
      </c>
      <c r="E167" s="236" t="s">
        <v>19</v>
      </c>
      <c r="F167" s="237" t="s">
        <v>2820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208</v>
      </c>
      <c r="AU167" s="243" t="s">
        <v>81</v>
      </c>
      <c r="AV167" s="13" t="s">
        <v>79</v>
      </c>
      <c r="AW167" s="13" t="s">
        <v>33</v>
      </c>
      <c r="AX167" s="13" t="s">
        <v>72</v>
      </c>
      <c r="AY167" s="243" t="s">
        <v>196</v>
      </c>
    </row>
    <row r="168" s="14" customFormat="1">
      <c r="A168" s="14"/>
      <c r="B168" s="244"/>
      <c r="C168" s="245"/>
      <c r="D168" s="235" t="s">
        <v>208</v>
      </c>
      <c r="E168" s="246" t="s">
        <v>19</v>
      </c>
      <c r="F168" s="247" t="s">
        <v>2821</v>
      </c>
      <c r="G168" s="245"/>
      <c r="H168" s="248">
        <v>0.69999999999999996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4" t="s">
        <v>208</v>
      </c>
      <c r="AU168" s="254" t="s">
        <v>81</v>
      </c>
      <c r="AV168" s="14" t="s">
        <v>81</v>
      </c>
      <c r="AW168" s="14" t="s">
        <v>33</v>
      </c>
      <c r="AX168" s="14" t="s">
        <v>72</v>
      </c>
      <c r="AY168" s="254" t="s">
        <v>196</v>
      </c>
    </row>
    <row r="169" s="13" customFormat="1">
      <c r="A169" s="13"/>
      <c r="B169" s="233"/>
      <c r="C169" s="234"/>
      <c r="D169" s="235" t="s">
        <v>208</v>
      </c>
      <c r="E169" s="236" t="s">
        <v>19</v>
      </c>
      <c r="F169" s="237" t="s">
        <v>2783</v>
      </c>
      <c r="G169" s="234"/>
      <c r="H169" s="236" t="s">
        <v>19</v>
      </c>
      <c r="I169" s="238"/>
      <c r="J169" s="234"/>
      <c r="K169" s="234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208</v>
      </c>
      <c r="AU169" s="243" t="s">
        <v>81</v>
      </c>
      <c r="AV169" s="13" t="s">
        <v>79</v>
      </c>
      <c r="AW169" s="13" t="s">
        <v>33</v>
      </c>
      <c r="AX169" s="13" t="s">
        <v>72</v>
      </c>
      <c r="AY169" s="243" t="s">
        <v>196</v>
      </c>
    </row>
    <row r="170" s="13" customFormat="1">
      <c r="A170" s="13"/>
      <c r="B170" s="233"/>
      <c r="C170" s="234"/>
      <c r="D170" s="235" t="s">
        <v>208</v>
      </c>
      <c r="E170" s="236" t="s">
        <v>19</v>
      </c>
      <c r="F170" s="237" t="s">
        <v>2817</v>
      </c>
      <c r="G170" s="234"/>
      <c r="H170" s="236" t="s">
        <v>19</v>
      </c>
      <c r="I170" s="238"/>
      <c r="J170" s="234"/>
      <c r="K170" s="234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208</v>
      </c>
      <c r="AU170" s="243" t="s">
        <v>81</v>
      </c>
      <c r="AV170" s="13" t="s">
        <v>79</v>
      </c>
      <c r="AW170" s="13" t="s">
        <v>33</v>
      </c>
      <c r="AX170" s="13" t="s">
        <v>72</v>
      </c>
      <c r="AY170" s="243" t="s">
        <v>196</v>
      </c>
    </row>
    <row r="171" s="13" customFormat="1">
      <c r="A171" s="13"/>
      <c r="B171" s="233"/>
      <c r="C171" s="234"/>
      <c r="D171" s="235" t="s">
        <v>208</v>
      </c>
      <c r="E171" s="236" t="s">
        <v>19</v>
      </c>
      <c r="F171" s="237" t="s">
        <v>2822</v>
      </c>
      <c r="G171" s="234"/>
      <c r="H171" s="236" t="s">
        <v>19</v>
      </c>
      <c r="I171" s="238"/>
      <c r="J171" s="234"/>
      <c r="K171" s="234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208</v>
      </c>
      <c r="AU171" s="243" t="s">
        <v>81</v>
      </c>
      <c r="AV171" s="13" t="s">
        <v>79</v>
      </c>
      <c r="AW171" s="13" t="s">
        <v>33</v>
      </c>
      <c r="AX171" s="13" t="s">
        <v>72</v>
      </c>
      <c r="AY171" s="243" t="s">
        <v>196</v>
      </c>
    </row>
    <row r="172" s="14" customFormat="1">
      <c r="A172" s="14"/>
      <c r="B172" s="244"/>
      <c r="C172" s="245"/>
      <c r="D172" s="235" t="s">
        <v>208</v>
      </c>
      <c r="E172" s="246" t="s">
        <v>19</v>
      </c>
      <c r="F172" s="247" t="s">
        <v>2823</v>
      </c>
      <c r="G172" s="245"/>
      <c r="H172" s="248">
        <v>0.80000000000000004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4" t="s">
        <v>208</v>
      </c>
      <c r="AU172" s="254" t="s">
        <v>81</v>
      </c>
      <c r="AV172" s="14" t="s">
        <v>81</v>
      </c>
      <c r="AW172" s="14" t="s">
        <v>33</v>
      </c>
      <c r="AX172" s="14" t="s">
        <v>72</v>
      </c>
      <c r="AY172" s="254" t="s">
        <v>196</v>
      </c>
    </row>
    <row r="173" s="13" customFormat="1">
      <c r="A173" s="13"/>
      <c r="B173" s="233"/>
      <c r="C173" s="234"/>
      <c r="D173" s="235" t="s">
        <v>208</v>
      </c>
      <c r="E173" s="236" t="s">
        <v>19</v>
      </c>
      <c r="F173" s="237" t="s">
        <v>2783</v>
      </c>
      <c r="G173" s="234"/>
      <c r="H173" s="236" t="s">
        <v>19</v>
      </c>
      <c r="I173" s="238"/>
      <c r="J173" s="234"/>
      <c r="K173" s="234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208</v>
      </c>
      <c r="AU173" s="243" t="s">
        <v>81</v>
      </c>
      <c r="AV173" s="13" t="s">
        <v>79</v>
      </c>
      <c r="AW173" s="13" t="s">
        <v>33</v>
      </c>
      <c r="AX173" s="13" t="s">
        <v>72</v>
      </c>
      <c r="AY173" s="243" t="s">
        <v>196</v>
      </c>
    </row>
    <row r="174" s="15" customFormat="1">
      <c r="A174" s="15"/>
      <c r="B174" s="255"/>
      <c r="C174" s="256"/>
      <c r="D174" s="235" t="s">
        <v>208</v>
      </c>
      <c r="E174" s="257" t="s">
        <v>19</v>
      </c>
      <c r="F174" s="258" t="s">
        <v>219</v>
      </c>
      <c r="G174" s="256"/>
      <c r="H174" s="259">
        <v>2.7999999999999998</v>
      </c>
      <c r="I174" s="260"/>
      <c r="J174" s="256"/>
      <c r="K174" s="256"/>
      <c r="L174" s="261"/>
      <c r="M174" s="262"/>
      <c r="N174" s="263"/>
      <c r="O174" s="263"/>
      <c r="P174" s="263"/>
      <c r="Q174" s="263"/>
      <c r="R174" s="263"/>
      <c r="S174" s="263"/>
      <c r="T174" s="264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5" t="s">
        <v>208</v>
      </c>
      <c r="AU174" s="265" t="s">
        <v>81</v>
      </c>
      <c r="AV174" s="15" t="s">
        <v>204</v>
      </c>
      <c r="AW174" s="15" t="s">
        <v>33</v>
      </c>
      <c r="AX174" s="15" t="s">
        <v>79</v>
      </c>
      <c r="AY174" s="265" t="s">
        <v>196</v>
      </c>
    </row>
    <row r="175" s="2" customFormat="1" ht="21.75" customHeight="1">
      <c r="A175" s="41"/>
      <c r="B175" s="42"/>
      <c r="C175" s="215" t="s">
        <v>314</v>
      </c>
      <c r="D175" s="215" t="s">
        <v>199</v>
      </c>
      <c r="E175" s="216" t="s">
        <v>2784</v>
      </c>
      <c r="F175" s="217" t="s">
        <v>2785</v>
      </c>
      <c r="G175" s="218" t="s">
        <v>202</v>
      </c>
      <c r="H175" s="219">
        <v>2.7999999999999998</v>
      </c>
      <c r="I175" s="220"/>
      <c r="J175" s="221">
        <f>ROUND(I175*H175,2)</f>
        <v>0</v>
      </c>
      <c r="K175" s="217" t="s">
        <v>19</v>
      </c>
      <c r="L175" s="47"/>
      <c r="M175" s="222" t="s">
        <v>19</v>
      </c>
      <c r="N175" s="223" t="s">
        <v>43</v>
      </c>
      <c r="O175" s="87"/>
      <c r="P175" s="224">
        <f>O175*H175</f>
        <v>0</v>
      </c>
      <c r="Q175" s="224">
        <v>0.20394000000000001</v>
      </c>
      <c r="R175" s="224">
        <f>Q175*H175</f>
        <v>0.57103199999999998</v>
      </c>
      <c r="S175" s="224">
        <v>0</v>
      </c>
      <c r="T175" s="22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204</v>
      </c>
      <c r="AT175" s="226" t="s">
        <v>199</v>
      </c>
      <c r="AU175" s="226" t="s">
        <v>81</v>
      </c>
      <c r="AY175" s="20" t="s">
        <v>196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79</v>
      </c>
      <c r="BK175" s="227">
        <f>ROUND(I175*H175,2)</f>
        <v>0</v>
      </c>
      <c r="BL175" s="20" t="s">
        <v>204</v>
      </c>
      <c r="BM175" s="226" t="s">
        <v>2824</v>
      </c>
    </row>
    <row r="176" s="13" customFormat="1">
      <c r="A176" s="13"/>
      <c r="B176" s="233"/>
      <c r="C176" s="234"/>
      <c r="D176" s="235" t="s">
        <v>208</v>
      </c>
      <c r="E176" s="236" t="s">
        <v>19</v>
      </c>
      <c r="F176" s="237" t="s">
        <v>2817</v>
      </c>
      <c r="G176" s="234"/>
      <c r="H176" s="236" t="s">
        <v>19</v>
      </c>
      <c r="I176" s="238"/>
      <c r="J176" s="234"/>
      <c r="K176" s="234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208</v>
      </c>
      <c r="AU176" s="243" t="s">
        <v>81</v>
      </c>
      <c r="AV176" s="13" t="s">
        <v>79</v>
      </c>
      <c r="AW176" s="13" t="s">
        <v>33</v>
      </c>
      <c r="AX176" s="13" t="s">
        <v>72</v>
      </c>
      <c r="AY176" s="243" t="s">
        <v>196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2818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4" customFormat="1">
      <c r="A178" s="14"/>
      <c r="B178" s="244"/>
      <c r="C178" s="245"/>
      <c r="D178" s="235" t="s">
        <v>208</v>
      </c>
      <c r="E178" s="246" t="s">
        <v>19</v>
      </c>
      <c r="F178" s="247" t="s">
        <v>2819</v>
      </c>
      <c r="G178" s="245"/>
      <c r="H178" s="248">
        <v>1.3</v>
      </c>
      <c r="I178" s="249"/>
      <c r="J178" s="245"/>
      <c r="K178" s="245"/>
      <c r="L178" s="250"/>
      <c r="M178" s="251"/>
      <c r="N178" s="252"/>
      <c r="O178" s="252"/>
      <c r="P178" s="252"/>
      <c r="Q178" s="252"/>
      <c r="R178" s="252"/>
      <c r="S178" s="252"/>
      <c r="T178" s="25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4" t="s">
        <v>208</v>
      </c>
      <c r="AU178" s="254" t="s">
        <v>81</v>
      </c>
      <c r="AV178" s="14" t="s">
        <v>81</v>
      </c>
      <c r="AW178" s="14" t="s">
        <v>33</v>
      </c>
      <c r="AX178" s="14" t="s">
        <v>72</v>
      </c>
      <c r="AY178" s="254" t="s">
        <v>196</v>
      </c>
    </row>
    <row r="179" s="13" customFormat="1">
      <c r="A179" s="13"/>
      <c r="B179" s="233"/>
      <c r="C179" s="234"/>
      <c r="D179" s="235" t="s">
        <v>208</v>
      </c>
      <c r="E179" s="236" t="s">
        <v>19</v>
      </c>
      <c r="F179" s="237" t="s">
        <v>2783</v>
      </c>
      <c r="G179" s="234"/>
      <c r="H179" s="236" t="s">
        <v>19</v>
      </c>
      <c r="I179" s="238"/>
      <c r="J179" s="234"/>
      <c r="K179" s="234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208</v>
      </c>
      <c r="AU179" s="243" t="s">
        <v>81</v>
      </c>
      <c r="AV179" s="13" t="s">
        <v>79</v>
      </c>
      <c r="AW179" s="13" t="s">
        <v>33</v>
      </c>
      <c r="AX179" s="13" t="s">
        <v>72</v>
      </c>
      <c r="AY179" s="243" t="s">
        <v>196</v>
      </c>
    </row>
    <row r="180" s="13" customFormat="1">
      <c r="A180" s="13"/>
      <c r="B180" s="233"/>
      <c r="C180" s="234"/>
      <c r="D180" s="235" t="s">
        <v>208</v>
      </c>
      <c r="E180" s="236" t="s">
        <v>19</v>
      </c>
      <c r="F180" s="237" t="s">
        <v>2817</v>
      </c>
      <c r="G180" s="234"/>
      <c r="H180" s="236" t="s">
        <v>19</v>
      </c>
      <c r="I180" s="238"/>
      <c r="J180" s="234"/>
      <c r="K180" s="234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208</v>
      </c>
      <c r="AU180" s="243" t="s">
        <v>81</v>
      </c>
      <c r="AV180" s="13" t="s">
        <v>79</v>
      </c>
      <c r="AW180" s="13" t="s">
        <v>33</v>
      </c>
      <c r="AX180" s="13" t="s">
        <v>72</v>
      </c>
      <c r="AY180" s="243" t="s">
        <v>196</v>
      </c>
    </row>
    <row r="181" s="13" customFormat="1">
      <c r="A181" s="13"/>
      <c r="B181" s="233"/>
      <c r="C181" s="234"/>
      <c r="D181" s="235" t="s">
        <v>208</v>
      </c>
      <c r="E181" s="236" t="s">
        <v>19</v>
      </c>
      <c r="F181" s="237" t="s">
        <v>2820</v>
      </c>
      <c r="G181" s="234"/>
      <c r="H181" s="236" t="s">
        <v>19</v>
      </c>
      <c r="I181" s="238"/>
      <c r="J181" s="234"/>
      <c r="K181" s="234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208</v>
      </c>
      <c r="AU181" s="243" t="s">
        <v>81</v>
      </c>
      <c r="AV181" s="13" t="s">
        <v>79</v>
      </c>
      <c r="AW181" s="13" t="s">
        <v>33</v>
      </c>
      <c r="AX181" s="13" t="s">
        <v>72</v>
      </c>
      <c r="AY181" s="243" t="s">
        <v>196</v>
      </c>
    </row>
    <row r="182" s="14" customFormat="1">
      <c r="A182" s="14"/>
      <c r="B182" s="244"/>
      <c r="C182" s="245"/>
      <c r="D182" s="235" t="s">
        <v>208</v>
      </c>
      <c r="E182" s="246" t="s">
        <v>19</v>
      </c>
      <c r="F182" s="247" t="s">
        <v>2821</v>
      </c>
      <c r="G182" s="245"/>
      <c r="H182" s="248">
        <v>0.69999999999999996</v>
      </c>
      <c r="I182" s="249"/>
      <c r="J182" s="245"/>
      <c r="K182" s="245"/>
      <c r="L182" s="250"/>
      <c r="M182" s="251"/>
      <c r="N182" s="252"/>
      <c r="O182" s="252"/>
      <c r="P182" s="252"/>
      <c r="Q182" s="252"/>
      <c r="R182" s="252"/>
      <c r="S182" s="252"/>
      <c r="T182" s="25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4" t="s">
        <v>208</v>
      </c>
      <c r="AU182" s="254" t="s">
        <v>81</v>
      </c>
      <c r="AV182" s="14" t="s">
        <v>81</v>
      </c>
      <c r="AW182" s="14" t="s">
        <v>33</v>
      </c>
      <c r="AX182" s="14" t="s">
        <v>72</v>
      </c>
      <c r="AY182" s="254" t="s">
        <v>196</v>
      </c>
    </row>
    <row r="183" s="13" customFormat="1">
      <c r="A183" s="13"/>
      <c r="B183" s="233"/>
      <c r="C183" s="234"/>
      <c r="D183" s="235" t="s">
        <v>208</v>
      </c>
      <c r="E183" s="236" t="s">
        <v>19</v>
      </c>
      <c r="F183" s="237" t="s">
        <v>2783</v>
      </c>
      <c r="G183" s="234"/>
      <c r="H183" s="236" t="s">
        <v>19</v>
      </c>
      <c r="I183" s="238"/>
      <c r="J183" s="234"/>
      <c r="K183" s="234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208</v>
      </c>
      <c r="AU183" s="243" t="s">
        <v>81</v>
      </c>
      <c r="AV183" s="13" t="s">
        <v>79</v>
      </c>
      <c r="AW183" s="13" t="s">
        <v>33</v>
      </c>
      <c r="AX183" s="13" t="s">
        <v>72</v>
      </c>
      <c r="AY183" s="243" t="s">
        <v>196</v>
      </c>
    </row>
    <row r="184" s="13" customFormat="1">
      <c r="A184" s="13"/>
      <c r="B184" s="233"/>
      <c r="C184" s="234"/>
      <c r="D184" s="235" t="s">
        <v>208</v>
      </c>
      <c r="E184" s="236" t="s">
        <v>19</v>
      </c>
      <c r="F184" s="237" t="s">
        <v>2817</v>
      </c>
      <c r="G184" s="234"/>
      <c r="H184" s="236" t="s">
        <v>19</v>
      </c>
      <c r="I184" s="238"/>
      <c r="J184" s="234"/>
      <c r="K184" s="234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208</v>
      </c>
      <c r="AU184" s="243" t="s">
        <v>81</v>
      </c>
      <c r="AV184" s="13" t="s">
        <v>79</v>
      </c>
      <c r="AW184" s="13" t="s">
        <v>33</v>
      </c>
      <c r="AX184" s="13" t="s">
        <v>72</v>
      </c>
      <c r="AY184" s="243" t="s">
        <v>196</v>
      </c>
    </row>
    <row r="185" s="13" customFormat="1">
      <c r="A185" s="13"/>
      <c r="B185" s="233"/>
      <c r="C185" s="234"/>
      <c r="D185" s="235" t="s">
        <v>208</v>
      </c>
      <c r="E185" s="236" t="s">
        <v>19</v>
      </c>
      <c r="F185" s="237" t="s">
        <v>2822</v>
      </c>
      <c r="G185" s="234"/>
      <c r="H185" s="236" t="s">
        <v>19</v>
      </c>
      <c r="I185" s="238"/>
      <c r="J185" s="234"/>
      <c r="K185" s="234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208</v>
      </c>
      <c r="AU185" s="243" t="s">
        <v>81</v>
      </c>
      <c r="AV185" s="13" t="s">
        <v>79</v>
      </c>
      <c r="AW185" s="13" t="s">
        <v>33</v>
      </c>
      <c r="AX185" s="13" t="s">
        <v>72</v>
      </c>
      <c r="AY185" s="243" t="s">
        <v>196</v>
      </c>
    </row>
    <row r="186" s="14" customFormat="1">
      <c r="A186" s="14"/>
      <c r="B186" s="244"/>
      <c r="C186" s="245"/>
      <c r="D186" s="235" t="s">
        <v>208</v>
      </c>
      <c r="E186" s="246" t="s">
        <v>19</v>
      </c>
      <c r="F186" s="247" t="s">
        <v>2823</v>
      </c>
      <c r="G186" s="245"/>
      <c r="H186" s="248">
        <v>0.80000000000000004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208</v>
      </c>
      <c r="AU186" s="254" t="s">
        <v>81</v>
      </c>
      <c r="AV186" s="14" t="s">
        <v>81</v>
      </c>
      <c r="AW186" s="14" t="s">
        <v>33</v>
      </c>
      <c r="AX186" s="14" t="s">
        <v>72</v>
      </c>
      <c r="AY186" s="254" t="s">
        <v>196</v>
      </c>
    </row>
    <row r="187" s="13" customFormat="1">
      <c r="A187" s="13"/>
      <c r="B187" s="233"/>
      <c r="C187" s="234"/>
      <c r="D187" s="235" t="s">
        <v>208</v>
      </c>
      <c r="E187" s="236" t="s">
        <v>19</v>
      </c>
      <c r="F187" s="237" t="s">
        <v>2783</v>
      </c>
      <c r="G187" s="234"/>
      <c r="H187" s="236" t="s">
        <v>19</v>
      </c>
      <c r="I187" s="238"/>
      <c r="J187" s="234"/>
      <c r="K187" s="234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208</v>
      </c>
      <c r="AU187" s="243" t="s">
        <v>81</v>
      </c>
      <c r="AV187" s="13" t="s">
        <v>79</v>
      </c>
      <c r="AW187" s="13" t="s">
        <v>33</v>
      </c>
      <c r="AX187" s="13" t="s">
        <v>72</v>
      </c>
      <c r="AY187" s="243" t="s">
        <v>196</v>
      </c>
    </row>
    <row r="188" s="15" customFormat="1">
      <c r="A188" s="15"/>
      <c r="B188" s="255"/>
      <c r="C188" s="256"/>
      <c r="D188" s="235" t="s">
        <v>208</v>
      </c>
      <c r="E188" s="257" t="s">
        <v>19</v>
      </c>
      <c r="F188" s="258" t="s">
        <v>219</v>
      </c>
      <c r="G188" s="256"/>
      <c r="H188" s="259">
        <v>2.7999999999999998</v>
      </c>
      <c r="I188" s="260"/>
      <c r="J188" s="256"/>
      <c r="K188" s="256"/>
      <c r="L188" s="261"/>
      <c r="M188" s="262"/>
      <c r="N188" s="263"/>
      <c r="O188" s="263"/>
      <c r="P188" s="263"/>
      <c r="Q188" s="263"/>
      <c r="R188" s="263"/>
      <c r="S188" s="263"/>
      <c r="T188" s="264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65" t="s">
        <v>208</v>
      </c>
      <c r="AU188" s="265" t="s">
        <v>81</v>
      </c>
      <c r="AV188" s="15" t="s">
        <v>204</v>
      </c>
      <c r="AW188" s="15" t="s">
        <v>33</v>
      </c>
      <c r="AX188" s="15" t="s">
        <v>79</v>
      </c>
      <c r="AY188" s="265" t="s">
        <v>196</v>
      </c>
    </row>
    <row r="189" s="2" customFormat="1" ht="24.15" customHeight="1">
      <c r="A189" s="41"/>
      <c r="B189" s="42"/>
      <c r="C189" s="215" t="s">
        <v>323</v>
      </c>
      <c r="D189" s="215" t="s">
        <v>199</v>
      </c>
      <c r="E189" s="216" t="s">
        <v>1073</v>
      </c>
      <c r="F189" s="217" t="s">
        <v>1074</v>
      </c>
      <c r="G189" s="218" t="s">
        <v>317</v>
      </c>
      <c r="H189" s="219">
        <v>0.57099999999999995</v>
      </c>
      <c r="I189" s="220"/>
      <c r="J189" s="221">
        <f>ROUND(I189*H189,2)</f>
        <v>0</v>
      </c>
      <c r="K189" s="217" t="s">
        <v>203</v>
      </c>
      <c r="L189" s="47"/>
      <c r="M189" s="222" t="s">
        <v>19</v>
      </c>
      <c r="N189" s="223" t="s">
        <v>43</v>
      </c>
      <c r="O189" s="87"/>
      <c r="P189" s="224">
        <f>O189*H189</f>
        <v>0</v>
      </c>
      <c r="Q189" s="224">
        <v>0</v>
      </c>
      <c r="R189" s="224">
        <f>Q189*H189</f>
        <v>0</v>
      </c>
      <c r="S189" s="224">
        <v>0</v>
      </c>
      <c r="T189" s="225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6" t="s">
        <v>204</v>
      </c>
      <c r="AT189" s="226" t="s">
        <v>199</v>
      </c>
      <c r="AU189" s="226" t="s">
        <v>81</v>
      </c>
      <c r="AY189" s="20" t="s">
        <v>196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20" t="s">
        <v>79</v>
      </c>
      <c r="BK189" s="227">
        <f>ROUND(I189*H189,2)</f>
        <v>0</v>
      </c>
      <c r="BL189" s="20" t="s">
        <v>204</v>
      </c>
      <c r="BM189" s="226" t="s">
        <v>2825</v>
      </c>
    </row>
    <row r="190" s="2" customFormat="1">
      <c r="A190" s="41"/>
      <c r="B190" s="42"/>
      <c r="C190" s="43"/>
      <c r="D190" s="228" t="s">
        <v>206</v>
      </c>
      <c r="E190" s="43"/>
      <c r="F190" s="229" t="s">
        <v>1076</v>
      </c>
      <c r="G190" s="43"/>
      <c r="H190" s="43"/>
      <c r="I190" s="230"/>
      <c r="J190" s="43"/>
      <c r="K190" s="43"/>
      <c r="L190" s="47"/>
      <c r="M190" s="231"/>
      <c r="N190" s="232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206</v>
      </c>
      <c r="AU190" s="20" t="s">
        <v>81</v>
      </c>
    </row>
    <row r="191" s="14" customFormat="1">
      <c r="A191" s="14"/>
      <c r="B191" s="244"/>
      <c r="C191" s="245"/>
      <c r="D191" s="235" t="s">
        <v>208</v>
      </c>
      <c r="E191" s="246" t="s">
        <v>19</v>
      </c>
      <c r="F191" s="247" t="s">
        <v>2826</v>
      </c>
      <c r="G191" s="245"/>
      <c r="H191" s="248">
        <v>0.57099999999999995</v>
      </c>
      <c r="I191" s="249"/>
      <c r="J191" s="245"/>
      <c r="K191" s="245"/>
      <c r="L191" s="250"/>
      <c r="M191" s="251"/>
      <c r="N191" s="252"/>
      <c r="O191" s="252"/>
      <c r="P191" s="252"/>
      <c r="Q191" s="252"/>
      <c r="R191" s="252"/>
      <c r="S191" s="252"/>
      <c r="T191" s="25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4" t="s">
        <v>208</v>
      </c>
      <c r="AU191" s="254" t="s">
        <v>81</v>
      </c>
      <c r="AV191" s="14" t="s">
        <v>81</v>
      </c>
      <c r="AW191" s="14" t="s">
        <v>33</v>
      </c>
      <c r="AX191" s="14" t="s">
        <v>72</v>
      </c>
      <c r="AY191" s="254" t="s">
        <v>196</v>
      </c>
    </row>
    <row r="192" s="15" customFormat="1">
      <c r="A192" s="15"/>
      <c r="B192" s="255"/>
      <c r="C192" s="256"/>
      <c r="D192" s="235" t="s">
        <v>208</v>
      </c>
      <c r="E192" s="257" t="s">
        <v>19</v>
      </c>
      <c r="F192" s="258" t="s">
        <v>219</v>
      </c>
      <c r="G192" s="256"/>
      <c r="H192" s="259">
        <v>0.57099999999999995</v>
      </c>
      <c r="I192" s="260"/>
      <c r="J192" s="256"/>
      <c r="K192" s="256"/>
      <c r="L192" s="261"/>
      <c r="M192" s="277"/>
      <c r="N192" s="278"/>
      <c r="O192" s="278"/>
      <c r="P192" s="278"/>
      <c r="Q192" s="278"/>
      <c r="R192" s="278"/>
      <c r="S192" s="278"/>
      <c r="T192" s="279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65" t="s">
        <v>208</v>
      </c>
      <c r="AU192" s="265" t="s">
        <v>81</v>
      </c>
      <c r="AV192" s="15" t="s">
        <v>204</v>
      </c>
      <c r="AW192" s="15" t="s">
        <v>33</v>
      </c>
      <c r="AX192" s="15" t="s">
        <v>79</v>
      </c>
      <c r="AY192" s="265" t="s">
        <v>196</v>
      </c>
    </row>
    <row r="193" s="2" customFormat="1" ht="6.96" customHeight="1">
      <c r="A193" s="41"/>
      <c r="B193" s="62"/>
      <c r="C193" s="63"/>
      <c r="D193" s="63"/>
      <c r="E193" s="63"/>
      <c r="F193" s="63"/>
      <c r="G193" s="63"/>
      <c r="H193" s="63"/>
      <c r="I193" s="63"/>
      <c r="J193" s="63"/>
      <c r="K193" s="63"/>
      <c r="L193" s="47"/>
      <c r="M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</row>
  </sheetData>
  <sheetProtection sheet="1" autoFilter="0" formatColumns="0" formatRows="0" objects="1" scenarios="1" spinCount="100000" saltValue="IHlNDfG5qHc0zkHr4TTIvFhZthKS33HfvELr27L3hq384YcTS9IPR0woYqrKXsMt+6tkIVoxazNJsBhunft6UQ==" hashValue="nxCrVf4zd5zZYqg2xisEhiavzGVLWiplc2TS3lAslPknagj1XBPPI1K9N8Uep7p/FvmZBPoMs61F9WzVSyXizQ==" algorithmName="SHA-512" password="CC35"/>
  <autoFilter ref="C89:K19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3_02/184852233"/>
    <hyperlink ref="F102" r:id="rId2" display="https://podminky.urs.cz/item/CS_URS_2023_02/181912112"/>
    <hyperlink ref="F115" r:id="rId3" display="https://podminky.urs.cz/item/CS_URS_2023_02/998229111"/>
    <hyperlink ref="F119" r:id="rId4" display="https://podminky.urs.cz/item/CS_URS_2023_02/181912112"/>
    <hyperlink ref="F156" r:id="rId5" display="https://podminky.urs.cz/item/CS_URS_2023_02/998229111"/>
    <hyperlink ref="F161" r:id="rId6" display="https://podminky.urs.cz/item/CS_URS_2023_02/181912112"/>
    <hyperlink ref="F190" r:id="rId7" display="https://podminky.urs.cz/item/CS_URS_2023_02/9982314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149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2119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2827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ROUND((SUM(BE88:BE248)),  2)</f>
        <v>0</v>
      </c>
      <c r="G35" s="41"/>
      <c r="H35" s="41"/>
      <c r="I35" s="160">
        <v>0.20999999999999999</v>
      </c>
      <c r="J35" s="159">
        <f>ROUND(((SUM(BE88:BE248))*I35),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ROUND((SUM(BF88:BF248)),  2)</f>
        <v>0</v>
      </c>
      <c r="G36" s="41"/>
      <c r="H36" s="41"/>
      <c r="I36" s="160">
        <v>0.14999999999999999</v>
      </c>
      <c r="J36" s="159">
        <f>ROUND(((SUM(BF88:BF248))*I36),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ROUND((SUM(BG88:BG248)),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ROUND((SUM(BH88:BH248)),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ROUND((SUM(BI88:BI248)),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2119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2023-065-04-06 - SO-04 - Krajinářské úpravy- drobné prvky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895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801</v>
      </c>
      <c r="E66" s="185"/>
      <c r="F66" s="185"/>
      <c r="G66" s="185"/>
      <c r="H66" s="185"/>
      <c r="I66" s="185"/>
      <c r="J66" s="186">
        <f>J196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181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Vědomice - Úprava ulice Na Zavadilce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166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2119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168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2023-065-04-06 - SO-04 - Krajinářské úpravy- drobné prvky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6. 11. 2023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182</v>
      </c>
      <c r="D87" s="191" t="s">
        <v>57</v>
      </c>
      <c r="E87" s="191" t="s">
        <v>53</v>
      </c>
      <c r="F87" s="191" t="s">
        <v>54</v>
      </c>
      <c r="G87" s="191" t="s">
        <v>183</v>
      </c>
      <c r="H87" s="191" t="s">
        <v>184</v>
      </c>
      <c r="I87" s="191" t="s">
        <v>185</v>
      </c>
      <c r="J87" s="191" t="s">
        <v>173</v>
      </c>
      <c r="K87" s="192" t="s">
        <v>186</v>
      </c>
      <c r="L87" s="193"/>
      <c r="M87" s="95" t="s">
        <v>19</v>
      </c>
      <c r="N87" s="96" t="s">
        <v>42</v>
      </c>
      <c r="O87" s="96" t="s">
        <v>187</v>
      </c>
      <c r="P87" s="96" t="s">
        <v>188</v>
      </c>
      <c r="Q87" s="96" t="s">
        <v>189</v>
      </c>
      <c r="R87" s="96" t="s">
        <v>190</v>
      </c>
      <c r="S87" s="96" t="s">
        <v>191</v>
      </c>
      <c r="T87" s="97" t="s">
        <v>192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193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</f>
        <v>0</v>
      </c>
      <c r="Q88" s="99"/>
      <c r="R88" s="196">
        <f>R89</f>
        <v>0.74549999999999994</v>
      </c>
      <c r="S88" s="99"/>
      <c r="T88" s="197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174</v>
      </c>
      <c r="BK88" s="198">
        <f>BK89</f>
        <v>0</v>
      </c>
    </row>
    <row r="89" s="12" customFormat="1" ht="25.92" customHeight="1">
      <c r="A89" s="12"/>
      <c r="B89" s="199"/>
      <c r="C89" s="200"/>
      <c r="D89" s="201" t="s">
        <v>71</v>
      </c>
      <c r="E89" s="202" t="s">
        <v>194</v>
      </c>
      <c r="F89" s="202" t="s">
        <v>195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P90+P196</f>
        <v>0</v>
      </c>
      <c r="Q89" s="207"/>
      <c r="R89" s="208">
        <f>R90+R196</f>
        <v>0.74549999999999994</v>
      </c>
      <c r="S89" s="207"/>
      <c r="T89" s="209">
        <f>T90+T196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79</v>
      </c>
      <c r="AT89" s="211" t="s">
        <v>71</v>
      </c>
      <c r="AU89" s="211" t="s">
        <v>72</v>
      </c>
      <c r="AY89" s="210" t="s">
        <v>196</v>
      </c>
      <c r="BK89" s="212">
        <f>BK90+BK196</f>
        <v>0</v>
      </c>
    </row>
    <row r="90" s="12" customFormat="1" ht="22.8" customHeight="1">
      <c r="A90" s="12"/>
      <c r="B90" s="199"/>
      <c r="C90" s="200"/>
      <c r="D90" s="201" t="s">
        <v>71</v>
      </c>
      <c r="E90" s="213" t="s">
        <v>79</v>
      </c>
      <c r="F90" s="213" t="s">
        <v>898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SUM(P91:P195)</f>
        <v>0</v>
      </c>
      <c r="Q90" s="207"/>
      <c r="R90" s="208">
        <f>SUM(R91:R195)</f>
        <v>0</v>
      </c>
      <c r="S90" s="207"/>
      <c r="T90" s="209">
        <f>SUM(T91:T195)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79</v>
      </c>
      <c r="AT90" s="211" t="s">
        <v>71</v>
      </c>
      <c r="AU90" s="211" t="s">
        <v>79</v>
      </c>
      <c r="AY90" s="210" t="s">
        <v>196</v>
      </c>
      <c r="BK90" s="212">
        <f>SUM(BK91:BK195)</f>
        <v>0</v>
      </c>
    </row>
    <row r="91" s="2" customFormat="1" ht="24.15" customHeight="1">
      <c r="A91" s="41"/>
      <c r="B91" s="42"/>
      <c r="C91" s="215" t="s">
        <v>79</v>
      </c>
      <c r="D91" s="215" t="s">
        <v>199</v>
      </c>
      <c r="E91" s="216" t="s">
        <v>1462</v>
      </c>
      <c r="F91" s="217" t="s">
        <v>1463</v>
      </c>
      <c r="G91" s="218" t="s">
        <v>264</v>
      </c>
      <c r="H91" s="219">
        <v>3.7330000000000001</v>
      </c>
      <c r="I91" s="220"/>
      <c r="J91" s="221">
        <f>ROUND(I91*H91,2)</f>
        <v>0</v>
      </c>
      <c r="K91" s="217" t="s">
        <v>203</v>
      </c>
      <c r="L91" s="47"/>
      <c r="M91" s="222" t="s">
        <v>19</v>
      </c>
      <c r="N91" s="223" t="s">
        <v>43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204</v>
      </c>
      <c r="AT91" s="226" t="s">
        <v>199</v>
      </c>
      <c r="AU91" s="226" t="s">
        <v>81</v>
      </c>
      <c r="AY91" s="20" t="s">
        <v>196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79</v>
      </c>
      <c r="BK91" s="227">
        <f>ROUND(I91*H91,2)</f>
        <v>0</v>
      </c>
      <c r="BL91" s="20" t="s">
        <v>204</v>
      </c>
      <c r="BM91" s="226" t="s">
        <v>2828</v>
      </c>
    </row>
    <row r="92" s="2" customFormat="1">
      <c r="A92" s="41"/>
      <c r="B92" s="42"/>
      <c r="C92" s="43"/>
      <c r="D92" s="228" t="s">
        <v>206</v>
      </c>
      <c r="E92" s="43"/>
      <c r="F92" s="229" t="s">
        <v>1465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206</v>
      </c>
      <c r="AU92" s="20" t="s">
        <v>81</v>
      </c>
    </row>
    <row r="93" s="13" customFormat="1">
      <c r="A93" s="13"/>
      <c r="B93" s="233"/>
      <c r="C93" s="234"/>
      <c r="D93" s="235" t="s">
        <v>208</v>
      </c>
      <c r="E93" s="236" t="s">
        <v>19</v>
      </c>
      <c r="F93" s="237" t="s">
        <v>2829</v>
      </c>
      <c r="G93" s="234"/>
      <c r="H93" s="236" t="s">
        <v>19</v>
      </c>
      <c r="I93" s="238"/>
      <c r="J93" s="234"/>
      <c r="K93" s="234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208</v>
      </c>
      <c r="AU93" s="243" t="s">
        <v>81</v>
      </c>
      <c r="AV93" s="13" t="s">
        <v>79</v>
      </c>
      <c r="AW93" s="13" t="s">
        <v>33</v>
      </c>
      <c r="AX93" s="13" t="s">
        <v>72</v>
      </c>
      <c r="AY93" s="243" t="s">
        <v>196</v>
      </c>
    </row>
    <row r="94" s="13" customFormat="1">
      <c r="A94" s="13"/>
      <c r="B94" s="233"/>
      <c r="C94" s="234"/>
      <c r="D94" s="235" t="s">
        <v>208</v>
      </c>
      <c r="E94" s="236" t="s">
        <v>19</v>
      </c>
      <c r="F94" s="237" t="s">
        <v>2830</v>
      </c>
      <c r="G94" s="234"/>
      <c r="H94" s="236" t="s">
        <v>19</v>
      </c>
      <c r="I94" s="238"/>
      <c r="J94" s="234"/>
      <c r="K94" s="234"/>
      <c r="L94" s="239"/>
      <c r="M94" s="240"/>
      <c r="N94" s="241"/>
      <c r="O94" s="241"/>
      <c r="P94" s="241"/>
      <c r="Q94" s="241"/>
      <c r="R94" s="241"/>
      <c r="S94" s="241"/>
      <c r="T94" s="24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208</v>
      </c>
      <c r="AU94" s="243" t="s">
        <v>81</v>
      </c>
      <c r="AV94" s="13" t="s">
        <v>79</v>
      </c>
      <c r="AW94" s="13" t="s">
        <v>33</v>
      </c>
      <c r="AX94" s="13" t="s">
        <v>72</v>
      </c>
      <c r="AY94" s="243" t="s">
        <v>196</v>
      </c>
    </row>
    <row r="95" s="14" customFormat="1">
      <c r="A95" s="14"/>
      <c r="B95" s="244"/>
      <c r="C95" s="245"/>
      <c r="D95" s="235" t="s">
        <v>208</v>
      </c>
      <c r="E95" s="246" t="s">
        <v>19</v>
      </c>
      <c r="F95" s="247" t="s">
        <v>2831</v>
      </c>
      <c r="G95" s="245"/>
      <c r="H95" s="248">
        <v>1.5</v>
      </c>
      <c r="I95" s="249"/>
      <c r="J95" s="245"/>
      <c r="K95" s="245"/>
      <c r="L95" s="250"/>
      <c r="M95" s="251"/>
      <c r="N95" s="252"/>
      <c r="O95" s="252"/>
      <c r="P95" s="252"/>
      <c r="Q95" s="252"/>
      <c r="R95" s="252"/>
      <c r="S95" s="252"/>
      <c r="T95" s="253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54" t="s">
        <v>208</v>
      </c>
      <c r="AU95" s="254" t="s">
        <v>81</v>
      </c>
      <c r="AV95" s="14" t="s">
        <v>81</v>
      </c>
      <c r="AW95" s="14" t="s">
        <v>33</v>
      </c>
      <c r="AX95" s="14" t="s">
        <v>72</v>
      </c>
      <c r="AY95" s="254" t="s">
        <v>196</v>
      </c>
    </row>
    <row r="96" s="13" customFormat="1">
      <c r="A96" s="13"/>
      <c r="B96" s="233"/>
      <c r="C96" s="234"/>
      <c r="D96" s="235" t="s">
        <v>208</v>
      </c>
      <c r="E96" s="236" t="s">
        <v>19</v>
      </c>
      <c r="F96" s="237" t="s">
        <v>2829</v>
      </c>
      <c r="G96" s="234"/>
      <c r="H96" s="236" t="s">
        <v>19</v>
      </c>
      <c r="I96" s="238"/>
      <c r="J96" s="234"/>
      <c r="K96" s="234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208</v>
      </c>
      <c r="AU96" s="243" t="s">
        <v>81</v>
      </c>
      <c r="AV96" s="13" t="s">
        <v>79</v>
      </c>
      <c r="AW96" s="13" t="s">
        <v>33</v>
      </c>
      <c r="AX96" s="13" t="s">
        <v>72</v>
      </c>
      <c r="AY96" s="243" t="s">
        <v>196</v>
      </c>
    </row>
    <row r="97" s="13" customFormat="1">
      <c r="A97" s="13"/>
      <c r="B97" s="233"/>
      <c r="C97" s="234"/>
      <c r="D97" s="235" t="s">
        <v>208</v>
      </c>
      <c r="E97" s="236" t="s">
        <v>19</v>
      </c>
      <c r="F97" s="237" t="s">
        <v>2832</v>
      </c>
      <c r="G97" s="234"/>
      <c r="H97" s="236" t="s">
        <v>19</v>
      </c>
      <c r="I97" s="238"/>
      <c r="J97" s="234"/>
      <c r="K97" s="234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208</v>
      </c>
      <c r="AU97" s="243" t="s">
        <v>81</v>
      </c>
      <c r="AV97" s="13" t="s">
        <v>79</v>
      </c>
      <c r="AW97" s="13" t="s">
        <v>33</v>
      </c>
      <c r="AX97" s="13" t="s">
        <v>72</v>
      </c>
      <c r="AY97" s="243" t="s">
        <v>196</v>
      </c>
    </row>
    <row r="98" s="14" customFormat="1">
      <c r="A98" s="14"/>
      <c r="B98" s="244"/>
      <c r="C98" s="245"/>
      <c r="D98" s="235" t="s">
        <v>208</v>
      </c>
      <c r="E98" s="246" t="s">
        <v>19</v>
      </c>
      <c r="F98" s="247" t="s">
        <v>2833</v>
      </c>
      <c r="G98" s="245"/>
      <c r="H98" s="248">
        <v>1.5129999999999999</v>
      </c>
      <c r="I98" s="249"/>
      <c r="J98" s="245"/>
      <c r="K98" s="245"/>
      <c r="L98" s="250"/>
      <c r="M98" s="251"/>
      <c r="N98" s="252"/>
      <c r="O98" s="252"/>
      <c r="P98" s="252"/>
      <c r="Q98" s="252"/>
      <c r="R98" s="252"/>
      <c r="S98" s="252"/>
      <c r="T98" s="253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4" t="s">
        <v>208</v>
      </c>
      <c r="AU98" s="254" t="s">
        <v>81</v>
      </c>
      <c r="AV98" s="14" t="s">
        <v>81</v>
      </c>
      <c r="AW98" s="14" t="s">
        <v>33</v>
      </c>
      <c r="AX98" s="14" t="s">
        <v>72</v>
      </c>
      <c r="AY98" s="254" t="s">
        <v>196</v>
      </c>
    </row>
    <row r="99" s="13" customFormat="1">
      <c r="A99" s="13"/>
      <c r="B99" s="233"/>
      <c r="C99" s="234"/>
      <c r="D99" s="235" t="s">
        <v>208</v>
      </c>
      <c r="E99" s="236" t="s">
        <v>19</v>
      </c>
      <c r="F99" s="237" t="s">
        <v>2829</v>
      </c>
      <c r="G99" s="234"/>
      <c r="H99" s="236" t="s">
        <v>19</v>
      </c>
      <c r="I99" s="238"/>
      <c r="J99" s="234"/>
      <c r="K99" s="234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208</v>
      </c>
      <c r="AU99" s="243" t="s">
        <v>81</v>
      </c>
      <c r="AV99" s="13" t="s">
        <v>79</v>
      </c>
      <c r="AW99" s="13" t="s">
        <v>33</v>
      </c>
      <c r="AX99" s="13" t="s">
        <v>72</v>
      </c>
      <c r="AY99" s="243" t="s">
        <v>196</v>
      </c>
    </row>
    <row r="100" s="13" customFormat="1">
      <c r="A100" s="13"/>
      <c r="B100" s="233"/>
      <c r="C100" s="234"/>
      <c r="D100" s="235" t="s">
        <v>208</v>
      </c>
      <c r="E100" s="236" t="s">
        <v>19</v>
      </c>
      <c r="F100" s="237" t="s">
        <v>2834</v>
      </c>
      <c r="G100" s="234"/>
      <c r="H100" s="236" t="s">
        <v>19</v>
      </c>
      <c r="I100" s="238"/>
      <c r="J100" s="234"/>
      <c r="K100" s="234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208</v>
      </c>
      <c r="AU100" s="243" t="s">
        <v>81</v>
      </c>
      <c r="AV100" s="13" t="s">
        <v>79</v>
      </c>
      <c r="AW100" s="13" t="s">
        <v>33</v>
      </c>
      <c r="AX100" s="13" t="s">
        <v>72</v>
      </c>
      <c r="AY100" s="243" t="s">
        <v>196</v>
      </c>
    </row>
    <row r="101" s="14" customFormat="1">
      <c r="A101" s="14"/>
      <c r="B101" s="244"/>
      <c r="C101" s="245"/>
      <c r="D101" s="235" t="s">
        <v>208</v>
      </c>
      <c r="E101" s="246" t="s">
        <v>19</v>
      </c>
      <c r="F101" s="247" t="s">
        <v>2835</v>
      </c>
      <c r="G101" s="245"/>
      <c r="H101" s="248">
        <v>0.71999999999999997</v>
      </c>
      <c r="I101" s="249"/>
      <c r="J101" s="245"/>
      <c r="K101" s="245"/>
      <c r="L101" s="250"/>
      <c r="M101" s="251"/>
      <c r="N101" s="252"/>
      <c r="O101" s="252"/>
      <c r="P101" s="252"/>
      <c r="Q101" s="252"/>
      <c r="R101" s="252"/>
      <c r="S101" s="252"/>
      <c r="T101" s="253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4" t="s">
        <v>208</v>
      </c>
      <c r="AU101" s="254" t="s">
        <v>81</v>
      </c>
      <c r="AV101" s="14" t="s">
        <v>81</v>
      </c>
      <c r="AW101" s="14" t="s">
        <v>33</v>
      </c>
      <c r="AX101" s="14" t="s">
        <v>72</v>
      </c>
      <c r="AY101" s="254" t="s">
        <v>196</v>
      </c>
    </row>
    <row r="102" s="15" customFormat="1">
      <c r="A102" s="15"/>
      <c r="B102" s="255"/>
      <c r="C102" s="256"/>
      <c r="D102" s="235" t="s">
        <v>208</v>
      </c>
      <c r="E102" s="257" t="s">
        <v>19</v>
      </c>
      <c r="F102" s="258" t="s">
        <v>219</v>
      </c>
      <c r="G102" s="256"/>
      <c r="H102" s="259">
        <v>3.7329999999999997</v>
      </c>
      <c r="I102" s="260"/>
      <c r="J102" s="256"/>
      <c r="K102" s="256"/>
      <c r="L102" s="261"/>
      <c r="M102" s="262"/>
      <c r="N102" s="263"/>
      <c r="O102" s="263"/>
      <c r="P102" s="263"/>
      <c r="Q102" s="263"/>
      <c r="R102" s="263"/>
      <c r="S102" s="263"/>
      <c r="T102" s="264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65" t="s">
        <v>208</v>
      </c>
      <c r="AU102" s="265" t="s">
        <v>81</v>
      </c>
      <c r="AV102" s="15" t="s">
        <v>204</v>
      </c>
      <c r="AW102" s="15" t="s">
        <v>33</v>
      </c>
      <c r="AX102" s="15" t="s">
        <v>79</v>
      </c>
      <c r="AY102" s="265" t="s">
        <v>196</v>
      </c>
    </row>
    <row r="103" s="2" customFormat="1" ht="33" customHeight="1">
      <c r="A103" s="41"/>
      <c r="B103" s="42"/>
      <c r="C103" s="215" t="s">
        <v>81</v>
      </c>
      <c r="D103" s="215" t="s">
        <v>199</v>
      </c>
      <c r="E103" s="216" t="s">
        <v>918</v>
      </c>
      <c r="F103" s="217" t="s">
        <v>919</v>
      </c>
      <c r="G103" s="218" t="s">
        <v>264</v>
      </c>
      <c r="H103" s="219">
        <v>0.83999999999999997</v>
      </c>
      <c r="I103" s="220"/>
      <c r="J103" s="221">
        <f>ROUND(I103*H103,2)</f>
        <v>0</v>
      </c>
      <c r="K103" s="217" t="s">
        <v>203</v>
      </c>
      <c r="L103" s="47"/>
      <c r="M103" s="222" t="s">
        <v>19</v>
      </c>
      <c r="N103" s="223" t="s">
        <v>43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204</v>
      </c>
      <c r="AT103" s="226" t="s">
        <v>199</v>
      </c>
      <c r="AU103" s="226" t="s">
        <v>81</v>
      </c>
      <c r="AY103" s="20" t="s">
        <v>196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79</v>
      </c>
      <c r="BK103" s="227">
        <f>ROUND(I103*H103,2)</f>
        <v>0</v>
      </c>
      <c r="BL103" s="20" t="s">
        <v>204</v>
      </c>
      <c r="BM103" s="226" t="s">
        <v>2836</v>
      </c>
    </row>
    <row r="104" s="2" customFormat="1">
      <c r="A104" s="41"/>
      <c r="B104" s="42"/>
      <c r="C104" s="43"/>
      <c r="D104" s="228" t="s">
        <v>206</v>
      </c>
      <c r="E104" s="43"/>
      <c r="F104" s="229" t="s">
        <v>2388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206</v>
      </c>
      <c r="AU104" s="20" t="s">
        <v>81</v>
      </c>
    </row>
    <row r="105" s="13" customFormat="1">
      <c r="A105" s="13"/>
      <c r="B105" s="233"/>
      <c r="C105" s="234"/>
      <c r="D105" s="235" t="s">
        <v>208</v>
      </c>
      <c r="E105" s="236" t="s">
        <v>19</v>
      </c>
      <c r="F105" s="237" t="s">
        <v>2837</v>
      </c>
      <c r="G105" s="234"/>
      <c r="H105" s="236" t="s">
        <v>19</v>
      </c>
      <c r="I105" s="238"/>
      <c r="J105" s="234"/>
      <c r="K105" s="234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208</v>
      </c>
      <c r="AU105" s="243" t="s">
        <v>81</v>
      </c>
      <c r="AV105" s="13" t="s">
        <v>79</v>
      </c>
      <c r="AW105" s="13" t="s">
        <v>33</v>
      </c>
      <c r="AX105" s="13" t="s">
        <v>72</v>
      </c>
      <c r="AY105" s="243" t="s">
        <v>196</v>
      </c>
    </row>
    <row r="106" s="13" customFormat="1">
      <c r="A106" s="13"/>
      <c r="B106" s="233"/>
      <c r="C106" s="234"/>
      <c r="D106" s="235" t="s">
        <v>208</v>
      </c>
      <c r="E106" s="236" t="s">
        <v>19</v>
      </c>
      <c r="F106" s="237" t="s">
        <v>2838</v>
      </c>
      <c r="G106" s="234"/>
      <c r="H106" s="236" t="s">
        <v>19</v>
      </c>
      <c r="I106" s="238"/>
      <c r="J106" s="234"/>
      <c r="K106" s="234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208</v>
      </c>
      <c r="AU106" s="243" t="s">
        <v>81</v>
      </c>
      <c r="AV106" s="13" t="s">
        <v>79</v>
      </c>
      <c r="AW106" s="13" t="s">
        <v>33</v>
      </c>
      <c r="AX106" s="13" t="s">
        <v>72</v>
      </c>
      <c r="AY106" s="243" t="s">
        <v>196</v>
      </c>
    </row>
    <row r="107" s="13" customFormat="1">
      <c r="A107" s="13"/>
      <c r="B107" s="233"/>
      <c r="C107" s="234"/>
      <c r="D107" s="235" t="s">
        <v>208</v>
      </c>
      <c r="E107" s="236" t="s">
        <v>19</v>
      </c>
      <c r="F107" s="237" t="s">
        <v>2839</v>
      </c>
      <c r="G107" s="234"/>
      <c r="H107" s="236" t="s">
        <v>19</v>
      </c>
      <c r="I107" s="238"/>
      <c r="J107" s="234"/>
      <c r="K107" s="234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208</v>
      </c>
      <c r="AU107" s="243" t="s">
        <v>81</v>
      </c>
      <c r="AV107" s="13" t="s">
        <v>79</v>
      </c>
      <c r="AW107" s="13" t="s">
        <v>33</v>
      </c>
      <c r="AX107" s="13" t="s">
        <v>72</v>
      </c>
      <c r="AY107" s="243" t="s">
        <v>196</v>
      </c>
    </row>
    <row r="108" s="14" customFormat="1">
      <c r="A108" s="14"/>
      <c r="B108" s="244"/>
      <c r="C108" s="245"/>
      <c r="D108" s="235" t="s">
        <v>208</v>
      </c>
      <c r="E108" s="246" t="s">
        <v>19</v>
      </c>
      <c r="F108" s="247" t="s">
        <v>2840</v>
      </c>
      <c r="G108" s="245"/>
      <c r="H108" s="248">
        <v>0.29499999999999998</v>
      </c>
      <c r="I108" s="249"/>
      <c r="J108" s="245"/>
      <c r="K108" s="245"/>
      <c r="L108" s="250"/>
      <c r="M108" s="251"/>
      <c r="N108" s="252"/>
      <c r="O108" s="252"/>
      <c r="P108" s="252"/>
      <c r="Q108" s="252"/>
      <c r="R108" s="252"/>
      <c r="S108" s="252"/>
      <c r="T108" s="253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4" t="s">
        <v>208</v>
      </c>
      <c r="AU108" s="254" t="s">
        <v>81</v>
      </c>
      <c r="AV108" s="14" t="s">
        <v>81</v>
      </c>
      <c r="AW108" s="14" t="s">
        <v>33</v>
      </c>
      <c r="AX108" s="14" t="s">
        <v>72</v>
      </c>
      <c r="AY108" s="254" t="s">
        <v>196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2841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4" customFormat="1">
      <c r="A110" s="14"/>
      <c r="B110" s="244"/>
      <c r="C110" s="245"/>
      <c r="D110" s="235" t="s">
        <v>208</v>
      </c>
      <c r="E110" s="246" t="s">
        <v>19</v>
      </c>
      <c r="F110" s="247" t="s">
        <v>2842</v>
      </c>
      <c r="G110" s="245"/>
      <c r="H110" s="248">
        <v>0.35299999999999998</v>
      </c>
      <c r="I110" s="249"/>
      <c r="J110" s="245"/>
      <c r="K110" s="245"/>
      <c r="L110" s="250"/>
      <c r="M110" s="251"/>
      <c r="N110" s="252"/>
      <c r="O110" s="252"/>
      <c r="P110" s="252"/>
      <c r="Q110" s="252"/>
      <c r="R110" s="252"/>
      <c r="S110" s="252"/>
      <c r="T110" s="253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4" t="s">
        <v>208</v>
      </c>
      <c r="AU110" s="254" t="s">
        <v>81</v>
      </c>
      <c r="AV110" s="14" t="s">
        <v>81</v>
      </c>
      <c r="AW110" s="14" t="s">
        <v>33</v>
      </c>
      <c r="AX110" s="14" t="s">
        <v>72</v>
      </c>
      <c r="AY110" s="254" t="s">
        <v>196</v>
      </c>
    </row>
    <row r="111" s="13" customFormat="1">
      <c r="A111" s="13"/>
      <c r="B111" s="233"/>
      <c r="C111" s="234"/>
      <c r="D111" s="235" t="s">
        <v>208</v>
      </c>
      <c r="E111" s="236" t="s">
        <v>19</v>
      </c>
      <c r="F111" s="237" t="s">
        <v>2843</v>
      </c>
      <c r="G111" s="234"/>
      <c r="H111" s="236" t="s">
        <v>19</v>
      </c>
      <c r="I111" s="238"/>
      <c r="J111" s="234"/>
      <c r="K111" s="234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208</v>
      </c>
      <c r="AU111" s="243" t="s">
        <v>81</v>
      </c>
      <c r="AV111" s="13" t="s">
        <v>79</v>
      </c>
      <c r="AW111" s="13" t="s">
        <v>33</v>
      </c>
      <c r="AX111" s="13" t="s">
        <v>72</v>
      </c>
      <c r="AY111" s="243" t="s">
        <v>196</v>
      </c>
    </row>
    <row r="112" s="14" customFormat="1">
      <c r="A112" s="14"/>
      <c r="B112" s="244"/>
      <c r="C112" s="245"/>
      <c r="D112" s="235" t="s">
        <v>208</v>
      </c>
      <c r="E112" s="246" t="s">
        <v>19</v>
      </c>
      <c r="F112" s="247" t="s">
        <v>2844</v>
      </c>
      <c r="G112" s="245"/>
      <c r="H112" s="248">
        <v>0.192</v>
      </c>
      <c r="I112" s="249"/>
      <c r="J112" s="245"/>
      <c r="K112" s="245"/>
      <c r="L112" s="250"/>
      <c r="M112" s="251"/>
      <c r="N112" s="252"/>
      <c r="O112" s="252"/>
      <c r="P112" s="252"/>
      <c r="Q112" s="252"/>
      <c r="R112" s="252"/>
      <c r="S112" s="252"/>
      <c r="T112" s="253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4" t="s">
        <v>208</v>
      </c>
      <c r="AU112" s="254" t="s">
        <v>81</v>
      </c>
      <c r="AV112" s="14" t="s">
        <v>81</v>
      </c>
      <c r="AW112" s="14" t="s">
        <v>33</v>
      </c>
      <c r="AX112" s="14" t="s">
        <v>72</v>
      </c>
      <c r="AY112" s="254" t="s">
        <v>196</v>
      </c>
    </row>
    <row r="113" s="16" customFormat="1">
      <c r="A113" s="16"/>
      <c r="B113" s="266"/>
      <c r="C113" s="267"/>
      <c r="D113" s="235" t="s">
        <v>208</v>
      </c>
      <c r="E113" s="268" t="s">
        <v>19</v>
      </c>
      <c r="F113" s="269" t="s">
        <v>269</v>
      </c>
      <c r="G113" s="267"/>
      <c r="H113" s="270">
        <v>0.83999999999999986</v>
      </c>
      <c r="I113" s="271"/>
      <c r="J113" s="267"/>
      <c r="K113" s="267"/>
      <c r="L113" s="272"/>
      <c r="M113" s="273"/>
      <c r="N113" s="274"/>
      <c r="O113" s="274"/>
      <c r="P113" s="274"/>
      <c r="Q113" s="274"/>
      <c r="R113" s="274"/>
      <c r="S113" s="274"/>
      <c r="T113" s="275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T113" s="276" t="s">
        <v>208</v>
      </c>
      <c r="AU113" s="276" t="s">
        <v>81</v>
      </c>
      <c r="AV113" s="16" t="s">
        <v>226</v>
      </c>
      <c r="AW113" s="16" t="s">
        <v>33</v>
      </c>
      <c r="AX113" s="16" t="s">
        <v>72</v>
      </c>
      <c r="AY113" s="276" t="s">
        <v>196</v>
      </c>
    </row>
    <row r="114" s="15" customFormat="1">
      <c r="A114" s="15"/>
      <c r="B114" s="255"/>
      <c r="C114" s="256"/>
      <c r="D114" s="235" t="s">
        <v>208</v>
      </c>
      <c r="E114" s="257" t="s">
        <v>19</v>
      </c>
      <c r="F114" s="258" t="s">
        <v>219</v>
      </c>
      <c r="G114" s="256"/>
      <c r="H114" s="259">
        <v>0.83999999999999986</v>
      </c>
      <c r="I114" s="260"/>
      <c r="J114" s="256"/>
      <c r="K114" s="256"/>
      <c r="L114" s="261"/>
      <c r="M114" s="262"/>
      <c r="N114" s="263"/>
      <c r="O114" s="263"/>
      <c r="P114" s="263"/>
      <c r="Q114" s="263"/>
      <c r="R114" s="263"/>
      <c r="S114" s="263"/>
      <c r="T114" s="264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5" t="s">
        <v>208</v>
      </c>
      <c r="AU114" s="265" t="s">
        <v>81</v>
      </c>
      <c r="AV114" s="15" t="s">
        <v>204</v>
      </c>
      <c r="AW114" s="15" t="s">
        <v>33</v>
      </c>
      <c r="AX114" s="15" t="s">
        <v>79</v>
      </c>
      <c r="AY114" s="265" t="s">
        <v>196</v>
      </c>
    </row>
    <row r="115" s="2" customFormat="1" ht="37.8" customHeight="1">
      <c r="A115" s="41"/>
      <c r="B115" s="42"/>
      <c r="C115" s="215" t="s">
        <v>226</v>
      </c>
      <c r="D115" s="215" t="s">
        <v>199</v>
      </c>
      <c r="E115" s="216" t="s">
        <v>295</v>
      </c>
      <c r="F115" s="217" t="s">
        <v>296</v>
      </c>
      <c r="G115" s="218" t="s">
        <v>264</v>
      </c>
      <c r="H115" s="219">
        <v>0.83999999999999997</v>
      </c>
      <c r="I115" s="220"/>
      <c r="J115" s="221">
        <f>ROUND(I115*H115,2)</f>
        <v>0</v>
      </c>
      <c r="K115" s="217" t="s">
        <v>203</v>
      </c>
      <c r="L115" s="47"/>
      <c r="M115" s="222" t="s">
        <v>19</v>
      </c>
      <c r="N115" s="223" t="s">
        <v>43</v>
      </c>
      <c r="O115" s="87"/>
      <c r="P115" s="224">
        <f>O115*H115</f>
        <v>0</v>
      </c>
      <c r="Q115" s="224">
        <v>0</v>
      </c>
      <c r="R115" s="224">
        <f>Q115*H115</f>
        <v>0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204</v>
      </c>
      <c r="AT115" s="226" t="s">
        <v>199</v>
      </c>
      <c r="AU115" s="226" t="s">
        <v>81</v>
      </c>
      <c r="AY115" s="20" t="s">
        <v>196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79</v>
      </c>
      <c r="BK115" s="227">
        <f>ROUND(I115*H115,2)</f>
        <v>0</v>
      </c>
      <c r="BL115" s="20" t="s">
        <v>204</v>
      </c>
      <c r="BM115" s="226" t="s">
        <v>2845</v>
      </c>
    </row>
    <row r="116" s="2" customFormat="1">
      <c r="A116" s="41"/>
      <c r="B116" s="42"/>
      <c r="C116" s="43"/>
      <c r="D116" s="228" t="s">
        <v>206</v>
      </c>
      <c r="E116" s="43"/>
      <c r="F116" s="229" t="s">
        <v>298</v>
      </c>
      <c r="G116" s="43"/>
      <c r="H116" s="43"/>
      <c r="I116" s="230"/>
      <c r="J116" s="43"/>
      <c r="K116" s="43"/>
      <c r="L116" s="47"/>
      <c r="M116" s="231"/>
      <c r="N116" s="232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206</v>
      </c>
      <c r="AU116" s="20" t="s">
        <v>81</v>
      </c>
    </row>
    <row r="117" s="13" customFormat="1">
      <c r="A117" s="13"/>
      <c r="B117" s="233"/>
      <c r="C117" s="234"/>
      <c r="D117" s="235" t="s">
        <v>208</v>
      </c>
      <c r="E117" s="236" t="s">
        <v>19</v>
      </c>
      <c r="F117" s="237" t="s">
        <v>2837</v>
      </c>
      <c r="G117" s="234"/>
      <c r="H117" s="236" t="s">
        <v>19</v>
      </c>
      <c r="I117" s="238"/>
      <c r="J117" s="234"/>
      <c r="K117" s="234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208</v>
      </c>
      <c r="AU117" s="243" t="s">
        <v>81</v>
      </c>
      <c r="AV117" s="13" t="s">
        <v>79</v>
      </c>
      <c r="AW117" s="13" t="s">
        <v>33</v>
      </c>
      <c r="AX117" s="13" t="s">
        <v>72</v>
      </c>
      <c r="AY117" s="243" t="s">
        <v>196</v>
      </c>
    </row>
    <row r="118" s="13" customFormat="1">
      <c r="A118" s="13"/>
      <c r="B118" s="233"/>
      <c r="C118" s="234"/>
      <c r="D118" s="235" t="s">
        <v>208</v>
      </c>
      <c r="E118" s="236" t="s">
        <v>19</v>
      </c>
      <c r="F118" s="237" t="s">
        <v>2838</v>
      </c>
      <c r="G118" s="234"/>
      <c r="H118" s="236" t="s">
        <v>19</v>
      </c>
      <c r="I118" s="238"/>
      <c r="J118" s="234"/>
      <c r="K118" s="234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208</v>
      </c>
      <c r="AU118" s="243" t="s">
        <v>81</v>
      </c>
      <c r="AV118" s="13" t="s">
        <v>79</v>
      </c>
      <c r="AW118" s="13" t="s">
        <v>33</v>
      </c>
      <c r="AX118" s="13" t="s">
        <v>72</v>
      </c>
      <c r="AY118" s="243" t="s">
        <v>196</v>
      </c>
    </row>
    <row r="119" s="13" customFormat="1">
      <c r="A119" s="13"/>
      <c r="B119" s="233"/>
      <c r="C119" s="234"/>
      <c r="D119" s="235" t="s">
        <v>208</v>
      </c>
      <c r="E119" s="236" t="s">
        <v>19</v>
      </c>
      <c r="F119" s="237" t="s">
        <v>2839</v>
      </c>
      <c r="G119" s="234"/>
      <c r="H119" s="236" t="s">
        <v>19</v>
      </c>
      <c r="I119" s="238"/>
      <c r="J119" s="234"/>
      <c r="K119" s="234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208</v>
      </c>
      <c r="AU119" s="243" t="s">
        <v>81</v>
      </c>
      <c r="AV119" s="13" t="s">
        <v>79</v>
      </c>
      <c r="AW119" s="13" t="s">
        <v>33</v>
      </c>
      <c r="AX119" s="13" t="s">
        <v>72</v>
      </c>
      <c r="AY119" s="243" t="s">
        <v>196</v>
      </c>
    </row>
    <row r="120" s="14" customFormat="1">
      <c r="A120" s="14"/>
      <c r="B120" s="244"/>
      <c r="C120" s="245"/>
      <c r="D120" s="235" t="s">
        <v>208</v>
      </c>
      <c r="E120" s="246" t="s">
        <v>19</v>
      </c>
      <c r="F120" s="247" t="s">
        <v>2840</v>
      </c>
      <c r="G120" s="245"/>
      <c r="H120" s="248">
        <v>0.29499999999999998</v>
      </c>
      <c r="I120" s="249"/>
      <c r="J120" s="245"/>
      <c r="K120" s="245"/>
      <c r="L120" s="250"/>
      <c r="M120" s="251"/>
      <c r="N120" s="252"/>
      <c r="O120" s="252"/>
      <c r="P120" s="252"/>
      <c r="Q120" s="252"/>
      <c r="R120" s="252"/>
      <c r="S120" s="252"/>
      <c r="T120" s="25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4" t="s">
        <v>208</v>
      </c>
      <c r="AU120" s="254" t="s">
        <v>81</v>
      </c>
      <c r="AV120" s="14" t="s">
        <v>81</v>
      </c>
      <c r="AW120" s="14" t="s">
        <v>33</v>
      </c>
      <c r="AX120" s="14" t="s">
        <v>72</v>
      </c>
      <c r="AY120" s="254" t="s">
        <v>196</v>
      </c>
    </row>
    <row r="121" s="13" customFormat="1">
      <c r="A121" s="13"/>
      <c r="B121" s="233"/>
      <c r="C121" s="234"/>
      <c r="D121" s="235" t="s">
        <v>208</v>
      </c>
      <c r="E121" s="236" t="s">
        <v>19</v>
      </c>
      <c r="F121" s="237" t="s">
        <v>2841</v>
      </c>
      <c r="G121" s="234"/>
      <c r="H121" s="236" t="s">
        <v>19</v>
      </c>
      <c r="I121" s="238"/>
      <c r="J121" s="234"/>
      <c r="K121" s="234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208</v>
      </c>
      <c r="AU121" s="243" t="s">
        <v>81</v>
      </c>
      <c r="AV121" s="13" t="s">
        <v>79</v>
      </c>
      <c r="AW121" s="13" t="s">
        <v>33</v>
      </c>
      <c r="AX121" s="13" t="s">
        <v>72</v>
      </c>
      <c r="AY121" s="243" t="s">
        <v>196</v>
      </c>
    </row>
    <row r="122" s="14" customFormat="1">
      <c r="A122" s="14"/>
      <c r="B122" s="244"/>
      <c r="C122" s="245"/>
      <c r="D122" s="235" t="s">
        <v>208</v>
      </c>
      <c r="E122" s="246" t="s">
        <v>19</v>
      </c>
      <c r="F122" s="247" t="s">
        <v>2842</v>
      </c>
      <c r="G122" s="245"/>
      <c r="H122" s="248">
        <v>0.35299999999999998</v>
      </c>
      <c r="I122" s="249"/>
      <c r="J122" s="245"/>
      <c r="K122" s="245"/>
      <c r="L122" s="250"/>
      <c r="M122" s="251"/>
      <c r="N122" s="252"/>
      <c r="O122" s="252"/>
      <c r="P122" s="252"/>
      <c r="Q122" s="252"/>
      <c r="R122" s="252"/>
      <c r="S122" s="252"/>
      <c r="T122" s="253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4" t="s">
        <v>208</v>
      </c>
      <c r="AU122" s="254" t="s">
        <v>81</v>
      </c>
      <c r="AV122" s="14" t="s">
        <v>81</v>
      </c>
      <c r="AW122" s="14" t="s">
        <v>33</v>
      </c>
      <c r="AX122" s="14" t="s">
        <v>72</v>
      </c>
      <c r="AY122" s="254" t="s">
        <v>196</v>
      </c>
    </row>
    <row r="123" s="13" customFormat="1">
      <c r="A123" s="13"/>
      <c r="B123" s="233"/>
      <c r="C123" s="234"/>
      <c r="D123" s="235" t="s">
        <v>208</v>
      </c>
      <c r="E123" s="236" t="s">
        <v>19</v>
      </c>
      <c r="F123" s="237" t="s">
        <v>2843</v>
      </c>
      <c r="G123" s="234"/>
      <c r="H123" s="236" t="s">
        <v>19</v>
      </c>
      <c r="I123" s="238"/>
      <c r="J123" s="234"/>
      <c r="K123" s="234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208</v>
      </c>
      <c r="AU123" s="243" t="s">
        <v>81</v>
      </c>
      <c r="AV123" s="13" t="s">
        <v>79</v>
      </c>
      <c r="AW123" s="13" t="s">
        <v>33</v>
      </c>
      <c r="AX123" s="13" t="s">
        <v>72</v>
      </c>
      <c r="AY123" s="243" t="s">
        <v>196</v>
      </c>
    </row>
    <row r="124" s="14" customFormat="1">
      <c r="A124" s="14"/>
      <c r="B124" s="244"/>
      <c r="C124" s="245"/>
      <c r="D124" s="235" t="s">
        <v>208</v>
      </c>
      <c r="E124" s="246" t="s">
        <v>19</v>
      </c>
      <c r="F124" s="247" t="s">
        <v>2844</v>
      </c>
      <c r="G124" s="245"/>
      <c r="H124" s="248">
        <v>0.192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208</v>
      </c>
      <c r="AU124" s="254" t="s">
        <v>81</v>
      </c>
      <c r="AV124" s="14" t="s">
        <v>81</v>
      </c>
      <c r="AW124" s="14" t="s">
        <v>33</v>
      </c>
      <c r="AX124" s="14" t="s">
        <v>72</v>
      </c>
      <c r="AY124" s="254" t="s">
        <v>196</v>
      </c>
    </row>
    <row r="125" s="16" customFormat="1">
      <c r="A125" s="16"/>
      <c r="B125" s="266"/>
      <c r="C125" s="267"/>
      <c r="D125" s="235" t="s">
        <v>208</v>
      </c>
      <c r="E125" s="268" t="s">
        <v>19</v>
      </c>
      <c r="F125" s="269" t="s">
        <v>269</v>
      </c>
      <c r="G125" s="267"/>
      <c r="H125" s="270">
        <v>0.83999999999999986</v>
      </c>
      <c r="I125" s="271"/>
      <c r="J125" s="267"/>
      <c r="K125" s="267"/>
      <c r="L125" s="272"/>
      <c r="M125" s="273"/>
      <c r="N125" s="274"/>
      <c r="O125" s="274"/>
      <c r="P125" s="274"/>
      <c r="Q125" s="274"/>
      <c r="R125" s="274"/>
      <c r="S125" s="274"/>
      <c r="T125" s="275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76" t="s">
        <v>208</v>
      </c>
      <c r="AU125" s="276" t="s">
        <v>81</v>
      </c>
      <c r="AV125" s="16" t="s">
        <v>226</v>
      </c>
      <c r="AW125" s="16" t="s">
        <v>33</v>
      </c>
      <c r="AX125" s="16" t="s">
        <v>72</v>
      </c>
      <c r="AY125" s="276" t="s">
        <v>196</v>
      </c>
    </row>
    <row r="126" s="15" customFormat="1">
      <c r="A126" s="15"/>
      <c r="B126" s="255"/>
      <c r="C126" s="256"/>
      <c r="D126" s="235" t="s">
        <v>208</v>
      </c>
      <c r="E126" s="257" t="s">
        <v>19</v>
      </c>
      <c r="F126" s="258" t="s">
        <v>219</v>
      </c>
      <c r="G126" s="256"/>
      <c r="H126" s="259">
        <v>0.83999999999999986</v>
      </c>
      <c r="I126" s="260"/>
      <c r="J126" s="256"/>
      <c r="K126" s="256"/>
      <c r="L126" s="261"/>
      <c r="M126" s="262"/>
      <c r="N126" s="263"/>
      <c r="O126" s="263"/>
      <c r="P126" s="263"/>
      <c r="Q126" s="263"/>
      <c r="R126" s="263"/>
      <c r="S126" s="263"/>
      <c r="T126" s="264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5" t="s">
        <v>208</v>
      </c>
      <c r="AU126" s="265" t="s">
        <v>81</v>
      </c>
      <c r="AV126" s="15" t="s">
        <v>204</v>
      </c>
      <c r="AW126" s="15" t="s">
        <v>33</v>
      </c>
      <c r="AX126" s="15" t="s">
        <v>79</v>
      </c>
      <c r="AY126" s="265" t="s">
        <v>196</v>
      </c>
    </row>
    <row r="127" s="2" customFormat="1" ht="37.8" customHeight="1">
      <c r="A127" s="41"/>
      <c r="B127" s="42"/>
      <c r="C127" s="215" t="s">
        <v>204</v>
      </c>
      <c r="D127" s="215" t="s">
        <v>199</v>
      </c>
      <c r="E127" s="216" t="s">
        <v>300</v>
      </c>
      <c r="F127" s="217" t="s">
        <v>301</v>
      </c>
      <c r="G127" s="218" t="s">
        <v>264</v>
      </c>
      <c r="H127" s="219">
        <v>0.83999999999999997</v>
      </c>
      <c r="I127" s="220"/>
      <c r="J127" s="221">
        <f>ROUND(I127*H127,2)</f>
        <v>0</v>
      </c>
      <c r="K127" s="217" t="s">
        <v>203</v>
      </c>
      <c r="L127" s="47"/>
      <c r="M127" s="222" t="s">
        <v>19</v>
      </c>
      <c r="N127" s="223" t="s">
        <v>43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204</v>
      </c>
      <c r="AT127" s="226" t="s">
        <v>199</v>
      </c>
      <c r="AU127" s="226" t="s">
        <v>81</v>
      </c>
      <c r="AY127" s="20" t="s">
        <v>196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79</v>
      </c>
      <c r="BK127" s="227">
        <f>ROUND(I127*H127,2)</f>
        <v>0</v>
      </c>
      <c r="BL127" s="20" t="s">
        <v>204</v>
      </c>
      <c r="BM127" s="226" t="s">
        <v>2846</v>
      </c>
    </row>
    <row r="128" s="2" customFormat="1">
      <c r="A128" s="41"/>
      <c r="B128" s="42"/>
      <c r="C128" s="43"/>
      <c r="D128" s="228" t="s">
        <v>206</v>
      </c>
      <c r="E128" s="43"/>
      <c r="F128" s="229" t="s">
        <v>303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206</v>
      </c>
      <c r="AU128" s="20" t="s">
        <v>81</v>
      </c>
    </row>
    <row r="129" s="13" customFormat="1">
      <c r="A129" s="13"/>
      <c r="B129" s="233"/>
      <c r="C129" s="234"/>
      <c r="D129" s="235" t="s">
        <v>208</v>
      </c>
      <c r="E129" s="236" t="s">
        <v>19</v>
      </c>
      <c r="F129" s="237" t="s">
        <v>2837</v>
      </c>
      <c r="G129" s="234"/>
      <c r="H129" s="236" t="s">
        <v>19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208</v>
      </c>
      <c r="AU129" s="243" t="s">
        <v>81</v>
      </c>
      <c r="AV129" s="13" t="s">
        <v>79</v>
      </c>
      <c r="AW129" s="13" t="s">
        <v>33</v>
      </c>
      <c r="AX129" s="13" t="s">
        <v>72</v>
      </c>
      <c r="AY129" s="243" t="s">
        <v>196</v>
      </c>
    </row>
    <row r="130" s="13" customFormat="1">
      <c r="A130" s="13"/>
      <c r="B130" s="233"/>
      <c r="C130" s="234"/>
      <c r="D130" s="235" t="s">
        <v>208</v>
      </c>
      <c r="E130" s="236" t="s">
        <v>19</v>
      </c>
      <c r="F130" s="237" t="s">
        <v>2838</v>
      </c>
      <c r="G130" s="234"/>
      <c r="H130" s="236" t="s">
        <v>19</v>
      </c>
      <c r="I130" s="238"/>
      <c r="J130" s="234"/>
      <c r="K130" s="234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208</v>
      </c>
      <c r="AU130" s="243" t="s">
        <v>81</v>
      </c>
      <c r="AV130" s="13" t="s">
        <v>79</v>
      </c>
      <c r="AW130" s="13" t="s">
        <v>33</v>
      </c>
      <c r="AX130" s="13" t="s">
        <v>72</v>
      </c>
      <c r="AY130" s="243" t="s">
        <v>196</v>
      </c>
    </row>
    <row r="131" s="13" customFormat="1">
      <c r="A131" s="13"/>
      <c r="B131" s="233"/>
      <c r="C131" s="234"/>
      <c r="D131" s="235" t="s">
        <v>208</v>
      </c>
      <c r="E131" s="236" t="s">
        <v>19</v>
      </c>
      <c r="F131" s="237" t="s">
        <v>2839</v>
      </c>
      <c r="G131" s="234"/>
      <c r="H131" s="236" t="s">
        <v>19</v>
      </c>
      <c r="I131" s="238"/>
      <c r="J131" s="234"/>
      <c r="K131" s="234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208</v>
      </c>
      <c r="AU131" s="243" t="s">
        <v>81</v>
      </c>
      <c r="AV131" s="13" t="s">
        <v>79</v>
      </c>
      <c r="AW131" s="13" t="s">
        <v>33</v>
      </c>
      <c r="AX131" s="13" t="s">
        <v>72</v>
      </c>
      <c r="AY131" s="243" t="s">
        <v>196</v>
      </c>
    </row>
    <row r="132" s="14" customFormat="1">
      <c r="A132" s="14"/>
      <c r="B132" s="244"/>
      <c r="C132" s="245"/>
      <c r="D132" s="235" t="s">
        <v>208</v>
      </c>
      <c r="E132" s="246" t="s">
        <v>19</v>
      </c>
      <c r="F132" s="247" t="s">
        <v>2840</v>
      </c>
      <c r="G132" s="245"/>
      <c r="H132" s="248">
        <v>0.29499999999999998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4" t="s">
        <v>208</v>
      </c>
      <c r="AU132" s="254" t="s">
        <v>81</v>
      </c>
      <c r="AV132" s="14" t="s">
        <v>81</v>
      </c>
      <c r="AW132" s="14" t="s">
        <v>33</v>
      </c>
      <c r="AX132" s="14" t="s">
        <v>72</v>
      </c>
      <c r="AY132" s="254" t="s">
        <v>196</v>
      </c>
    </row>
    <row r="133" s="13" customFormat="1">
      <c r="A133" s="13"/>
      <c r="B133" s="233"/>
      <c r="C133" s="234"/>
      <c r="D133" s="235" t="s">
        <v>208</v>
      </c>
      <c r="E133" s="236" t="s">
        <v>19</v>
      </c>
      <c r="F133" s="237" t="s">
        <v>2841</v>
      </c>
      <c r="G133" s="234"/>
      <c r="H133" s="236" t="s">
        <v>19</v>
      </c>
      <c r="I133" s="238"/>
      <c r="J133" s="234"/>
      <c r="K133" s="234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208</v>
      </c>
      <c r="AU133" s="243" t="s">
        <v>81</v>
      </c>
      <c r="AV133" s="13" t="s">
        <v>79</v>
      </c>
      <c r="AW133" s="13" t="s">
        <v>33</v>
      </c>
      <c r="AX133" s="13" t="s">
        <v>72</v>
      </c>
      <c r="AY133" s="243" t="s">
        <v>196</v>
      </c>
    </row>
    <row r="134" s="14" customFormat="1">
      <c r="A134" s="14"/>
      <c r="B134" s="244"/>
      <c r="C134" s="245"/>
      <c r="D134" s="235" t="s">
        <v>208</v>
      </c>
      <c r="E134" s="246" t="s">
        <v>19</v>
      </c>
      <c r="F134" s="247" t="s">
        <v>2842</v>
      </c>
      <c r="G134" s="245"/>
      <c r="H134" s="248">
        <v>0.35299999999999998</v>
      </c>
      <c r="I134" s="249"/>
      <c r="J134" s="245"/>
      <c r="K134" s="245"/>
      <c r="L134" s="250"/>
      <c r="M134" s="251"/>
      <c r="N134" s="252"/>
      <c r="O134" s="252"/>
      <c r="P134" s="252"/>
      <c r="Q134" s="252"/>
      <c r="R134" s="252"/>
      <c r="S134" s="252"/>
      <c r="T134" s="253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4" t="s">
        <v>208</v>
      </c>
      <c r="AU134" s="254" t="s">
        <v>81</v>
      </c>
      <c r="AV134" s="14" t="s">
        <v>81</v>
      </c>
      <c r="AW134" s="14" t="s">
        <v>33</v>
      </c>
      <c r="AX134" s="14" t="s">
        <v>72</v>
      </c>
      <c r="AY134" s="254" t="s">
        <v>196</v>
      </c>
    </row>
    <row r="135" s="13" customFormat="1">
      <c r="A135" s="13"/>
      <c r="B135" s="233"/>
      <c r="C135" s="234"/>
      <c r="D135" s="235" t="s">
        <v>208</v>
      </c>
      <c r="E135" s="236" t="s">
        <v>19</v>
      </c>
      <c r="F135" s="237" t="s">
        <v>2843</v>
      </c>
      <c r="G135" s="234"/>
      <c r="H135" s="236" t="s">
        <v>19</v>
      </c>
      <c r="I135" s="238"/>
      <c r="J135" s="234"/>
      <c r="K135" s="234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208</v>
      </c>
      <c r="AU135" s="243" t="s">
        <v>81</v>
      </c>
      <c r="AV135" s="13" t="s">
        <v>79</v>
      </c>
      <c r="AW135" s="13" t="s">
        <v>33</v>
      </c>
      <c r="AX135" s="13" t="s">
        <v>72</v>
      </c>
      <c r="AY135" s="243" t="s">
        <v>196</v>
      </c>
    </row>
    <row r="136" s="14" customFormat="1">
      <c r="A136" s="14"/>
      <c r="B136" s="244"/>
      <c r="C136" s="245"/>
      <c r="D136" s="235" t="s">
        <v>208</v>
      </c>
      <c r="E136" s="246" t="s">
        <v>19</v>
      </c>
      <c r="F136" s="247" t="s">
        <v>2844</v>
      </c>
      <c r="G136" s="245"/>
      <c r="H136" s="248">
        <v>0.192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4" t="s">
        <v>208</v>
      </c>
      <c r="AU136" s="254" t="s">
        <v>81</v>
      </c>
      <c r="AV136" s="14" t="s">
        <v>81</v>
      </c>
      <c r="AW136" s="14" t="s">
        <v>33</v>
      </c>
      <c r="AX136" s="14" t="s">
        <v>72</v>
      </c>
      <c r="AY136" s="254" t="s">
        <v>196</v>
      </c>
    </row>
    <row r="137" s="16" customFormat="1">
      <c r="A137" s="16"/>
      <c r="B137" s="266"/>
      <c r="C137" s="267"/>
      <c r="D137" s="235" t="s">
        <v>208</v>
      </c>
      <c r="E137" s="268" t="s">
        <v>19</v>
      </c>
      <c r="F137" s="269" t="s">
        <v>269</v>
      </c>
      <c r="G137" s="267"/>
      <c r="H137" s="270">
        <v>0.83999999999999986</v>
      </c>
      <c r="I137" s="271"/>
      <c r="J137" s="267"/>
      <c r="K137" s="267"/>
      <c r="L137" s="272"/>
      <c r="M137" s="273"/>
      <c r="N137" s="274"/>
      <c r="O137" s="274"/>
      <c r="P137" s="274"/>
      <c r="Q137" s="274"/>
      <c r="R137" s="274"/>
      <c r="S137" s="274"/>
      <c r="T137" s="275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76" t="s">
        <v>208</v>
      </c>
      <c r="AU137" s="276" t="s">
        <v>81</v>
      </c>
      <c r="AV137" s="16" t="s">
        <v>226</v>
      </c>
      <c r="AW137" s="16" t="s">
        <v>33</v>
      </c>
      <c r="AX137" s="16" t="s">
        <v>72</v>
      </c>
      <c r="AY137" s="276" t="s">
        <v>196</v>
      </c>
    </row>
    <row r="138" s="15" customFormat="1">
      <c r="A138" s="15"/>
      <c r="B138" s="255"/>
      <c r="C138" s="256"/>
      <c r="D138" s="235" t="s">
        <v>208</v>
      </c>
      <c r="E138" s="257" t="s">
        <v>19</v>
      </c>
      <c r="F138" s="258" t="s">
        <v>219</v>
      </c>
      <c r="G138" s="256"/>
      <c r="H138" s="259">
        <v>0.83999999999999986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5" t="s">
        <v>208</v>
      </c>
      <c r="AU138" s="265" t="s">
        <v>81</v>
      </c>
      <c r="AV138" s="15" t="s">
        <v>204</v>
      </c>
      <c r="AW138" s="15" t="s">
        <v>33</v>
      </c>
      <c r="AX138" s="15" t="s">
        <v>79</v>
      </c>
      <c r="AY138" s="265" t="s">
        <v>196</v>
      </c>
    </row>
    <row r="139" s="2" customFormat="1" ht="24.15" customHeight="1">
      <c r="A139" s="41"/>
      <c r="B139" s="42"/>
      <c r="C139" s="215" t="s">
        <v>241</v>
      </c>
      <c r="D139" s="215" t="s">
        <v>199</v>
      </c>
      <c r="E139" s="216" t="s">
        <v>1469</v>
      </c>
      <c r="F139" s="217" t="s">
        <v>1470</v>
      </c>
      <c r="G139" s="218" t="s">
        <v>264</v>
      </c>
      <c r="H139" s="219">
        <v>0.83999999999999997</v>
      </c>
      <c r="I139" s="220"/>
      <c r="J139" s="221">
        <f>ROUND(I139*H139,2)</f>
        <v>0</v>
      </c>
      <c r="K139" s="217" t="s">
        <v>203</v>
      </c>
      <c r="L139" s="47"/>
      <c r="M139" s="222" t="s">
        <v>19</v>
      </c>
      <c r="N139" s="223" t="s">
        <v>43</v>
      </c>
      <c r="O139" s="87"/>
      <c r="P139" s="224">
        <f>O139*H139</f>
        <v>0</v>
      </c>
      <c r="Q139" s="224">
        <v>0</v>
      </c>
      <c r="R139" s="224">
        <f>Q139*H139</f>
        <v>0</v>
      </c>
      <c r="S139" s="224">
        <v>0</v>
      </c>
      <c r="T139" s="225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6" t="s">
        <v>204</v>
      </c>
      <c r="AT139" s="226" t="s">
        <v>199</v>
      </c>
      <c r="AU139" s="226" t="s">
        <v>81</v>
      </c>
      <c r="AY139" s="20" t="s">
        <v>196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20" t="s">
        <v>79</v>
      </c>
      <c r="BK139" s="227">
        <f>ROUND(I139*H139,2)</f>
        <v>0</v>
      </c>
      <c r="BL139" s="20" t="s">
        <v>204</v>
      </c>
      <c r="BM139" s="226" t="s">
        <v>2847</v>
      </c>
    </row>
    <row r="140" s="2" customFormat="1">
      <c r="A140" s="41"/>
      <c r="B140" s="42"/>
      <c r="C140" s="43"/>
      <c r="D140" s="228" t="s">
        <v>206</v>
      </c>
      <c r="E140" s="43"/>
      <c r="F140" s="229" t="s">
        <v>1472</v>
      </c>
      <c r="G140" s="43"/>
      <c r="H140" s="43"/>
      <c r="I140" s="230"/>
      <c r="J140" s="43"/>
      <c r="K140" s="43"/>
      <c r="L140" s="47"/>
      <c r="M140" s="231"/>
      <c r="N140" s="232"/>
      <c r="O140" s="87"/>
      <c r="P140" s="87"/>
      <c r="Q140" s="87"/>
      <c r="R140" s="87"/>
      <c r="S140" s="87"/>
      <c r="T140" s="88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T140" s="20" t="s">
        <v>206</v>
      </c>
      <c r="AU140" s="20" t="s">
        <v>81</v>
      </c>
    </row>
    <row r="141" s="13" customFormat="1">
      <c r="A141" s="13"/>
      <c r="B141" s="233"/>
      <c r="C141" s="234"/>
      <c r="D141" s="235" t="s">
        <v>208</v>
      </c>
      <c r="E141" s="236" t="s">
        <v>19</v>
      </c>
      <c r="F141" s="237" t="s">
        <v>2837</v>
      </c>
      <c r="G141" s="234"/>
      <c r="H141" s="236" t="s">
        <v>19</v>
      </c>
      <c r="I141" s="238"/>
      <c r="J141" s="234"/>
      <c r="K141" s="234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208</v>
      </c>
      <c r="AU141" s="243" t="s">
        <v>81</v>
      </c>
      <c r="AV141" s="13" t="s">
        <v>79</v>
      </c>
      <c r="AW141" s="13" t="s">
        <v>33</v>
      </c>
      <c r="AX141" s="13" t="s">
        <v>72</v>
      </c>
      <c r="AY141" s="243" t="s">
        <v>196</v>
      </c>
    </row>
    <row r="142" s="13" customFormat="1">
      <c r="A142" s="13"/>
      <c r="B142" s="233"/>
      <c r="C142" s="234"/>
      <c r="D142" s="235" t="s">
        <v>208</v>
      </c>
      <c r="E142" s="236" t="s">
        <v>19</v>
      </c>
      <c r="F142" s="237" t="s">
        <v>2838</v>
      </c>
      <c r="G142" s="234"/>
      <c r="H142" s="236" t="s">
        <v>19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208</v>
      </c>
      <c r="AU142" s="243" t="s">
        <v>81</v>
      </c>
      <c r="AV142" s="13" t="s">
        <v>79</v>
      </c>
      <c r="AW142" s="13" t="s">
        <v>33</v>
      </c>
      <c r="AX142" s="13" t="s">
        <v>72</v>
      </c>
      <c r="AY142" s="243" t="s">
        <v>196</v>
      </c>
    </row>
    <row r="143" s="13" customFormat="1">
      <c r="A143" s="13"/>
      <c r="B143" s="233"/>
      <c r="C143" s="234"/>
      <c r="D143" s="235" t="s">
        <v>208</v>
      </c>
      <c r="E143" s="236" t="s">
        <v>19</v>
      </c>
      <c r="F143" s="237" t="s">
        <v>2839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208</v>
      </c>
      <c r="AU143" s="243" t="s">
        <v>81</v>
      </c>
      <c r="AV143" s="13" t="s">
        <v>79</v>
      </c>
      <c r="AW143" s="13" t="s">
        <v>33</v>
      </c>
      <c r="AX143" s="13" t="s">
        <v>72</v>
      </c>
      <c r="AY143" s="243" t="s">
        <v>196</v>
      </c>
    </row>
    <row r="144" s="14" customFormat="1">
      <c r="A144" s="14"/>
      <c r="B144" s="244"/>
      <c r="C144" s="245"/>
      <c r="D144" s="235" t="s">
        <v>208</v>
      </c>
      <c r="E144" s="246" t="s">
        <v>19</v>
      </c>
      <c r="F144" s="247" t="s">
        <v>2840</v>
      </c>
      <c r="G144" s="245"/>
      <c r="H144" s="248">
        <v>0.29499999999999998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4" t="s">
        <v>208</v>
      </c>
      <c r="AU144" s="254" t="s">
        <v>81</v>
      </c>
      <c r="AV144" s="14" t="s">
        <v>81</v>
      </c>
      <c r="AW144" s="14" t="s">
        <v>33</v>
      </c>
      <c r="AX144" s="14" t="s">
        <v>72</v>
      </c>
      <c r="AY144" s="254" t="s">
        <v>196</v>
      </c>
    </row>
    <row r="145" s="13" customFormat="1">
      <c r="A145" s="13"/>
      <c r="B145" s="233"/>
      <c r="C145" s="234"/>
      <c r="D145" s="235" t="s">
        <v>208</v>
      </c>
      <c r="E145" s="236" t="s">
        <v>19</v>
      </c>
      <c r="F145" s="237" t="s">
        <v>2841</v>
      </c>
      <c r="G145" s="234"/>
      <c r="H145" s="236" t="s">
        <v>19</v>
      </c>
      <c r="I145" s="238"/>
      <c r="J145" s="234"/>
      <c r="K145" s="234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208</v>
      </c>
      <c r="AU145" s="243" t="s">
        <v>81</v>
      </c>
      <c r="AV145" s="13" t="s">
        <v>79</v>
      </c>
      <c r="AW145" s="13" t="s">
        <v>33</v>
      </c>
      <c r="AX145" s="13" t="s">
        <v>72</v>
      </c>
      <c r="AY145" s="243" t="s">
        <v>196</v>
      </c>
    </row>
    <row r="146" s="14" customFormat="1">
      <c r="A146" s="14"/>
      <c r="B146" s="244"/>
      <c r="C146" s="245"/>
      <c r="D146" s="235" t="s">
        <v>208</v>
      </c>
      <c r="E146" s="246" t="s">
        <v>19</v>
      </c>
      <c r="F146" s="247" t="s">
        <v>2842</v>
      </c>
      <c r="G146" s="245"/>
      <c r="H146" s="248">
        <v>0.35299999999999998</v>
      </c>
      <c r="I146" s="249"/>
      <c r="J146" s="245"/>
      <c r="K146" s="245"/>
      <c r="L146" s="250"/>
      <c r="M146" s="251"/>
      <c r="N146" s="252"/>
      <c r="O146" s="252"/>
      <c r="P146" s="252"/>
      <c r="Q146" s="252"/>
      <c r="R146" s="252"/>
      <c r="S146" s="252"/>
      <c r="T146" s="253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4" t="s">
        <v>208</v>
      </c>
      <c r="AU146" s="254" t="s">
        <v>81</v>
      </c>
      <c r="AV146" s="14" t="s">
        <v>81</v>
      </c>
      <c r="AW146" s="14" t="s">
        <v>33</v>
      </c>
      <c r="AX146" s="14" t="s">
        <v>72</v>
      </c>
      <c r="AY146" s="254" t="s">
        <v>196</v>
      </c>
    </row>
    <row r="147" s="13" customFormat="1">
      <c r="A147" s="13"/>
      <c r="B147" s="233"/>
      <c r="C147" s="234"/>
      <c r="D147" s="235" t="s">
        <v>208</v>
      </c>
      <c r="E147" s="236" t="s">
        <v>19</v>
      </c>
      <c r="F147" s="237" t="s">
        <v>2843</v>
      </c>
      <c r="G147" s="234"/>
      <c r="H147" s="236" t="s">
        <v>19</v>
      </c>
      <c r="I147" s="238"/>
      <c r="J147" s="234"/>
      <c r="K147" s="234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208</v>
      </c>
      <c r="AU147" s="243" t="s">
        <v>81</v>
      </c>
      <c r="AV147" s="13" t="s">
        <v>79</v>
      </c>
      <c r="AW147" s="13" t="s">
        <v>33</v>
      </c>
      <c r="AX147" s="13" t="s">
        <v>72</v>
      </c>
      <c r="AY147" s="243" t="s">
        <v>196</v>
      </c>
    </row>
    <row r="148" s="14" customFormat="1">
      <c r="A148" s="14"/>
      <c r="B148" s="244"/>
      <c r="C148" s="245"/>
      <c r="D148" s="235" t="s">
        <v>208</v>
      </c>
      <c r="E148" s="246" t="s">
        <v>19</v>
      </c>
      <c r="F148" s="247" t="s">
        <v>2844</v>
      </c>
      <c r="G148" s="245"/>
      <c r="H148" s="248">
        <v>0.192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208</v>
      </c>
      <c r="AU148" s="254" t="s">
        <v>81</v>
      </c>
      <c r="AV148" s="14" t="s">
        <v>81</v>
      </c>
      <c r="AW148" s="14" t="s">
        <v>33</v>
      </c>
      <c r="AX148" s="14" t="s">
        <v>72</v>
      </c>
      <c r="AY148" s="254" t="s">
        <v>196</v>
      </c>
    </row>
    <row r="149" s="16" customFormat="1">
      <c r="A149" s="16"/>
      <c r="B149" s="266"/>
      <c r="C149" s="267"/>
      <c r="D149" s="235" t="s">
        <v>208</v>
      </c>
      <c r="E149" s="268" t="s">
        <v>19</v>
      </c>
      <c r="F149" s="269" t="s">
        <v>269</v>
      </c>
      <c r="G149" s="267"/>
      <c r="H149" s="270">
        <v>0.83999999999999986</v>
      </c>
      <c r="I149" s="271"/>
      <c r="J149" s="267"/>
      <c r="K149" s="267"/>
      <c r="L149" s="272"/>
      <c r="M149" s="273"/>
      <c r="N149" s="274"/>
      <c r="O149" s="274"/>
      <c r="P149" s="274"/>
      <c r="Q149" s="274"/>
      <c r="R149" s="274"/>
      <c r="S149" s="274"/>
      <c r="T149" s="275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76" t="s">
        <v>208</v>
      </c>
      <c r="AU149" s="276" t="s">
        <v>81</v>
      </c>
      <c r="AV149" s="16" t="s">
        <v>226</v>
      </c>
      <c r="AW149" s="16" t="s">
        <v>33</v>
      </c>
      <c r="AX149" s="16" t="s">
        <v>72</v>
      </c>
      <c r="AY149" s="276" t="s">
        <v>196</v>
      </c>
    </row>
    <row r="150" s="15" customFormat="1">
      <c r="A150" s="15"/>
      <c r="B150" s="255"/>
      <c r="C150" s="256"/>
      <c r="D150" s="235" t="s">
        <v>208</v>
      </c>
      <c r="E150" s="257" t="s">
        <v>19</v>
      </c>
      <c r="F150" s="258" t="s">
        <v>219</v>
      </c>
      <c r="G150" s="256"/>
      <c r="H150" s="259">
        <v>0.83999999999999986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5" t="s">
        <v>208</v>
      </c>
      <c r="AU150" s="265" t="s">
        <v>81</v>
      </c>
      <c r="AV150" s="15" t="s">
        <v>204</v>
      </c>
      <c r="AW150" s="15" t="s">
        <v>33</v>
      </c>
      <c r="AX150" s="15" t="s">
        <v>79</v>
      </c>
      <c r="AY150" s="265" t="s">
        <v>196</v>
      </c>
    </row>
    <row r="151" s="2" customFormat="1" ht="24.15" customHeight="1">
      <c r="A151" s="41"/>
      <c r="B151" s="42"/>
      <c r="C151" s="215" t="s">
        <v>261</v>
      </c>
      <c r="D151" s="215" t="s">
        <v>199</v>
      </c>
      <c r="E151" s="216" t="s">
        <v>310</v>
      </c>
      <c r="F151" s="217" t="s">
        <v>311</v>
      </c>
      <c r="G151" s="218" t="s">
        <v>264</v>
      </c>
      <c r="H151" s="219">
        <v>0.83999999999999997</v>
      </c>
      <c r="I151" s="220"/>
      <c r="J151" s="221">
        <f>ROUND(I151*H151,2)</f>
        <v>0</v>
      </c>
      <c r="K151" s="217" t="s">
        <v>203</v>
      </c>
      <c r="L151" s="47"/>
      <c r="M151" s="222" t="s">
        <v>19</v>
      </c>
      <c r="N151" s="223" t="s">
        <v>43</v>
      </c>
      <c r="O151" s="87"/>
      <c r="P151" s="224">
        <f>O151*H151</f>
        <v>0</v>
      </c>
      <c r="Q151" s="224">
        <v>0</v>
      </c>
      <c r="R151" s="224">
        <f>Q151*H151</f>
        <v>0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204</v>
      </c>
      <c r="AT151" s="226" t="s">
        <v>199</v>
      </c>
      <c r="AU151" s="226" t="s">
        <v>81</v>
      </c>
      <c r="AY151" s="20" t="s">
        <v>196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79</v>
      </c>
      <c r="BK151" s="227">
        <f>ROUND(I151*H151,2)</f>
        <v>0</v>
      </c>
      <c r="BL151" s="20" t="s">
        <v>204</v>
      </c>
      <c r="BM151" s="226" t="s">
        <v>2848</v>
      </c>
    </row>
    <row r="152" s="2" customFormat="1">
      <c r="A152" s="41"/>
      <c r="B152" s="42"/>
      <c r="C152" s="43"/>
      <c r="D152" s="228" t="s">
        <v>206</v>
      </c>
      <c r="E152" s="43"/>
      <c r="F152" s="229" t="s">
        <v>313</v>
      </c>
      <c r="G152" s="43"/>
      <c r="H152" s="43"/>
      <c r="I152" s="230"/>
      <c r="J152" s="43"/>
      <c r="K152" s="43"/>
      <c r="L152" s="47"/>
      <c r="M152" s="231"/>
      <c r="N152" s="232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206</v>
      </c>
      <c r="AU152" s="20" t="s">
        <v>81</v>
      </c>
    </row>
    <row r="153" s="13" customFormat="1">
      <c r="A153" s="13"/>
      <c r="B153" s="233"/>
      <c r="C153" s="234"/>
      <c r="D153" s="235" t="s">
        <v>208</v>
      </c>
      <c r="E153" s="236" t="s">
        <v>19</v>
      </c>
      <c r="F153" s="237" t="s">
        <v>2837</v>
      </c>
      <c r="G153" s="234"/>
      <c r="H153" s="236" t="s">
        <v>19</v>
      </c>
      <c r="I153" s="238"/>
      <c r="J153" s="234"/>
      <c r="K153" s="234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208</v>
      </c>
      <c r="AU153" s="243" t="s">
        <v>81</v>
      </c>
      <c r="AV153" s="13" t="s">
        <v>79</v>
      </c>
      <c r="AW153" s="13" t="s">
        <v>33</v>
      </c>
      <c r="AX153" s="13" t="s">
        <v>72</v>
      </c>
      <c r="AY153" s="243" t="s">
        <v>196</v>
      </c>
    </row>
    <row r="154" s="13" customFormat="1">
      <c r="A154" s="13"/>
      <c r="B154" s="233"/>
      <c r="C154" s="234"/>
      <c r="D154" s="235" t="s">
        <v>208</v>
      </c>
      <c r="E154" s="236" t="s">
        <v>19</v>
      </c>
      <c r="F154" s="237" t="s">
        <v>2838</v>
      </c>
      <c r="G154" s="234"/>
      <c r="H154" s="236" t="s">
        <v>19</v>
      </c>
      <c r="I154" s="238"/>
      <c r="J154" s="234"/>
      <c r="K154" s="234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208</v>
      </c>
      <c r="AU154" s="243" t="s">
        <v>81</v>
      </c>
      <c r="AV154" s="13" t="s">
        <v>79</v>
      </c>
      <c r="AW154" s="13" t="s">
        <v>33</v>
      </c>
      <c r="AX154" s="13" t="s">
        <v>72</v>
      </c>
      <c r="AY154" s="243" t="s">
        <v>196</v>
      </c>
    </row>
    <row r="155" s="13" customFormat="1">
      <c r="A155" s="13"/>
      <c r="B155" s="233"/>
      <c r="C155" s="234"/>
      <c r="D155" s="235" t="s">
        <v>208</v>
      </c>
      <c r="E155" s="236" t="s">
        <v>19</v>
      </c>
      <c r="F155" s="237" t="s">
        <v>2839</v>
      </c>
      <c r="G155" s="234"/>
      <c r="H155" s="236" t="s">
        <v>19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208</v>
      </c>
      <c r="AU155" s="243" t="s">
        <v>81</v>
      </c>
      <c r="AV155" s="13" t="s">
        <v>79</v>
      </c>
      <c r="AW155" s="13" t="s">
        <v>33</v>
      </c>
      <c r="AX155" s="13" t="s">
        <v>72</v>
      </c>
      <c r="AY155" s="243" t="s">
        <v>196</v>
      </c>
    </row>
    <row r="156" s="14" customFormat="1">
      <c r="A156" s="14"/>
      <c r="B156" s="244"/>
      <c r="C156" s="245"/>
      <c r="D156" s="235" t="s">
        <v>208</v>
      </c>
      <c r="E156" s="246" t="s">
        <v>19</v>
      </c>
      <c r="F156" s="247" t="s">
        <v>2840</v>
      </c>
      <c r="G156" s="245"/>
      <c r="H156" s="248">
        <v>0.29499999999999998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4" t="s">
        <v>208</v>
      </c>
      <c r="AU156" s="254" t="s">
        <v>81</v>
      </c>
      <c r="AV156" s="14" t="s">
        <v>81</v>
      </c>
      <c r="AW156" s="14" t="s">
        <v>33</v>
      </c>
      <c r="AX156" s="14" t="s">
        <v>72</v>
      </c>
      <c r="AY156" s="254" t="s">
        <v>196</v>
      </c>
    </row>
    <row r="157" s="13" customFormat="1">
      <c r="A157" s="13"/>
      <c r="B157" s="233"/>
      <c r="C157" s="234"/>
      <c r="D157" s="235" t="s">
        <v>208</v>
      </c>
      <c r="E157" s="236" t="s">
        <v>19</v>
      </c>
      <c r="F157" s="237" t="s">
        <v>2841</v>
      </c>
      <c r="G157" s="234"/>
      <c r="H157" s="236" t="s">
        <v>19</v>
      </c>
      <c r="I157" s="238"/>
      <c r="J157" s="234"/>
      <c r="K157" s="234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208</v>
      </c>
      <c r="AU157" s="243" t="s">
        <v>81</v>
      </c>
      <c r="AV157" s="13" t="s">
        <v>79</v>
      </c>
      <c r="AW157" s="13" t="s">
        <v>33</v>
      </c>
      <c r="AX157" s="13" t="s">
        <v>72</v>
      </c>
      <c r="AY157" s="243" t="s">
        <v>196</v>
      </c>
    </row>
    <row r="158" s="14" customFormat="1">
      <c r="A158" s="14"/>
      <c r="B158" s="244"/>
      <c r="C158" s="245"/>
      <c r="D158" s="235" t="s">
        <v>208</v>
      </c>
      <c r="E158" s="246" t="s">
        <v>19</v>
      </c>
      <c r="F158" s="247" t="s">
        <v>2842</v>
      </c>
      <c r="G158" s="245"/>
      <c r="H158" s="248">
        <v>0.35299999999999998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4" t="s">
        <v>208</v>
      </c>
      <c r="AU158" s="254" t="s">
        <v>81</v>
      </c>
      <c r="AV158" s="14" t="s">
        <v>81</v>
      </c>
      <c r="AW158" s="14" t="s">
        <v>33</v>
      </c>
      <c r="AX158" s="14" t="s">
        <v>72</v>
      </c>
      <c r="AY158" s="254" t="s">
        <v>196</v>
      </c>
    </row>
    <row r="159" s="13" customFormat="1">
      <c r="A159" s="13"/>
      <c r="B159" s="233"/>
      <c r="C159" s="234"/>
      <c r="D159" s="235" t="s">
        <v>208</v>
      </c>
      <c r="E159" s="236" t="s">
        <v>19</v>
      </c>
      <c r="F159" s="237" t="s">
        <v>2843</v>
      </c>
      <c r="G159" s="234"/>
      <c r="H159" s="236" t="s">
        <v>19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208</v>
      </c>
      <c r="AU159" s="243" t="s">
        <v>81</v>
      </c>
      <c r="AV159" s="13" t="s">
        <v>79</v>
      </c>
      <c r="AW159" s="13" t="s">
        <v>33</v>
      </c>
      <c r="AX159" s="13" t="s">
        <v>72</v>
      </c>
      <c r="AY159" s="243" t="s">
        <v>196</v>
      </c>
    </row>
    <row r="160" s="14" customFormat="1">
      <c r="A160" s="14"/>
      <c r="B160" s="244"/>
      <c r="C160" s="245"/>
      <c r="D160" s="235" t="s">
        <v>208</v>
      </c>
      <c r="E160" s="246" t="s">
        <v>19</v>
      </c>
      <c r="F160" s="247" t="s">
        <v>2844</v>
      </c>
      <c r="G160" s="245"/>
      <c r="H160" s="248">
        <v>0.192</v>
      </c>
      <c r="I160" s="249"/>
      <c r="J160" s="245"/>
      <c r="K160" s="245"/>
      <c r="L160" s="250"/>
      <c r="M160" s="251"/>
      <c r="N160" s="252"/>
      <c r="O160" s="252"/>
      <c r="P160" s="252"/>
      <c r="Q160" s="252"/>
      <c r="R160" s="252"/>
      <c r="S160" s="252"/>
      <c r="T160" s="253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4" t="s">
        <v>208</v>
      </c>
      <c r="AU160" s="254" t="s">
        <v>81</v>
      </c>
      <c r="AV160" s="14" t="s">
        <v>81</v>
      </c>
      <c r="AW160" s="14" t="s">
        <v>33</v>
      </c>
      <c r="AX160" s="14" t="s">
        <v>72</v>
      </c>
      <c r="AY160" s="254" t="s">
        <v>196</v>
      </c>
    </row>
    <row r="161" s="16" customFormat="1">
      <c r="A161" s="16"/>
      <c r="B161" s="266"/>
      <c r="C161" s="267"/>
      <c r="D161" s="235" t="s">
        <v>208</v>
      </c>
      <c r="E161" s="268" t="s">
        <v>19</v>
      </c>
      <c r="F161" s="269" t="s">
        <v>269</v>
      </c>
      <c r="G161" s="267"/>
      <c r="H161" s="270">
        <v>0.83999999999999986</v>
      </c>
      <c r="I161" s="271"/>
      <c r="J161" s="267"/>
      <c r="K161" s="267"/>
      <c r="L161" s="272"/>
      <c r="M161" s="273"/>
      <c r="N161" s="274"/>
      <c r="O161" s="274"/>
      <c r="P161" s="274"/>
      <c r="Q161" s="274"/>
      <c r="R161" s="274"/>
      <c r="S161" s="274"/>
      <c r="T161" s="275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76" t="s">
        <v>208</v>
      </c>
      <c r="AU161" s="276" t="s">
        <v>81</v>
      </c>
      <c r="AV161" s="16" t="s">
        <v>226</v>
      </c>
      <c r="AW161" s="16" t="s">
        <v>33</v>
      </c>
      <c r="AX161" s="16" t="s">
        <v>72</v>
      </c>
      <c r="AY161" s="276" t="s">
        <v>196</v>
      </c>
    </row>
    <row r="162" s="15" customFormat="1">
      <c r="A162" s="15"/>
      <c r="B162" s="255"/>
      <c r="C162" s="256"/>
      <c r="D162" s="235" t="s">
        <v>208</v>
      </c>
      <c r="E162" s="257" t="s">
        <v>19</v>
      </c>
      <c r="F162" s="258" t="s">
        <v>219</v>
      </c>
      <c r="G162" s="256"/>
      <c r="H162" s="259">
        <v>0.83999999999999986</v>
      </c>
      <c r="I162" s="260"/>
      <c r="J162" s="256"/>
      <c r="K162" s="256"/>
      <c r="L162" s="261"/>
      <c r="M162" s="262"/>
      <c r="N162" s="263"/>
      <c r="O162" s="263"/>
      <c r="P162" s="263"/>
      <c r="Q162" s="263"/>
      <c r="R162" s="263"/>
      <c r="S162" s="263"/>
      <c r="T162" s="264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5" t="s">
        <v>208</v>
      </c>
      <c r="AU162" s="265" t="s">
        <v>81</v>
      </c>
      <c r="AV162" s="15" t="s">
        <v>204</v>
      </c>
      <c r="AW162" s="15" t="s">
        <v>33</v>
      </c>
      <c r="AX162" s="15" t="s">
        <v>79</v>
      </c>
      <c r="AY162" s="265" t="s">
        <v>196</v>
      </c>
    </row>
    <row r="163" s="2" customFormat="1" ht="24.15" customHeight="1">
      <c r="A163" s="41"/>
      <c r="B163" s="42"/>
      <c r="C163" s="215" t="s">
        <v>278</v>
      </c>
      <c r="D163" s="215" t="s">
        <v>199</v>
      </c>
      <c r="E163" s="216" t="s">
        <v>315</v>
      </c>
      <c r="F163" s="217" t="s">
        <v>316</v>
      </c>
      <c r="G163" s="218" t="s">
        <v>317</v>
      </c>
      <c r="H163" s="219">
        <v>1.3440000000000001</v>
      </c>
      <c r="I163" s="220"/>
      <c r="J163" s="221">
        <f>ROUND(I163*H163,2)</f>
        <v>0</v>
      </c>
      <c r="K163" s="217" t="s">
        <v>203</v>
      </c>
      <c r="L163" s="47"/>
      <c r="M163" s="222" t="s">
        <v>19</v>
      </c>
      <c r="N163" s="223" t="s">
        <v>43</v>
      </c>
      <c r="O163" s="87"/>
      <c r="P163" s="224">
        <f>O163*H163</f>
        <v>0</v>
      </c>
      <c r="Q163" s="224">
        <v>0</v>
      </c>
      <c r="R163" s="224">
        <f>Q163*H163</f>
        <v>0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204</v>
      </c>
      <c r="AT163" s="226" t="s">
        <v>199</v>
      </c>
      <c r="AU163" s="226" t="s">
        <v>81</v>
      </c>
      <c r="AY163" s="20" t="s">
        <v>196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79</v>
      </c>
      <c r="BK163" s="227">
        <f>ROUND(I163*H163,2)</f>
        <v>0</v>
      </c>
      <c r="BL163" s="20" t="s">
        <v>204</v>
      </c>
      <c r="BM163" s="226" t="s">
        <v>2849</v>
      </c>
    </row>
    <row r="164" s="2" customFormat="1">
      <c r="A164" s="41"/>
      <c r="B164" s="42"/>
      <c r="C164" s="43"/>
      <c r="D164" s="228" t="s">
        <v>206</v>
      </c>
      <c r="E164" s="43"/>
      <c r="F164" s="229" t="s">
        <v>319</v>
      </c>
      <c r="G164" s="43"/>
      <c r="H164" s="43"/>
      <c r="I164" s="230"/>
      <c r="J164" s="43"/>
      <c r="K164" s="43"/>
      <c r="L164" s="47"/>
      <c r="M164" s="231"/>
      <c r="N164" s="23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206</v>
      </c>
      <c r="AU164" s="20" t="s">
        <v>81</v>
      </c>
    </row>
    <row r="165" s="13" customFormat="1">
      <c r="A165" s="13"/>
      <c r="B165" s="233"/>
      <c r="C165" s="234"/>
      <c r="D165" s="235" t="s">
        <v>208</v>
      </c>
      <c r="E165" s="236" t="s">
        <v>19</v>
      </c>
      <c r="F165" s="237" t="s">
        <v>2837</v>
      </c>
      <c r="G165" s="234"/>
      <c r="H165" s="236" t="s">
        <v>19</v>
      </c>
      <c r="I165" s="238"/>
      <c r="J165" s="234"/>
      <c r="K165" s="234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208</v>
      </c>
      <c r="AU165" s="243" t="s">
        <v>81</v>
      </c>
      <c r="AV165" s="13" t="s">
        <v>79</v>
      </c>
      <c r="AW165" s="13" t="s">
        <v>33</v>
      </c>
      <c r="AX165" s="13" t="s">
        <v>72</v>
      </c>
      <c r="AY165" s="243" t="s">
        <v>196</v>
      </c>
    </row>
    <row r="166" s="13" customFormat="1">
      <c r="A166" s="13"/>
      <c r="B166" s="233"/>
      <c r="C166" s="234"/>
      <c r="D166" s="235" t="s">
        <v>208</v>
      </c>
      <c r="E166" s="236" t="s">
        <v>19</v>
      </c>
      <c r="F166" s="237" t="s">
        <v>2838</v>
      </c>
      <c r="G166" s="234"/>
      <c r="H166" s="236" t="s">
        <v>19</v>
      </c>
      <c r="I166" s="238"/>
      <c r="J166" s="234"/>
      <c r="K166" s="234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208</v>
      </c>
      <c r="AU166" s="243" t="s">
        <v>81</v>
      </c>
      <c r="AV166" s="13" t="s">
        <v>79</v>
      </c>
      <c r="AW166" s="13" t="s">
        <v>33</v>
      </c>
      <c r="AX166" s="13" t="s">
        <v>72</v>
      </c>
      <c r="AY166" s="243" t="s">
        <v>196</v>
      </c>
    </row>
    <row r="167" s="13" customFormat="1">
      <c r="A167" s="13"/>
      <c r="B167" s="233"/>
      <c r="C167" s="234"/>
      <c r="D167" s="235" t="s">
        <v>208</v>
      </c>
      <c r="E167" s="236" t="s">
        <v>19</v>
      </c>
      <c r="F167" s="237" t="s">
        <v>2839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208</v>
      </c>
      <c r="AU167" s="243" t="s">
        <v>81</v>
      </c>
      <c r="AV167" s="13" t="s">
        <v>79</v>
      </c>
      <c r="AW167" s="13" t="s">
        <v>33</v>
      </c>
      <c r="AX167" s="13" t="s">
        <v>72</v>
      </c>
      <c r="AY167" s="243" t="s">
        <v>196</v>
      </c>
    </row>
    <row r="168" s="14" customFormat="1">
      <c r="A168" s="14"/>
      <c r="B168" s="244"/>
      <c r="C168" s="245"/>
      <c r="D168" s="235" t="s">
        <v>208</v>
      </c>
      <c r="E168" s="246" t="s">
        <v>19</v>
      </c>
      <c r="F168" s="247" t="s">
        <v>2850</v>
      </c>
      <c r="G168" s="245"/>
      <c r="H168" s="248">
        <v>0.47099999999999997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4" t="s">
        <v>208</v>
      </c>
      <c r="AU168" s="254" t="s">
        <v>81</v>
      </c>
      <c r="AV168" s="14" t="s">
        <v>81</v>
      </c>
      <c r="AW168" s="14" t="s">
        <v>33</v>
      </c>
      <c r="AX168" s="14" t="s">
        <v>72</v>
      </c>
      <c r="AY168" s="254" t="s">
        <v>196</v>
      </c>
    </row>
    <row r="169" s="13" customFormat="1">
      <c r="A169" s="13"/>
      <c r="B169" s="233"/>
      <c r="C169" s="234"/>
      <c r="D169" s="235" t="s">
        <v>208</v>
      </c>
      <c r="E169" s="236" t="s">
        <v>19</v>
      </c>
      <c r="F169" s="237" t="s">
        <v>2841</v>
      </c>
      <c r="G169" s="234"/>
      <c r="H169" s="236" t="s">
        <v>19</v>
      </c>
      <c r="I169" s="238"/>
      <c r="J169" s="234"/>
      <c r="K169" s="234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208</v>
      </c>
      <c r="AU169" s="243" t="s">
        <v>81</v>
      </c>
      <c r="AV169" s="13" t="s">
        <v>79</v>
      </c>
      <c r="AW169" s="13" t="s">
        <v>33</v>
      </c>
      <c r="AX169" s="13" t="s">
        <v>72</v>
      </c>
      <c r="AY169" s="243" t="s">
        <v>196</v>
      </c>
    </row>
    <row r="170" s="14" customFormat="1">
      <c r="A170" s="14"/>
      <c r="B170" s="244"/>
      <c r="C170" s="245"/>
      <c r="D170" s="235" t="s">
        <v>208</v>
      </c>
      <c r="E170" s="246" t="s">
        <v>19</v>
      </c>
      <c r="F170" s="247" t="s">
        <v>2851</v>
      </c>
      <c r="G170" s="245"/>
      <c r="H170" s="248">
        <v>0.56499999999999995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208</v>
      </c>
      <c r="AU170" s="254" t="s">
        <v>81</v>
      </c>
      <c r="AV170" s="14" t="s">
        <v>81</v>
      </c>
      <c r="AW170" s="14" t="s">
        <v>33</v>
      </c>
      <c r="AX170" s="14" t="s">
        <v>72</v>
      </c>
      <c r="AY170" s="254" t="s">
        <v>196</v>
      </c>
    </row>
    <row r="171" s="13" customFormat="1">
      <c r="A171" s="13"/>
      <c r="B171" s="233"/>
      <c r="C171" s="234"/>
      <c r="D171" s="235" t="s">
        <v>208</v>
      </c>
      <c r="E171" s="236" t="s">
        <v>19</v>
      </c>
      <c r="F171" s="237" t="s">
        <v>2843</v>
      </c>
      <c r="G171" s="234"/>
      <c r="H171" s="236" t="s">
        <v>19</v>
      </c>
      <c r="I171" s="238"/>
      <c r="J171" s="234"/>
      <c r="K171" s="234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208</v>
      </c>
      <c r="AU171" s="243" t="s">
        <v>81</v>
      </c>
      <c r="AV171" s="13" t="s">
        <v>79</v>
      </c>
      <c r="AW171" s="13" t="s">
        <v>33</v>
      </c>
      <c r="AX171" s="13" t="s">
        <v>72</v>
      </c>
      <c r="AY171" s="243" t="s">
        <v>196</v>
      </c>
    </row>
    <row r="172" s="14" customFormat="1">
      <c r="A172" s="14"/>
      <c r="B172" s="244"/>
      <c r="C172" s="245"/>
      <c r="D172" s="235" t="s">
        <v>208</v>
      </c>
      <c r="E172" s="246" t="s">
        <v>19</v>
      </c>
      <c r="F172" s="247" t="s">
        <v>2852</v>
      </c>
      <c r="G172" s="245"/>
      <c r="H172" s="248">
        <v>0.308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4" t="s">
        <v>208</v>
      </c>
      <c r="AU172" s="254" t="s">
        <v>81</v>
      </c>
      <c r="AV172" s="14" t="s">
        <v>81</v>
      </c>
      <c r="AW172" s="14" t="s">
        <v>33</v>
      </c>
      <c r="AX172" s="14" t="s">
        <v>72</v>
      </c>
      <c r="AY172" s="254" t="s">
        <v>196</v>
      </c>
    </row>
    <row r="173" s="16" customFormat="1">
      <c r="A173" s="16"/>
      <c r="B173" s="266"/>
      <c r="C173" s="267"/>
      <c r="D173" s="235" t="s">
        <v>208</v>
      </c>
      <c r="E173" s="268" t="s">
        <v>19</v>
      </c>
      <c r="F173" s="269" t="s">
        <v>269</v>
      </c>
      <c r="G173" s="267"/>
      <c r="H173" s="270">
        <v>1.3440000000000001</v>
      </c>
      <c r="I173" s="271"/>
      <c r="J173" s="267"/>
      <c r="K173" s="267"/>
      <c r="L173" s="272"/>
      <c r="M173" s="273"/>
      <c r="N173" s="274"/>
      <c r="O173" s="274"/>
      <c r="P173" s="274"/>
      <c r="Q173" s="274"/>
      <c r="R173" s="274"/>
      <c r="S173" s="274"/>
      <c r="T173" s="275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6" t="s">
        <v>208</v>
      </c>
      <c r="AU173" s="276" t="s">
        <v>81</v>
      </c>
      <c r="AV173" s="16" t="s">
        <v>226</v>
      </c>
      <c r="AW173" s="16" t="s">
        <v>33</v>
      </c>
      <c r="AX173" s="16" t="s">
        <v>72</v>
      </c>
      <c r="AY173" s="276" t="s">
        <v>196</v>
      </c>
    </row>
    <row r="174" s="15" customFormat="1">
      <c r="A174" s="15"/>
      <c r="B174" s="255"/>
      <c r="C174" s="256"/>
      <c r="D174" s="235" t="s">
        <v>208</v>
      </c>
      <c r="E174" s="257" t="s">
        <v>19</v>
      </c>
      <c r="F174" s="258" t="s">
        <v>219</v>
      </c>
      <c r="G174" s="256"/>
      <c r="H174" s="259">
        <v>1.3440000000000001</v>
      </c>
      <c r="I174" s="260"/>
      <c r="J174" s="256"/>
      <c r="K174" s="256"/>
      <c r="L174" s="261"/>
      <c r="M174" s="262"/>
      <c r="N174" s="263"/>
      <c r="O174" s="263"/>
      <c r="P174" s="263"/>
      <c r="Q174" s="263"/>
      <c r="R174" s="263"/>
      <c r="S174" s="263"/>
      <c r="T174" s="264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5" t="s">
        <v>208</v>
      </c>
      <c r="AU174" s="265" t="s">
        <v>81</v>
      </c>
      <c r="AV174" s="15" t="s">
        <v>204</v>
      </c>
      <c r="AW174" s="15" t="s">
        <v>33</v>
      </c>
      <c r="AX174" s="15" t="s">
        <v>79</v>
      </c>
      <c r="AY174" s="265" t="s">
        <v>196</v>
      </c>
    </row>
    <row r="175" s="2" customFormat="1" ht="24.15" customHeight="1">
      <c r="A175" s="41"/>
      <c r="B175" s="42"/>
      <c r="C175" s="215" t="s">
        <v>284</v>
      </c>
      <c r="D175" s="215" t="s">
        <v>199</v>
      </c>
      <c r="E175" s="216" t="s">
        <v>2853</v>
      </c>
      <c r="F175" s="217" t="s">
        <v>2854</v>
      </c>
      <c r="G175" s="218" t="s">
        <v>264</v>
      </c>
      <c r="H175" s="219">
        <v>2.8929999999999998</v>
      </c>
      <c r="I175" s="220"/>
      <c r="J175" s="221">
        <f>ROUND(I175*H175,2)</f>
        <v>0</v>
      </c>
      <c r="K175" s="217" t="s">
        <v>203</v>
      </c>
      <c r="L175" s="47"/>
      <c r="M175" s="222" t="s">
        <v>19</v>
      </c>
      <c r="N175" s="223" t="s">
        <v>43</v>
      </c>
      <c r="O175" s="87"/>
      <c r="P175" s="224">
        <f>O175*H175</f>
        <v>0</v>
      </c>
      <c r="Q175" s="224">
        <v>0</v>
      </c>
      <c r="R175" s="224">
        <f>Q175*H175</f>
        <v>0</v>
      </c>
      <c r="S175" s="224">
        <v>0</v>
      </c>
      <c r="T175" s="22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204</v>
      </c>
      <c r="AT175" s="226" t="s">
        <v>199</v>
      </c>
      <c r="AU175" s="226" t="s">
        <v>81</v>
      </c>
      <c r="AY175" s="20" t="s">
        <v>196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79</v>
      </c>
      <c r="BK175" s="227">
        <f>ROUND(I175*H175,2)</f>
        <v>0</v>
      </c>
      <c r="BL175" s="20" t="s">
        <v>204</v>
      </c>
      <c r="BM175" s="226" t="s">
        <v>2855</v>
      </c>
    </row>
    <row r="176" s="2" customFormat="1">
      <c r="A176" s="41"/>
      <c r="B176" s="42"/>
      <c r="C176" s="43"/>
      <c r="D176" s="228" t="s">
        <v>206</v>
      </c>
      <c r="E176" s="43"/>
      <c r="F176" s="229" t="s">
        <v>2856</v>
      </c>
      <c r="G176" s="43"/>
      <c r="H176" s="43"/>
      <c r="I176" s="230"/>
      <c r="J176" s="43"/>
      <c r="K176" s="43"/>
      <c r="L176" s="47"/>
      <c r="M176" s="231"/>
      <c r="N176" s="232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206</v>
      </c>
      <c r="AU176" s="20" t="s">
        <v>81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2829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3" customFormat="1">
      <c r="A178" s="13"/>
      <c r="B178" s="233"/>
      <c r="C178" s="234"/>
      <c r="D178" s="235" t="s">
        <v>208</v>
      </c>
      <c r="E178" s="236" t="s">
        <v>19</v>
      </c>
      <c r="F178" s="237" t="s">
        <v>2830</v>
      </c>
      <c r="G178" s="234"/>
      <c r="H178" s="236" t="s">
        <v>19</v>
      </c>
      <c r="I178" s="238"/>
      <c r="J178" s="234"/>
      <c r="K178" s="234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208</v>
      </c>
      <c r="AU178" s="243" t="s">
        <v>81</v>
      </c>
      <c r="AV178" s="13" t="s">
        <v>79</v>
      </c>
      <c r="AW178" s="13" t="s">
        <v>33</v>
      </c>
      <c r="AX178" s="13" t="s">
        <v>72</v>
      </c>
      <c r="AY178" s="243" t="s">
        <v>196</v>
      </c>
    </row>
    <row r="179" s="14" customFormat="1">
      <c r="A179" s="14"/>
      <c r="B179" s="244"/>
      <c r="C179" s="245"/>
      <c r="D179" s="235" t="s">
        <v>208</v>
      </c>
      <c r="E179" s="246" t="s">
        <v>19</v>
      </c>
      <c r="F179" s="247" t="s">
        <v>2831</v>
      </c>
      <c r="G179" s="245"/>
      <c r="H179" s="248">
        <v>1.5</v>
      </c>
      <c r="I179" s="249"/>
      <c r="J179" s="245"/>
      <c r="K179" s="245"/>
      <c r="L179" s="250"/>
      <c r="M179" s="251"/>
      <c r="N179" s="252"/>
      <c r="O179" s="252"/>
      <c r="P179" s="252"/>
      <c r="Q179" s="252"/>
      <c r="R179" s="252"/>
      <c r="S179" s="252"/>
      <c r="T179" s="25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4" t="s">
        <v>208</v>
      </c>
      <c r="AU179" s="254" t="s">
        <v>81</v>
      </c>
      <c r="AV179" s="14" t="s">
        <v>81</v>
      </c>
      <c r="AW179" s="14" t="s">
        <v>33</v>
      </c>
      <c r="AX179" s="14" t="s">
        <v>72</v>
      </c>
      <c r="AY179" s="254" t="s">
        <v>196</v>
      </c>
    </row>
    <row r="180" s="13" customFormat="1">
      <c r="A180" s="13"/>
      <c r="B180" s="233"/>
      <c r="C180" s="234"/>
      <c r="D180" s="235" t="s">
        <v>208</v>
      </c>
      <c r="E180" s="236" t="s">
        <v>19</v>
      </c>
      <c r="F180" s="237" t="s">
        <v>2829</v>
      </c>
      <c r="G180" s="234"/>
      <c r="H180" s="236" t="s">
        <v>19</v>
      </c>
      <c r="I180" s="238"/>
      <c r="J180" s="234"/>
      <c r="K180" s="234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208</v>
      </c>
      <c r="AU180" s="243" t="s">
        <v>81</v>
      </c>
      <c r="AV180" s="13" t="s">
        <v>79</v>
      </c>
      <c r="AW180" s="13" t="s">
        <v>33</v>
      </c>
      <c r="AX180" s="13" t="s">
        <v>72</v>
      </c>
      <c r="AY180" s="243" t="s">
        <v>196</v>
      </c>
    </row>
    <row r="181" s="13" customFormat="1">
      <c r="A181" s="13"/>
      <c r="B181" s="233"/>
      <c r="C181" s="234"/>
      <c r="D181" s="235" t="s">
        <v>208</v>
      </c>
      <c r="E181" s="236" t="s">
        <v>19</v>
      </c>
      <c r="F181" s="237" t="s">
        <v>2832</v>
      </c>
      <c r="G181" s="234"/>
      <c r="H181" s="236" t="s">
        <v>19</v>
      </c>
      <c r="I181" s="238"/>
      <c r="J181" s="234"/>
      <c r="K181" s="234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208</v>
      </c>
      <c r="AU181" s="243" t="s">
        <v>81</v>
      </c>
      <c r="AV181" s="13" t="s">
        <v>79</v>
      </c>
      <c r="AW181" s="13" t="s">
        <v>33</v>
      </c>
      <c r="AX181" s="13" t="s">
        <v>72</v>
      </c>
      <c r="AY181" s="243" t="s">
        <v>196</v>
      </c>
    </row>
    <row r="182" s="14" customFormat="1">
      <c r="A182" s="14"/>
      <c r="B182" s="244"/>
      <c r="C182" s="245"/>
      <c r="D182" s="235" t="s">
        <v>208</v>
      </c>
      <c r="E182" s="246" t="s">
        <v>19</v>
      </c>
      <c r="F182" s="247" t="s">
        <v>2833</v>
      </c>
      <c r="G182" s="245"/>
      <c r="H182" s="248">
        <v>1.5129999999999999</v>
      </c>
      <c r="I182" s="249"/>
      <c r="J182" s="245"/>
      <c r="K182" s="245"/>
      <c r="L182" s="250"/>
      <c r="M182" s="251"/>
      <c r="N182" s="252"/>
      <c r="O182" s="252"/>
      <c r="P182" s="252"/>
      <c r="Q182" s="252"/>
      <c r="R182" s="252"/>
      <c r="S182" s="252"/>
      <c r="T182" s="25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4" t="s">
        <v>208</v>
      </c>
      <c r="AU182" s="254" t="s">
        <v>81</v>
      </c>
      <c r="AV182" s="14" t="s">
        <v>81</v>
      </c>
      <c r="AW182" s="14" t="s">
        <v>33</v>
      </c>
      <c r="AX182" s="14" t="s">
        <v>72</v>
      </c>
      <c r="AY182" s="254" t="s">
        <v>196</v>
      </c>
    </row>
    <row r="183" s="13" customFormat="1">
      <c r="A183" s="13"/>
      <c r="B183" s="233"/>
      <c r="C183" s="234"/>
      <c r="D183" s="235" t="s">
        <v>208</v>
      </c>
      <c r="E183" s="236" t="s">
        <v>19</v>
      </c>
      <c r="F183" s="237" t="s">
        <v>2829</v>
      </c>
      <c r="G183" s="234"/>
      <c r="H183" s="236" t="s">
        <v>19</v>
      </c>
      <c r="I183" s="238"/>
      <c r="J183" s="234"/>
      <c r="K183" s="234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208</v>
      </c>
      <c r="AU183" s="243" t="s">
        <v>81</v>
      </c>
      <c r="AV183" s="13" t="s">
        <v>79</v>
      </c>
      <c r="AW183" s="13" t="s">
        <v>33</v>
      </c>
      <c r="AX183" s="13" t="s">
        <v>72</v>
      </c>
      <c r="AY183" s="243" t="s">
        <v>196</v>
      </c>
    </row>
    <row r="184" s="13" customFormat="1">
      <c r="A184" s="13"/>
      <c r="B184" s="233"/>
      <c r="C184" s="234"/>
      <c r="D184" s="235" t="s">
        <v>208</v>
      </c>
      <c r="E184" s="236" t="s">
        <v>19</v>
      </c>
      <c r="F184" s="237" t="s">
        <v>2834</v>
      </c>
      <c r="G184" s="234"/>
      <c r="H184" s="236" t="s">
        <v>19</v>
      </c>
      <c r="I184" s="238"/>
      <c r="J184" s="234"/>
      <c r="K184" s="234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208</v>
      </c>
      <c r="AU184" s="243" t="s">
        <v>81</v>
      </c>
      <c r="AV184" s="13" t="s">
        <v>79</v>
      </c>
      <c r="AW184" s="13" t="s">
        <v>33</v>
      </c>
      <c r="AX184" s="13" t="s">
        <v>72</v>
      </c>
      <c r="AY184" s="243" t="s">
        <v>196</v>
      </c>
    </row>
    <row r="185" s="14" customFormat="1">
      <c r="A185" s="14"/>
      <c r="B185" s="244"/>
      <c r="C185" s="245"/>
      <c r="D185" s="235" t="s">
        <v>208</v>
      </c>
      <c r="E185" s="246" t="s">
        <v>19</v>
      </c>
      <c r="F185" s="247" t="s">
        <v>2835</v>
      </c>
      <c r="G185" s="245"/>
      <c r="H185" s="248">
        <v>0.71999999999999997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4" t="s">
        <v>208</v>
      </c>
      <c r="AU185" s="254" t="s">
        <v>81</v>
      </c>
      <c r="AV185" s="14" t="s">
        <v>81</v>
      </c>
      <c r="AW185" s="14" t="s">
        <v>33</v>
      </c>
      <c r="AX185" s="14" t="s">
        <v>72</v>
      </c>
      <c r="AY185" s="254" t="s">
        <v>196</v>
      </c>
    </row>
    <row r="186" s="16" customFormat="1">
      <c r="A186" s="16"/>
      <c r="B186" s="266"/>
      <c r="C186" s="267"/>
      <c r="D186" s="235" t="s">
        <v>208</v>
      </c>
      <c r="E186" s="268" t="s">
        <v>19</v>
      </c>
      <c r="F186" s="269" t="s">
        <v>269</v>
      </c>
      <c r="G186" s="267"/>
      <c r="H186" s="270">
        <v>3.7329999999999997</v>
      </c>
      <c r="I186" s="271"/>
      <c r="J186" s="267"/>
      <c r="K186" s="267"/>
      <c r="L186" s="272"/>
      <c r="M186" s="273"/>
      <c r="N186" s="274"/>
      <c r="O186" s="274"/>
      <c r="P186" s="274"/>
      <c r="Q186" s="274"/>
      <c r="R186" s="274"/>
      <c r="S186" s="274"/>
      <c r="T186" s="275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T186" s="276" t="s">
        <v>208</v>
      </c>
      <c r="AU186" s="276" t="s">
        <v>81</v>
      </c>
      <c r="AV186" s="16" t="s">
        <v>226</v>
      </c>
      <c r="AW186" s="16" t="s">
        <v>33</v>
      </c>
      <c r="AX186" s="16" t="s">
        <v>72</v>
      </c>
      <c r="AY186" s="276" t="s">
        <v>196</v>
      </c>
    </row>
    <row r="187" s="13" customFormat="1">
      <c r="A187" s="13"/>
      <c r="B187" s="233"/>
      <c r="C187" s="234"/>
      <c r="D187" s="235" t="s">
        <v>208</v>
      </c>
      <c r="E187" s="236" t="s">
        <v>19</v>
      </c>
      <c r="F187" s="237" t="s">
        <v>2838</v>
      </c>
      <c r="G187" s="234"/>
      <c r="H187" s="236" t="s">
        <v>19</v>
      </c>
      <c r="I187" s="238"/>
      <c r="J187" s="234"/>
      <c r="K187" s="234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208</v>
      </c>
      <c r="AU187" s="243" t="s">
        <v>81</v>
      </c>
      <c r="AV187" s="13" t="s">
        <v>79</v>
      </c>
      <c r="AW187" s="13" t="s">
        <v>33</v>
      </c>
      <c r="AX187" s="13" t="s">
        <v>72</v>
      </c>
      <c r="AY187" s="243" t="s">
        <v>196</v>
      </c>
    </row>
    <row r="188" s="13" customFormat="1">
      <c r="A188" s="13"/>
      <c r="B188" s="233"/>
      <c r="C188" s="234"/>
      <c r="D188" s="235" t="s">
        <v>208</v>
      </c>
      <c r="E188" s="236" t="s">
        <v>19</v>
      </c>
      <c r="F188" s="237" t="s">
        <v>2839</v>
      </c>
      <c r="G188" s="234"/>
      <c r="H188" s="236" t="s">
        <v>19</v>
      </c>
      <c r="I188" s="238"/>
      <c r="J188" s="234"/>
      <c r="K188" s="234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208</v>
      </c>
      <c r="AU188" s="243" t="s">
        <v>81</v>
      </c>
      <c r="AV188" s="13" t="s">
        <v>79</v>
      </c>
      <c r="AW188" s="13" t="s">
        <v>33</v>
      </c>
      <c r="AX188" s="13" t="s">
        <v>72</v>
      </c>
      <c r="AY188" s="243" t="s">
        <v>196</v>
      </c>
    </row>
    <row r="189" s="14" customFormat="1">
      <c r="A189" s="14"/>
      <c r="B189" s="244"/>
      <c r="C189" s="245"/>
      <c r="D189" s="235" t="s">
        <v>208</v>
      </c>
      <c r="E189" s="246" t="s">
        <v>19</v>
      </c>
      <c r="F189" s="247" t="s">
        <v>2857</v>
      </c>
      <c r="G189" s="245"/>
      <c r="H189" s="248">
        <v>-0.29499999999999998</v>
      </c>
      <c r="I189" s="249"/>
      <c r="J189" s="245"/>
      <c r="K189" s="245"/>
      <c r="L189" s="250"/>
      <c r="M189" s="251"/>
      <c r="N189" s="252"/>
      <c r="O189" s="252"/>
      <c r="P189" s="252"/>
      <c r="Q189" s="252"/>
      <c r="R189" s="252"/>
      <c r="S189" s="252"/>
      <c r="T189" s="25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4" t="s">
        <v>208</v>
      </c>
      <c r="AU189" s="254" t="s">
        <v>81</v>
      </c>
      <c r="AV189" s="14" t="s">
        <v>81</v>
      </c>
      <c r="AW189" s="14" t="s">
        <v>33</v>
      </c>
      <c r="AX189" s="14" t="s">
        <v>72</v>
      </c>
      <c r="AY189" s="254" t="s">
        <v>196</v>
      </c>
    </row>
    <row r="190" s="13" customFormat="1">
      <c r="A190" s="13"/>
      <c r="B190" s="233"/>
      <c r="C190" s="234"/>
      <c r="D190" s="235" t="s">
        <v>208</v>
      </c>
      <c r="E190" s="236" t="s">
        <v>19</v>
      </c>
      <c r="F190" s="237" t="s">
        <v>2841</v>
      </c>
      <c r="G190" s="234"/>
      <c r="H190" s="236" t="s">
        <v>19</v>
      </c>
      <c r="I190" s="238"/>
      <c r="J190" s="234"/>
      <c r="K190" s="234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208</v>
      </c>
      <c r="AU190" s="243" t="s">
        <v>81</v>
      </c>
      <c r="AV190" s="13" t="s">
        <v>79</v>
      </c>
      <c r="AW190" s="13" t="s">
        <v>33</v>
      </c>
      <c r="AX190" s="13" t="s">
        <v>72</v>
      </c>
      <c r="AY190" s="243" t="s">
        <v>196</v>
      </c>
    </row>
    <row r="191" s="14" customFormat="1">
      <c r="A191" s="14"/>
      <c r="B191" s="244"/>
      <c r="C191" s="245"/>
      <c r="D191" s="235" t="s">
        <v>208</v>
      </c>
      <c r="E191" s="246" t="s">
        <v>19</v>
      </c>
      <c r="F191" s="247" t="s">
        <v>2858</v>
      </c>
      <c r="G191" s="245"/>
      <c r="H191" s="248">
        <v>-0.35299999999999998</v>
      </c>
      <c r="I191" s="249"/>
      <c r="J191" s="245"/>
      <c r="K191" s="245"/>
      <c r="L191" s="250"/>
      <c r="M191" s="251"/>
      <c r="N191" s="252"/>
      <c r="O191" s="252"/>
      <c r="P191" s="252"/>
      <c r="Q191" s="252"/>
      <c r="R191" s="252"/>
      <c r="S191" s="252"/>
      <c r="T191" s="25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4" t="s">
        <v>208</v>
      </c>
      <c r="AU191" s="254" t="s">
        <v>81</v>
      </c>
      <c r="AV191" s="14" t="s">
        <v>81</v>
      </c>
      <c r="AW191" s="14" t="s">
        <v>33</v>
      </c>
      <c r="AX191" s="14" t="s">
        <v>72</v>
      </c>
      <c r="AY191" s="254" t="s">
        <v>196</v>
      </c>
    </row>
    <row r="192" s="13" customFormat="1">
      <c r="A192" s="13"/>
      <c r="B192" s="233"/>
      <c r="C192" s="234"/>
      <c r="D192" s="235" t="s">
        <v>208</v>
      </c>
      <c r="E192" s="236" t="s">
        <v>19</v>
      </c>
      <c r="F192" s="237" t="s">
        <v>2843</v>
      </c>
      <c r="G192" s="234"/>
      <c r="H192" s="236" t="s">
        <v>19</v>
      </c>
      <c r="I192" s="238"/>
      <c r="J192" s="234"/>
      <c r="K192" s="234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208</v>
      </c>
      <c r="AU192" s="243" t="s">
        <v>81</v>
      </c>
      <c r="AV192" s="13" t="s">
        <v>79</v>
      </c>
      <c r="AW192" s="13" t="s">
        <v>33</v>
      </c>
      <c r="AX192" s="13" t="s">
        <v>72</v>
      </c>
      <c r="AY192" s="243" t="s">
        <v>196</v>
      </c>
    </row>
    <row r="193" s="14" customFormat="1">
      <c r="A193" s="14"/>
      <c r="B193" s="244"/>
      <c r="C193" s="245"/>
      <c r="D193" s="235" t="s">
        <v>208</v>
      </c>
      <c r="E193" s="246" t="s">
        <v>19</v>
      </c>
      <c r="F193" s="247" t="s">
        <v>2859</v>
      </c>
      <c r="G193" s="245"/>
      <c r="H193" s="248">
        <v>-0.192</v>
      </c>
      <c r="I193" s="249"/>
      <c r="J193" s="245"/>
      <c r="K193" s="245"/>
      <c r="L193" s="250"/>
      <c r="M193" s="251"/>
      <c r="N193" s="252"/>
      <c r="O193" s="252"/>
      <c r="P193" s="252"/>
      <c r="Q193" s="252"/>
      <c r="R193" s="252"/>
      <c r="S193" s="252"/>
      <c r="T193" s="253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4" t="s">
        <v>208</v>
      </c>
      <c r="AU193" s="254" t="s">
        <v>81</v>
      </c>
      <c r="AV193" s="14" t="s">
        <v>81</v>
      </c>
      <c r="AW193" s="14" t="s">
        <v>33</v>
      </c>
      <c r="AX193" s="14" t="s">
        <v>72</v>
      </c>
      <c r="AY193" s="254" t="s">
        <v>196</v>
      </c>
    </row>
    <row r="194" s="16" customFormat="1">
      <c r="A194" s="16"/>
      <c r="B194" s="266"/>
      <c r="C194" s="267"/>
      <c r="D194" s="235" t="s">
        <v>208</v>
      </c>
      <c r="E194" s="268" t="s">
        <v>19</v>
      </c>
      <c r="F194" s="269" t="s">
        <v>269</v>
      </c>
      <c r="G194" s="267"/>
      <c r="H194" s="270">
        <v>-0.83999999999999986</v>
      </c>
      <c r="I194" s="271"/>
      <c r="J194" s="267"/>
      <c r="K194" s="267"/>
      <c r="L194" s="272"/>
      <c r="M194" s="273"/>
      <c r="N194" s="274"/>
      <c r="O194" s="274"/>
      <c r="P194" s="274"/>
      <c r="Q194" s="274"/>
      <c r="R194" s="274"/>
      <c r="S194" s="274"/>
      <c r="T194" s="275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T194" s="276" t="s">
        <v>208</v>
      </c>
      <c r="AU194" s="276" t="s">
        <v>81</v>
      </c>
      <c r="AV194" s="16" t="s">
        <v>226</v>
      </c>
      <c r="AW194" s="16" t="s">
        <v>33</v>
      </c>
      <c r="AX194" s="16" t="s">
        <v>72</v>
      </c>
      <c r="AY194" s="276" t="s">
        <v>196</v>
      </c>
    </row>
    <row r="195" s="15" customFormat="1">
      <c r="A195" s="15"/>
      <c r="B195" s="255"/>
      <c r="C195" s="256"/>
      <c r="D195" s="235" t="s">
        <v>208</v>
      </c>
      <c r="E195" s="257" t="s">
        <v>19</v>
      </c>
      <c r="F195" s="258" t="s">
        <v>219</v>
      </c>
      <c r="G195" s="256"/>
      <c r="H195" s="259">
        <v>2.8929999999999998</v>
      </c>
      <c r="I195" s="260"/>
      <c r="J195" s="256"/>
      <c r="K195" s="256"/>
      <c r="L195" s="261"/>
      <c r="M195" s="262"/>
      <c r="N195" s="263"/>
      <c r="O195" s="263"/>
      <c r="P195" s="263"/>
      <c r="Q195" s="263"/>
      <c r="R195" s="263"/>
      <c r="S195" s="263"/>
      <c r="T195" s="264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5" t="s">
        <v>208</v>
      </c>
      <c r="AU195" s="265" t="s">
        <v>81</v>
      </c>
      <c r="AV195" s="15" t="s">
        <v>204</v>
      </c>
      <c r="AW195" s="15" t="s">
        <v>33</v>
      </c>
      <c r="AX195" s="15" t="s">
        <v>79</v>
      </c>
      <c r="AY195" s="265" t="s">
        <v>196</v>
      </c>
    </row>
    <row r="196" s="12" customFormat="1" ht="22.8" customHeight="1">
      <c r="A196" s="12"/>
      <c r="B196" s="199"/>
      <c r="C196" s="200"/>
      <c r="D196" s="201" t="s">
        <v>71</v>
      </c>
      <c r="E196" s="213" t="s">
        <v>828</v>
      </c>
      <c r="F196" s="213" t="s">
        <v>829</v>
      </c>
      <c r="G196" s="200"/>
      <c r="H196" s="200"/>
      <c r="I196" s="203"/>
      <c r="J196" s="214">
        <f>BK196</f>
        <v>0</v>
      </c>
      <c r="K196" s="200"/>
      <c r="L196" s="205"/>
      <c r="M196" s="206"/>
      <c r="N196" s="207"/>
      <c r="O196" s="207"/>
      <c r="P196" s="208">
        <f>SUM(P197:P248)</f>
        <v>0</v>
      </c>
      <c r="Q196" s="207"/>
      <c r="R196" s="208">
        <f>SUM(R197:R248)</f>
        <v>0.74549999999999994</v>
      </c>
      <c r="S196" s="207"/>
      <c r="T196" s="209">
        <f>SUM(T197:T248)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0" t="s">
        <v>79</v>
      </c>
      <c r="AT196" s="211" t="s">
        <v>71</v>
      </c>
      <c r="AU196" s="211" t="s">
        <v>79</v>
      </c>
      <c r="AY196" s="210" t="s">
        <v>196</v>
      </c>
      <c r="BK196" s="212">
        <f>SUM(BK197:BK248)</f>
        <v>0</v>
      </c>
    </row>
    <row r="197" s="2" customFormat="1" ht="16.5" customHeight="1">
      <c r="A197" s="41"/>
      <c r="B197" s="42"/>
      <c r="C197" s="215" t="s">
        <v>294</v>
      </c>
      <c r="D197" s="215" t="s">
        <v>199</v>
      </c>
      <c r="E197" s="216" t="s">
        <v>2860</v>
      </c>
      <c r="F197" s="217" t="s">
        <v>2861</v>
      </c>
      <c r="G197" s="218" t="s">
        <v>943</v>
      </c>
      <c r="H197" s="219">
        <v>25</v>
      </c>
      <c r="I197" s="220"/>
      <c r="J197" s="221">
        <f>ROUND(I197*H197,2)</f>
        <v>0</v>
      </c>
      <c r="K197" s="217" t="s">
        <v>203</v>
      </c>
      <c r="L197" s="47"/>
      <c r="M197" s="222" t="s">
        <v>19</v>
      </c>
      <c r="N197" s="223" t="s">
        <v>43</v>
      </c>
      <c r="O197" s="87"/>
      <c r="P197" s="224">
        <f>O197*H197</f>
        <v>0</v>
      </c>
      <c r="Q197" s="224">
        <v>0</v>
      </c>
      <c r="R197" s="224">
        <f>Q197*H197</f>
        <v>0</v>
      </c>
      <c r="S197" s="224">
        <v>0</v>
      </c>
      <c r="T197" s="225">
        <f>S197*H197</f>
        <v>0</v>
      </c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R197" s="226" t="s">
        <v>204</v>
      </c>
      <c r="AT197" s="226" t="s">
        <v>199</v>
      </c>
      <c r="AU197" s="226" t="s">
        <v>81</v>
      </c>
      <c r="AY197" s="20" t="s">
        <v>196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20" t="s">
        <v>79</v>
      </c>
      <c r="BK197" s="227">
        <f>ROUND(I197*H197,2)</f>
        <v>0</v>
      </c>
      <c r="BL197" s="20" t="s">
        <v>204</v>
      </c>
      <c r="BM197" s="226" t="s">
        <v>2862</v>
      </c>
    </row>
    <row r="198" s="2" customFormat="1">
      <c r="A198" s="41"/>
      <c r="B198" s="42"/>
      <c r="C198" s="43"/>
      <c r="D198" s="228" t="s">
        <v>206</v>
      </c>
      <c r="E198" s="43"/>
      <c r="F198" s="229" t="s">
        <v>2863</v>
      </c>
      <c r="G198" s="43"/>
      <c r="H198" s="43"/>
      <c r="I198" s="230"/>
      <c r="J198" s="43"/>
      <c r="K198" s="43"/>
      <c r="L198" s="47"/>
      <c r="M198" s="231"/>
      <c r="N198" s="232"/>
      <c r="O198" s="87"/>
      <c r="P198" s="87"/>
      <c r="Q198" s="87"/>
      <c r="R198" s="87"/>
      <c r="S198" s="87"/>
      <c r="T198" s="88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T198" s="20" t="s">
        <v>206</v>
      </c>
      <c r="AU198" s="20" t="s">
        <v>81</v>
      </c>
    </row>
    <row r="199" s="13" customFormat="1">
      <c r="A199" s="13"/>
      <c r="B199" s="233"/>
      <c r="C199" s="234"/>
      <c r="D199" s="235" t="s">
        <v>208</v>
      </c>
      <c r="E199" s="236" t="s">
        <v>19</v>
      </c>
      <c r="F199" s="237" t="s">
        <v>2829</v>
      </c>
      <c r="G199" s="234"/>
      <c r="H199" s="236" t="s">
        <v>19</v>
      </c>
      <c r="I199" s="238"/>
      <c r="J199" s="234"/>
      <c r="K199" s="234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208</v>
      </c>
      <c r="AU199" s="243" t="s">
        <v>81</v>
      </c>
      <c r="AV199" s="13" t="s">
        <v>79</v>
      </c>
      <c r="AW199" s="13" t="s">
        <v>33</v>
      </c>
      <c r="AX199" s="13" t="s">
        <v>72</v>
      </c>
      <c r="AY199" s="243" t="s">
        <v>196</v>
      </c>
    </row>
    <row r="200" s="13" customFormat="1">
      <c r="A200" s="13"/>
      <c r="B200" s="233"/>
      <c r="C200" s="234"/>
      <c r="D200" s="235" t="s">
        <v>208</v>
      </c>
      <c r="E200" s="236" t="s">
        <v>19</v>
      </c>
      <c r="F200" s="237" t="s">
        <v>2864</v>
      </c>
      <c r="G200" s="234"/>
      <c r="H200" s="236" t="s">
        <v>19</v>
      </c>
      <c r="I200" s="238"/>
      <c r="J200" s="234"/>
      <c r="K200" s="234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208</v>
      </c>
      <c r="AU200" s="243" t="s">
        <v>81</v>
      </c>
      <c r="AV200" s="13" t="s">
        <v>79</v>
      </c>
      <c r="AW200" s="13" t="s">
        <v>33</v>
      </c>
      <c r="AX200" s="13" t="s">
        <v>72</v>
      </c>
      <c r="AY200" s="243" t="s">
        <v>196</v>
      </c>
    </row>
    <row r="201" s="14" customFormat="1">
      <c r="A201" s="14"/>
      <c r="B201" s="244"/>
      <c r="C201" s="245"/>
      <c r="D201" s="235" t="s">
        <v>208</v>
      </c>
      <c r="E201" s="246" t="s">
        <v>19</v>
      </c>
      <c r="F201" s="247" t="s">
        <v>493</v>
      </c>
      <c r="G201" s="245"/>
      <c r="H201" s="248">
        <v>25</v>
      </c>
      <c r="I201" s="249"/>
      <c r="J201" s="245"/>
      <c r="K201" s="245"/>
      <c r="L201" s="250"/>
      <c r="M201" s="251"/>
      <c r="N201" s="252"/>
      <c r="O201" s="252"/>
      <c r="P201" s="252"/>
      <c r="Q201" s="252"/>
      <c r="R201" s="252"/>
      <c r="S201" s="252"/>
      <c r="T201" s="25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4" t="s">
        <v>208</v>
      </c>
      <c r="AU201" s="254" t="s">
        <v>81</v>
      </c>
      <c r="AV201" s="14" t="s">
        <v>81</v>
      </c>
      <c r="AW201" s="14" t="s">
        <v>33</v>
      </c>
      <c r="AX201" s="14" t="s">
        <v>72</v>
      </c>
      <c r="AY201" s="254" t="s">
        <v>196</v>
      </c>
    </row>
    <row r="202" s="13" customFormat="1">
      <c r="A202" s="13"/>
      <c r="B202" s="233"/>
      <c r="C202" s="234"/>
      <c r="D202" s="235" t="s">
        <v>208</v>
      </c>
      <c r="E202" s="236" t="s">
        <v>19</v>
      </c>
      <c r="F202" s="237" t="s">
        <v>847</v>
      </c>
      <c r="G202" s="234"/>
      <c r="H202" s="236" t="s">
        <v>19</v>
      </c>
      <c r="I202" s="238"/>
      <c r="J202" s="234"/>
      <c r="K202" s="234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208</v>
      </c>
      <c r="AU202" s="243" t="s">
        <v>81</v>
      </c>
      <c r="AV202" s="13" t="s">
        <v>79</v>
      </c>
      <c r="AW202" s="13" t="s">
        <v>33</v>
      </c>
      <c r="AX202" s="13" t="s">
        <v>72</v>
      </c>
      <c r="AY202" s="243" t="s">
        <v>196</v>
      </c>
    </row>
    <row r="203" s="15" customFormat="1">
      <c r="A203" s="15"/>
      <c r="B203" s="255"/>
      <c r="C203" s="256"/>
      <c r="D203" s="235" t="s">
        <v>208</v>
      </c>
      <c r="E203" s="257" t="s">
        <v>19</v>
      </c>
      <c r="F203" s="258" t="s">
        <v>219</v>
      </c>
      <c r="G203" s="256"/>
      <c r="H203" s="259">
        <v>25</v>
      </c>
      <c r="I203" s="260"/>
      <c r="J203" s="256"/>
      <c r="K203" s="256"/>
      <c r="L203" s="261"/>
      <c r="M203" s="262"/>
      <c r="N203" s="263"/>
      <c r="O203" s="263"/>
      <c r="P203" s="263"/>
      <c r="Q203" s="263"/>
      <c r="R203" s="263"/>
      <c r="S203" s="263"/>
      <c r="T203" s="264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5" t="s">
        <v>208</v>
      </c>
      <c r="AU203" s="265" t="s">
        <v>81</v>
      </c>
      <c r="AV203" s="15" t="s">
        <v>204</v>
      </c>
      <c r="AW203" s="15" t="s">
        <v>33</v>
      </c>
      <c r="AX203" s="15" t="s">
        <v>79</v>
      </c>
      <c r="AY203" s="265" t="s">
        <v>196</v>
      </c>
    </row>
    <row r="204" s="2" customFormat="1" ht="16.5" customHeight="1">
      <c r="A204" s="41"/>
      <c r="B204" s="42"/>
      <c r="C204" s="280" t="s">
        <v>299</v>
      </c>
      <c r="D204" s="280" t="s">
        <v>407</v>
      </c>
      <c r="E204" s="281" t="s">
        <v>2865</v>
      </c>
      <c r="F204" s="282" t="s">
        <v>2866</v>
      </c>
      <c r="G204" s="283" t="s">
        <v>847</v>
      </c>
      <c r="H204" s="284">
        <v>12</v>
      </c>
      <c r="I204" s="285"/>
      <c r="J204" s="286">
        <f>ROUND(I204*H204,2)</f>
        <v>0</v>
      </c>
      <c r="K204" s="282" t="s">
        <v>19</v>
      </c>
      <c r="L204" s="287"/>
      <c r="M204" s="288" t="s">
        <v>19</v>
      </c>
      <c r="N204" s="289" t="s">
        <v>43</v>
      </c>
      <c r="O204" s="87"/>
      <c r="P204" s="224">
        <f>O204*H204</f>
        <v>0</v>
      </c>
      <c r="Q204" s="224">
        <v>0.025000000000000001</v>
      </c>
      <c r="R204" s="224">
        <f>Q204*H204</f>
        <v>0.30000000000000004</v>
      </c>
      <c r="S204" s="224">
        <v>0</v>
      </c>
      <c r="T204" s="22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284</v>
      </c>
      <c r="AT204" s="226" t="s">
        <v>407</v>
      </c>
      <c r="AU204" s="226" t="s">
        <v>81</v>
      </c>
      <c r="AY204" s="20" t="s">
        <v>196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79</v>
      </c>
      <c r="BK204" s="227">
        <f>ROUND(I204*H204,2)</f>
        <v>0</v>
      </c>
      <c r="BL204" s="20" t="s">
        <v>204</v>
      </c>
      <c r="BM204" s="226" t="s">
        <v>2867</v>
      </c>
    </row>
    <row r="205" s="13" customFormat="1">
      <c r="A205" s="13"/>
      <c r="B205" s="233"/>
      <c r="C205" s="234"/>
      <c r="D205" s="235" t="s">
        <v>208</v>
      </c>
      <c r="E205" s="236" t="s">
        <v>19</v>
      </c>
      <c r="F205" s="237" t="s">
        <v>2829</v>
      </c>
      <c r="G205" s="234"/>
      <c r="H205" s="236" t="s">
        <v>19</v>
      </c>
      <c r="I205" s="238"/>
      <c r="J205" s="234"/>
      <c r="K205" s="234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208</v>
      </c>
      <c r="AU205" s="243" t="s">
        <v>81</v>
      </c>
      <c r="AV205" s="13" t="s">
        <v>79</v>
      </c>
      <c r="AW205" s="13" t="s">
        <v>33</v>
      </c>
      <c r="AX205" s="13" t="s">
        <v>72</v>
      </c>
      <c r="AY205" s="243" t="s">
        <v>196</v>
      </c>
    </row>
    <row r="206" s="13" customFormat="1">
      <c r="A206" s="13"/>
      <c r="B206" s="233"/>
      <c r="C206" s="234"/>
      <c r="D206" s="235" t="s">
        <v>208</v>
      </c>
      <c r="E206" s="236" t="s">
        <v>19</v>
      </c>
      <c r="F206" s="237" t="s">
        <v>2868</v>
      </c>
      <c r="G206" s="234"/>
      <c r="H206" s="236" t="s">
        <v>19</v>
      </c>
      <c r="I206" s="238"/>
      <c r="J206" s="234"/>
      <c r="K206" s="234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208</v>
      </c>
      <c r="AU206" s="243" t="s">
        <v>81</v>
      </c>
      <c r="AV206" s="13" t="s">
        <v>79</v>
      </c>
      <c r="AW206" s="13" t="s">
        <v>33</v>
      </c>
      <c r="AX206" s="13" t="s">
        <v>72</v>
      </c>
      <c r="AY206" s="243" t="s">
        <v>196</v>
      </c>
    </row>
    <row r="207" s="14" customFormat="1">
      <c r="A207" s="14"/>
      <c r="B207" s="244"/>
      <c r="C207" s="245"/>
      <c r="D207" s="235" t="s">
        <v>208</v>
      </c>
      <c r="E207" s="246" t="s">
        <v>19</v>
      </c>
      <c r="F207" s="247" t="s">
        <v>259</v>
      </c>
      <c r="G207" s="245"/>
      <c r="H207" s="248">
        <v>12</v>
      </c>
      <c r="I207" s="249"/>
      <c r="J207" s="245"/>
      <c r="K207" s="245"/>
      <c r="L207" s="250"/>
      <c r="M207" s="251"/>
      <c r="N207" s="252"/>
      <c r="O207" s="252"/>
      <c r="P207" s="252"/>
      <c r="Q207" s="252"/>
      <c r="R207" s="252"/>
      <c r="S207" s="252"/>
      <c r="T207" s="253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4" t="s">
        <v>208</v>
      </c>
      <c r="AU207" s="254" t="s">
        <v>81</v>
      </c>
      <c r="AV207" s="14" t="s">
        <v>81</v>
      </c>
      <c r="AW207" s="14" t="s">
        <v>33</v>
      </c>
      <c r="AX207" s="14" t="s">
        <v>72</v>
      </c>
      <c r="AY207" s="254" t="s">
        <v>196</v>
      </c>
    </row>
    <row r="208" s="13" customFormat="1">
      <c r="A208" s="13"/>
      <c r="B208" s="233"/>
      <c r="C208" s="234"/>
      <c r="D208" s="235" t="s">
        <v>208</v>
      </c>
      <c r="E208" s="236" t="s">
        <v>19</v>
      </c>
      <c r="F208" s="237" t="s">
        <v>847</v>
      </c>
      <c r="G208" s="234"/>
      <c r="H208" s="236" t="s">
        <v>19</v>
      </c>
      <c r="I208" s="238"/>
      <c r="J208" s="234"/>
      <c r="K208" s="234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208</v>
      </c>
      <c r="AU208" s="243" t="s">
        <v>81</v>
      </c>
      <c r="AV208" s="13" t="s">
        <v>79</v>
      </c>
      <c r="AW208" s="13" t="s">
        <v>33</v>
      </c>
      <c r="AX208" s="13" t="s">
        <v>72</v>
      </c>
      <c r="AY208" s="243" t="s">
        <v>196</v>
      </c>
    </row>
    <row r="209" s="15" customFormat="1">
      <c r="A209" s="15"/>
      <c r="B209" s="255"/>
      <c r="C209" s="256"/>
      <c r="D209" s="235" t="s">
        <v>208</v>
      </c>
      <c r="E209" s="257" t="s">
        <v>19</v>
      </c>
      <c r="F209" s="258" t="s">
        <v>219</v>
      </c>
      <c r="G209" s="256"/>
      <c r="H209" s="259">
        <v>12</v>
      </c>
      <c r="I209" s="260"/>
      <c r="J209" s="256"/>
      <c r="K209" s="256"/>
      <c r="L209" s="261"/>
      <c r="M209" s="262"/>
      <c r="N209" s="263"/>
      <c r="O209" s="263"/>
      <c r="P209" s="263"/>
      <c r="Q209" s="263"/>
      <c r="R209" s="263"/>
      <c r="S209" s="263"/>
      <c r="T209" s="264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5" t="s">
        <v>208</v>
      </c>
      <c r="AU209" s="265" t="s">
        <v>81</v>
      </c>
      <c r="AV209" s="15" t="s">
        <v>204</v>
      </c>
      <c r="AW209" s="15" t="s">
        <v>33</v>
      </c>
      <c r="AX209" s="15" t="s">
        <v>79</v>
      </c>
      <c r="AY209" s="265" t="s">
        <v>196</v>
      </c>
    </row>
    <row r="210" s="2" customFormat="1" ht="16.5" customHeight="1">
      <c r="A210" s="41"/>
      <c r="B210" s="42"/>
      <c r="C210" s="280" t="s">
        <v>197</v>
      </c>
      <c r="D210" s="280" t="s">
        <v>407</v>
      </c>
      <c r="E210" s="281" t="s">
        <v>2869</v>
      </c>
      <c r="F210" s="282" t="s">
        <v>2870</v>
      </c>
      <c r="G210" s="283" t="s">
        <v>847</v>
      </c>
      <c r="H210" s="284">
        <v>10</v>
      </c>
      <c r="I210" s="285"/>
      <c r="J210" s="286">
        <f>ROUND(I210*H210,2)</f>
        <v>0</v>
      </c>
      <c r="K210" s="282" t="s">
        <v>19</v>
      </c>
      <c r="L210" s="287"/>
      <c r="M210" s="288" t="s">
        <v>19</v>
      </c>
      <c r="N210" s="289" t="s">
        <v>43</v>
      </c>
      <c r="O210" s="87"/>
      <c r="P210" s="224">
        <f>O210*H210</f>
        <v>0</v>
      </c>
      <c r="Q210" s="224">
        <v>0.029999999999999999</v>
      </c>
      <c r="R210" s="224">
        <f>Q210*H210</f>
        <v>0.29999999999999999</v>
      </c>
      <c r="S210" s="224">
        <v>0</v>
      </c>
      <c r="T210" s="225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6" t="s">
        <v>284</v>
      </c>
      <c r="AT210" s="226" t="s">
        <v>407</v>
      </c>
      <c r="AU210" s="226" t="s">
        <v>81</v>
      </c>
      <c r="AY210" s="20" t="s">
        <v>196</v>
      </c>
      <c r="BE210" s="227">
        <f>IF(N210="základní",J210,0)</f>
        <v>0</v>
      </c>
      <c r="BF210" s="227">
        <f>IF(N210="snížená",J210,0)</f>
        <v>0</v>
      </c>
      <c r="BG210" s="227">
        <f>IF(N210="zákl. přenesená",J210,0)</f>
        <v>0</v>
      </c>
      <c r="BH210" s="227">
        <f>IF(N210="sníž. přenesená",J210,0)</f>
        <v>0</v>
      </c>
      <c r="BI210" s="227">
        <f>IF(N210="nulová",J210,0)</f>
        <v>0</v>
      </c>
      <c r="BJ210" s="20" t="s">
        <v>79</v>
      </c>
      <c r="BK210" s="227">
        <f>ROUND(I210*H210,2)</f>
        <v>0</v>
      </c>
      <c r="BL210" s="20" t="s">
        <v>204</v>
      </c>
      <c r="BM210" s="226" t="s">
        <v>2871</v>
      </c>
    </row>
    <row r="211" s="13" customFormat="1">
      <c r="A211" s="13"/>
      <c r="B211" s="233"/>
      <c r="C211" s="234"/>
      <c r="D211" s="235" t="s">
        <v>208</v>
      </c>
      <c r="E211" s="236" t="s">
        <v>19</v>
      </c>
      <c r="F211" s="237" t="s">
        <v>2829</v>
      </c>
      <c r="G211" s="234"/>
      <c r="H211" s="236" t="s">
        <v>19</v>
      </c>
      <c r="I211" s="238"/>
      <c r="J211" s="234"/>
      <c r="K211" s="234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208</v>
      </c>
      <c r="AU211" s="243" t="s">
        <v>81</v>
      </c>
      <c r="AV211" s="13" t="s">
        <v>79</v>
      </c>
      <c r="AW211" s="13" t="s">
        <v>33</v>
      </c>
      <c r="AX211" s="13" t="s">
        <v>72</v>
      </c>
      <c r="AY211" s="243" t="s">
        <v>196</v>
      </c>
    </row>
    <row r="212" s="13" customFormat="1">
      <c r="A212" s="13"/>
      <c r="B212" s="233"/>
      <c r="C212" s="234"/>
      <c r="D212" s="235" t="s">
        <v>208</v>
      </c>
      <c r="E212" s="236" t="s">
        <v>19</v>
      </c>
      <c r="F212" s="237" t="s">
        <v>2870</v>
      </c>
      <c r="G212" s="234"/>
      <c r="H212" s="236" t="s">
        <v>19</v>
      </c>
      <c r="I212" s="238"/>
      <c r="J212" s="234"/>
      <c r="K212" s="234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208</v>
      </c>
      <c r="AU212" s="243" t="s">
        <v>81</v>
      </c>
      <c r="AV212" s="13" t="s">
        <v>79</v>
      </c>
      <c r="AW212" s="13" t="s">
        <v>33</v>
      </c>
      <c r="AX212" s="13" t="s">
        <v>72</v>
      </c>
      <c r="AY212" s="243" t="s">
        <v>196</v>
      </c>
    </row>
    <row r="213" s="14" customFormat="1">
      <c r="A213" s="14"/>
      <c r="B213" s="244"/>
      <c r="C213" s="245"/>
      <c r="D213" s="235" t="s">
        <v>208</v>
      </c>
      <c r="E213" s="246" t="s">
        <v>19</v>
      </c>
      <c r="F213" s="247" t="s">
        <v>299</v>
      </c>
      <c r="G213" s="245"/>
      <c r="H213" s="248">
        <v>10</v>
      </c>
      <c r="I213" s="249"/>
      <c r="J213" s="245"/>
      <c r="K213" s="245"/>
      <c r="L213" s="250"/>
      <c r="M213" s="251"/>
      <c r="N213" s="252"/>
      <c r="O213" s="252"/>
      <c r="P213" s="252"/>
      <c r="Q213" s="252"/>
      <c r="R213" s="252"/>
      <c r="S213" s="252"/>
      <c r="T213" s="253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4" t="s">
        <v>208</v>
      </c>
      <c r="AU213" s="254" t="s">
        <v>81</v>
      </c>
      <c r="AV213" s="14" t="s">
        <v>81</v>
      </c>
      <c r="AW213" s="14" t="s">
        <v>33</v>
      </c>
      <c r="AX213" s="14" t="s">
        <v>72</v>
      </c>
      <c r="AY213" s="254" t="s">
        <v>196</v>
      </c>
    </row>
    <row r="214" s="13" customFormat="1">
      <c r="A214" s="13"/>
      <c r="B214" s="233"/>
      <c r="C214" s="234"/>
      <c r="D214" s="235" t="s">
        <v>208</v>
      </c>
      <c r="E214" s="236" t="s">
        <v>19</v>
      </c>
      <c r="F214" s="237" t="s">
        <v>847</v>
      </c>
      <c r="G214" s="234"/>
      <c r="H214" s="236" t="s">
        <v>19</v>
      </c>
      <c r="I214" s="238"/>
      <c r="J214" s="234"/>
      <c r="K214" s="234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208</v>
      </c>
      <c r="AU214" s="243" t="s">
        <v>81</v>
      </c>
      <c r="AV214" s="13" t="s">
        <v>79</v>
      </c>
      <c r="AW214" s="13" t="s">
        <v>33</v>
      </c>
      <c r="AX214" s="13" t="s">
        <v>72</v>
      </c>
      <c r="AY214" s="243" t="s">
        <v>196</v>
      </c>
    </row>
    <row r="215" s="15" customFormat="1">
      <c r="A215" s="15"/>
      <c r="B215" s="255"/>
      <c r="C215" s="256"/>
      <c r="D215" s="235" t="s">
        <v>208</v>
      </c>
      <c r="E215" s="257" t="s">
        <v>19</v>
      </c>
      <c r="F215" s="258" t="s">
        <v>219</v>
      </c>
      <c r="G215" s="256"/>
      <c r="H215" s="259">
        <v>10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5" t="s">
        <v>208</v>
      </c>
      <c r="AU215" s="265" t="s">
        <v>81</v>
      </c>
      <c r="AV215" s="15" t="s">
        <v>204</v>
      </c>
      <c r="AW215" s="15" t="s">
        <v>33</v>
      </c>
      <c r="AX215" s="15" t="s">
        <v>79</v>
      </c>
      <c r="AY215" s="265" t="s">
        <v>196</v>
      </c>
    </row>
    <row r="216" s="2" customFormat="1" ht="16.5" customHeight="1">
      <c r="A216" s="41"/>
      <c r="B216" s="42"/>
      <c r="C216" s="280" t="s">
        <v>259</v>
      </c>
      <c r="D216" s="280" t="s">
        <v>407</v>
      </c>
      <c r="E216" s="281" t="s">
        <v>2872</v>
      </c>
      <c r="F216" s="282" t="s">
        <v>2873</v>
      </c>
      <c r="G216" s="283" t="s">
        <v>847</v>
      </c>
      <c r="H216" s="284">
        <v>4</v>
      </c>
      <c r="I216" s="285"/>
      <c r="J216" s="286">
        <f>ROUND(I216*H216,2)</f>
        <v>0</v>
      </c>
      <c r="K216" s="282" t="s">
        <v>19</v>
      </c>
      <c r="L216" s="287"/>
      <c r="M216" s="288" t="s">
        <v>19</v>
      </c>
      <c r="N216" s="289" t="s">
        <v>43</v>
      </c>
      <c r="O216" s="87"/>
      <c r="P216" s="224">
        <f>O216*H216</f>
        <v>0</v>
      </c>
      <c r="Q216" s="224">
        <v>0.035000000000000003</v>
      </c>
      <c r="R216" s="224">
        <f>Q216*H216</f>
        <v>0.14000000000000001</v>
      </c>
      <c r="S216" s="224">
        <v>0</v>
      </c>
      <c r="T216" s="225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6" t="s">
        <v>284</v>
      </c>
      <c r="AT216" s="226" t="s">
        <v>407</v>
      </c>
      <c r="AU216" s="226" t="s">
        <v>81</v>
      </c>
      <c r="AY216" s="20" t="s">
        <v>196</v>
      </c>
      <c r="BE216" s="227">
        <f>IF(N216="základní",J216,0)</f>
        <v>0</v>
      </c>
      <c r="BF216" s="227">
        <f>IF(N216="snížená",J216,0)</f>
        <v>0</v>
      </c>
      <c r="BG216" s="227">
        <f>IF(N216="zákl. přenesená",J216,0)</f>
        <v>0</v>
      </c>
      <c r="BH216" s="227">
        <f>IF(N216="sníž. přenesená",J216,0)</f>
        <v>0</v>
      </c>
      <c r="BI216" s="227">
        <f>IF(N216="nulová",J216,0)</f>
        <v>0</v>
      </c>
      <c r="BJ216" s="20" t="s">
        <v>79</v>
      </c>
      <c r="BK216" s="227">
        <f>ROUND(I216*H216,2)</f>
        <v>0</v>
      </c>
      <c r="BL216" s="20" t="s">
        <v>204</v>
      </c>
      <c r="BM216" s="226" t="s">
        <v>2874</v>
      </c>
    </row>
    <row r="217" s="13" customFormat="1">
      <c r="A217" s="13"/>
      <c r="B217" s="233"/>
      <c r="C217" s="234"/>
      <c r="D217" s="235" t="s">
        <v>208</v>
      </c>
      <c r="E217" s="236" t="s">
        <v>19</v>
      </c>
      <c r="F217" s="237" t="s">
        <v>2829</v>
      </c>
      <c r="G217" s="234"/>
      <c r="H217" s="236" t="s">
        <v>19</v>
      </c>
      <c r="I217" s="238"/>
      <c r="J217" s="234"/>
      <c r="K217" s="234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208</v>
      </c>
      <c r="AU217" s="243" t="s">
        <v>81</v>
      </c>
      <c r="AV217" s="13" t="s">
        <v>79</v>
      </c>
      <c r="AW217" s="13" t="s">
        <v>33</v>
      </c>
      <c r="AX217" s="13" t="s">
        <v>72</v>
      </c>
      <c r="AY217" s="243" t="s">
        <v>196</v>
      </c>
    </row>
    <row r="218" s="13" customFormat="1">
      <c r="A218" s="13"/>
      <c r="B218" s="233"/>
      <c r="C218" s="234"/>
      <c r="D218" s="235" t="s">
        <v>208</v>
      </c>
      <c r="E218" s="236" t="s">
        <v>19</v>
      </c>
      <c r="F218" s="237" t="s">
        <v>2873</v>
      </c>
      <c r="G218" s="234"/>
      <c r="H218" s="236" t="s">
        <v>19</v>
      </c>
      <c r="I218" s="238"/>
      <c r="J218" s="234"/>
      <c r="K218" s="234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208</v>
      </c>
      <c r="AU218" s="243" t="s">
        <v>81</v>
      </c>
      <c r="AV218" s="13" t="s">
        <v>79</v>
      </c>
      <c r="AW218" s="13" t="s">
        <v>33</v>
      </c>
      <c r="AX218" s="13" t="s">
        <v>72</v>
      </c>
      <c r="AY218" s="243" t="s">
        <v>196</v>
      </c>
    </row>
    <row r="219" s="14" customFormat="1">
      <c r="A219" s="14"/>
      <c r="B219" s="244"/>
      <c r="C219" s="245"/>
      <c r="D219" s="235" t="s">
        <v>208</v>
      </c>
      <c r="E219" s="246" t="s">
        <v>19</v>
      </c>
      <c r="F219" s="247" t="s">
        <v>204</v>
      </c>
      <c r="G219" s="245"/>
      <c r="H219" s="248">
        <v>4</v>
      </c>
      <c r="I219" s="249"/>
      <c r="J219" s="245"/>
      <c r="K219" s="245"/>
      <c r="L219" s="250"/>
      <c r="M219" s="251"/>
      <c r="N219" s="252"/>
      <c r="O219" s="252"/>
      <c r="P219" s="252"/>
      <c r="Q219" s="252"/>
      <c r="R219" s="252"/>
      <c r="S219" s="252"/>
      <c r="T219" s="253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4" t="s">
        <v>208</v>
      </c>
      <c r="AU219" s="254" t="s">
        <v>81</v>
      </c>
      <c r="AV219" s="14" t="s">
        <v>81</v>
      </c>
      <c r="AW219" s="14" t="s">
        <v>33</v>
      </c>
      <c r="AX219" s="14" t="s">
        <v>72</v>
      </c>
      <c r="AY219" s="254" t="s">
        <v>196</v>
      </c>
    </row>
    <row r="220" s="13" customFormat="1">
      <c r="A220" s="13"/>
      <c r="B220" s="233"/>
      <c r="C220" s="234"/>
      <c r="D220" s="235" t="s">
        <v>208</v>
      </c>
      <c r="E220" s="236" t="s">
        <v>19</v>
      </c>
      <c r="F220" s="237" t="s">
        <v>847</v>
      </c>
      <c r="G220" s="234"/>
      <c r="H220" s="236" t="s">
        <v>19</v>
      </c>
      <c r="I220" s="238"/>
      <c r="J220" s="234"/>
      <c r="K220" s="234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208</v>
      </c>
      <c r="AU220" s="243" t="s">
        <v>81</v>
      </c>
      <c r="AV220" s="13" t="s">
        <v>79</v>
      </c>
      <c r="AW220" s="13" t="s">
        <v>33</v>
      </c>
      <c r="AX220" s="13" t="s">
        <v>72</v>
      </c>
      <c r="AY220" s="243" t="s">
        <v>196</v>
      </c>
    </row>
    <row r="221" s="15" customFormat="1">
      <c r="A221" s="15"/>
      <c r="B221" s="255"/>
      <c r="C221" s="256"/>
      <c r="D221" s="235" t="s">
        <v>208</v>
      </c>
      <c r="E221" s="257" t="s">
        <v>19</v>
      </c>
      <c r="F221" s="258" t="s">
        <v>219</v>
      </c>
      <c r="G221" s="256"/>
      <c r="H221" s="259">
        <v>4</v>
      </c>
      <c r="I221" s="260"/>
      <c r="J221" s="256"/>
      <c r="K221" s="256"/>
      <c r="L221" s="261"/>
      <c r="M221" s="262"/>
      <c r="N221" s="263"/>
      <c r="O221" s="263"/>
      <c r="P221" s="263"/>
      <c r="Q221" s="263"/>
      <c r="R221" s="263"/>
      <c r="S221" s="263"/>
      <c r="T221" s="264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5" t="s">
        <v>208</v>
      </c>
      <c r="AU221" s="265" t="s">
        <v>81</v>
      </c>
      <c r="AV221" s="15" t="s">
        <v>204</v>
      </c>
      <c r="AW221" s="15" t="s">
        <v>33</v>
      </c>
      <c r="AX221" s="15" t="s">
        <v>79</v>
      </c>
      <c r="AY221" s="265" t="s">
        <v>196</v>
      </c>
    </row>
    <row r="222" s="2" customFormat="1" ht="16.5" customHeight="1">
      <c r="A222" s="41"/>
      <c r="B222" s="42"/>
      <c r="C222" s="215" t="s">
        <v>314</v>
      </c>
      <c r="D222" s="215" t="s">
        <v>199</v>
      </c>
      <c r="E222" s="216" t="s">
        <v>2860</v>
      </c>
      <c r="F222" s="217" t="s">
        <v>2861</v>
      </c>
      <c r="G222" s="218" t="s">
        <v>943</v>
      </c>
      <c r="H222" s="219">
        <v>4</v>
      </c>
      <c r="I222" s="220"/>
      <c r="J222" s="221">
        <f>ROUND(I222*H222,2)</f>
        <v>0</v>
      </c>
      <c r="K222" s="217" t="s">
        <v>203</v>
      </c>
      <c r="L222" s="47"/>
      <c r="M222" s="222" t="s">
        <v>19</v>
      </c>
      <c r="N222" s="223" t="s">
        <v>43</v>
      </c>
      <c r="O222" s="87"/>
      <c r="P222" s="224">
        <f>O222*H222</f>
        <v>0</v>
      </c>
      <c r="Q222" s="224">
        <v>0</v>
      </c>
      <c r="R222" s="224">
        <f>Q222*H222</f>
        <v>0</v>
      </c>
      <c r="S222" s="224">
        <v>0</v>
      </c>
      <c r="T222" s="225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6" t="s">
        <v>204</v>
      </c>
      <c r="AT222" s="226" t="s">
        <v>199</v>
      </c>
      <c r="AU222" s="226" t="s">
        <v>81</v>
      </c>
      <c r="AY222" s="20" t="s">
        <v>196</v>
      </c>
      <c r="BE222" s="227">
        <f>IF(N222="základní",J222,0)</f>
        <v>0</v>
      </c>
      <c r="BF222" s="227">
        <f>IF(N222="snížená",J222,0)</f>
        <v>0</v>
      </c>
      <c r="BG222" s="227">
        <f>IF(N222="zákl. přenesená",J222,0)</f>
        <v>0</v>
      </c>
      <c r="BH222" s="227">
        <f>IF(N222="sníž. přenesená",J222,0)</f>
        <v>0</v>
      </c>
      <c r="BI222" s="227">
        <f>IF(N222="nulová",J222,0)</f>
        <v>0</v>
      </c>
      <c r="BJ222" s="20" t="s">
        <v>79</v>
      </c>
      <c r="BK222" s="227">
        <f>ROUND(I222*H222,2)</f>
        <v>0</v>
      </c>
      <c r="BL222" s="20" t="s">
        <v>204</v>
      </c>
      <c r="BM222" s="226" t="s">
        <v>2875</v>
      </c>
    </row>
    <row r="223" s="2" customFormat="1">
      <c r="A223" s="41"/>
      <c r="B223" s="42"/>
      <c r="C223" s="43"/>
      <c r="D223" s="228" t="s">
        <v>206</v>
      </c>
      <c r="E223" s="43"/>
      <c r="F223" s="229" t="s">
        <v>2863</v>
      </c>
      <c r="G223" s="43"/>
      <c r="H223" s="43"/>
      <c r="I223" s="230"/>
      <c r="J223" s="43"/>
      <c r="K223" s="43"/>
      <c r="L223" s="47"/>
      <c r="M223" s="231"/>
      <c r="N223" s="232"/>
      <c r="O223" s="87"/>
      <c r="P223" s="87"/>
      <c r="Q223" s="87"/>
      <c r="R223" s="87"/>
      <c r="S223" s="87"/>
      <c r="T223" s="88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T223" s="20" t="s">
        <v>206</v>
      </c>
      <c r="AU223" s="20" t="s">
        <v>81</v>
      </c>
    </row>
    <row r="224" s="13" customFormat="1">
      <c r="A224" s="13"/>
      <c r="B224" s="233"/>
      <c r="C224" s="234"/>
      <c r="D224" s="235" t="s">
        <v>208</v>
      </c>
      <c r="E224" s="236" t="s">
        <v>19</v>
      </c>
      <c r="F224" s="237" t="s">
        <v>2829</v>
      </c>
      <c r="G224" s="234"/>
      <c r="H224" s="236" t="s">
        <v>19</v>
      </c>
      <c r="I224" s="238"/>
      <c r="J224" s="234"/>
      <c r="K224" s="234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208</v>
      </c>
      <c r="AU224" s="243" t="s">
        <v>81</v>
      </c>
      <c r="AV224" s="13" t="s">
        <v>79</v>
      </c>
      <c r="AW224" s="13" t="s">
        <v>33</v>
      </c>
      <c r="AX224" s="13" t="s">
        <v>72</v>
      </c>
      <c r="AY224" s="243" t="s">
        <v>196</v>
      </c>
    </row>
    <row r="225" s="13" customFormat="1">
      <c r="A225" s="13"/>
      <c r="B225" s="233"/>
      <c r="C225" s="234"/>
      <c r="D225" s="235" t="s">
        <v>208</v>
      </c>
      <c r="E225" s="236" t="s">
        <v>19</v>
      </c>
      <c r="F225" s="237" t="s">
        <v>2876</v>
      </c>
      <c r="G225" s="234"/>
      <c r="H225" s="236" t="s">
        <v>19</v>
      </c>
      <c r="I225" s="238"/>
      <c r="J225" s="234"/>
      <c r="K225" s="234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208</v>
      </c>
      <c r="AU225" s="243" t="s">
        <v>81</v>
      </c>
      <c r="AV225" s="13" t="s">
        <v>79</v>
      </c>
      <c r="AW225" s="13" t="s">
        <v>33</v>
      </c>
      <c r="AX225" s="13" t="s">
        <v>72</v>
      </c>
      <c r="AY225" s="243" t="s">
        <v>196</v>
      </c>
    </row>
    <row r="226" s="14" customFormat="1">
      <c r="A226" s="14"/>
      <c r="B226" s="244"/>
      <c r="C226" s="245"/>
      <c r="D226" s="235" t="s">
        <v>208</v>
      </c>
      <c r="E226" s="246" t="s">
        <v>19</v>
      </c>
      <c r="F226" s="247" t="s">
        <v>226</v>
      </c>
      <c r="G226" s="245"/>
      <c r="H226" s="248">
        <v>3</v>
      </c>
      <c r="I226" s="249"/>
      <c r="J226" s="245"/>
      <c r="K226" s="245"/>
      <c r="L226" s="250"/>
      <c r="M226" s="251"/>
      <c r="N226" s="252"/>
      <c r="O226" s="252"/>
      <c r="P226" s="252"/>
      <c r="Q226" s="252"/>
      <c r="R226" s="252"/>
      <c r="S226" s="252"/>
      <c r="T226" s="25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4" t="s">
        <v>208</v>
      </c>
      <c r="AU226" s="254" t="s">
        <v>81</v>
      </c>
      <c r="AV226" s="14" t="s">
        <v>81</v>
      </c>
      <c r="AW226" s="14" t="s">
        <v>33</v>
      </c>
      <c r="AX226" s="14" t="s">
        <v>72</v>
      </c>
      <c r="AY226" s="254" t="s">
        <v>196</v>
      </c>
    </row>
    <row r="227" s="13" customFormat="1">
      <c r="A227" s="13"/>
      <c r="B227" s="233"/>
      <c r="C227" s="234"/>
      <c r="D227" s="235" t="s">
        <v>208</v>
      </c>
      <c r="E227" s="236" t="s">
        <v>19</v>
      </c>
      <c r="F227" s="237" t="s">
        <v>847</v>
      </c>
      <c r="G227" s="234"/>
      <c r="H227" s="236" t="s">
        <v>19</v>
      </c>
      <c r="I227" s="238"/>
      <c r="J227" s="234"/>
      <c r="K227" s="234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208</v>
      </c>
      <c r="AU227" s="243" t="s">
        <v>81</v>
      </c>
      <c r="AV227" s="13" t="s">
        <v>79</v>
      </c>
      <c r="AW227" s="13" t="s">
        <v>33</v>
      </c>
      <c r="AX227" s="13" t="s">
        <v>72</v>
      </c>
      <c r="AY227" s="243" t="s">
        <v>196</v>
      </c>
    </row>
    <row r="228" s="13" customFormat="1">
      <c r="A228" s="13"/>
      <c r="B228" s="233"/>
      <c r="C228" s="234"/>
      <c r="D228" s="235" t="s">
        <v>208</v>
      </c>
      <c r="E228" s="236" t="s">
        <v>19</v>
      </c>
      <c r="F228" s="237" t="s">
        <v>2829</v>
      </c>
      <c r="G228" s="234"/>
      <c r="H228" s="236" t="s">
        <v>19</v>
      </c>
      <c r="I228" s="238"/>
      <c r="J228" s="234"/>
      <c r="K228" s="234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208</v>
      </c>
      <c r="AU228" s="243" t="s">
        <v>81</v>
      </c>
      <c r="AV228" s="13" t="s">
        <v>79</v>
      </c>
      <c r="AW228" s="13" t="s">
        <v>33</v>
      </c>
      <c r="AX228" s="13" t="s">
        <v>72</v>
      </c>
      <c r="AY228" s="243" t="s">
        <v>196</v>
      </c>
    </row>
    <row r="229" s="13" customFormat="1">
      <c r="A229" s="13"/>
      <c r="B229" s="233"/>
      <c r="C229" s="234"/>
      <c r="D229" s="235" t="s">
        <v>208</v>
      </c>
      <c r="E229" s="236" t="s">
        <v>19</v>
      </c>
      <c r="F229" s="237" t="s">
        <v>2877</v>
      </c>
      <c r="G229" s="234"/>
      <c r="H229" s="236" t="s">
        <v>19</v>
      </c>
      <c r="I229" s="238"/>
      <c r="J229" s="234"/>
      <c r="K229" s="234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208</v>
      </c>
      <c r="AU229" s="243" t="s">
        <v>81</v>
      </c>
      <c r="AV229" s="13" t="s">
        <v>79</v>
      </c>
      <c r="AW229" s="13" t="s">
        <v>33</v>
      </c>
      <c r="AX229" s="13" t="s">
        <v>72</v>
      </c>
      <c r="AY229" s="243" t="s">
        <v>196</v>
      </c>
    </row>
    <row r="230" s="14" customFormat="1">
      <c r="A230" s="14"/>
      <c r="B230" s="244"/>
      <c r="C230" s="245"/>
      <c r="D230" s="235" t="s">
        <v>208</v>
      </c>
      <c r="E230" s="246" t="s">
        <v>19</v>
      </c>
      <c r="F230" s="247" t="s">
        <v>79</v>
      </c>
      <c r="G230" s="245"/>
      <c r="H230" s="248">
        <v>1</v>
      </c>
      <c r="I230" s="249"/>
      <c r="J230" s="245"/>
      <c r="K230" s="245"/>
      <c r="L230" s="250"/>
      <c r="M230" s="251"/>
      <c r="N230" s="252"/>
      <c r="O230" s="252"/>
      <c r="P230" s="252"/>
      <c r="Q230" s="252"/>
      <c r="R230" s="252"/>
      <c r="S230" s="252"/>
      <c r="T230" s="253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4" t="s">
        <v>208</v>
      </c>
      <c r="AU230" s="254" t="s">
        <v>81</v>
      </c>
      <c r="AV230" s="14" t="s">
        <v>81</v>
      </c>
      <c r="AW230" s="14" t="s">
        <v>33</v>
      </c>
      <c r="AX230" s="14" t="s">
        <v>72</v>
      </c>
      <c r="AY230" s="254" t="s">
        <v>196</v>
      </c>
    </row>
    <row r="231" s="13" customFormat="1">
      <c r="A231" s="13"/>
      <c r="B231" s="233"/>
      <c r="C231" s="234"/>
      <c r="D231" s="235" t="s">
        <v>208</v>
      </c>
      <c r="E231" s="236" t="s">
        <v>19</v>
      </c>
      <c r="F231" s="237" t="s">
        <v>847</v>
      </c>
      <c r="G231" s="234"/>
      <c r="H231" s="236" t="s">
        <v>19</v>
      </c>
      <c r="I231" s="238"/>
      <c r="J231" s="234"/>
      <c r="K231" s="234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208</v>
      </c>
      <c r="AU231" s="243" t="s">
        <v>81</v>
      </c>
      <c r="AV231" s="13" t="s">
        <v>79</v>
      </c>
      <c r="AW231" s="13" t="s">
        <v>33</v>
      </c>
      <c r="AX231" s="13" t="s">
        <v>72</v>
      </c>
      <c r="AY231" s="243" t="s">
        <v>196</v>
      </c>
    </row>
    <row r="232" s="15" customFormat="1">
      <c r="A232" s="15"/>
      <c r="B232" s="255"/>
      <c r="C232" s="256"/>
      <c r="D232" s="235" t="s">
        <v>208</v>
      </c>
      <c r="E232" s="257" t="s">
        <v>19</v>
      </c>
      <c r="F232" s="258" t="s">
        <v>219</v>
      </c>
      <c r="G232" s="256"/>
      <c r="H232" s="259">
        <v>4</v>
      </c>
      <c r="I232" s="260"/>
      <c r="J232" s="256"/>
      <c r="K232" s="256"/>
      <c r="L232" s="261"/>
      <c r="M232" s="262"/>
      <c r="N232" s="263"/>
      <c r="O232" s="263"/>
      <c r="P232" s="263"/>
      <c r="Q232" s="263"/>
      <c r="R232" s="263"/>
      <c r="S232" s="263"/>
      <c r="T232" s="264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65" t="s">
        <v>208</v>
      </c>
      <c r="AU232" s="265" t="s">
        <v>81</v>
      </c>
      <c r="AV232" s="15" t="s">
        <v>204</v>
      </c>
      <c r="AW232" s="15" t="s">
        <v>33</v>
      </c>
      <c r="AX232" s="15" t="s">
        <v>79</v>
      </c>
      <c r="AY232" s="265" t="s">
        <v>196</v>
      </c>
    </row>
    <row r="233" s="2" customFormat="1" ht="21.75" customHeight="1">
      <c r="A233" s="41"/>
      <c r="B233" s="42"/>
      <c r="C233" s="280" t="s">
        <v>323</v>
      </c>
      <c r="D233" s="280" t="s">
        <v>407</v>
      </c>
      <c r="E233" s="281" t="s">
        <v>2878</v>
      </c>
      <c r="F233" s="282" t="s">
        <v>2879</v>
      </c>
      <c r="G233" s="283" t="s">
        <v>847</v>
      </c>
      <c r="H233" s="284">
        <v>3</v>
      </c>
      <c r="I233" s="285"/>
      <c r="J233" s="286">
        <f>ROUND(I233*H233,2)</f>
        <v>0</v>
      </c>
      <c r="K233" s="282" t="s">
        <v>19</v>
      </c>
      <c r="L233" s="287"/>
      <c r="M233" s="288" t="s">
        <v>19</v>
      </c>
      <c r="N233" s="289" t="s">
        <v>43</v>
      </c>
      <c r="O233" s="87"/>
      <c r="P233" s="224">
        <f>O233*H233</f>
        <v>0</v>
      </c>
      <c r="Q233" s="224">
        <v>0.0015</v>
      </c>
      <c r="R233" s="224">
        <f>Q233*H233</f>
        <v>0.0045000000000000005</v>
      </c>
      <c r="S233" s="224">
        <v>0</v>
      </c>
      <c r="T233" s="225">
        <f>S233*H233</f>
        <v>0</v>
      </c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R233" s="226" t="s">
        <v>284</v>
      </c>
      <c r="AT233" s="226" t="s">
        <v>407</v>
      </c>
      <c r="AU233" s="226" t="s">
        <v>81</v>
      </c>
      <c r="AY233" s="20" t="s">
        <v>196</v>
      </c>
      <c r="BE233" s="227">
        <f>IF(N233="základní",J233,0)</f>
        <v>0</v>
      </c>
      <c r="BF233" s="227">
        <f>IF(N233="snížená",J233,0)</f>
        <v>0</v>
      </c>
      <c r="BG233" s="227">
        <f>IF(N233="zákl. přenesená",J233,0)</f>
        <v>0</v>
      </c>
      <c r="BH233" s="227">
        <f>IF(N233="sníž. přenesená",J233,0)</f>
        <v>0</v>
      </c>
      <c r="BI233" s="227">
        <f>IF(N233="nulová",J233,0)</f>
        <v>0</v>
      </c>
      <c r="BJ233" s="20" t="s">
        <v>79</v>
      </c>
      <c r="BK233" s="227">
        <f>ROUND(I233*H233,2)</f>
        <v>0</v>
      </c>
      <c r="BL233" s="20" t="s">
        <v>204</v>
      </c>
      <c r="BM233" s="226" t="s">
        <v>2880</v>
      </c>
    </row>
    <row r="234" s="13" customFormat="1">
      <c r="A234" s="13"/>
      <c r="B234" s="233"/>
      <c r="C234" s="234"/>
      <c r="D234" s="235" t="s">
        <v>208</v>
      </c>
      <c r="E234" s="236" t="s">
        <v>19</v>
      </c>
      <c r="F234" s="237" t="s">
        <v>2829</v>
      </c>
      <c r="G234" s="234"/>
      <c r="H234" s="236" t="s">
        <v>19</v>
      </c>
      <c r="I234" s="238"/>
      <c r="J234" s="234"/>
      <c r="K234" s="234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208</v>
      </c>
      <c r="AU234" s="243" t="s">
        <v>81</v>
      </c>
      <c r="AV234" s="13" t="s">
        <v>79</v>
      </c>
      <c r="AW234" s="13" t="s">
        <v>33</v>
      </c>
      <c r="AX234" s="13" t="s">
        <v>72</v>
      </c>
      <c r="AY234" s="243" t="s">
        <v>196</v>
      </c>
    </row>
    <row r="235" s="13" customFormat="1">
      <c r="A235" s="13"/>
      <c r="B235" s="233"/>
      <c r="C235" s="234"/>
      <c r="D235" s="235" t="s">
        <v>208</v>
      </c>
      <c r="E235" s="236" t="s">
        <v>19</v>
      </c>
      <c r="F235" s="237" t="s">
        <v>2881</v>
      </c>
      <c r="G235" s="234"/>
      <c r="H235" s="236" t="s">
        <v>19</v>
      </c>
      <c r="I235" s="238"/>
      <c r="J235" s="234"/>
      <c r="K235" s="234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208</v>
      </c>
      <c r="AU235" s="243" t="s">
        <v>81</v>
      </c>
      <c r="AV235" s="13" t="s">
        <v>79</v>
      </c>
      <c r="AW235" s="13" t="s">
        <v>33</v>
      </c>
      <c r="AX235" s="13" t="s">
        <v>72</v>
      </c>
      <c r="AY235" s="243" t="s">
        <v>196</v>
      </c>
    </row>
    <row r="236" s="14" customFormat="1">
      <c r="A236" s="14"/>
      <c r="B236" s="244"/>
      <c r="C236" s="245"/>
      <c r="D236" s="235" t="s">
        <v>208</v>
      </c>
      <c r="E236" s="246" t="s">
        <v>19</v>
      </c>
      <c r="F236" s="247" t="s">
        <v>226</v>
      </c>
      <c r="G236" s="245"/>
      <c r="H236" s="248">
        <v>3</v>
      </c>
      <c r="I236" s="249"/>
      <c r="J236" s="245"/>
      <c r="K236" s="245"/>
      <c r="L236" s="250"/>
      <c r="M236" s="251"/>
      <c r="N236" s="252"/>
      <c r="O236" s="252"/>
      <c r="P236" s="252"/>
      <c r="Q236" s="252"/>
      <c r="R236" s="252"/>
      <c r="S236" s="252"/>
      <c r="T236" s="253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4" t="s">
        <v>208</v>
      </c>
      <c r="AU236" s="254" t="s">
        <v>81</v>
      </c>
      <c r="AV236" s="14" t="s">
        <v>81</v>
      </c>
      <c r="AW236" s="14" t="s">
        <v>33</v>
      </c>
      <c r="AX236" s="14" t="s">
        <v>72</v>
      </c>
      <c r="AY236" s="254" t="s">
        <v>196</v>
      </c>
    </row>
    <row r="237" s="13" customFormat="1">
      <c r="A237" s="13"/>
      <c r="B237" s="233"/>
      <c r="C237" s="234"/>
      <c r="D237" s="235" t="s">
        <v>208</v>
      </c>
      <c r="E237" s="236" t="s">
        <v>19</v>
      </c>
      <c r="F237" s="237" t="s">
        <v>847</v>
      </c>
      <c r="G237" s="234"/>
      <c r="H237" s="236" t="s">
        <v>19</v>
      </c>
      <c r="I237" s="238"/>
      <c r="J237" s="234"/>
      <c r="K237" s="234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208</v>
      </c>
      <c r="AU237" s="243" t="s">
        <v>81</v>
      </c>
      <c r="AV237" s="13" t="s">
        <v>79</v>
      </c>
      <c r="AW237" s="13" t="s">
        <v>33</v>
      </c>
      <c r="AX237" s="13" t="s">
        <v>72</v>
      </c>
      <c r="AY237" s="243" t="s">
        <v>196</v>
      </c>
    </row>
    <row r="238" s="15" customFormat="1">
      <c r="A238" s="15"/>
      <c r="B238" s="255"/>
      <c r="C238" s="256"/>
      <c r="D238" s="235" t="s">
        <v>208</v>
      </c>
      <c r="E238" s="257" t="s">
        <v>19</v>
      </c>
      <c r="F238" s="258" t="s">
        <v>219</v>
      </c>
      <c r="G238" s="256"/>
      <c r="H238" s="259">
        <v>3</v>
      </c>
      <c r="I238" s="260"/>
      <c r="J238" s="256"/>
      <c r="K238" s="256"/>
      <c r="L238" s="261"/>
      <c r="M238" s="262"/>
      <c r="N238" s="263"/>
      <c r="O238" s="263"/>
      <c r="P238" s="263"/>
      <c r="Q238" s="263"/>
      <c r="R238" s="263"/>
      <c r="S238" s="263"/>
      <c r="T238" s="264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5" t="s">
        <v>208</v>
      </c>
      <c r="AU238" s="265" t="s">
        <v>81</v>
      </c>
      <c r="AV238" s="15" t="s">
        <v>204</v>
      </c>
      <c r="AW238" s="15" t="s">
        <v>33</v>
      </c>
      <c r="AX238" s="15" t="s">
        <v>79</v>
      </c>
      <c r="AY238" s="265" t="s">
        <v>196</v>
      </c>
    </row>
    <row r="239" s="2" customFormat="1" ht="21.75" customHeight="1">
      <c r="A239" s="41"/>
      <c r="B239" s="42"/>
      <c r="C239" s="280" t="s">
        <v>8</v>
      </c>
      <c r="D239" s="280" t="s">
        <v>407</v>
      </c>
      <c r="E239" s="281" t="s">
        <v>2882</v>
      </c>
      <c r="F239" s="282" t="s">
        <v>2883</v>
      </c>
      <c r="G239" s="283" t="s">
        <v>847</v>
      </c>
      <c r="H239" s="284">
        <v>1</v>
      </c>
      <c r="I239" s="285"/>
      <c r="J239" s="286">
        <f>ROUND(I239*H239,2)</f>
        <v>0</v>
      </c>
      <c r="K239" s="282" t="s">
        <v>19</v>
      </c>
      <c r="L239" s="287"/>
      <c r="M239" s="288" t="s">
        <v>19</v>
      </c>
      <c r="N239" s="289" t="s">
        <v>43</v>
      </c>
      <c r="O239" s="87"/>
      <c r="P239" s="224">
        <f>O239*H239</f>
        <v>0</v>
      </c>
      <c r="Q239" s="224">
        <v>0.001</v>
      </c>
      <c r="R239" s="224">
        <f>Q239*H239</f>
        <v>0.001</v>
      </c>
      <c r="S239" s="224">
        <v>0</v>
      </c>
      <c r="T239" s="225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6" t="s">
        <v>284</v>
      </c>
      <c r="AT239" s="226" t="s">
        <v>407</v>
      </c>
      <c r="AU239" s="226" t="s">
        <v>81</v>
      </c>
      <c r="AY239" s="20" t="s">
        <v>196</v>
      </c>
      <c r="BE239" s="227">
        <f>IF(N239="základní",J239,0)</f>
        <v>0</v>
      </c>
      <c r="BF239" s="227">
        <f>IF(N239="snížená",J239,0)</f>
        <v>0</v>
      </c>
      <c r="BG239" s="227">
        <f>IF(N239="zákl. přenesená",J239,0)</f>
        <v>0</v>
      </c>
      <c r="BH239" s="227">
        <f>IF(N239="sníž. přenesená",J239,0)</f>
        <v>0</v>
      </c>
      <c r="BI239" s="227">
        <f>IF(N239="nulová",J239,0)</f>
        <v>0</v>
      </c>
      <c r="BJ239" s="20" t="s">
        <v>79</v>
      </c>
      <c r="BK239" s="227">
        <f>ROUND(I239*H239,2)</f>
        <v>0</v>
      </c>
      <c r="BL239" s="20" t="s">
        <v>204</v>
      </c>
      <c r="BM239" s="226" t="s">
        <v>2884</v>
      </c>
    </row>
    <row r="240" s="13" customFormat="1">
      <c r="A240" s="13"/>
      <c r="B240" s="233"/>
      <c r="C240" s="234"/>
      <c r="D240" s="235" t="s">
        <v>208</v>
      </c>
      <c r="E240" s="236" t="s">
        <v>19</v>
      </c>
      <c r="F240" s="237" t="s">
        <v>2829</v>
      </c>
      <c r="G240" s="234"/>
      <c r="H240" s="236" t="s">
        <v>19</v>
      </c>
      <c r="I240" s="238"/>
      <c r="J240" s="234"/>
      <c r="K240" s="234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208</v>
      </c>
      <c r="AU240" s="243" t="s">
        <v>81</v>
      </c>
      <c r="AV240" s="13" t="s">
        <v>79</v>
      </c>
      <c r="AW240" s="13" t="s">
        <v>33</v>
      </c>
      <c r="AX240" s="13" t="s">
        <v>72</v>
      </c>
      <c r="AY240" s="243" t="s">
        <v>196</v>
      </c>
    </row>
    <row r="241" s="13" customFormat="1">
      <c r="A241" s="13"/>
      <c r="B241" s="233"/>
      <c r="C241" s="234"/>
      <c r="D241" s="235" t="s">
        <v>208</v>
      </c>
      <c r="E241" s="236" t="s">
        <v>19</v>
      </c>
      <c r="F241" s="237" t="s">
        <v>2883</v>
      </c>
      <c r="G241" s="234"/>
      <c r="H241" s="236" t="s">
        <v>19</v>
      </c>
      <c r="I241" s="238"/>
      <c r="J241" s="234"/>
      <c r="K241" s="234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208</v>
      </c>
      <c r="AU241" s="243" t="s">
        <v>81</v>
      </c>
      <c r="AV241" s="13" t="s">
        <v>79</v>
      </c>
      <c r="AW241" s="13" t="s">
        <v>33</v>
      </c>
      <c r="AX241" s="13" t="s">
        <v>72</v>
      </c>
      <c r="AY241" s="243" t="s">
        <v>196</v>
      </c>
    </row>
    <row r="242" s="14" customFormat="1">
      <c r="A242" s="14"/>
      <c r="B242" s="244"/>
      <c r="C242" s="245"/>
      <c r="D242" s="235" t="s">
        <v>208</v>
      </c>
      <c r="E242" s="246" t="s">
        <v>19</v>
      </c>
      <c r="F242" s="247" t="s">
        <v>79</v>
      </c>
      <c r="G242" s="245"/>
      <c r="H242" s="248">
        <v>1</v>
      </c>
      <c r="I242" s="249"/>
      <c r="J242" s="245"/>
      <c r="K242" s="245"/>
      <c r="L242" s="250"/>
      <c r="M242" s="251"/>
      <c r="N242" s="252"/>
      <c r="O242" s="252"/>
      <c r="P242" s="252"/>
      <c r="Q242" s="252"/>
      <c r="R242" s="252"/>
      <c r="S242" s="252"/>
      <c r="T242" s="253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4" t="s">
        <v>208</v>
      </c>
      <c r="AU242" s="254" t="s">
        <v>81</v>
      </c>
      <c r="AV242" s="14" t="s">
        <v>81</v>
      </c>
      <c r="AW242" s="14" t="s">
        <v>33</v>
      </c>
      <c r="AX242" s="14" t="s">
        <v>72</v>
      </c>
      <c r="AY242" s="254" t="s">
        <v>196</v>
      </c>
    </row>
    <row r="243" s="13" customFormat="1">
      <c r="A243" s="13"/>
      <c r="B243" s="233"/>
      <c r="C243" s="234"/>
      <c r="D243" s="235" t="s">
        <v>208</v>
      </c>
      <c r="E243" s="236" t="s">
        <v>19</v>
      </c>
      <c r="F243" s="237" t="s">
        <v>847</v>
      </c>
      <c r="G243" s="234"/>
      <c r="H243" s="236" t="s">
        <v>19</v>
      </c>
      <c r="I243" s="238"/>
      <c r="J243" s="234"/>
      <c r="K243" s="234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208</v>
      </c>
      <c r="AU243" s="243" t="s">
        <v>81</v>
      </c>
      <c r="AV243" s="13" t="s">
        <v>79</v>
      </c>
      <c r="AW243" s="13" t="s">
        <v>33</v>
      </c>
      <c r="AX243" s="13" t="s">
        <v>72</v>
      </c>
      <c r="AY243" s="243" t="s">
        <v>196</v>
      </c>
    </row>
    <row r="244" s="15" customFormat="1">
      <c r="A244" s="15"/>
      <c r="B244" s="255"/>
      <c r="C244" s="256"/>
      <c r="D244" s="235" t="s">
        <v>208</v>
      </c>
      <c r="E244" s="257" t="s">
        <v>19</v>
      </c>
      <c r="F244" s="258" t="s">
        <v>219</v>
      </c>
      <c r="G244" s="256"/>
      <c r="H244" s="259">
        <v>1</v>
      </c>
      <c r="I244" s="260"/>
      <c r="J244" s="256"/>
      <c r="K244" s="256"/>
      <c r="L244" s="261"/>
      <c r="M244" s="262"/>
      <c r="N244" s="263"/>
      <c r="O244" s="263"/>
      <c r="P244" s="263"/>
      <c r="Q244" s="263"/>
      <c r="R244" s="263"/>
      <c r="S244" s="263"/>
      <c r="T244" s="264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65" t="s">
        <v>208</v>
      </c>
      <c r="AU244" s="265" t="s">
        <v>81</v>
      </c>
      <c r="AV244" s="15" t="s">
        <v>204</v>
      </c>
      <c r="AW244" s="15" t="s">
        <v>33</v>
      </c>
      <c r="AX244" s="15" t="s">
        <v>79</v>
      </c>
      <c r="AY244" s="265" t="s">
        <v>196</v>
      </c>
    </row>
    <row r="245" s="2" customFormat="1" ht="24.15" customHeight="1">
      <c r="A245" s="41"/>
      <c r="B245" s="42"/>
      <c r="C245" s="215" t="s">
        <v>292</v>
      </c>
      <c r="D245" s="215" t="s">
        <v>199</v>
      </c>
      <c r="E245" s="216" t="s">
        <v>1073</v>
      </c>
      <c r="F245" s="217" t="s">
        <v>1074</v>
      </c>
      <c r="G245" s="218" t="s">
        <v>317</v>
      </c>
      <c r="H245" s="219">
        <v>0.746</v>
      </c>
      <c r="I245" s="220"/>
      <c r="J245" s="221">
        <f>ROUND(I245*H245,2)</f>
        <v>0</v>
      </c>
      <c r="K245" s="217" t="s">
        <v>203</v>
      </c>
      <c r="L245" s="47"/>
      <c r="M245" s="222" t="s">
        <v>19</v>
      </c>
      <c r="N245" s="223" t="s">
        <v>43</v>
      </c>
      <c r="O245" s="87"/>
      <c r="P245" s="224">
        <f>O245*H245</f>
        <v>0</v>
      </c>
      <c r="Q245" s="224">
        <v>0</v>
      </c>
      <c r="R245" s="224">
        <f>Q245*H245</f>
        <v>0</v>
      </c>
      <c r="S245" s="224">
        <v>0</v>
      </c>
      <c r="T245" s="225">
        <f>S245*H245</f>
        <v>0</v>
      </c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R245" s="226" t="s">
        <v>204</v>
      </c>
      <c r="AT245" s="226" t="s">
        <v>199</v>
      </c>
      <c r="AU245" s="226" t="s">
        <v>81</v>
      </c>
      <c r="AY245" s="20" t="s">
        <v>196</v>
      </c>
      <c r="BE245" s="227">
        <f>IF(N245="základní",J245,0)</f>
        <v>0</v>
      </c>
      <c r="BF245" s="227">
        <f>IF(N245="snížená",J245,0)</f>
        <v>0</v>
      </c>
      <c r="BG245" s="227">
        <f>IF(N245="zákl. přenesená",J245,0)</f>
        <v>0</v>
      </c>
      <c r="BH245" s="227">
        <f>IF(N245="sníž. přenesená",J245,0)</f>
        <v>0</v>
      </c>
      <c r="BI245" s="227">
        <f>IF(N245="nulová",J245,0)</f>
        <v>0</v>
      </c>
      <c r="BJ245" s="20" t="s">
        <v>79</v>
      </c>
      <c r="BK245" s="227">
        <f>ROUND(I245*H245,2)</f>
        <v>0</v>
      </c>
      <c r="BL245" s="20" t="s">
        <v>204</v>
      </c>
      <c r="BM245" s="226" t="s">
        <v>2885</v>
      </c>
    </row>
    <row r="246" s="2" customFormat="1">
      <c r="A246" s="41"/>
      <c r="B246" s="42"/>
      <c r="C246" s="43"/>
      <c r="D246" s="228" t="s">
        <v>206</v>
      </c>
      <c r="E246" s="43"/>
      <c r="F246" s="229" t="s">
        <v>1076</v>
      </c>
      <c r="G246" s="43"/>
      <c r="H246" s="43"/>
      <c r="I246" s="230"/>
      <c r="J246" s="43"/>
      <c r="K246" s="43"/>
      <c r="L246" s="47"/>
      <c r="M246" s="231"/>
      <c r="N246" s="232"/>
      <c r="O246" s="87"/>
      <c r="P246" s="87"/>
      <c r="Q246" s="87"/>
      <c r="R246" s="87"/>
      <c r="S246" s="87"/>
      <c r="T246" s="88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T246" s="20" t="s">
        <v>206</v>
      </c>
      <c r="AU246" s="20" t="s">
        <v>81</v>
      </c>
    </row>
    <row r="247" s="14" customFormat="1">
      <c r="A247" s="14"/>
      <c r="B247" s="244"/>
      <c r="C247" s="245"/>
      <c r="D247" s="235" t="s">
        <v>208</v>
      </c>
      <c r="E247" s="246" t="s">
        <v>19</v>
      </c>
      <c r="F247" s="247" t="s">
        <v>2886</v>
      </c>
      <c r="G247" s="245"/>
      <c r="H247" s="248">
        <v>0.746</v>
      </c>
      <c r="I247" s="249"/>
      <c r="J247" s="245"/>
      <c r="K247" s="245"/>
      <c r="L247" s="250"/>
      <c r="M247" s="251"/>
      <c r="N247" s="252"/>
      <c r="O247" s="252"/>
      <c r="P247" s="252"/>
      <c r="Q247" s="252"/>
      <c r="R247" s="252"/>
      <c r="S247" s="252"/>
      <c r="T247" s="25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4" t="s">
        <v>208</v>
      </c>
      <c r="AU247" s="254" t="s">
        <v>81</v>
      </c>
      <c r="AV247" s="14" t="s">
        <v>81</v>
      </c>
      <c r="AW247" s="14" t="s">
        <v>33</v>
      </c>
      <c r="AX247" s="14" t="s">
        <v>72</v>
      </c>
      <c r="AY247" s="254" t="s">
        <v>196</v>
      </c>
    </row>
    <row r="248" s="15" customFormat="1">
      <c r="A248" s="15"/>
      <c r="B248" s="255"/>
      <c r="C248" s="256"/>
      <c r="D248" s="235" t="s">
        <v>208</v>
      </c>
      <c r="E248" s="257" t="s">
        <v>19</v>
      </c>
      <c r="F248" s="258" t="s">
        <v>219</v>
      </c>
      <c r="G248" s="256"/>
      <c r="H248" s="259">
        <v>0.746</v>
      </c>
      <c r="I248" s="260"/>
      <c r="J248" s="256"/>
      <c r="K248" s="256"/>
      <c r="L248" s="261"/>
      <c r="M248" s="277"/>
      <c r="N248" s="278"/>
      <c r="O248" s="278"/>
      <c r="P248" s="278"/>
      <c r="Q248" s="278"/>
      <c r="R248" s="278"/>
      <c r="S248" s="278"/>
      <c r="T248" s="279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5" t="s">
        <v>208</v>
      </c>
      <c r="AU248" s="265" t="s">
        <v>81</v>
      </c>
      <c r="AV248" s="15" t="s">
        <v>204</v>
      </c>
      <c r="AW248" s="15" t="s">
        <v>33</v>
      </c>
      <c r="AX248" s="15" t="s">
        <v>79</v>
      </c>
      <c r="AY248" s="265" t="s">
        <v>196</v>
      </c>
    </row>
    <row r="249" s="2" customFormat="1" ht="6.96" customHeight="1">
      <c r="A249" s="41"/>
      <c r="B249" s="62"/>
      <c r="C249" s="63"/>
      <c r="D249" s="63"/>
      <c r="E249" s="63"/>
      <c r="F249" s="63"/>
      <c r="G249" s="63"/>
      <c r="H249" s="63"/>
      <c r="I249" s="63"/>
      <c r="J249" s="63"/>
      <c r="K249" s="63"/>
      <c r="L249" s="47"/>
      <c r="M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</row>
  </sheetData>
  <sheetProtection sheet="1" autoFilter="0" formatColumns="0" formatRows="0" objects="1" scenarios="1" spinCount="100000" saltValue="NTC3DPlO1v+WLxwzO1oNuwwWLTCvxPwVB3O1KJk0jvkzErO0tFWztOiEm4qXdW3HYeAhiySOzZbfc/lVKaPaxA==" hashValue="0E2Kh2f4NeoQrjDTO9fTAMPgfb2VIxcGViGlzv/d9PSvuDa+ml8bhXJ5+2VEpwoQPebNwiATBsulq40F1DxS1g==" algorithmName="SHA-512" password="CC35"/>
  <autoFilter ref="C87:K24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3_02/131213701"/>
    <hyperlink ref="F104" r:id="rId2" display="https://podminky.urs.cz/item/CS_URS_2023_02/162211311"/>
    <hyperlink ref="F116" r:id="rId3" display="https://podminky.urs.cz/item/CS_URS_2023_02/162751117"/>
    <hyperlink ref="F128" r:id="rId4" display="https://podminky.urs.cz/item/CS_URS_2023_02/162751119"/>
    <hyperlink ref="F140" r:id="rId5" display="https://podminky.urs.cz/item/CS_URS_2023_02/167111101"/>
    <hyperlink ref="F152" r:id="rId6" display="https://podminky.urs.cz/item/CS_URS_2023_02/171251201"/>
    <hyperlink ref="F164" r:id="rId7" display="https://podminky.urs.cz/item/CS_URS_2023_02/171201221"/>
    <hyperlink ref="F176" r:id="rId8" display="https://podminky.urs.cz/item/CS_URS_2023_02/174111101"/>
    <hyperlink ref="F198" r:id="rId9" display="https://podminky.urs.cz/item/CS_URS_2023_02/936001001"/>
    <hyperlink ref="F223" r:id="rId10" display="https://podminky.urs.cz/item/CS_URS_2023_02/936001001"/>
    <hyperlink ref="F246" r:id="rId11" display="https://podminky.urs.cz/item/CS_URS_2023_02/9982314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"/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152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2119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2887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ROUND(J89,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ROUND((SUM(BE89:BE642)),  2)</f>
        <v>0</v>
      </c>
      <c r="G35" s="41"/>
      <c r="H35" s="41"/>
      <c r="I35" s="160">
        <v>0.20999999999999999</v>
      </c>
      <c r="J35" s="159">
        <f>ROUND(((SUM(BE89:BE642))*I35),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ROUND((SUM(BF89:BF642)),  2)</f>
        <v>0</v>
      </c>
      <c r="G36" s="41"/>
      <c r="H36" s="41"/>
      <c r="I36" s="160">
        <v>0.14999999999999999</v>
      </c>
      <c r="J36" s="159">
        <f>ROUND(((SUM(BF89:BF642))*I36),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ROUND((SUM(BG89:BG642)),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ROUND((SUM(BH89:BH642)),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ROUND((SUM(BI89:BI642)),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2119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2023-065-04-07 - SO-04 - Krajinářské úpravy- výsadba - trávníky a louka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J89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J90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2888</v>
      </c>
      <c r="E65" s="185"/>
      <c r="F65" s="185"/>
      <c r="G65" s="185"/>
      <c r="H65" s="185"/>
      <c r="I65" s="185"/>
      <c r="J65" s="186">
        <f>J91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2889</v>
      </c>
      <c r="E66" s="185"/>
      <c r="F66" s="185"/>
      <c r="G66" s="185"/>
      <c r="H66" s="185"/>
      <c r="I66" s="185"/>
      <c r="J66" s="186">
        <f>J259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2890</v>
      </c>
      <c r="E67" s="185"/>
      <c r="F67" s="185"/>
      <c r="G67" s="185"/>
      <c r="H67" s="185"/>
      <c r="I67" s="185"/>
      <c r="J67" s="186">
        <f>J394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181</v>
      </c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72" t="str">
        <f>E7</f>
        <v>Vědomice - Úprava ulice Na Zavadilce</v>
      </c>
      <c r="F77" s="35"/>
      <c r="G77" s="35"/>
      <c r="H77" s="35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1" customFormat="1" ht="12" customHeight="1">
      <c r="B78" s="24"/>
      <c r="C78" s="35" t="s">
        <v>166</v>
      </c>
      <c r="D78" s="25"/>
      <c r="E78" s="25"/>
      <c r="F78" s="25"/>
      <c r="G78" s="25"/>
      <c r="H78" s="25"/>
      <c r="I78" s="25"/>
      <c r="J78" s="25"/>
      <c r="K78" s="25"/>
      <c r="L78" s="23"/>
    </row>
    <row r="79" s="2" customFormat="1" ht="16.5" customHeight="1">
      <c r="A79" s="41"/>
      <c r="B79" s="42"/>
      <c r="C79" s="43"/>
      <c r="D79" s="43"/>
      <c r="E79" s="172" t="s">
        <v>2119</v>
      </c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168</v>
      </c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72" t="str">
        <f>E11</f>
        <v>2023-065-04-07 - SO-04 - Krajinářské úpravy- výsadba - trávníky a louka</v>
      </c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3"/>
      <c r="E83" s="43"/>
      <c r="F83" s="30" t="str">
        <f>F14</f>
        <v xml:space="preserve">k.ú. Vědomice </v>
      </c>
      <c r="G83" s="43"/>
      <c r="H83" s="43"/>
      <c r="I83" s="35" t="s">
        <v>23</v>
      </c>
      <c r="J83" s="75" t="str">
        <f>IF(J14="","",J14)</f>
        <v>6. 11. 2023</v>
      </c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40.05" customHeight="1">
      <c r="A85" s="41"/>
      <c r="B85" s="42"/>
      <c r="C85" s="35" t="s">
        <v>25</v>
      </c>
      <c r="D85" s="43"/>
      <c r="E85" s="43"/>
      <c r="F85" s="30" t="str">
        <f>E17</f>
        <v>Obec Vědomice, Na Průhonu 270, Roudnice nad Labem</v>
      </c>
      <c r="G85" s="43"/>
      <c r="H85" s="43"/>
      <c r="I85" s="35" t="s">
        <v>31</v>
      </c>
      <c r="J85" s="39" t="str">
        <f>E23</f>
        <v>Ing. arch. Pavel Šulc Ph.D.Krásného 351/8, Praha 6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29</v>
      </c>
      <c r="D86" s="43"/>
      <c r="E86" s="43"/>
      <c r="F86" s="30" t="str">
        <f>IF(E20="","",E20)</f>
        <v>Vyplň údaj</v>
      </c>
      <c r="G86" s="43"/>
      <c r="H86" s="43"/>
      <c r="I86" s="35" t="s">
        <v>34</v>
      </c>
      <c r="J86" s="39" t="str">
        <f>E26</f>
        <v>Ing. Dana Mlejnková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88"/>
      <c r="B88" s="189"/>
      <c r="C88" s="190" t="s">
        <v>182</v>
      </c>
      <c r="D88" s="191" t="s">
        <v>57</v>
      </c>
      <c r="E88" s="191" t="s">
        <v>53</v>
      </c>
      <c r="F88" s="191" t="s">
        <v>54</v>
      </c>
      <c r="G88" s="191" t="s">
        <v>183</v>
      </c>
      <c r="H88" s="191" t="s">
        <v>184</v>
      </c>
      <c r="I88" s="191" t="s">
        <v>185</v>
      </c>
      <c r="J88" s="191" t="s">
        <v>173</v>
      </c>
      <c r="K88" s="192" t="s">
        <v>186</v>
      </c>
      <c r="L88" s="193"/>
      <c r="M88" s="95" t="s">
        <v>19</v>
      </c>
      <c r="N88" s="96" t="s">
        <v>42</v>
      </c>
      <c r="O88" s="96" t="s">
        <v>187</v>
      </c>
      <c r="P88" s="96" t="s">
        <v>188</v>
      </c>
      <c r="Q88" s="96" t="s">
        <v>189</v>
      </c>
      <c r="R88" s="96" t="s">
        <v>190</v>
      </c>
      <c r="S88" s="96" t="s">
        <v>191</v>
      </c>
      <c r="T88" s="97" t="s">
        <v>192</v>
      </c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</row>
    <row r="89" s="2" customFormat="1" ht="22.8" customHeight="1">
      <c r="A89" s="41"/>
      <c r="B89" s="42"/>
      <c r="C89" s="102" t="s">
        <v>193</v>
      </c>
      <c r="D89" s="43"/>
      <c r="E89" s="43"/>
      <c r="F89" s="43"/>
      <c r="G89" s="43"/>
      <c r="H89" s="43"/>
      <c r="I89" s="43"/>
      <c r="J89" s="194">
        <f>BK89</f>
        <v>0</v>
      </c>
      <c r="K89" s="43"/>
      <c r="L89" s="47"/>
      <c r="M89" s="98"/>
      <c r="N89" s="195"/>
      <c r="O89" s="99"/>
      <c r="P89" s="196">
        <f>P90</f>
        <v>0</v>
      </c>
      <c r="Q89" s="99"/>
      <c r="R89" s="196">
        <f>R90</f>
        <v>0.094775999999999999</v>
      </c>
      <c r="S89" s="99"/>
      <c r="T89" s="197">
        <f>T90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71</v>
      </c>
      <c r="AU89" s="20" t="s">
        <v>174</v>
      </c>
      <c r="BK89" s="198">
        <f>BK90</f>
        <v>0</v>
      </c>
    </row>
    <row r="90" s="12" customFormat="1" ht="25.92" customHeight="1">
      <c r="A90" s="12"/>
      <c r="B90" s="199"/>
      <c r="C90" s="200"/>
      <c r="D90" s="201" t="s">
        <v>71</v>
      </c>
      <c r="E90" s="202" t="s">
        <v>194</v>
      </c>
      <c r="F90" s="202" t="s">
        <v>195</v>
      </c>
      <c r="G90" s="200"/>
      <c r="H90" s="200"/>
      <c r="I90" s="203"/>
      <c r="J90" s="204">
        <f>BK90</f>
        <v>0</v>
      </c>
      <c r="K90" s="200"/>
      <c r="L90" s="205"/>
      <c r="M90" s="206"/>
      <c r="N90" s="207"/>
      <c r="O90" s="207"/>
      <c r="P90" s="208">
        <f>P91+P259+P394</f>
        <v>0</v>
      </c>
      <c r="Q90" s="207"/>
      <c r="R90" s="208">
        <f>R91+R259+R394</f>
        <v>0.094775999999999999</v>
      </c>
      <c r="S90" s="207"/>
      <c r="T90" s="209">
        <f>T91+T259+T394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79</v>
      </c>
      <c r="AT90" s="211" t="s">
        <v>71</v>
      </c>
      <c r="AU90" s="211" t="s">
        <v>72</v>
      </c>
      <c r="AY90" s="210" t="s">
        <v>196</v>
      </c>
      <c r="BK90" s="212">
        <f>BK91+BK259+BK394</f>
        <v>0</v>
      </c>
    </row>
    <row r="91" s="12" customFormat="1" ht="22.8" customHeight="1">
      <c r="A91" s="12"/>
      <c r="B91" s="199"/>
      <c r="C91" s="200"/>
      <c r="D91" s="201" t="s">
        <v>71</v>
      </c>
      <c r="E91" s="213" t="s">
        <v>2469</v>
      </c>
      <c r="F91" s="213" t="s">
        <v>2891</v>
      </c>
      <c r="G91" s="200"/>
      <c r="H91" s="200"/>
      <c r="I91" s="203"/>
      <c r="J91" s="214">
        <f>BK91</f>
        <v>0</v>
      </c>
      <c r="K91" s="200"/>
      <c r="L91" s="205"/>
      <c r="M91" s="206"/>
      <c r="N91" s="207"/>
      <c r="O91" s="207"/>
      <c r="P91" s="208">
        <f>SUM(P92:P258)</f>
        <v>0</v>
      </c>
      <c r="Q91" s="207"/>
      <c r="R91" s="208">
        <f>SUM(R92:R258)</f>
        <v>0.051804000000000003</v>
      </c>
      <c r="S91" s="207"/>
      <c r="T91" s="209">
        <f>SUM(T92:T258)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0" t="s">
        <v>79</v>
      </c>
      <c r="AT91" s="211" t="s">
        <v>71</v>
      </c>
      <c r="AU91" s="211" t="s">
        <v>79</v>
      </c>
      <c r="AY91" s="210" t="s">
        <v>196</v>
      </c>
      <c r="BK91" s="212">
        <f>SUM(BK92:BK258)</f>
        <v>0</v>
      </c>
    </row>
    <row r="92" s="2" customFormat="1" ht="33" customHeight="1">
      <c r="A92" s="41"/>
      <c r="B92" s="42"/>
      <c r="C92" s="215" t="s">
        <v>79</v>
      </c>
      <c r="D92" s="215" t="s">
        <v>199</v>
      </c>
      <c r="E92" s="216" t="s">
        <v>2892</v>
      </c>
      <c r="F92" s="217" t="s">
        <v>2893</v>
      </c>
      <c r="G92" s="218" t="s">
        <v>202</v>
      </c>
      <c r="H92" s="219">
        <v>287.80000000000001</v>
      </c>
      <c r="I92" s="220"/>
      <c r="J92" s="221">
        <f>ROUND(I92*H92,2)</f>
        <v>0</v>
      </c>
      <c r="K92" s="217" t="s">
        <v>203</v>
      </c>
      <c r="L92" s="47"/>
      <c r="M92" s="222" t="s">
        <v>19</v>
      </c>
      <c r="N92" s="223" t="s">
        <v>43</v>
      </c>
      <c r="O92" s="87"/>
      <c r="P92" s="224">
        <f>O92*H92</f>
        <v>0</v>
      </c>
      <c r="Q92" s="224">
        <v>0</v>
      </c>
      <c r="R92" s="224">
        <f>Q92*H92</f>
        <v>0</v>
      </c>
      <c r="S92" s="224">
        <v>0</v>
      </c>
      <c r="T92" s="225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6" t="s">
        <v>204</v>
      </c>
      <c r="AT92" s="226" t="s">
        <v>199</v>
      </c>
      <c r="AU92" s="226" t="s">
        <v>81</v>
      </c>
      <c r="AY92" s="20" t="s">
        <v>196</v>
      </c>
      <c r="BE92" s="227">
        <f>IF(N92="základní",J92,0)</f>
        <v>0</v>
      </c>
      <c r="BF92" s="227">
        <f>IF(N92="snížená",J92,0)</f>
        <v>0</v>
      </c>
      <c r="BG92" s="227">
        <f>IF(N92="zákl. přenesená",J92,0)</f>
        <v>0</v>
      </c>
      <c r="BH92" s="227">
        <f>IF(N92="sníž. přenesená",J92,0)</f>
        <v>0</v>
      </c>
      <c r="BI92" s="227">
        <f>IF(N92="nulová",J92,0)</f>
        <v>0</v>
      </c>
      <c r="BJ92" s="20" t="s">
        <v>79</v>
      </c>
      <c r="BK92" s="227">
        <f>ROUND(I92*H92,2)</f>
        <v>0</v>
      </c>
      <c r="BL92" s="20" t="s">
        <v>204</v>
      </c>
      <c r="BM92" s="226" t="s">
        <v>2894</v>
      </c>
    </row>
    <row r="93" s="2" customFormat="1">
      <c r="A93" s="41"/>
      <c r="B93" s="42"/>
      <c r="C93" s="43"/>
      <c r="D93" s="228" t="s">
        <v>206</v>
      </c>
      <c r="E93" s="43"/>
      <c r="F93" s="229" t="s">
        <v>2895</v>
      </c>
      <c r="G93" s="43"/>
      <c r="H93" s="43"/>
      <c r="I93" s="230"/>
      <c r="J93" s="43"/>
      <c r="K93" s="43"/>
      <c r="L93" s="47"/>
      <c r="M93" s="231"/>
      <c r="N93" s="232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206</v>
      </c>
      <c r="AU93" s="20" t="s">
        <v>81</v>
      </c>
    </row>
    <row r="94" s="13" customFormat="1">
      <c r="A94" s="13"/>
      <c r="B94" s="233"/>
      <c r="C94" s="234"/>
      <c r="D94" s="235" t="s">
        <v>208</v>
      </c>
      <c r="E94" s="236" t="s">
        <v>19</v>
      </c>
      <c r="F94" s="237" t="s">
        <v>2896</v>
      </c>
      <c r="G94" s="234"/>
      <c r="H94" s="236" t="s">
        <v>19</v>
      </c>
      <c r="I94" s="238"/>
      <c r="J94" s="234"/>
      <c r="K94" s="234"/>
      <c r="L94" s="239"/>
      <c r="M94" s="240"/>
      <c r="N94" s="241"/>
      <c r="O94" s="241"/>
      <c r="P94" s="241"/>
      <c r="Q94" s="241"/>
      <c r="R94" s="241"/>
      <c r="S94" s="241"/>
      <c r="T94" s="24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208</v>
      </c>
      <c r="AU94" s="243" t="s">
        <v>81</v>
      </c>
      <c r="AV94" s="13" t="s">
        <v>79</v>
      </c>
      <c r="AW94" s="13" t="s">
        <v>33</v>
      </c>
      <c r="AX94" s="13" t="s">
        <v>72</v>
      </c>
      <c r="AY94" s="243" t="s">
        <v>196</v>
      </c>
    </row>
    <row r="95" s="13" customFormat="1">
      <c r="A95" s="13"/>
      <c r="B95" s="233"/>
      <c r="C95" s="234"/>
      <c r="D95" s="235" t="s">
        <v>208</v>
      </c>
      <c r="E95" s="236" t="s">
        <v>19</v>
      </c>
      <c r="F95" s="237" t="s">
        <v>2897</v>
      </c>
      <c r="G95" s="234"/>
      <c r="H95" s="236" t="s">
        <v>19</v>
      </c>
      <c r="I95" s="238"/>
      <c r="J95" s="234"/>
      <c r="K95" s="234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208</v>
      </c>
      <c r="AU95" s="243" t="s">
        <v>81</v>
      </c>
      <c r="AV95" s="13" t="s">
        <v>79</v>
      </c>
      <c r="AW95" s="13" t="s">
        <v>33</v>
      </c>
      <c r="AX95" s="13" t="s">
        <v>72</v>
      </c>
      <c r="AY95" s="243" t="s">
        <v>196</v>
      </c>
    </row>
    <row r="96" s="13" customFormat="1">
      <c r="A96" s="13"/>
      <c r="B96" s="233"/>
      <c r="C96" s="234"/>
      <c r="D96" s="235" t="s">
        <v>208</v>
      </c>
      <c r="E96" s="236" t="s">
        <v>19</v>
      </c>
      <c r="F96" s="237" t="s">
        <v>401</v>
      </c>
      <c r="G96" s="234"/>
      <c r="H96" s="236" t="s">
        <v>19</v>
      </c>
      <c r="I96" s="238"/>
      <c r="J96" s="234"/>
      <c r="K96" s="234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208</v>
      </c>
      <c r="AU96" s="243" t="s">
        <v>81</v>
      </c>
      <c r="AV96" s="13" t="s">
        <v>79</v>
      </c>
      <c r="AW96" s="13" t="s">
        <v>33</v>
      </c>
      <c r="AX96" s="13" t="s">
        <v>72</v>
      </c>
      <c r="AY96" s="243" t="s">
        <v>196</v>
      </c>
    </row>
    <row r="97" s="14" customFormat="1">
      <c r="A97" s="14"/>
      <c r="B97" s="244"/>
      <c r="C97" s="245"/>
      <c r="D97" s="235" t="s">
        <v>208</v>
      </c>
      <c r="E97" s="246" t="s">
        <v>19</v>
      </c>
      <c r="F97" s="247" t="s">
        <v>2671</v>
      </c>
      <c r="G97" s="245"/>
      <c r="H97" s="248">
        <v>287.80000000000001</v>
      </c>
      <c r="I97" s="249"/>
      <c r="J97" s="245"/>
      <c r="K97" s="245"/>
      <c r="L97" s="250"/>
      <c r="M97" s="251"/>
      <c r="N97" s="252"/>
      <c r="O97" s="252"/>
      <c r="P97" s="252"/>
      <c r="Q97" s="252"/>
      <c r="R97" s="252"/>
      <c r="S97" s="252"/>
      <c r="T97" s="253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4" t="s">
        <v>208</v>
      </c>
      <c r="AU97" s="254" t="s">
        <v>81</v>
      </c>
      <c r="AV97" s="14" t="s">
        <v>81</v>
      </c>
      <c r="AW97" s="14" t="s">
        <v>33</v>
      </c>
      <c r="AX97" s="14" t="s">
        <v>72</v>
      </c>
      <c r="AY97" s="254" t="s">
        <v>196</v>
      </c>
    </row>
    <row r="98" s="15" customFormat="1">
      <c r="A98" s="15"/>
      <c r="B98" s="255"/>
      <c r="C98" s="256"/>
      <c r="D98" s="235" t="s">
        <v>208</v>
      </c>
      <c r="E98" s="257" t="s">
        <v>19</v>
      </c>
      <c r="F98" s="258" t="s">
        <v>219</v>
      </c>
      <c r="G98" s="256"/>
      <c r="H98" s="259">
        <v>287.80000000000001</v>
      </c>
      <c r="I98" s="260"/>
      <c r="J98" s="256"/>
      <c r="K98" s="256"/>
      <c r="L98" s="261"/>
      <c r="M98" s="262"/>
      <c r="N98" s="263"/>
      <c r="O98" s="263"/>
      <c r="P98" s="263"/>
      <c r="Q98" s="263"/>
      <c r="R98" s="263"/>
      <c r="S98" s="263"/>
      <c r="T98" s="264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65" t="s">
        <v>208</v>
      </c>
      <c r="AU98" s="265" t="s">
        <v>81</v>
      </c>
      <c r="AV98" s="15" t="s">
        <v>204</v>
      </c>
      <c r="AW98" s="15" t="s">
        <v>33</v>
      </c>
      <c r="AX98" s="15" t="s">
        <v>79</v>
      </c>
      <c r="AY98" s="265" t="s">
        <v>196</v>
      </c>
    </row>
    <row r="99" s="2" customFormat="1" ht="24.15" customHeight="1">
      <c r="A99" s="41"/>
      <c r="B99" s="42"/>
      <c r="C99" s="215" t="s">
        <v>81</v>
      </c>
      <c r="D99" s="215" t="s">
        <v>199</v>
      </c>
      <c r="E99" s="216" t="s">
        <v>2898</v>
      </c>
      <c r="F99" s="217" t="s">
        <v>2899</v>
      </c>
      <c r="G99" s="218" t="s">
        <v>202</v>
      </c>
      <c r="H99" s="219">
        <v>287.80000000000001</v>
      </c>
      <c r="I99" s="220"/>
      <c r="J99" s="221">
        <f>ROUND(I99*H99,2)</f>
        <v>0</v>
      </c>
      <c r="K99" s="217" t="s">
        <v>1415</v>
      </c>
      <c r="L99" s="47"/>
      <c r="M99" s="222" t="s">
        <v>19</v>
      </c>
      <c r="N99" s="223" t="s">
        <v>43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204</v>
      </c>
      <c r="AT99" s="226" t="s">
        <v>199</v>
      </c>
      <c r="AU99" s="226" t="s">
        <v>81</v>
      </c>
      <c r="AY99" s="20" t="s">
        <v>196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204</v>
      </c>
      <c r="BM99" s="226" t="s">
        <v>2900</v>
      </c>
    </row>
    <row r="100" s="2" customFormat="1">
      <c r="A100" s="41"/>
      <c r="B100" s="42"/>
      <c r="C100" s="43"/>
      <c r="D100" s="228" t="s">
        <v>206</v>
      </c>
      <c r="E100" s="43"/>
      <c r="F100" s="229" t="s">
        <v>2901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206</v>
      </c>
      <c r="AU100" s="20" t="s">
        <v>81</v>
      </c>
    </row>
    <row r="101" s="13" customFormat="1">
      <c r="A101" s="13"/>
      <c r="B101" s="233"/>
      <c r="C101" s="234"/>
      <c r="D101" s="235" t="s">
        <v>208</v>
      </c>
      <c r="E101" s="236" t="s">
        <v>19</v>
      </c>
      <c r="F101" s="237" t="s">
        <v>2896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208</v>
      </c>
      <c r="AU101" s="243" t="s">
        <v>81</v>
      </c>
      <c r="AV101" s="13" t="s">
        <v>79</v>
      </c>
      <c r="AW101" s="13" t="s">
        <v>33</v>
      </c>
      <c r="AX101" s="13" t="s">
        <v>72</v>
      </c>
      <c r="AY101" s="243" t="s">
        <v>196</v>
      </c>
    </row>
    <row r="102" s="13" customFormat="1">
      <c r="A102" s="13"/>
      <c r="B102" s="233"/>
      <c r="C102" s="234"/>
      <c r="D102" s="235" t="s">
        <v>208</v>
      </c>
      <c r="E102" s="236" t="s">
        <v>19</v>
      </c>
      <c r="F102" s="237" t="s">
        <v>2897</v>
      </c>
      <c r="G102" s="234"/>
      <c r="H102" s="236" t="s">
        <v>19</v>
      </c>
      <c r="I102" s="238"/>
      <c r="J102" s="234"/>
      <c r="K102" s="234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208</v>
      </c>
      <c r="AU102" s="243" t="s">
        <v>81</v>
      </c>
      <c r="AV102" s="13" t="s">
        <v>79</v>
      </c>
      <c r="AW102" s="13" t="s">
        <v>33</v>
      </c>
      <c r="AX102" s="13" t="s">
        <v>72</v>
      </c>
      <c r="AY102" s="243" t="s">
        <v>196</v>
      </c>
    </row>
    <row r="103" s="13" customFormat="1">
      <c r="A103" s="13"/>
      <c r="B103" s="233"/>
      <c r="C103" s="234"/>
      <c r="D103" s="235" t="s">
        <v>208</v>
      </c>
      <c r="E103" s="236" t="s">
        <v>19</v>
      </c>
      <c r="F103" s="237" t="s">
        <v>401</v>
      </c>
      <c r="G103" s="234"/>
      <c r="H103" s="236" t="s">
        <v>19</v>
      </c>
      <c r="I103" s="238"/>
      <c r="J103" s="234"/>
      <c r="K103" s="234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208</v>
      </c>
      <c r="AU103" s="243" t="s">
        <v>81</v>
      </c>
      <c r="AV103" s="13" t="s">
        <v>79</v>
      </c>
      <c r="AW103" s="13" t="s">
        <v>33</v>
      </c>
      <c r="AX103" s="13" t="s">
        <v>72</v>
      </c>
      <c r="AY103" s="243" t="s">
        <v>196</v>
      </c>
    </row>
    <row r="104" s="14" customFormat="1">
      <c r="A104" s="14"/>
      <c r="B104" s="244"/>
      <c r="C104" s="245"/>
      <c r="D104" s="235" t="s">
        <v>208</v>
      </c>
      <c r="E104" s="246" t="s">
        <v>19</v>
      </c>
      <c r="F104" s="247" t="s">
        <v>2671</v>
      </c>
      <c r="G104" s="245"/>
      <c r="H104" s="248">
        <v>287.80000000000001</v>
      </c>
      <c r="I104" s="249"/>
      <c r="J104" s="245"/>
      <c r="K104" s="245"/>
      <c r="L104" s="250"/>
      <c r="M104" s="251"/>
      <c r="N104" s="252"/>
      <c r="O104" s="252"/>
      <c r="P104" s="252"/>
      <c r="Q104" s="252"/>
      <c r="R104" s="252"/>
      <c r="S104" s="252"/>
      <c r="T104" s="253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4" t="s">
        <v>208</v>
      </c>
      <c r="AU104" s="254" t="s">
        <v>81</v>
      </c>
      <c r="AV104" s="14" t="s">
        <v>81</v>
      </c>
      <c r="AW104" s="14" t="s">
        <v>33</v>
      </c>
      <c r="AX104" s="14" t="s">
        <v>72</v>
      </c>
      <c r="AY104" s="254" t="s">
        <v>196</v>
      </c>
    </row>
    <row r="105" s="15" customFormat="1">
      <c r="A105" s="15"/>
      <c r="B105" s="255"/>
      <c r="C105" s="256"/>
      <c r="D105" s="235" t="s">
        <v>208</v>
      </c>
      <c r="E105" s="257" t="s">
        <v>19</v>
      </c>
      <c r="F105" s="258" t="s">
        <v>219</v>
      </c>
      <c r="G105" s="256"/>
      <c r="H105" s="259">
        <v>287.80000000000001</v>
      </c>
      <c r="I105" s="260"/>
      <c r="J105" s="256"/>
      <c r="K105" s="256"/>
      <c r="L105" s="261"/>
      <c r="M105" s="262"/>
      <c r="N105" s="263"/>
      <c r="O105" s="263"/>
      <c r="P105" s="263"/>
      <c r="Q105" s="263"/>
      <c r="R105" s="263"/>
      <c r="S105" s="263"/>
      <c r="T105" s="264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65" t="s">
        <v>208</v>
      </c>
      <c r="AU105" s="265" t="s">
        <v>81</v>
      </c>
      <c r="AV105" s="15" t="s">
        <v>204</v>
      </c>
      <c r="AW105" s="15" t="s">
        <v>33</v>
      </c>
      <c r="AX105" s="15" t="s">
        <v>79</v>
      </c>
      <c r="AY105" s="265" t="s">
        <v>196</v>
      </c>
    </row>
    <row r="106" s="2" customFormat="1" ht="24.15" customHeight="1">
      <c r="A106" s="41"/>
      <c r="B106" s="42"/>
      <c r="C106" s="215" t="s">
        <v>226</v>
      </c>
      <c r="D106" s="215" t="s">
        <v>199</v>
      </c>
      <c r="E106" s="216" t="s">
        <v>2902</v>
      </c>
      <c r="F106" s="217" t="s">
        <v>2903</v>
      </c>
      <c r="G106" s="218" t="s">
        <v>202</v>
      </c>
      <c r="H106" s="219">
        <v>287.80000000000001</v>
      </c>
      <c r="I106" s="220"/>
      <c r="J106" s="221">
        <f>ROUND(I106*H106,2)</f>
        <v>0</v>
      </c>
      <c r="K106" s="217" t="s">
        <v>203</v>
      </c>
      <c r="L106" s="47"/>
      <c r="M106" s="222" t="s">
        <v>19</v>
      </c>
      <c r="N106" s="223" t="s">
        <v>43</v>
      </c>
      <c r="O106" s="87"/>
      <c r="P106" s="224">
        <f>O106*H106</f>
        <v>0</v>
      </c>
      <c r="Q106" s="224">
        <v>0</v>
      </c>
      <c r="R106" s="224">
        <f>Q106*H106</f>
        <v>0</v>
      </c>
      <c r="S106" s="224">
        <v>0</v>
      </c>
      <c r="T106" s="22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204</v>
      </c>
      <c r="AT106" s="226" t="s">
        <v>199</v>
      </c>
      <c r="AU106" s="226" t="s">
        <v>81</v>
      </c>
      <c r="AY106" s="20" t="s">
        <v>196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79</v>
      </c>
      <c r="BK106" s="227">
        <f>ROUND(I106*H106,2)</f>
        <v>0</v>
      </c>
      <c r="BL106" s="20" t="s">
        <v>204</v>
      </c>
      <c r="BM106" s="226" t="s">
        <v>2904</v>
      </c>
    </row>
    <row r="107" s="2" customFormat="1">
      <c r="A107" s="41"/>
      <c r="B107" s="42"/>
      <c r="C107" s="43"/>
      <c r="D107" s="228" t="s">
        <v>206</v>
      </c>
      <c r="E107" s="43"/>
      <c r="F107" s="229" t="s">
        <v>2905</v>
      </c>
      <c r="G107" s="43"/>
      <c r="H107" s="43"/>
      <c r="I107" s="230"/>
      <c r="J107" s="43"/>
      <c r="K107" s="43"/>
      <c r="L107" s="47"/>
      <c r="M107" s="231"/>
      <c r="N107" s="232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206</v>
      </c>
      <c r="AU107" s="20" t="s">
        <v>81</v>
      </c>
    </row>
    <row r="108" s="13" customFormat="1">
      <c r="A108" s="13"/>
      <c r="B108" s="233"/>
      <c r="C108" s="234"/>
      <c r="D108" s="235" t="s">
        <v>208</v>
      </c>
      <c r="E108" s="236" t="s">
        <v>19</v>
      </c>
      <c r="F108" s="237" t="s">
        <v>2896</v>
      </c>
      <c r="G108" s="234"/>
      <c r="H108" s="236" t="s">
        <v>19</v>
      </c>
      <c r="I108" s="238"/>
      <c r="J108" s="234"/>
      <c r="K108" s="234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208</v>
      </c>
      <c r="AU108" s="243" t="s">
        <v>81</v>
      </c>
      <c r="AV108" s="13" t="s">
        <v>79</v>
      </c>
      <c r="AW108" s="13" t="s">
        <v>33</v>
      </c>
      <c r="AX108" s="13" t="s">
        <v>72</v>
      </c>
      <c r="AY108" s="243" t="s">
        <v>196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2897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3" customFormat="1">
      <c r="A110" s="13"/>
      <c r="B110" s="233"/>
      <c r="C110" s="234"/>
      <c r="D110" s="235" t="s">
        <v>208</v>
      </c>
      <c r="E110" s="236" t="s">
        <v>19</v>
      </c>
      <c r="F110" s="237" t="s">
        <v>401</v>
      </c>
      <c r="G110" s="234"/>
      <c r="H110" s="236" t="s">
        <v>19</v>
      </c>
      <c r="I110" s="238"/>
      <c r="J110" s="234"/>
      <c r="K110" s="234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208</v>
      </c>
      <c r="AU110" s="243" t="s">
        <v>81</v>
      </c>
      <c r="AV110" s="13" t="s">
        <v>79</v>
      </c>
      <c r="AW110" s="13" t="s">
        <v>33</v>
      </c>
      <c r="AX110" s="13" t="s">
        <v>72</v>
      </c>
      <c r="AY110" s="243" t="s">
        <v>196</v>
      </c>
    </row>
    <row r="111" s="14" customFormat="1">
      <c r="A111" s="14"/>
      <c r="B111" s="244"/>
      <c r="C111" s="245"/>
      <c r="D111" s="235" t="s">
        <v>208</v>
      </c>
      <c r="E111" s="246" t="s">
        <v>19</v>
      </c>
      <c r="F111" s="247" t="s">
        <v>2671</v>
      </c>
      <c r="G111" s="245"/>
      <c r="H111" s="248">
        <v>287.80000000000001</v>
      </c>
      <c r="I111" s="249"/>
      <c r="J111" s="245"/>
      <c r="K111" s="245"/>
      <c r="L111" s="250"/>
      <c r="M111" s="251"/>
      <c r="N111" s="252"/>
      <c r="O111" s="252"/>
      <c r="P111" s="252"/>
      <c r="Q111" s="252"/>
      <c r="R111" s="252"/>
      <c r="S111" s="252"/>
      <c r="T111" s="253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54" t="s">
        <v>208</v>
      </c>
      <c r="AU111" s="254" t="s">
        <v>81</v>
      </c>
      <c r="AV111" s="14" t="s">
        <v>81</v>
      </c>
      <c r="AW111" s="14" t="s">
        <v>33</v>
      </c>
      <c r="AX111" s="14" t="s">
        <v>72</v>
      </c>
      <c r="AY111" s="254" t="s">
        <v>196</v>
      </c>
    </row>
    <row r="112" s="15" customFormat="1">
      <c r="A112" s="15"/>
      <c r="B112" s="255"/>
      <c r="C112" s="256"/>
      <c r="D112" s="235" t="s">
        <v>208</v>
      </c>
      <c r="E112" s="257" t="s">
        <v>19</v>
      </c>
      <c r="F112" s="258" t="s">
        <v>219</v>
      </c>
      <c r="G112" s="256"/>
      <c r="H112" s="259">
        <v>287.80000000000001</v>
      </c>
      <c r="I112" s="260"/>
      <c r="J112" s="256"/>
      <c r="K112" s="256"/>
      <c r="L112" s="261"/>
      <c r="M112" s="262"/>
      <c r="N112" s="263"/>
      <c r="O112" s="263"/>
      <c r="P112" s="263"/>
      <c r="Q112" s="263"/>
      <c r="R112" s="263"/>
      <c r="S112" s="263"/>
      <c r="T112" s="264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5" t="s">
        <v>208</v>
      </c>
      <c r="AU112" s="265" t="s">
        <v>81</v>
      </c>
      <c r="AV112" s="15" t="s">
        <v>204</v>
      </c>
      <c r="AW112" s="15" t="s">
        <v>33</v>
      </c>
      <c r="AX112" s="15" t="s">
        <v>79</v>
      </c>
      <c r="AY112" s="265" t="s">
        <v>196</v>
      </c>
    </row>
    <row r="113" s="2" customFormat="1" ht="16.5" customHeight="1">
      <c r="A113" s="41"/>
      <c r="B113" s="42"/>
      <c r="C113" s="280" t="s">
        <v>204</v>
      </c>
      <c r="D113" s="280" t="s">
        <v>407</v>
      </c>
      <c r="E113" s="281" t="s">
        <v>2906</v>
      </c>
      <c r="F113" s="282" t="s">
        <v>2907</v>
      </c>
      <c r="G113" s="283" t="s">
        <v>1060</v>
      </c>
      <c r="H113" s="284">
        <v>5.7560000000000002</v>
      </c>
      <c r="I113" s="285"/>
      <c r="J113" s="286">
        <f>ROUND(I113*H113,2)</f>
        <v>0</v>
      </c>
      <c r="K113" s="282" t="s">
        <v>203</v>
      </c>
      <c r="L113" s="287"/>
      <c r="M113" s="288" t="s">
        <v>19</v>
      </c>
      <c r="N113" s="289" t="s">
        <v>43</v>
      </c>
      <c r="O113" s="87"/>
      <c r="P113" s="224">
        <f>O113*H113</f>
        <v>0</v>
      </c>
      <c r="Q113" s="224">
        <v>0.001</v>
      </c>
      <c r="R113" s="224">
        <f>Q113*H113</f>
        <v>0.0057560000000000007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284</v>
      </c>
      <c r="AT113" s="226" t="s">
        <v>407</v>
      </c>
      <c r="AU113" s="226" t="s">
        <v>81</v>
      </c>
      <c r="AY113" s="20" t="s">
        <v>196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79</v>
      </c>
      <c r="BK113" s="227">
        <f>ROUND(I113*H113,2)</f>
        <v>0</v>
      </c>
      <c r="BL113" s="20" t="s">
        <v>204</v>
      </c>
      <c r="BM113" s="226" t="s">
        <v>2908</v>
      </c>
    </row>
    <row r="114" s="13" customFormat="1">
      <c r="A114" s="13"/>
      <c r="B114" s="233"/>
      <c r="C114" s="234"/>
      <c r="D114" s="235" t="s">
        <v>208</v>
      </c>
      <c r="E114" s="236" t="s">
        <v>19</v>
      </c>
      <c r="F114" s="237" t="s">
        <v>2896</v>
      </c>
      <c r="G114" s="234"/>
      <c r="H114" s="236" t="s">
        <v>19</v>
      </c>
      <c r="I114" s="238"/>
      <c r="J114" s="234"/>
      <c r="K114" s="234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208</v>
      </c>
      <c r="AU114" s="243" t="s">
        <v>81</v>
      </c>
      <c r="AV114" s="13" t="s">
        <v>79</v>
      </c>
      <c r="AW114" s="13" t="s">
        <v>33</v>
      </c>
      <c r="AX114" s="13" t="s">
        <v>72</v>
      </c>
      <c r="AY114" s="243" t="s">
        <v>196</v>
      </c>
    </row>
    <row r="115" s="13" customFormat="1">
      <c r="A115" s="13"/>
      <c r="B115" s="233"/>
      <c r="C115" s="234"/>
      <c r="D115" s="235" t="s">
        <v>208</v>
      </c>
      <c r="E115" s="236" t="s">
        <v>19</v>
      </c>
      <c r="F115" s="237" t="s">
        <v>2897</v>
      </c>
      <c r="G115" s="234"/>
      <c r="H115" s="236" t="s">
        <v>19</v>
      </c>
      <c r="I115" s="238"/>
      <c r="J115" s="234"/>
      <c r="K115" s="234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208</v>
      </c>
      <c r="AU115" s="243" t="s">
        <v>81</v>
      </c>
      <c r="AV115" s="13" t="s">
        <v>79</v>
      </c>
      <c r="AW115" s="13" t="s">
        <v>33</v>
      </c>
      <c r="AX115" s="13" t="s">
        <v>72</v>
      </c>
      <c r="AY115" s="243" t="s">
        <v>196</v>
      </c>
    </row>
    <row r="116" s="13" customFormat="1">
      <c r="A116" s="13"/>
      <c r="B116" s="233"/>
      <c r="C116" s="234"/>
      <c r="D116" s="235" t="s">
        <v>208</v>
      </c>
      <c r="E116" s="236" t="s">
        <v>19</v>
      </c>
      <c r="F116" s="237" t="s">
        <v>401</v>
      </c>
      <c r="G116" s="234"/>
      <c r="H116" s="236" t="s">
        <v>19</v>
      </c>
      <c r="I116" s="238"/>
      <c r="J116" s="234"/>
      <c r="K116" s="234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208</v>
      </c>
      <c r="AU116" s="243" t="s">
        <v>81</v>
      </c>
      <c r="AV116" s="13" t="s">
        <v>79</v>
      </c>
      <c r="AW116" s="13" t="s">
        <v>33</v>
      </c>
      <c r="AX116" s="13" t="s">
        <v>72</v>
      </c>
      <c r="AY116" s="243" t="s">
        <v>196</v>
      </c>
    </row>
    <row r="117" s="14" customFormat="1">
      <c r="A117" s="14"/>
      <c r="B117" s="244"/>
      <c r="C117" s="245"/>
      <c r="D117" s="235" t="s">
        <v>208</v>
      </c>
      <c r="E117" s="246" t="s">
        <v>19</v>
      </c>
      <c r="F117" s="247" t="s">
        <v>2671</v>
      </c>
      <c r="G117" s="245"/>
      <c r="H117" s="248">
        <v>287.80000000000001</v>
      </c>
      <c r="I117" s="249"/>
      <c r="J117" s="245"/>
      <c r="K117" s="245"/>
      <c r="L117" s="250"/>
      <c r="M117" s="251"/>
      <c r="N117" s="252"/>
      <c r="O117" s="252"/>
      <c r="P117" s="252"/>
      <c r="Q117" s="252"/>
      <c r="R117" s="252"/>
      <c r="S117" s="252"/>
      <c r="T117" s="253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4" t="s">
        <v>208</v>
      </c>
      <c r="AU117" s="254" t="s">
        <v>81</v>
      </c>
      <c r="AV117" s="14" t="s">
        <v>81</v>
      </c>
      <c r="AW117" s="14" t="s">
        <v>33</v>
      </c>
      <c r="AX117" s="14" t="s">
        <v>72</v>
      </c>
      <c r="AY117" s="254" t="s">
        <v>196</v>
      </c>
    </row>
    <row r="118" s="15" customFormat="1">
      <c r="A118" s="15"/>
      <c r="B118" s="255"/>
      <c r="C118" s="256"/>
      <c r="D118" s="235" t="s">
        <v>208</v>
      </c>
      <c r="E118" s="257" t="s">
        <v>19</v>
      </c>
      <c r="F118" s="258" t="s">
        <v>219</v>
      </c>
      <c r="G118" s="256"/>
      <c r="H118" s="259">
        <v>287.80000000000001</v>
      </c>
      <c r="I118" s="260"/>
      <c r="J118" s="256"/>
      <c r="K118" s="256"/>
      <c r="L118" s="261"/>
      <c r="M118" s="262"/>
      <c r="N118" s="263"/>
      <c r="O118" s="263"/>
      <c r="P118" s="263"/>
      <c r="Q118" s="263"/>
      <c r="R118" s="263"/>
      <c r="S118" s="263"/>
      <c r="T118" s="264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5" t="s">
        <v>208</v>
      </c>
      <c r="AU118" s="265" t="s">
        <v>81</v>
      </c>
      <c r="AV118" s="15" t="s">
        <v>204</v>
      </c>
      <c r="AW118" s="15" t="s">
        <v>33</v>
      </c>
      <c r="AX118" s="15" t="s">
        <v>79</v>
      </c>
      <c r="AY118" s="265" t="s">
        <v>196</v>
      </c>
    </row>
    <row r="119" s="14" customFormat="1">
      <c r="A119" s="14"/>
      <c r="B119" s="244"/>
      <c r="C119" s="245"/>
      <c r="D119" s="235" t="s">
        <v>208</v>
      </c>
      <c r="E119" s="245"/>
      <c r="F119" s="247" t="s">
        <v>2909</v>
      </c>
      <c r="G119" s="245"/>
      <c r="H119" s="248">
        <v>5.7560000000000002</v>
      </c>
      <c r="I119" s="249"/>
      <c r="J119" s="245"/>
      <c r="K119" s="245"/>
      <c r="L119" s="250"/>
      <c r="M119" s="251"/>
      <c r="N119" s="252"/>
      <c r="O119" s="252"/>
      <c r="P119" s="252"/>
      <c r="Q119" s="252"/>
      <c r="R119" s="252"/>
      <c r="S119" s="252"/>
      <c r="T119" s="253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4" t="s">
        <v>208</v>
      </c>
      <c r="AU119" s="254" t="s">
        <v>81</v>
      </c>
      <c r="AV119" s="14" t="s">
        <v>81</v>
      </c>
      <c r="AW119" s="14" t="s">
        <v>4</v>
      </c>
      <c r="AX119" s="14" t="s">
        <v>79</v>
      </c>
      <c r="AY119" s="254" t="s">
        <v>196</v>
      </c>
    </row>
    <row r="120" s="2" customFormat="1" ht="16.5" customHeight="1">
      <c r="A120" s="41"/>
      <c r="B120" s="42"/>
      <c r="C120" s="215" t="s">
        <v>241</v>
      </c>
      <c r="D120" s="215" t="s">
        <v>199</v>
      </c>
      <c r="E120" s="216" t="s">
        <v>2910</v>
      </c>
      <c r="F120" s="217" t="s">
        <v>2911</v>
      </c>
      <c r="G120" s="218" t="s">
        <v>202</v>
      </c>
      <c r="H120" s="219">
        <v>287.80000000000001</v>
      </c>
      <c r="I120" s="220"/>
      <c r="J120" s="221">
        <f>ROUND(I120*H120,2)</f>
        <v>0</v>
      </c>
      <c r="K120" s="217" t="s">
        <v>1415</v>
      </c>
      <c r="L120" s="47"/>
      <c r="M120" s="222" t="s">
        <v>19</v>
      </c>
      <c r="N120" s="223" t="s">
        <v>43</v>
      </c>
      <c r="O120" s="87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6" t="s">
        <v>204</v>
      </c>
      <c r="AT120" s="226" t="s">
        <v>199</v>
      </c>
      <c r="AU120" s="226" t="s">
        <v>81</v>
      </c>
      <c r="AY120" s="20" t="s">
        <v>196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20" t="s">
        <v>79</v>
      </c>
      <c r="BK120" s="227">
        <f>ROUND(I120*H120,2)</f>
        <v>0</v>
      </c>
      <c r="BL120" s="20" t="s">
        <v>204</v>
      </c>
      <c r="BM120" s="226" t="s">
        <v>2912</v>
      </c>
    </row>
    <row r="121" s="2" customFormat="1">
      <c r="A121" s="41"/>
      <c r="B121" s="42"/>
      <c r="C121" s="43"/>
      <c r="D121" s="228" t="s">
        <v>206</v>
      </c>
      <c r="E121" s="43"/>
      <c r="F121" s="229" t="s">
        <v>2913</v>
      </c>
      <c r="G121" s="43"/>
      <c r="H121" s="43"/>
      <c r="I121" s="230"/>
      <c r="J121" s="43"/>
      <c r="K121" s="43"/>
      <c r="L121" s="47"/>
      <c r="M121" s="231"/>
      <c r="N121" s="232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206</v>
      </c>
      <c r="AU121" s="20" t="s">
        <v>81</v>
      </c>
    </row>
    <row r="122" s="13" customFormat="1">
      <c r="A122" s="13"/>
      <c r="B122" s="233"/>
      <c r="C122" s="234"/>
      <c r="D122" s="235" t="s">
        <v>208</v>
      </c>
      <c r="E122" s="236" t="s">
        <v>19</v>
      </c>
      <c r="F122" s="237" t="s">
        <v>2896</v>
      </c>
      <c r="G122" s="234"/>
      <c r="H122" s="236" t="s">
        <v>19</v>
      </c>
      <c r="I122" s="238"/>
      <c r="J122" s="234"/>
      <c r="K122" s="234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208</v>
      </c>
      <c r="AU122" s="243" t="s">
        <v>81</v>
      </c>
      <c r="AV122" s="13" t="s">
        <v>79</v>
      </c>
      <c r="AW122" s="13" t="s">
        <v>33</v>
      </c>
      <c r="AX122" s="13" t="s">
        <v>72</v>
      </c>
      <c r="AY122" s="243" t="s">
        <v>196</v>
      </c>
    </row>
    <row r="123" s="13" customFormat="1">
      <c r="A123" s="13"/>
      <c r="B123" s="233"/>
      <c r="C123" s="234"/>
      <c r="D123" s="235" t="s">
        <v>208</v>
      </c>
      <c r="E123" s="236" t="s">
        <v>19</v>
      </c>
      <c r="F123" s="237" t="s">
        <v>2897</v>
      </c>
      <c r="G123" s="234"/>
      <c r="H123" s="236" t="s">
        <v>19</v>
      </c>
      <c r="I123" s="238"/>
      <c r="J123" s="234"/>
      <c r="K123" s="234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208</v>
      </c>
      <c r="AU123" s="243" t="s">
        <v>81</v>
      </c>
      <c r="AV123" s="13" t="s">
        <v>79</v>
      </c>
      <c r="AW123" s="13" t="s">
        <v>33</v>
      </c>
      <c r="AX123" s="13" t="s">
        <v>72</v>
      </c>
      <c r="AY123" s="243" t="s">
        <v>196</v>
      </c>
    </row>
    <row r="124" s="13" customFormat="1">
      <c r="A124" s="13"/>
      <c r="B124" s="233"/>
      <c r="C124" s="234"/>
      <c r="D124" s="235" t="s">
        <v>208</v>
      </c>
      <c r="E124" s="236" t="s">
        <v>19</v>
      </c>
      <c r="F124" s="237" t="s">
        <v>401</v>
      </c>
      <c r="G124" s="234"/>
      <c r="H124" s="236" t="s">
        <v>19</v>
      </c>
      <c r="I124" s="238"/>
      <c r="J124" s="234"/>
      <c r="K124" s="234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208</v>
      </c>
      <c r="AU124" s="243" t="s">
        <v>81</v>
      </c>
      <c r="AV124" s="13" t="s">
        <v>79</v>
      </c>
      <c r="AW124" s="13" t="s">
        <v>33</v>
      </c>
      <c r="AX124" s="13" t="s">
        <v>72</v>
      </c>
      <c r="AY124" s="243" t="s">
        <v>196</v>
      </c>
    </row>
    <row r="125" s="14" customFormat="1">
      <c r="A125" s="14"/>
      <c r="B125" s="244"/>
      <c r="C125" s="245"/>
      <c r="D125" s="235" t="s">
        <v>208</v>
      </c>
      <c r="E125" s="246" t="s">
        <v>19</v>
      </c>
      <c r="F125" s="247" t="s">
        <v>2671</v>
      </c>
      <c r="G125" s="245"/>
      <c r="H125" s="248">
        <v>287.80000000000001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4" t="s">
        <v>208</v>
      </c>
      <c r="AU125" s="254" t="s">
        <v>81</v>
      </c>
      <c r="AV125" s="14" t="s">
        <v>81</v>
      </c>
      <c r="AW125" s="14" t="s">
        <v>33</v>
      </c>
      <c r="AX125" s="14" t="s">
        <v>72</v>
      </c>
      <c r="AY125" s="254" t="s">
        <v>196</v>
      </c>
    </row>
    <row r="126" s="15" customFormat="1">
      <c r="A126" s="15"/>
      <c r="B126" s="255"/>
      <c r="C126" s="256"/>
      <c r="D126" s="235" t="s">
        <v>208</v>
      </c>
      <c r="E126" s="257" t="s">
        <v>19</v>
      </c>
      <c r="F126" s="258" t="s">
        <v>219</v>
      </c>
      <c r="G126" s="256"/>
      <c r="H126" s="259">
        <v>287.80000000000001</v>
      </c>
      <c r="I126" s="260"/>
      <c r="J126" s="256"/>
      <c r="K126" s="256"/>
      <c r="L126" s="261"/>
      <c r="M126" s="262"/>
      <c r="N126" s="263"/>
      <c r="O126" s="263"/>
      <c r="P126" s="263"/>
      <c r="Q126" s="263"/>
      <c r="R126" s="263"/>
      <c r="S126" s="263"/>
      <c r="T126" s="264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65" t="s">
        <v>208</v>
      </c>
      <c r="AU126" s="265" t="s">
        <v>81</v>
      </c>
      <c r="AV126" s="15" t="s">
        <v>204</v>
      </c>
      <c r="AW126" s="15" t="s">
        <v>33</v>
      </c>
      <c r="AX126" s="15" t="s">
        <v>79</v>
      </c>
      <c r="AY126" s="265" t="s">
        <v>196</v>
      </c>
    </row>
    <row r="127" s="2" customFormat="1" ht="24.15" customHeight="1">
      <c r="A127" s="41"/>
      <c r="B127" s="42"/>
      <c r="C127" s="215" t="s">
        <v>261</v>
      </c>
      <c r="D127" s="215" t="s">
        <v>199</v>
      </c>
      <c r="E127" s="216" t="s">
        <v>2914</v>
      </c>
      <c r="F127" s="217" t="s">
        <v>2915</v>
      </c>
      <c r="G127" s="218" t="s">
        <v>202</v>
      </c>
      <c r="H127" s="219">
        <v>287.80000000000001</v>
      </c>
      <c r="I127" s="220"/>
      <c r="J127" s="221">
        <f>ROUND(I127*H127,2)</f>
        <v>0</v>
      </c>
      <c r="K127" s="217" t="s">
        <v>203</v>
      </c>
      <c r="L127" s="47"/>
      <c r="M127" s="222" t="s">
        <v>19</v>
      </c>
      <c r="N127" s="223" t="s">
        <v>43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204</v>
      </c>
      <c r="AT127" s="226" t="s">
        <v>199</v>
      </c>
      <c r="AU127" s="226" t="s">
        <v>81</v>
      </c>
      <c r="AY127" s="20" t="s">
        <v>196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79</v>
      </c>
      <c r="BK127" s="227">
        <f>ROUND(I127*H127,2)</f>
        <v>0</v>
      </c>
      <c r="BL127" s="20" t="s">
        <v>204</v>
      </c>
      <c r="BM127" s="226" t="s">
        <v>2916</v>
      </c>
    </row>
    <row r="128" s="2" customFormat="1">
      <c r="A128" s="41"/>
      <c r="B128" s="42"/>
      <c r="C128" s="43"/>
      <c r="D128" s="228" t="s">
        <v>206</v>
      </c>
      <c r="E128" s="43"/>
      <c r="F128" s="229" t="s">
        <v>2917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206</v>
      </c>
      <c r="AU128" s="20" t="s">
        <v>81</v>
      </c>
    </row>
    <row r="129" s="13" customFormat="1">
      <c r="A129" s="13"/>
      <c r="B129" s="233"/>
      <c r="C129" s="234"/>
      <c r="D129" s="235" t="s">
        <v>208</v>
      </c>
      <c r="E129" s="236" t="s">
        <v>19</v>
      </c>
      <c r="F129" s="237" t="s">
        <v>2896</v>
      </c>
      <c r="G129" s="234"/>
      <c r="H129" s="236" t="s">
        <v>19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208</v>
      </c>
      <c r="AU129" s="243" t="s">
        <v>81</v>
      </c>
      <c r="AV129" s="13" t="s">
        <v>79</v>
      </c>
      <c r="AW129" s="13" t="s">
        <v>33</v>
      </c>
      <c r="AX129" s="13" t="s">
        <v>72</v>
      </c>
      <c r="AY129" s="243" t="s">
        <v>196</v>
      </c>
    </row>
    <row r="130" s="13" customFormat="1">
      <c r="A130" s="13"/>
      <c r="B130" s="233"/>
      <c r="C130" s="234"/>
      <c r="D130" s="235" t="s">
        <v>208</v>
      </c>
      <c r="E130" s="236" t="s">
        <v>19</v>
      </c>
      <c r="F130" s="237" t="s">
        <v>2897</v>
      </c>
      <c r="G130" s="234"/>
      <c r="H130" s="236" t="s">
        <v>19</v>
      </c>
      <c r="I130" s="238"/>
      <c r="J130" s="234"/>
      <c r="K130" s="234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208</v>
      </c>
      <c r="AU130" s="243" t="s">
        <v>81</v>
      </c>
      <c r="AV130" s="13" t="s">
        <v>79</v>
      </c>
      <c r="AW130" s="13" t="s">
        <v>33</v>
      </c>
      <c r="AX130" s="13" t="s">
        <v>72</v>
      </c>
      <c r="AY130" s="243" t="s">
        <v>196</v>
      </c>
    </row>
    <row r="131" s="13" customFormat="1">
      <c r="A131" s="13"/>
      <c r="B131" s="233"/>
      <c r="C131" s="234"/>
      <c r="D131" s="235" t="s">
        <v>208</v>
      </c>
      <c r="E131" s="236" t="s">
        <v>19</v>
      </c>
      <c r="F131" s="237" t="s">
        <v>401</v>
      </c>
      <c r="G131" s="234"/>
      <c r="H131" s="236" t="s">
        <v>19</v>
      </c>
      <c r="I131" s="238"/>
      <c r="J131" s="234"/>
      <c r="K131" s="234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208</v>
      </c>
      <c r="AU131" s="243" t="s">
        <v>81</v>
      </c>
      <c r="AV131" s="13" t="s">
        <v>79</v>
      </c>
      <c r="AW131" s="13" t="s">
        <v>33</v>
      </c>
      <c r="AX131" s="13" t="s">
        <v>72</v>
      </c>
      <c r="AY131" s="243" t="s">
        <v>196</v>
      </c>
    </row>
    <row r="132" s="14" customFormat="1">
      <c r="A132" s="14"/>
      <c r="B132" s="244"/>
      <c r="C132" s="245"/>
      <c r="D132" s="235" t="s">
        <v>208</v>
      </c>
      <c r="E132" s="246" t="s">
        <v>19</v>
      </c>
      <c r="F132" s="247" t="s">
        <v>2671</v>
      </c>
      <c r="G132" s="245"/>
      <c r="H132" s="248">
        <v>287.80000000000001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4" t="s">
        <v>208</v>
      </c>
      <c r="AU132" s="254" t="s">
        <v>81</v>
      </c>
      <c r="AV132" s="14" t="s">
        <v>81</v>
      </c>
      <c r="AW132" s="14" t="s">
        <v>33</v>
      </c>
      <c r="AX132" s="14" t="s">
        <v>72</v>
      </c>
      <c r="AY132" s="254" t="s">
        <v>196</v>
      </c>
    </row>
    <row r="133" s="15" customFormat="1">
      <c r="A133" s="15"/>
      <c r="B133" s="255"/>
      <c r="C133" s="256"/>
      <c r="D133" s="235" t="s">
        <v>208</v>
      </c>
      <c r="E133" s="257" t="s">
        <v>19</v>
      </c>
      <c r="F133" s="258" t="s">
        <v>219</v>
      </c>
      <c r="G133" s="256"/>
      <c r="H133" s="259">
        <v>287.80000000000001</v>
      </c>
      <c r="I133" s="260"/>
      <c r="J133" s="256"/>
      <c r="K133" s="256"/>
      <c r="L133" s="261"/>
      <c r="M133" s="262"/>
      <c r="N133" s="263"/>
      <c r="O133" s="263"/>
      <c r="P133" s="263"/>
      <c r="Q133" s="263"/>
      <c r="R133" s="263"/>
      <c r="S133" s="263"/>
      <c r="T133" s="264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5" t="s">
        <v>208</v>
      </c>
      <c r="AU133" s="265" t="s">
        <v>81</v>
      </c>
      <c r="AV133" s="15" t="s">
        <v>204</v>
      </c>
      <c r="AW133" s="15" t="s">
        <v>33</v>
      </c>
      <c r="AX133" s="15" t="s">
        <v>79</v>
      </c>
      <c r="AY133" s="265" t="s">
        <v>196</v>
      </c>
    </row>
    <row r="134" s="2" customFormat="1" ht="24.15" customHeight="1">
      <c r="A134" s="41"/>
      <c r="B134" s="42"/>
      <c r="C134" s="215" t="s">
        <v>278</v>
      </c>
      <c r="D134" s="215" t="s">
        <v>199</v>
      </c>
      <c r="E134" s="216" t="s">
        <v>2918</v>
      </c>
      <c r="F134" s="217" t="s">
        <v>2919</v>
      </c>
      <c r="G134" s="218" t="s">
        <v>202</v>
      </c>
      <c r="H134" s="219">
        <v>287.80000000000001</v>
      </c>
      <c r="I134" s="220"/>
      <c r="J134" s="221">
        <f>ROUND(I134*H134,2)</f>
        <v>0</v>
      </c>
      <c r="K134" s="217" t="s">
        <v>203</v>
      </c>
      <c r="L134" s="47"/>
      <c r="M134" s="222" t="s">
        <v>19</v>
      </c>
      <c r="N134" s="223" t="s">
        <v>43</v>
      </c>
      <c r="O134" s="87"/>
      <c r="P134" s="224">
        <f>O134*H134</f>
        <v>0</v>
      </c>
      <c r="Q134" s="224">
        <v>0</v>
      </c>
      <c r="R134" s="224">
        <f>Q134*H134</f>
        <v>0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204</v>
      </c>
      <c r="AT134" s="226" t="s">
        <v>199</v>
      </c>
      <c r="AU134" s="226" t="s">
        <v>81</v>
      </c>
      <c r="AY134" s="20" t="s">
        <v>196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79</v>
      </c>
      <c r="BK134" s="227">
        <f>ROUND(I134*H134,2)</f>
        <v>0</v>
      </c>
      <c r="BL134" s="20" t="s">
        <v>204</v>
      </c>
      <c r="BM134" s="226" t="s">
        <v>2920</v>
      </c>
    </row>
    <row r="135" s="2" customFormat="1">
      <c r="A135" s="41"/>
      <c r="B135" s="42"/>
      <c r="C135" s="43"/>
      <c r="D135" s="228" t="s">
        <v>206</v>
      </c>
      <c r="E135" s="43"/>
      <c r="F135" s="229" t="s">
        <v>2921</v>
      </c>
      <c r="G135" s="43"/>
      <c r="H135" s="43"/>
      <c r="I135" s="230"/>
      <c r="J135" s="43"/>
      <c r="K135" s="43"/>
      <c r="L135" s="47"/>
      <c r="M135" s="231"/>
      <c r="N135" s="232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206</v>
      </c>
      <c r="AU135" s="20" t="s">
        <v>81</v>
      </c>
    </row>
    <row r="136" s="13" customFormat="1">
      <c r="A136" s="13"/>
      <c r="B136" s="233"/>
      <c r="C136" s="234"/>
      <c r="D136" s="235" t="s">
        <v>208</v>
      </c>
      <c r="E136" s="236" t="s">
        <v>19</v>
      </c>
      <c r="F136" s="237" t="s">
        <v>2896</v>
      </c>
      <c r="G136" s="234"/>
      <c r="H136" s="236" t="s">
        <v>19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208</v>
      </c>
      <c r="AU136" s="243" t="s">
        <v>81</v>
      </c>
      <c r="AV136" s="13" t="s">
        <v>79</v>
      </c>
      <c r="AW136" s="13" t="s">
        <v>33</v>
      </c>
      <c r="AX136" s="13" t="s">
        <v>72</v>
      </c>
      <c r="AY136" s="243" t="s">
        <v>196</v>
      </c>
    </row>
    <row r="137" s="13" customFormat="1">
      <c r="A137" s="13"/>
      <c r="B137" s="233"/>
      <c r="C137" s="234"/>
      <c r="D137" s="235" t="s">
        <v>208</v>
      </c>
      <c r="E137" s="236" t="s">
        <v>19</v>
      </c>
      <c r="F137" s="237" t="s">
        <v>2897</v>
      </c>
      <c r="G137" s="234"/>
      <c r="H137" s="236" t="s">
        <v>19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208</v>
      </c>
      <c r="AU137" s="243" t="s">
        <v>81</v>
      </c>
      <c r="AV137" s="13" t="s">
        <v>79</v>
      </c>
      <c r="AW137" s="13" t="s">
        <v>33</v>
      </c>
      <c r="AX137" s="13" t="s">
        <v>72</v>
      </c>
      <c r="AY137" s="243" t="s">
        <v>196</v>
      </c>
    </row>
    <row r="138" s="13" customFormat="1">
      <c r="A138" s="13"/>
      <c r="B138" s="233"/>
      <c r="C138" s="234"/>
      <c r="D138" s="235" t="s">
        <v>208</v>
      </c>
      <c r="E138" s="236" t="s">
        <v>19</v>
      </c>
      <c r="F138" s="237" t="s">
        <v>401</v>
      </c>
      <c r="G138" s="234"/>
      <c r="H138" s="236" t="s">
        <v>19</v>
      </c>
      <c r="I138" s="238"/>
      <c r="J138" s="234"/>
      <c r="K138" s="234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208</v>
      </c>
      <c r="AU138" s="243" t="s">
        <v>81</v>
      </c>
      <c r="AV138" s="13" t="s">
        <v>79</v>
      </c>
      <c r="AW138" s="13" t="s">
        <v>33</v>
      </c>
      <c r="AX138" s="13" t="s">
        <v>72</v>
      </c>
      <c r="AY138" s="243" t="s">
        <v>196</v>
      </c>
    </row>
    <row r="139" s="14" customFormat="1">
      <c r="A139" s="14"/>
      <c r="B139" s="244"/>
      <c r="C139" s="245"/>
      <c r="D139" s="235" t="s">
        <v>208</v>
      </c>
      <c r="E139" s="246" t="s">
        <v>19</v>
      </c>
      <c r="F139" s="247" t="s">
        <v>2671</v>
      </c>
      <c r="G139" s="245"/>
      <c r="H139" s="248">
        <v>287.80000000000001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4" t="s">
        <v>208</v>
      </c>
      <c r="AU139" s="254" t="s">
        <v>81</v>
      </c>
      <c r="AV139" s="14" t="s">
        <v>81</v>
      </c>
      <c r="AW139" s="14" t="s">
        <v>33</v>
      </c>
      <c r="AX139" s="14" t="s">
        <v>72</v>
      </c>
      <c r="AY139" s="254" t="s">
        <v>196</v>
      </c>
    </row>
    <row r="140" s="15" customFormat="1">
      <c r="A140" s="15"/>
      <c r="B140" s="255"/>
      <c r="C140" s="256"/>
      <c r="D140" s="235" t="s">
        <v>208</v>
      </c>
      <c r="E140" s="257" t="s">
        <v>19</v>
      </c>
      <c r="F140" s="258" t="s">
        <v>219</v>
      </c>
      <c r="G140" s="256"/>
      <c r="H140" s="259">
        <v>287.80000000000001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5" t="s">
        <v>208</v>
      </c>
      <c r="AU140" s="265" t="s">
        <v>81</v>
      </c>
      <c r="AV140" s="15" t="s">
        <v>204</v>
      </c>
      <c r="AW140" s="15" t="s">
        <v>33</v>
      </c>
      <c r="AX140" s="15" t="s">
        <v>79</v>
      </c>
      <c r="AY140" s="265" t="s">
        <v>196</v>
      </c>
    </row>
    <row r="141" s="2" customFormat="1" ht="16.5" customHeight="1">
      <c r="A141" s="41"/>
      <c r="B141" s="42"/>
      <c r="C141" s="215" t="s">
        <v>284</v>
      </c>
      <c r="D141" s="215" t="s">
        <v>199</v>
      </c>
      <c r="E141" s="216" t="s">
        <v>2922</v>
      </c>
      <c r="F141" s="217" t="s">
        <v>2923</v>
      </c>
      <c r="G141" s="218" t="s">
        <v>202</v>
      </c>
      <c r="H141" s="219">
        <v>863.39999999999998</v>
      </c>
      <c r="I141" s="220"/>
      <c r="J141" s="221">
        <f>ROUND(I141*H141,2)</f>
        <v>0</v>
      </c>
      <c r="K141" s="217" t="s">
        <v>203</v>
      </c>
      <c r="L141" s="47"/>
      <c r="M141" s="222" t="s">
        <v>19</v>
      </c>
      <c r="N141" s="223" t="s">
        <v>43</v>
      </c>
      <c r="O141" s="87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204</v>
      </c>
      <c r="AT141" s="226" t="s">
        <v>199</v>
      </c>
      <c r="AU141" s="226" t="s">
        <v>81</v>
      </c>
      <c r="AY141" s="20" t="s">
        <v>196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79</v>
      </c>
      <c r="BK141" s="227">
        <f>ROUND(I141*H141,2)</f>
        <v>0</v>
      </c>
      <c r="BL141" s="20" t="s">
        <v>204</v>
      </c>
      <c r="BM141" s="226" t="s">
        <v>2924</v>
      </c>
    </row>
    <row r="142" s="2" customFormat="1">
      <c r="A142" s="41"/>
      <c r="B142" s="42"/>
      <c r="C142" s="43"/>
      <c r="D142" s="228" t="s">
        <v>206</v>
      </c>
      <c r="E142" s="43"/>
      <c r="F142" s="229" t="s">
        <v>2925</v>
      </c>
      <c r="G142" s="43"/>
      <c r="H142" s="43"/>
      <c r="I142" s="230"/>
      <c r="J142" s="43"/>
      <c r="K142" s="43"/>
      <c r="L142" s="47"/>
      <c r="M142" s="231"/>
      <c r="N142" s="232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206</v>
      </c>
      <c r="AU142" s="20" t="s">
        <v>81</v>
      </c>
    </row>
    <row r="143" s="13" customFormat="1">
      <c r="A143" s="13"/>
      <c r="B143" s="233"/>
      <c r="C143" s="234"/>
      <c r="D143" s="235" t="s">
        <v>208</v>
      </c>
      <c r="E143" s="236" t="s">
        <v>19</v>
      </c>
      <c r="F143" s="237" t="s">
        <v>2896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208</v>
      </c>
      <c r="AU143" s="243" t="s">
        <v>81</v>
      </c>
      <c r="AV143" s="13" t="s">
        <v>79</v>
      </c>
      <c r="AW143" s="13" t="s">
        <v>33</v>
      </c>
      <c r="AX143" s="13" t="s">
        <v>72</v>
      </c>
      <c r="AY143" s="243" t="s">
        <v>196</v>
      </c>
    </row>
    <row r="144" s="13" customFormat="1">
      <c r="A144" s="13"/>
      <c r="B144" s="233"/>
      <c r="C144" s="234"/>
      <c r="D144" s="235" t="s">
        <v>208</v>
      </c>
      <c r="E144" s="236" t="s">
        <v>19</v>
      </c>
      <c r="F144" s="237" t="s">
        <v>2897</v>
      </c>
      <c r="G144" s="234"/>
      <c r="H144" s="236" t="s">
        <v>19</v>
      </c>
      <c r="I144" s="238"/>
      <c r="J144" s="234"/>
      <c r="K144" s="234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208</v>
      </c>
      <c r="AU144" s="243" t="s">
        <v>81</v>
      </c>
      <c r="AV144" s="13" t="s">
        <v>79</v>
      </c>
      <c r="AW144" s="13" t="s">
        <v>33</v>
      </c>
      <c r="AX144" s="13" t="s">
        <v>72</v>
      </c>
      <c r="AY144" s="243" t="s">
        <v>196</v>
      </c>
    </row>
    <row r="145" s="13" customFormat="1">
      <c r="A145" s="13"/>
      <c r="B145" s="233"/>
      <c r="C145" s="234"/>
      <c r="D145" s="235" t="s">
        <v>208</v>
      </c>
      <c r="E145" s="236" t="s">
        <v>19</v>
      </c>
      <c r="F145" s="237" t="s">
        <v>401</v>
      </c>
      <c r="G145" s="234"/>
      <c r="H145" s="236" t="s">
        <v>19</v>
      </c>
      <c r="I145" s="238"/>
      <c r="J145" s="234"/>
      <c r="K145" s="234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208</v>
      </c>
      <c r="AU145" s="243" t="s">
        <v>81</v>
      </c>
      <c r="AV145" s="13" t="s">
        <v>79</v>
      </c>
      <c r="AW145" s="13" t="s">
        <v>33</v>
      </c>
      <c r="AX145" s="13" t="s">
        <v>72</v>
      </c>
      <c r="AY145" s="243" t="s">
        <v>196</v>
      </c>
    </row>
    <row r="146" s="14" customFormat="1">
      <c r="A146" s="14"/>
      <c r="B146" s="244"/>
      <c r="C146" s="245"/>
      <c r="D146" s="235" t="s">
        <v>208</v>
      </c>
      <c r="E146" s="246" t="s">
        <v>19</v>
      </c>
      <c r="F146" s="247" t="s">
        <v>2671</v>
      </c>
      <c r="G146" s="245"/>
      <c r="H146" s="248">
        <v>287.80000000000001</v>
      </c>
      <c r="I146" s="249"/>
      <c r="J146" s="245"/>
      <c r="K146" s="245"/>
      <c r="L146" s="250"/>
      <c r="M146" s="251"/>
      <c r="N146" s="252"/>
      <c r="O146" s="252"/>
      <c r="P146" s="252"/>
      <c r="Q146" s="252"/>
      <c r="R146" s="252"/>
      <c r="S146" s="252"/>
      <c r="T146" s="253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4" t="s">
        <v>208</v>
      </c>
      <c r="AU146" s="254" t="s">
        <v>81</v>
      </c>
      <c r="AV146" s="14" t="s">
        <v>81</v>
      </c>
      <c r="AW146" s="14" t="s">
        <v>33</v>
      </c>
      <c r="AX146" s="14" t="s">
        <v>72</v>
      </c>
      <c r="AY146" s="254" t="s">
        <v>196</v>
      </c>
    </row>
    <row r="147" s="15" customFormat="1">
      <c r="A147" s="15"/>
      <c r="B147" s="255"/>
      <c r="C147" s="256"/>
      <c r="D147" s="235" t="s">
        <v>208</v>
      </c>
      <c r="E147" s="257" t="s">
        <v>19</v>
      </c>
      <c r="F147" s="258" t="s">
        <v>219</v>
      </c>
      <c r="G147" s="256"/>
      <c r="H147" s="259">
        <v>287.80000000000001</v>
      </c>
      <c r="I147" s="260"/>
      <c r="J147" s="256"/>
      <c r="K147" s="256"/>
      <c r="L147" s="261"/>
      <c r="M147" s="262"/>
      <c r="N147" s="263"/>
      <c r="O147" s="263"/>
      <c r="P147" s="263"/>
      <c r="Q147" s="263"/>
      <c r="R147" s="263"/>
      <c r="S147" s="263"/>
      <c r="T147" s="264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65" t="s">
        <v>208</v>
      </c>
      <c r="AU147" s="265" t="s">
        <v>81</v>
      </c>
      <c r="AV147" s="15" t="s">
        <v>204</v>
      </c>
      <c r="AW147" s="15" t="s">
        <v>33</v>
      </c>
      <c r="AX147" s="15" t="s">
        <v>79</v>
      </c>
      <c r="AY147" s="265" t="s">
        <v>196</v>
      </c>
    </row>
    <row r="148" s="14" customFormat="1">
      <c r="A148" s="14"/>
      <c r="B148" s="244"/>
      <c r="C148" s="245"/>
      <c r="D148" s="235" t="s">
        <v>208</v>
      </c>
      <c r="E148" s="245"/>
      <c r="F148" s="247" t="s">
        <v>2926</v>
      </c>
      <c r="G148" s="245"/>
      <c r="H148" s="248">
        <v>863.39999999999998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208</v>
      </c>
      <c r="AU148" s="254" t="s">
        <v>81</v>
      </c>
      <c r="AV148" s="14" t="s">
        <v>81</v>
      </c>
      <c r="AW148" s="14" t="s">
        <v>4</v>
      </c>
      <c r="AX148" s="14" t="s">
        <v>79</v>
      </c>
      <c r="AY148" s="254" t="s">
        <v>196</v>
      </c>
    </row>
    <row r="149" s="2" customFormat="1" ht="16.5" customHeight="1">
      <c r="A149" s="41"/>
      <c r="B149" s="42"/>
      <c r="C149" s="215" t="s">
        <v>294</v>
      </c>
      <c r="D149" s="215" t="s">
        <v>199</v>
      </c>
      <c r="E149" s="216" t="s">
        <v>2927</v>
      </c>
      <c r="F149" s="217" t="s">
        <v>2928</v>
      </c>
      <c r="G149" s="218" t="s">
        <v>317</v>
      </c>
      <c r="H149" s="219">
        <v>0.0030000000000000001</v>
      </c>
      <c r="I149" s="220"/>
      <c r="J149" s="221">
        <f>ROUND(I149*H149,2)</f>
        <v>0</v>
      </c>
      <c r="K149" s="217" t="s">
        <v>203</v>
      </c>
      <c r="L149" s="47"/>
      <c r="M149" s="222" t="s">
        <v>19</v>
      </c>
      <c r="N149" s="223" t="s">
        <v>43</v>
      </c>
      <c r="O149" s="87"/>
      <c r="P149" s="224">
        <f>O149*H149</f>
        <v>0</v>
      </c>
      <c r="Q149" s="224">
        <v>0</v>
      </c>
      <c r="R149" s="224">
        <f>Q149*H149</f>
        <v>0</v>
      </c>
      <c r="S149" s="224">
        <v>0</v>
      </c>
      <c r="T149" s="225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6" t="s">
        <v>204</v>
      </c>
      <c r="AT149" s="226" t="s">
        <v>199</v>
      </c>
      <c r="AU149" s="226" t="s">
        <v>81</v>
      </c>
      <c r="AY149" s="20" t="s">
        <v>196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20" t="s">
        <v>79</v>
      </c>
      <c r="BK149" s="227">
        <f>ROUND(I149*H149,2)</f>
        <v>0</v>
      </c>
      <c r="BL149" s="20" t="s">
        <v>204</v>
      </c>
      <c r="BM149" s="226" t="s">
        <v>2929</v>
      </c>
    </row>
    <row r="150" s="2" customFormat="1">
      <c r="A150" s="41"/>
      <c r="B150" s="42"/>
      <c r="C150" s="43"/>
      <c r="D150" s="228" t="s">
        <v>206</v>
      </c>
      <c r="E150" s="43"/>
      <c r="F150" s="229" t="s">
        <v>2930</v>
      </c>
      <c r="G150" s="43"/>
      <c r="H150" s="43"/>
      <c r="I150" s="230"/>
      <c r="J150" s="43"/>
      <c r="K150" s="43"/>
      <c r="L150" s="47"/>
      <c r="M150" s="231"/>
      <c r="N150" s="232"/>
      <c r="O150" s="87"/>
      <c r="P150" s="87"/>
      <c r="Q150" s="87"/>
      <c r="R150" s="87"/>
      <c r="S150" s="87"/>
      <c r="T150" s="88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T150" s="20" t="s">
        <v>206</v>
      </c>
      <c r="AU150" s="20" t="s">
        <v>81</v>
      </c>
    </row>
    <row r="151" s="13" customFormat="1">
      <c r="A151" s="13"/>
      <c r="B151" s="233"/>
      <c r="C151" s="234"/>
      <c r="D151" s="235" t="s">
        <v>208</v>
      </c>
      <c r="E151" s="236" t="s">
        <v>19</v>
      </c>
      <c r="F151" s="237" t="s">
        <v>2896</v>
      </c>
      <c r="G151" s="234"/>
      <c r="H151" s="236" t="s">
        <v>19</v>
      </c>
      <c r="I151" s="238"/>
      <c r="J151" s="234"/>
      <c r="K151" s="234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208</v>
      </c>
      <c r="AU151" s="243" t="s">
        <v>81</v>
      </c>
      <c r="AV151" s="13" t="s">
        <v>79</v>
      </c>
      <c r="AW151" s="13" t="s">
        <v>33</v>
      </c>
      <c r="AX151" s="13" t="s">
        <v>72</v>
      </c>
      <c r="AY151" s="243" t="s">
        <v>196</v>
      </c>
    </row>
    <row r="152" s="13" customFormat="1">
      <c r="A152" s="13"/>
      <c r="B152" s="233"/>
      <c r="C152" s="234"/>
      <c r="D152" s="235" t="s">
        <v>208</v>
      </c>
      <c r="E152" s="236" t="s">
        <v>19</v>
      </c>
      <c r="F152" s="237" t="s">
        <v>2897</v>
      </c>
      <c r="G152" s="234"/>
      <c r="H152" s="236" t="s">
        <v>19</v>
      </c>
      <c r="I152" s="238"/>
      <c r="J152" s="234"/>
      <c r="K152" s="234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208</v>
      </c>
      <c r="AU152" s="243" t="s">
        <v>81</v>
      </c>
      <c r="AV152" s="13" t="s">
        <v>79</v>
      </c>
      <c r="AW152" s="13" t="s">
        <v>33</v>
      </c>
      <c r="AX152" s="13" t="s">
        <v>72</v>
      </c>
      <c r="AY152" s="243" t="s">
        <v>196</v>
      </c>
    </row>
    <row r="153" s="13" customFormat="1">
      <c r="A153" s="13"/>
      <c r="B153" s="233"/>
      <c r="C153" s="234"/>
      <c r="D153" s="235" t="s">
        <v>208</v>
      </c>
      <c r="E153" s="236" t="s">
        <v>19</v>
      </c>
      <c r="F153" s="237" t="s">
        <v>401</v>
      </c>
      <c r="G153" s="234"/>
      <c r="H153" s="236" t="s">
        <v>19</v>
      </c>
      <c r="I153" s="238"/>
      <c r="J153" s="234"/>
      <c r="K153" s="234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208</v>
      </c>
      <c r="AU153" s="243" t="s">
        <v>81</v>
      </c>
      <c r="AV153" s="13" t="s">
        <v>79</v>
      </c>
      <c r="AW153" s="13" t="s">
        <v>33</v>
      </c>
      <c r="AX153" s="13" t="s">
        <v>72</v>
      </c>
      <c r="AY153" s="243" t="s">
        <v>196</v>
      </c>
    </row>
    <row r="154" s="14" customFormat="1">
      <c r="A154" s="14"/>
      <c r="B154" s="244"/>
      <c r="C154" s="245"/>
      <c r="D154" s="235" t="s">
        <v>208</v>
      </c>
      <c r="E154" s="246" t="s">
        <v>19</v>
      </c>
      <c r="F154" s="247" t="s">
        <v>2931</v>
      </c>
      <c r="G154" s="245"/>
      <c r="H154" s="248">
        <v>0.0030000000000000001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4" t="s">
        <v>208</v>
      </c>
      <c r="AU154" s="254" t="s">
        <v>81</v>
      </c>
      <c r="AV154" s="14" t="s">
        <v>81</v>
      </c>
      <c r="AW154" s="14" t="s">
        <v>33</v>
      </c>
      <c r="AX154" s="14" t="s">
        <v>72</v>
      </c>
      <c r="AY154" s="254" t="s">
        <v>196</v>
      </c>
    </row>
    <row r="155" s="13" customFormat="1">
      <c r="A155" s="13"/>
      <c r="B155" s="233"/>
      <c r="C155" s="234"/>
      <c r="D155" s="235" t="s">
        <v>208</v>
      </c>
      <c r="E155" s="236" t="s">
        <v>19</v>
      </c>
      <c r="F155" s="237" t="s">
        <v>2932</v>
      </c>
      <c r="G155" s="234"/>
      <c r="H155" s="236" t="s">
        <v>19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208</v>
      </c>
      <c r="AU155" s="243" t="s">
        <v>81</v>
      </c>
      <c r="AV155" s="13" t="s">
        <v>79</v>
      </c>
      <c r="AW155" s="13" t="s">
        <v>33</v>
      </c>
      <c r="AX155" s="13" t="s">
        <v>72</v>
      </c>
      <c r="AY155" s="243" t="s">
        <v>196</v>
      </c>
    </row>
    <row r="156" s="15" customFormat="1">
      <c r="A156" s="15"/>
      <c r="B156" s="255"/>
      <c r="C156" s="256"/>
      <c r="D156" s="235" t="s">
        <v>208</v>
      </c>
      <c r="E156" s="257" t="s">
        <v>19</v>
      </c>
      <c r="F156" s="258" t="s">
        <v>219</v>
      </c>
      <c r="G156" s="256"/>
      <c r="H156" s="259">
        <v>0.0030000000000000001</v>
      </c>
      <c r="I156" s="260"/>
      <c r="J156" s="256"/>
      <c r="K156" s="256"/>
      <c r="L156" s="261"/>
      <c r="M156" s="262"/>
      <c r="N156" s="263"/>
      <c r="O156" s="263"/>
      <c r="P156" s="263"/>
      <c r="Q156" s="263"/>
      <c r="R156" s="263"/>
      <c r="S156" s="263"/>
      <c r="T156" s="264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5" t="s">
        <v>208</v>
      </c>
      <c r="AU156" s="265" t="s">
        <v>81</v>
      </c>
      <c r="AV156" s="15" t="s">
        <v>204</v>
      </c>
      <c r="AW156" s="15" t="s">
        <v>33</v>
      </c>
      <c r="AX156" s="15" t="s">
        <v>79</v>
      </c>
      <c r="AY156" s="265" t="s">
        <v>196</v>
      </c>
    </row>
    <row r="157" s="2" customFormat="1" ht="16.5" customHeight="1">
      <c r="A157" s="41"/>
      <c r="B157" s="42"/>
      <c r="C157" s="280" t="s">
        <v>299</v>
      </c>
      <c r="D157" s="280" t="s">
        <v>407</v>
      </c>
      <c r="E157" s="281" t="s">
        <v>2933</v>
      </c>
      <c r="F157" s="282" t="s">
        <v>2934</v>
      </c>
      <c r="G157" s="283" t="s">
        <v>1060</v>
      </c>
      <c r="H157" s="284">
        <v>2.8780000000000001</v>
      </c>
      <c r="I157" s="285"/>
      <c r="J157" s="286">
        <f>ROUND(I157*H157,2)</f>
        <v>0</v>
      </c>
      <c r="K157" s="282" t="s">
        <v>19</v>
      </c>
      <c r="L157" s="287"/>
      <c r="M157" s="288" t="s">
        <v>19</v>
      </c>
      <c r="N157" s="289" t="s">
        <v>43</v>
      </c>
      <c r="O157" s="87"/>
      <c r="P157" s="224">
        <f>O157*H157</f>
        <v>0</v>
      </c>
      <c r="Q157" s="224">
        <v>0.001</v>
      </c>
      <c r="R157" s="224">
        <f>Q157*H157</f>
        <v>0.0028780000000000003</v>
      </c>
      <c r="S157" s="224">
        <v>0</v>
      </c>
      <c r="T157" s="22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6" t="s">
        <v>284</v>
      </c>
      <c r="AT157" s="226" t="s">
        <v>407</v>
      </c>
      <c r="AU157" s="226" t="s">
        <v>81</v>
      </c>
      <c r="AY157" s="20" t="s">
        <v>196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20" t="s">
        <v>79</v>
      </c>
      <c r="BK157" s="227">
        <f>ROUND(I157*H157,2)</f>
        <v>0</v>
      </c>
      <c r="BL157" s="20" t="s">
        <v>204</v>
      </c>
      <c r="BM157" s="226" t="s">
        <v>2935</v>
      </c>
    </row>
    <row r="158" s="13" customFormat="1">
      <c r="A158" s="13"/>
      <c r="B158" s="233"/>
      <c r="C158" s="234"/>
      <c r="D158" s="235" t="s">
        <v>208</v>
      </c>
      <c r="E158" s="236" t="s">
        <v>19</v>
      </c>
      <c r="F158" s="237" t="s">
        <v>2896</v>
      </c>
      <c r="G158" s="234"/>
      <c r="H158" s="236" t="s">
        <v>19</v>
      </c>
      <c r="I158" s="238"/>
      <c r="J158" s="234"/>
      <c r="K158" s="234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208</v>
      </c>
      <c r="AU158" s="243" t="s">
        <v>81</v>
      </c>
      <c r="AV158" s="13" t="s">
        <v>79</v>
      </c>
      <c r="AW158" s="13" t="s">
        <v>33</v>
      </c>
      <c r="AX158" s="13" t="s">
        <v>72</v>
      </c>
      <c r="AY158" s="243" t="s">
        <v>196</v>
      </c>
    </row>
    <row r="159" s="13" customFormat="1">
      <c r="A159" s="13"/>
      <c r="B159" s="233"/>
      <c r="C159" s="234"/>
      <c r="D159" s="235" t="s">
        <v>208</v>
      </c>
      <c r="E159" s="236" t="s">
        <v>19</v>
      </c>
      <c r="F159" s="237" t="s">
        <v>2897</v>
      </c>
      <c r="G159" s="234"/>
      <c r="H159" s="236" t="s">
        <v>19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208</v>
      </c>
      <c r="AU159" s="243" t="s">
        <v>81</v>
      </c>
      <c r="AV159" s="13" t="s">
        <v>79</v>
      </c>
      <c r="AW159" s="13" t="s">
        <v>33</v>
      </c>
      <c r="AX159" s="13" t="s">
        <v>72</v>
      </c>
      <c r="AY159" s="243" t="s">
        <v>196</v>
      </c>
    </row>
    <row r="160" s="13" customFormat="1">
      <c r="A160" s="13"/>
      <c r="B160" s="233"/>
      <c r="C160" s="234"/>
      <c r="D160" s="235" t="s">
        <v>208</v>
      </c>
      <c r="E160" s="236" t="s">
        <v>19</v>
      </c>
      <c r="F160" s="237" t="s">
        <v>401</v>
      </c>
      <c r="G160" s="234"/>
      <c r="H160" s="236" t="s">
        <v>19</v>
      </c>
      <c r="I160" s="238"/>
      <c r="J160" s="234"/>
      <c r="K160" s="234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208</v>
      </c>
      <c r="AU160" s="243" t="s">
        <v>81</v>
      </c>
      <c r="AV160" s="13" t="s">
        <v>79</v>
      </c>
      <c r="AW160" s="13" t="s">
        <v>33</v>
      </c>
      <c r="AX160" s="13" t="s">
        <v>72</v>
      </c>
      <c r="AY160" s="243" t="s">
        <v>196</v>
      </c>
    </row>
    <row r="161" s="14" customFormat="1">
      <c r="A161" s="14"/>
      <c r="B161" s="244"/>
      <c r="C161" s="245"/>
      <c r="D161" s="235" t="s">
        <v>208</v>
      </c>
      <c r="E161" s="246" t="s">
        <v>19</v>
      </c>
      <c r="F161" s="247" t="s">
        <v>2936</v>
      </c>
      <c r="G161" s="245"/>
      <c r="H161" s="248">
        <v>2.8780000000000001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4" t="s">
        <v>208</v>
      </c>
      <c r="AU161" s="254" t="s">
        <v>81</v>
      </c>
      <c r="AV161" s="14" t="s">
        <v>81</v>
      </c>
      <c r="AW161" s="14" t="s">
        <v>33</v>
      </c>
      <c r="AX161" s="14" t="s">
        <v>72</v>
      </c>
      <c r="AY161" s="254" t="s">
        <v>196</v>
      </c>
    </row>
    <row r="162" s="15" customFormat="1">
      <c r="A162" s="15"/>
      <c r="B162" s="255"/>
      <c r="C162" s="256"/>
      <c r="D162" s="235" t="s">
        <v>208</v>
      </c>
      <c r="E162" s="257" t="s">
        <v>19</v>
      </c>
      <c r="F162" s="258" t="s">
        <v>219</v>
      </c>
      <c r="G162" s="256"/>
      <c r="H162" s="259">
        <v>2.8780000000000001</v>
      </c>
      <c r="I162" s="260"/>
      <c r="J162" s="256"/>
      <c r="K162" s="256"/>
      <c r="L162" s="261"/>
      <c r="M162" s="262"/>
      <c r="N162" s="263"/>
      <c r="O162" s="263"/>
      <c r="P162" s="263"/>
      <c r="Q162" s="263"/>
      <c r="R162" s="263"/>
      <c r="S162" s="263"/>
      <c r="T162" s="264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65" t="s">
        <v>208</v>
      </c>
      <c r="AU162" s="265" t="s">
        <v>81</v>
      </c>
      <c r="AV162" s="15" t="s">
        <v>204</v>
      </c>
      <c r="AW162" s="15" t="s">
        <v>33</v>
      </c>
      <c r="AX162" s="15" t="s">
        <v>79</v>
      </c>
      <c r="AY162" s="265" t="s">
        <v>196</v>
      </c>
    </row>
    <row r="163" s="2" customFormat="1" ht="16.5" customHeight="1">
      <c r="A163" s="41"/>
      <c r="B163" s="42"/>
      <c r="C163" s="215" t="s">
        <v>197</v>
      </c>
      <c r="D163" s="215" t="s">
        <v>199</v>
      </c>
      <c r="E163" s="216" t="s">
        <v>2927</v>
      </c>
      <c r="F163" s="217" t="s">
        <v>2928</v>
      </c>
      <c r="G163" s="218" t="s">
        <v>317</v>
      </c>
      <c r="H163" s="219">
        <v>0.042999999999999997</v>
      </c>
      <c r="I163" s="220"/>
      <c r="J163" s="221">
        <f>ROUND(I163*H163,2)</f>
        <v>0</v>
      </c>
      <c r="K163" s="217" t="s">
        <v>203</v>
      </c>
      <c r="L163" s="47"/>
      <c r="M163" s="222" t="s">
        <v>19</v>
      </c>
      <c r="N163" s="223" t="s">
        <v>43</v>
      </c>
      <c r="O163" s="87"/>
      <c r="P163" s="224">
        <f>O163*H163</f>
        <v>0</v>
      </c>
      <c r="Q163" s="224">
        <v>0</v>
      </c>
      <c r="R163" s="224">
        <f>Q163*H163</f>
        <v>0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204</v>
      </c>
      <c r="AT163" s="226" t="s">
        <v>199</v>
      </c>
      <c r="AU163" s="226" t="s">
        <v>81</v>
      </c>
      <c r="AY163" s="20" t="s">
        <v>196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79</v>
      </c>
      <c r="BK163" s="227">
        <f>ROUND(I163*H163,2)</f>
        <v>0</v>
      </c>
      <c r="BL163" s="20" t="s">
        <v>204</v>
      </c>
      <c r="BM163" s="226" t="s">
        <v>2937</v>
      </c>
    </row>
    <row r="164" s="2" customFormat="1">
      <c r="A164" s="41"/>
      <c r="B164" s="42"/>
      <c r="C164" s="43"/>
      <c r="D164" s="228" t="s">
        <v>206</v>
      </c>
      <c r="E164" s="43"/>
      <c r="F164" s="229" t="s">
        <v>2930</v>
      </c>
      <c r="G164" s="43"/>
      <c r="H164" s="43"/>
      <c r="I164" s="230"/>
      <c r="J164" s="43"/>
      <c r="K164" s="43"/>
      <c r="L164" s="47"/>
      <c r="M164" s="231"/>
      <c r="N164" s="23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206</v>
      </c>
      <c r="AU164" s="20" t="s">
        <v>81</v>
      </c>
    </row>
    <row r="165" s="13" customFormat="1">
      <c r="A165" s="13"/>
      <c r="B165" s="233"/>
      <c r="C165" s="234"/>
      <c r="D165" s="235" t="s">
        <v>208</v>
      </c>
      <c r="E165" s="236" t="s">
        <v>19</v>
      </c>
      <c r="F165" s="237" t="s">
        <v>2896</v>
      </c>
      <c r="G165" s="234"/>
      <c r="H165" s="236" t="s">
        <v>19</v>
      </c>
      <c r="I165" s="238"/>
      <c r="J165" s="234"/>
      <c r="K165" s="234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208</v>
      </c>
      <c r="AU165" s="243" t="s">
        <v>81</v>
      </c>
      <c r="AV165" s="13" t="s">
        <v>79</v>
      </c>
      <c r="AW165" s="13" t="s">
        <v>33</v>
      </c>
      <c r="AX165" s="13" t="s">
        <v>72</v>
      </c>
      <c r="AY165" s="243" t="s">
        <v>196</v>
      </c>
    </row>
    <row r="166" s="13" customFormat="1">
      <c r="A166" s="13"/>
      <c r="B166" s="233"/>
      <c r="C166" s="234"/>
      <c r="D166" s="235" t="s">
        <v>208</v>
      </c>
      <c r="E166" s="236" t="s">
        <v>19</v>
      </c>
      <c r="F166" s="237" t="s">
        <v>2897</v>
      </c>
      <c r="G166" s="234"/>
      <c r="H166" s="236" t="s">
        <v>19</v>
      </c>
      <c r="I166" s="238"/>
      <c r="J166" s="234"/>
      <c r="K166" s="234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208</v>
      </c>
      <c r="AU166" s="243" t="s">
        <v>81</v>
      </c>
      <c r="AV166" s="13" t="s">
        <v>79</v>
      </c>
      <c r="AW166" s="13" t="s">
        <v>33</v>
      </c>
      <c r="AX166" s="13" t="s">
        <v>72</v>
      </c>
      <c r="AY166" s="243" t="s">
        <v>196</v>
      </c>
    </row>
    <row r="167" s="13" customFormat="1">
      <c r="A167" s="13"/>
      <c r="B167" s="233"/>
      <c r="C167" s="234"/>
      <c r="D167" s="235" t="s">
        <v>208</v>
      </c>
      <c r="E167" s="236" t="s">
        <v>19</v>
      </c>
      <c r="F167" s="237" t="s">
        <v>401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208</v>
      </c>
      <c r="AU167" s="243" t="s">
        <v>81</v>
      </c>
      <c r="AV167" s="13" t="s">
        <v>79</v>
      </c>
      <c r="AW167" s="13" t="s">
        <v>33</v>
      </c>
      <c r="AX167" s="13" t="s">
        <v>72</v>
      </c>
      <c r="AY167" s="243" t="s">
        <v>196</v>
      </c>
    </row>
    <row r="168" s="14" customFormat="1">
      <c r="A168" s="14"/>
      <c r="B168" s="244"/>
      <c r="C168" s="245"/>
      <c r="D168" s="235" t="s">
        <v>208</v>
      </c>
      <c r="E168" s="246" t="s">
        <v>19</v>
      </c>
      <c r="F168" s="247" t="s">
        <v>2938</v>
      </c>
      <c r="G168" s="245"/>
      <c r="H168" s="248">
        <v>0.042999999999999997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4" t="s">
        <v>208</v>
      </c>
      <c r="AU168" s="254" t="s">
        <v>81</v>
      </c>
      <c r="AV168" s="14" t="s">
        <v>81</v>
      </c>
      <c r="AW168" s="14" t="s">
        <v>33</v>
      </c>
      <c r="AX168" s="14" t="s">
        <v>72</v>
      </c>
      <c r="AY168" s="254" t="s">
        <v>196</v>
      </c>
    </row>
    <row r="169" s="13" customFormat="1">
      <c r="A169" s="13"/>
      <c r="B169" s="233"/>
      <c r="C169" s="234"/>
      <c r="D169" s="235" t="s">
        <v>208</v>
      </c>
      <c r="E169" s="236" t="s">
        <v>19</v>
      </c>
      <c r="F169" s="237" t="s">
        <v>2939</v>
      </c>
      <c r="G169" s="234"/>
      <c r="H169" s="236" t="s">
        <v>19</v>
      </c>
      <c r="I169" s="238"/>
      <c r="J169" s="234"/>
      <c r="K169" s="234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208</v>
      </c>
      <c r="AU169" s="243" t="s">
        <v>81</v>
      </c>
      <c r="AV169" s="13" t="s">
        <v>79</v>
      </c>
      <c r="AW169" s="13" t="s">
        <v>33</v>
      </c>
      <c r="AX169" s="13" t="s">
        <v>72</v>
      </c>
      <c r="AY169" s="243" t="s">
        <v>196</v>
      </c>
    </row>
    <row r="170" s="13" customFormat="1">
      <c r="A170" s="13"/>
      <c r="B170" s="233"/>
      <c r="C170" s="234"/>
      <c r="D170" s="235" t="s">
        <v>208</v>
      </c>
      <c r="E170" s="236" t="s">
        <v>19</v>
      </c>
      <c r="F170" s="237" t="s">
        <v>2940</v>
      </c>
      <c r="G170" s="234"/>
      <c r="H170" s="236" t="s">
        <v>19</v>
      </c>
      <c r="I170" s="238"/>
      <c r="J170" s="234"/>
      <c r="K170" s="234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208</v>
      </c>
      <c r="AU170" s="243" t="s">
        <v>81</v>
      </c>
      <c r="AV170" s="13" t="s">
        <v>79</v>
      </c>
      <c r="AW170" s="13" t="s">
        <v>33</v>
      </c>
      <c r="AX170" s="13" t="s">
        <v>72</v>
      </c>
      <c r="AY170" s="243" t="s">
        <v>196</v>
      </c>
    </row>
    <row r="171" s="15" customFormat="1">
      <c r="A171" s="15"/>
      <c r="B171" s="255"/>
      <c r="C171" s="256"/>
      <c r="D171" s="235" t="s">
        <v>208</v>
      </c>
      <c r="E171" s="257" t="s">
        <v>19</v>
      </c>
      <c r="F171" s="258" t="s">
        <v>219</v>
      </c>
      <c r="G171" s="256"/>
      <c r="H171" s="259">
        <v>0.042999999999999997</v>
      </c>
      <c r="I171" s="260"/>
      <c r="J171" s="256"/>
      <c r="K171" s="256"/>
      <c r="L171" s="261"/>
      <c r="M171" s="262"/>
      <c r="N171" s="263"/>
      <c r="O171" s="263"/>
      <c r="P171" s="263"/>
      <c r="Q171" s="263"/>
      <c r="R171" s="263"/>
      <c r="S171" s="263"/>
      <c r="T171" s="264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5" t="s">
        <v>208</v>
      </c>
      <c r="AU171" s="265" t="s">
        <v>81</v>
      </c>
      <c r="AV171" s="15" t="s">
        <v>204</v>
      </c>
      <c r="AW171" s="15" t="s">
        <v>33</v>
      </c>
      <c r="AX171" s="15" t="s">
        <v>79</v>
      </c>
      <c r="AY171" s="265" t="s">
        <v>196</v>
      </c>
    </row>
    <row r="172" s="2" customFormat="1" ht="16.5" customHeight="1">
      <c r="A172" s="41"/>
      <c r="B172" s="42"/>
      <c r="C172" s="280" t="s">
        <v>259</v>
      </c>
      <c r="D172" s="280" t="s">
        <v>407</v>
      </c>
      <c r="E172" s="281" t="s">
        <v>2941</v>
      </c>
      <c r="F172" s="282" t="s">
        <v>2942</v>
      </c>
      <c r="G172" s="283" t="s">
        <v>1060</v>
      </c>
      <c r="H172" s="284">
        <v>43.170000000000002</v>
      </c>
      <c r="I172" s="285"/>
      <c r="J172" s="286">
        <f>ROUND(I172*H172,2)</f>
        <v>0</v>
      </c>
      <c r="K172" s="282" t="s">
        <v>203</v>
      </c>
      <c r="L172" s="287"/>
      <c r="M172" s="288" t="s">
        <v>19</v>
      </c>
      <c r="N172" s="289" t="s">
        <v>43</v>
      </c>
      <c r="O172" s="87"/>
      <c r="P172" s="224">
        <f>O172*H172</f>
        <v>0</v>
      </c>
      <c r="Q172" s="224">
        <v>0.001</v>
      </c>
      <c r="R172" s="224">
        <f>Q172*H172</f>
        <v>0.04317</v>
      </c>
      <c r="S172" s="224">
        <v>0</v>
      </c>
      <c r="T172" s="225">
        <f>S172*H172</f>
        <v>0</v>
      </c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R172" s="226" t="s">
        <v>284</v>
      </c>
      <c r="AT172" s="226" t="s">
        <v>407</v>
      </c>
      <c r="AU172" s="226" t="s">
        <v>81</v>
      </c>
      <c r="AY172" s="20" t="s">
        <v>196</v>
      </c>
      <c r="BE172" s="227">
        <f>IF(N172="základní",J172,0)</f>
        <v>0</v>
      </c>
      <c r="BF172" s="227">
        <f>IF(N172="snížená",J172,0)</f>
        <v>0</v>
      </c>
      <c r="BG172" s="227">
        <f>IF(N172="zákl. přenesená",J172,0)</f>
        <v>0</v>
      </c>
      <c r="BH172" s="227">
        <f>IF(N172="sníž. přenesená",J172,0)</f>
        <v>0</v>
      </c>
      <c r="BI172" s="227">
        <f>IF(N172="nulová",J172,0)</f>
        <v>0</v>
      </c>
      <c r="BJ172" s="20" t="s">
        <v>79</v>
      </c>
      <c r="BK172" s="227">
        <f>ROUND(I172*H172,2)</f>
        <v>0</v>
      </c>
      <c r="BL172" s="20" t="s">
        <v>204</v>
      </c>
      <c r="BM172" s="226" t="s">
        <v>2943</v>
      </c>
    </row>
    <row r="173" s="13" customFormat="1">
      <c r="A173" s="13"/>
      <c r="B173" s="233"/>
      <c r="C173" s="234"/>
      <c r="D173" s="235" t="s">
        <v>208</v>
      </c>
      <c r="E173" s="236" t="s">
        <v>19</v>
      </c>
      <c r="F173" s="237" t="s">
        <v>2896</v>
      </c>
      <c r="G173" s="234"/>
      <c r="H173" s="236" t="s">
        <v>19</v>
      </c>
      <c r="I173" s="238"/>
      <c r="J173" s="234"/>
      <c r="K173" s="234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208</v>
      </c>
      <c r="AU173" s="243" t="s">
        <v>81</v>
      </c>
      <c r="AV173" s="13" t="s">
        <v>79</v>
      </c>
      <c r="AW173" s="13" t="s">
        <v>33</v>
      </c>
      <c r="AX173" s="13" t="s">
        <v>72</v>
      </c>
      <c r="AY173" s="243" t="s">
        <v>196</v>
      </c>
    </row>
    <row r="174" s="13" customFormat="1">
      <c r="A174" s="13"/>
      <c r="B174" s="233"/>
      <c r="C174" s="234"/>
      <c r="D174" s="235" t="s">
        <v>208</v>
      </c>
      <c r="E174" s="236" t="s">
        <v>19</v>
      </c>
      <c r="F174" s="237" t="s">
        <v>2897</v>
      </c>
      <c r="G174" s="234"/>
      <c r="H174" s="236" t="s">
        <v>19</v>
      </c>
      <c r="I174" s="238"/>
      <c r="J174" s="234"/>
      <c r="K174" s="234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208</v>
      </c>
      <c r="AU174" s="243" t="s">
        <v>81</v>
      </c>
      <c r="AV174" s="13" t="s">
        <v>79</v>
      </c>
      <c r="AW174" s="13" t="s">
        <v>33</v>
      </c>
      <c r="AX174" s="13" t="s">
        <v>72</v>
      </c>
      <c r="AY174" s="243" t="s">
        <v>196</v>
      </c>
    </row>
    <row r="175" s="13" customFormat="1">
      <c r="A175" s="13"/>
      <c r="B175" s="233"/>
      <c r="C175" s="234"/>
      <c r="D175" s="235" t="s">
        <v>208</v>
      </c>
      <c r="E175" s="236" t="s">
        <v>19</v>
      </c>
      <c r="F175" s="237" t="s">
        <v>401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208</v>
      </c>
      <c r="AU175" s="243" t="s">
        <v>81</v>
      </c>
      <c r="AV175" s="13" t="s">
        <v>79</v>
      </c>
      <c r="AW175" s="13" t="s">
        <v>33</v>
      </c>
      <c r="AX175" s="13" t="s">
        <v>72</v>
      </c>
      <c r="AY175" s="243" t="s">
        <v>196</v>
      </c>
    </row>
    <row r="176" s="14" customFormat="1">
      <c r="A176" s="14"/>
      <c r="B176" s="244"/>
      <c r="C176" s="245"/>
      <c r="D176" s="235" t="s">
        <v>208</v>
      </c>
      <c r="E176" s="246" t="s">
        <v>19</v>
      </c>
      <c r="F176" s="247" t="s">
        <v>2944</v>
      </c>
      <c r="G176" s="245"/>
      <c r="H176" s="248">
        <v>43.170000000000002</v>
      </c>
      <c r="I176" s="249"/>
      <c r="J176" s="245"/>
      <c r="K176" s="245"/>
      <c r="L176" s="250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4" t="s">
        <v>208</v>
      </c>
      <c r="AU176" s="254" t="s">
        <v>81</v>
      </c>
      <c r="AV176" s="14" t="s">
        <v>81</v>
      </c>
      <c r="AW176" s="14" t="s">
        <v>33</v>
      </c>
      <c r="AX176" s="14" t="s">
        <v>72</v>
      </c>
      <c r="AY176" s="254" t="s">
        <v>196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2939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3" customFormat="1">
      <c r="A178" s="13"/>
      <c r="B178" s="233"/>
      <c r="C178" s="234"/>
      <c r="D178" s="235" t="s">
        <v>208</v>
      </c>
      <c r="E178" s="236" t="s">
        <v>19</v>
      </c>
      <c r="F178" s="237" t="s">
        <v>2940</v>
      </c>
      <c r="G178" s="234"/>
      <c r="H178" s="236" t="s">
        <v>19</v>
      </c>
      <c r="I178" s="238"/>
      <c r="J178" s="234"/>
      <c r="K178" s="234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208</v>
      </c>
      <c r="AU178" s="243" t="s">
        <v>81</v>
      </c>
      <c r="AV178" s="13" t="s">
        <v>79</v>
      </c>
      <c r="AW178" s="13" t="s">
        <v>33</v>
      </c>
      <c r="AX178" s="13" t="s">
        <v>72</v>
      </c>
      <c r="AY178" s="243" t="s">
        <v>196</v>
      </c>
    </row>
    <row r="179" s="15" customFormat="1">
      <c r="A179" s="15"/>
      <c r="B179" s="255"/>
      <c r="C179" s="256"/>
      <c r="D179" s="235" t="s">
        <v>208</v>
      </c>
      <c r="E179" s="257" t="s">
        <v>19</v>
      </c>
      <c r="F179" s="258" t="s">
        <v>219</v>
      </c>
      <c r="G179" s="256"/>
      <c r="H179" s="259">
        <v>43.170000000000002</v>
      </c>
      <c r="I179" s="260"/>
      <c r="J179" s="256"/>
      <c r="K179" s="256"/>
      <c r="L179" s="261"/>
      <c r="M179" s="262"/>
      <c r="N179" s="263"/>
      <c r="O179" s="263"/>
      <c r="P179" s="263"/>
      <c r="Q179" s="263"/>
      <c r="R179" s="263"/>
      <c r="S179" s="263"/>
      <c r="T179" s="264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5" t="s">
        <v>208</v>
      </c>
      <c r="AU179" s="265" t="s">
        <v>81</v>
      </c>
      <c r="AV179" s="15" t="s">
        <v>204</v>
      </c>
      <c r="AW179" s="15" t="s">
        <v>33</v>
      </c>
      <c r="AX179" s="15" t="s">
        <v>79</v>
      </c>
      <c r="AY179" s="265" t="s">
        <v>196</v>
      </c>
    </row>
    <row r="180" s="2" customFormat="1" ht="16.5" customHeight="1">
      <c r="A180" s="41"/>
      <c r="B180" s="42"/>
      <c r="C180" s="215" t="s">
        <v>314</v>
      </c>
      <c r="D180" s="215" t="s">
        <v>199</v>
      </c>
      <c r="E180" s="216" t="s">
        <v>2945</v>
      </c>
      <c r="F180" s="217" t="s">
        <v>2946</v>
      </c>
      <c r="G180" s="218" t="s">
        <v>202</v>
      </c>
      <c r="H180" s="219">
        <v>287.80000000000001</v>
      </c>
      <c r="I180" s="220"/>
      <c r="J180" s="221">
        <f>ROUND(I180*H180,2)</f>
        <v>0</v>
      </c>
      <c r="K180" s="217" t="s">
        <v>203</v>
      </c>
      <c r="L180" s="47"/>
      <c r="M180" s="222" t="s">
        <v>19</v>
      </c>
      <c r="N180" s="223" t="s">
        <v>43</v>
      </c>
      <c r="O180" s="87"/>
      <c r="P180" s="224">
        <f>O180*H180</f>
        <v>0</v>
      </c>
      <c r="Q180" s="224">
        <v>0</v>
      </c>
      <c r="R180" s="224">
        <f>Q180*H180</f>
        <v>0</v>
      </c>
      <c r="S180" s="224">
        <v>0</v>
      </c>
      <c r="T180" s="225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6" t="s">
        <v>204</v>
      </c>
      <c r="AT180" s="226" t="s">
        <v>199</v>
      </c>
      <c r="AU180" s="226" t="s">
        <v>81</v>
      </c>
      <c r="AY180" s="20" t="s">
        <v>196</v>
      </c>
      <c r="BE180" s="227">
        <f>IF(N180="základní",J180,0)</f>
        <v>0</v>
      </c>
      <c r="BF180" s="227">
        <f>IF(N180="snížená",J180,0)</f>
        <v>0</v>
      </c>
      <c r="BG180" s="227">
        <f>IF(N180="zákl. přenesená",J180,0)</f>
        <v>0</v>
      </c>
      <c r="BH180" s="227">
        <f>IF(N180="sníž. přenesená",J180,0)</f>
        <v>0</v>
      </c>
      <c r="BI180" s="227">
        <f>IF(N180="nulová",J180,0)</f>
        <v>0</v>
      </c>
      <c r="BJ180" s="20" t="s">
        <v>79</v>
      </c>
      <c r="BK180" s="227">
        <f>ROUND(I180*H180,2)</f>
        <v>0</v>
      </c>
      <c r="BL180" s="20" t="s">
        <v>204</v>
      </c>
      <c r="BM180" s="226" t="s">
        <v>2947</v>
      </c>
    </row>
    <row r="181" s="2" customFormat="1">
      <c r="A181" s="41"/>
      <c r="B181" s="42"/>
      <c r="C181" s="43"/>
      <c r="D181" s="228" t="s">
        <v>206</v>
      </c>
      <c r="E181" s="43"/>
      <c r="F181" s="229" t="s">
        <v>2948</v>
      </c>
      <c r="G181" s="43"/>
      <c r="H181" s="43"/>
      <c r="I181" s="230"/>
      <c r="J181" s="43"/>
      <c r="K181" s="43"/>
      <c r="L181" s="47"/>
      <c r="M181" s="231"/>
      <c r="N181" s="232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206</v>
      </c>
      <c r="AU181" s="20" t="s">
        <v>81</v>
      </c>
    </row>
    <row r="182" s="13" customFormat="1">
      <c r="A182" s="13"/>
      <c r="B182" s="233"/>
      <c r="C182" s="234"/>
      <c r="D182" s="235" t="s">
        <v>208</v>
      </c>
      <c r="E182" s="236" t="s">
        <v>19</v>
      </c>
      <c r="F182" s="237" t="s">
        <v>2896</v>
      </c>
      <c r="G182" s="234"/>
      <c r="H182" s="236" t="s">
        <v>19</v>
      </c>
      <c r="I182" s="238"/>
      <c r="J182" s="234"/>
      <c r="K182" s="234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208</v>
      </c>
      <c r="AU182" s="243" t="s">
        <v>81</v>
      </c>
      <c r="AV182" s="13" t="s">
        <v>79</v>
      </c>
      <c r="AW182" s="13" t="s">
        <v>33</v>
      </c>
      <c r="AX182" s="13" t="s">
        <v>72</v>
      </c>
      <c r="AY182" s="243" t="s">
        <v>196</v>
      </c>
    </row>
    <row r="183" s="13" customFormat="1">
      <c r="A183" s="13"/>
      <c r="B183" s="233"/>
      <c r="C183" s="234"/>
      <c r="D183" s="235" t="s">
        <v>208</v>
      </c>
      <c r="E183" s="236" t="s">
        <v>19</v>
      </c>
      <c r="F183" s="237" t="s">
        <v>2897</v>
      </c>
      <c r="G183" s="234"/>
      <c r="H183" s="236" t="s">
        <v>19</v>
      </c>
      <c r="I183" s="238"/>
      <c r="J183" s="234"/>
      <c r="K183" s="234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208</v>
      </c>
      <c r="AU183" s="243" t="s">
        <v>81</v>
      </c>
      <c r="AV183" s="13" t="s">
        <v>79</v>
      </c>
      <c r="AW183" s="13" t="s">
        <v>33</v>
      </c>
      <c r="AX183" s="13" t="s">
        <v>72</v>
      </c>
      <c r="AY183" s="243" t="s">
        <v>196</v>
      </c>
    </row>
    <row r="184" s="13" customFormat="1">
      <c r="A184" s="13"/>
      <c r="B184" s="233"/>
      <c r="C184" s="234"/>
      <c r="D184" s="235" t="s">
        <v>208</v>
      </c>
      <c r="E184" s="236" t="s">
        <v>19</v>
      </c>
      <c r="F184" s="237" t="s">
        <v>401</v>
      </c>
      <c r="G184" s="234"/>
      <c r="H184" s="236" t="s">
        <v>19</v>
      </c>
      <c r="I184" s="238"/>
      <c r="J184" s="234"/>
      <c r="K184" s="234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208</v>
      </c>
      <c r="AU184" s="243" t="s">
        <v>81</v>
      </c>
      <c r="AV184" s="13" t="s">
        <v>79</v>
      </c>
      <c r="AW184" s="13" t="s">
        <v>33</v>
      </c>
      <c r="AX184" s="13" t="s">
        <v>72</v>
      </c>
      <c r="AY184" s="243" t="s">
        <v>196</v>
      </c>
    </row>
    <row r="185" s="14" customFormat="1">
      <c r="A185" s="14"/>
      <c r="B185" s="244"/>
      <c r="C185" s="245"/>
      <c r="D185" s="235" t="s">
        <v>208</v>
      </c>
      <c r="E185" s="246" t="s">
        <v>19</v>
      </c>
      <c r="F185" s="247" t="s">
        <v>2671</v>
      </c>
      <c r="G185" s="245"/>
      <c r="H185" s="248">
        <v>287.80000000000001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4" t="s">
        <v>208</v>
      </c>
      <c r="AU185" s="254" t="s">
        <v>81</v>
      </c>
      <c r="AV185" s="14" t="s">
        <v>81</v>
      </c>
      <c r="AW185" s="14" t="s">
        <v>33</v>
      </c>
      <c r="AX185" s="14" t="s">
        <v>72</v>
      </c>
      <c r="AY185" s="254" t="s">
        <v>196</v>
      </c>
    </row>
    <row r="186" s="15" customFormat="1">
      <c r="A186" s="15"/>
      <c r="B186" s="255"/>
      <c r="C186" s="256"/>
      <c r="D186" s="235" t="s">
        <v>208</v>
      </c>
      <c r="E186" s="257" t="s">
        <v>19</v>
      </c>
      <c r="F186" s="258" t="s">
        <v>219</v>
      </c>
      <c r="G186" s="256"/>
      <c r="H186" s="259">
        <v>287.80000000000001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5" t="s">
        <v>208</v>
      </c>
      <c r="AU186" s="265" t="s">
        <v>81</v>
      </c>
      <c r="AV186" s="15" t="s">
        <v>204</v>
      </c>
      <c r="AW186" s="15" t="s">
        <v>33</v>
      </c>
      <c r="AX186" s="15" t="s">
        <v>79</v>
      </c>
      <c r="AY186" s="265" t="s">
        <v>196</v>
      </c>
    </row>
    <row r="187" s="2" customFormat="1" ht="16.5" customHeight="1">
      <c r="A187" s="41"/>
      <c r="B187" s="42"/>
      <c r="C187" s="215" t="s">
        <v>323</v>
      </c>
      <c r="D187" s="215" t="s">
        <v>199</v>
      </c>
      <c r="E187" s="216" t="s">
        <v>2949</v>
      </c>
      <c r="F187" s="217" t="s">
        <v>2950</v>
      </c>
      <c r="G187" s="218" t="s">
        <v>202</v>
      </c>
      <c r="H187" s="219">
        <v>287.80000000000001</v>
      </c>
      <c r="I187" s="220"/>
      <c r="J187" s="221">
        <f>ROUND(I187*H187,2)</f>
        <v>0</v>
      </c>
      <c r="K187" s="217" t="s">
        <v>203</v>
      </c>
      <c r="L187" s="47"/>
      <c r="M187" s="222" t="s">
        <v>19</v>
      </c>
      <c r="N187" s="223" t="s">
        <v>43</v>
      </c>
      <c r="O187" s="87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6" t="s">
        <v>204</v>
      </c>
      <c r="AT187" s="226" t="s">
        <v>199</v>
      </c>
      <c r="AU187" s="226" t="s">
        <v>81</v>
      </c>
      <c r="AY187" s="20" t="s">
        <v>196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20" t="s">
        <v>79</v>
      </c>
      <c r="BK187" s="227">
        <f>ROUND(I187*H187,2)</f>
        <v>0</v>
      </c>
      <c r="BL187" s="20" t="s">
        <v>204</v>
      </c>
      <c r="BM187" s="226" t="s">
        <v>2951</v>
      </c>
    </row>
    <row r="188" s="2" customFormat="1">
      <c r="A188" s="41"/>
      <c r="B188" s="42"/>
      <c r="C188" s="43"/>
      <c r="D188" s="228" t="s">
        <v>206</v>
      </c>
      <c r="E188" s="43"/>
      <c r="F188" s="229" t="s">
        <v>2952</v>
      </c>
      <c r="G188" s="43"/>
      <c r="H188" s="43"/>
      <c r="I188" s="230"/>
      <c r="J188" s="43"/>
      <c r="K188" s="43"/>
      <c r="L188" s="47"/>
      <c r="M188" s="231"/>
      <c r="N188" s="232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206</v>
      </c>
      <c r="AU188" s="20" t="s">
        <v>81</v>
      </c>
    </row>
    <row r="189" s="13" customFormat="1">
      <c r="A189" s="13"/>
      <c r="B189" s="233"/>
      <c r="C189" s="234"/>
      <c r="D189" s="235" t="s">
        <v>208</v>
      </c>
      <c r="E189" s="236" t="s">
        <v>19</v>
      </c>
      <c r="F189" s="237" t="s">
        <v>2896</v>
      </c>
      <c r="G189" s="234"/>
      <c r="H189" s="236" t="s">
        <v>19</v>
      </c>
      <c r="I189" s="238"/>
      <c r="J189" s="234"/>
      <c r="K189" s="234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208</v>
      </c>
      <c r="AU189" s="243" t="s">
        <v>81</v>
      </c>
      <c r="AV189" s="13" t="s">
        <v>79</v>
      </c>
      <c r="AW189" s="13" t="s">
        <v>33</v>
      </c>
      <c r="AX189" s="13" t="s">
        <v>72</v>
      </c>
      <c r="AY189" s="243" t="s">
        <v>196</v>
      </c>
    </row>
    <row r="190" s="13" customFormat="1">
      <c r="A190" s="13"/>
      <c r="B190" s="233"/>
      <c r="C190" s="234"/>
      <c r="D190" s="235" t="s">
        <v>208</v>
      </c>
      <c r="E190" s="236" t="s">
        <v>19</v>
      </c>
      <c r="F190" s="237" t="s">
        <v>2897</v>
      </c>
      <c r="G190" s="234"/>
      <c r="H190" s="236" t="s">
        <v>19</v>
      </c>
      <c r="I190" s="238"/>
      <c r="J190" s="234"/>
      <c r="K190" s="234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208</v>
      </c>
      <c r="AU190" s="243" t="s">
        <v>81</v>
      </c>
      <c r="AV190" s="13" t="s">
        <v>79</v>
      </c>
      <c r="AW190" s="13" t="s">
        <v>33</v>
      </c>
      <c r="AX190" s="13" t="s">
        <v>72</v>
      </c>
      <c r="AY190" s="243" t="s">
        <v>196</v>
      </c>
    </row>
    <row r="191" s="13" customFormat="1">
      <c r="A191" s="13"/>
      <c r="B191" s="233"/>
      <c r="C191" s="234"/>
      <c r="D191" s="235" t="s">
        <v>208</v>
      </c>
      <c r="E191" s="236" t="s">
        <v>19</v>
      </c>
      <c r="F191" s="237" t="s">
        <v>401</v>
      </c>
      <c r="G191" s="234"/>
      <c r="H191" s="236" t="s">
        <v>19</v>
      </c>
      <c r="I191" s="238"/>
      <c r="J191" s="234"/>
      <c r="K191" s="234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208</v>
      </c>
      <c r="AU191" s="243" t="s">
        <v>81</v>
      </c>
      <c r="AV191" s="13" t="s">
        <v>79</v>
      </c>
      <c r="AW191" s="13" t="s">
        <v>33</v>
      </c>
      <c r="AX191" s="13" t="s">
        <v>72</v>
      </c>
      <c r="AY191" s="243" t="s">
        <v>196</v>
      </c>
    </row>
    <row r="192" s="14" customFormat="1">
      <c r="A192" s="14"/>
      <c r="B192" s="244"/>
      <c r="C192" s="245"/>
      <c r="D192" s="235" t="s">
        <v>208</v>
      </c>
      <c r="E192" s="246" t="s">
        <v>19</v>
      </c>
      <c r="F192" s="247" t="s">
        <v>2671</v>
      </c>
      <c r="G192" s="245"/>
      <c r="H192" s="248">
        <v>287.80000000000001</v>
      </c>
      <c r="I192" s="249"/>
      <c r="J192" s="245"/>
      <c r="K192" s="245"/>
      <c r="L192" s="250"/>
      <c r="M192" s="251"/>
      <c r="N192" s="252"/>
      <c r="O192" s="252"/>
      <c r="P192" s="252"/>
      <c r="Q192" s="252"/>
      <c r="R192" s="252"/>
      <c r="S192" s="252"/>
      <c r="T192" s="253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4" t="s">
        <v>208</v>
      </c>
      <c r="AU192" s="254" t="s">
        <v>81</v>
      </c>
      <c r="AV192" s="14" t="s">
        <v>81</v>
      </c>
      <c r="AW192" s="14" t="s">
        <v>33</v>
      </c>
      <c r="AX192" s="14" t="s">
        <v>72</v>
      </c>
      <c r="AY192" s="254" t="s">
        <v>196</v>
      </c>
    </row>
    <row r="193" s="15" customFormat="1">
      <c r="A193" s="15"/>
      <c r="B193" s="255"/>
      <c r="C193" s="256"/>
      <c r="D193" s="235" t="s">
        <v>208</v>
      </c>
      <c r="E193" s="257" t="s">
        <v>19</v>
      </c>
      <c r="F193" s="258" t="s">
        <v>219</v>
      </c>
      <c r="G193" s="256"/>
      <c r="H193" s="259">
        <v>287.80000000000001</v>
      </c>
      <c r="I193" s="260"/>
      <c r="J193" s="256"/>
      <c r="K193" s="256"/>
      <c r="L193" s="261"/>
      <c r="M193" s="262"/>
      <c r="N193" s="263"/>
      <c r="O193" s="263"/>
      <c r="P193" s="263"/>
      <c r="Q193" s="263"/>
      <c r="R193" s="263"/>
      <c r="S193" s="263"/>
      <c r="T193" s="264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5" t="s">
        <v>208</v>
      </c>
      <c r="AU193" s="265" t="s">
        <v>81</v>
      </c>
      <c r="AV193" s="15" t="s">
        <v>204</v>
      </c>
      <c r="AW193" s="15" t="s">
        <v>33</v>
      </c>
      <c r="AX193" s="15" t="s">
        <v>79</v>
      </c>
      <c r="AY193" s="265" t="s">
        <v>196</v>
      </c>
    </row>
    <row r="194" s="2" customFormat="1" ht="16.5" customHeight="1">
      <c r="A194" s="41"/>
      <c r="B194" s="42"/>
      <c r="C194" s="215" t="s">
        <v>8</v>
      </c>
      <c r="D194" s="215" t="s">
        <v>199</v>
      </c>
      <c r="E194" s="216" t="s">
        <v>2953</v>
      </c>
      <c r="F194" s="217" t="s">
        <v>2954</v>
      </c>
      <c r="G194" s="218" t="s">
        <v>202</v>
      </c>
      <c r="H194" s="219">
        <v>287.80000000000001</v>
      </c>
      <c r="I194" s="220"/>
      <c r="J194" s="221">
        <f>ROUND(I194*H194,2)</f>
        <v>0</v>
      </c>
      <c r="K194" s="217" t="s">
        <v>203</v>
      </c>
      <c r="L194" s="47"/>
      <c r="M194" s="222" t="s">
        <v>19</v>
      </c>
      <c r="N194" s="223" t="s">
        <v>43</v>
      </c>
      <c r="O194" s="87"/>
      <c r="P194" s="224">
        <f>O194*H194</f>
        <v>0</v>
      </c>
      <c r="Q194" s="224">
        <v>0</v>
      </c>
      <c r="R194" s="224">
        <f>Q194*H194</f>
        <v>0</v>
      </c>
      <c r="S194" s="224">
        <v>0</v>
      </c>
      <c r="T194" s="225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6" t="s">
        <v>204</v>
      </c>
      <c r="AT194" s="226" t="s">
        <v>199</v>
      </c>
      <c r="AU194" s="226" t="s">
        <v>81</v>
      </c>
      <c r="AY194" s="20" t="s">
        <v>196</v>
      </c>
      <c r="BE194" s="227">
        <f>IF(N194="základní",J194,0)</f>
        <v>0</v>
      </c>
      <c r="BF194" s="227">
        <f>IF(N194="snížená",J194,0)</f>
        <v>0</v>
      </c>
      <c r="BG194" s="227">
        <f>IF(N194="zákl. přenesená",J194,0)</f>
        <v>0</v>
      </c>
      <c r="BH194" s="227">
        <f>IF(N194="sníž. přenesená",J194,0)</f>
        <v>0</v>
      </c>
      <c r="BI194" s="227">
        <f>IF(N194="nulová",J194,0)</f>
        <v>0</v>
      </c>
      <c r="BJ194" s="20" t="s">
        <v>79</v>
      </c>
      <c r="BK194" s="227">
        <f>ROUND(I194*H194,2)</f>
        <v>0</v>
      </c>
      <c r="BL194" s="20" t="s">
        <v>204</v>
      </c>
      <c r="BM194" s="226" t="s">
        <v>2955</v>
      </c>
    </row>
    <row r="195" s="2" customFormat="1">
      <c r="A195" s="41"/>
      <c r="B195" s="42"/>
      <c r="C195" s="43"/>
      <c r="D195" s="228" t="s">
        <v>206</v>
      </c>
      <c r="E195" s="43"/>
      <c r="F195" s="229" t="s">
        <v>2956</v>
      </c>
      <c r="G195" s="43"/>
      <c r="H195" s="43"/>
      <c r="I195" s="230"/>
      <c r="J195" s="43"/>
      <c r="K195" s="43"/>
      <c r="L195" s="47"/>
      <c r="M195" s="231"/>
      <c r="N195" s="232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206</v>
      </c>
      <c r="AU195" s="20" t="s">
        <v>81</v>
      </c>
    </row>
    <row r="196" s="13" customFormat="1">
      <c r="A196" s="13"/>
      <c r="B196" s="233"/>
      <c r="C196" s="234"/>
      <c r="D196" s="235" t="s">
        <v>208</v>
      </c>
      <c r="E196" s="236" t="s">
        <v>19</v>
      </c>
      <c r="F196" s="237" t="s">
        <v>2896</v>
      </c>
      <c r="G196" s="234"/>
      <c r="H196" s="236" t="s">
        <v>19</v>
      </c>
      <c r="I196" s="238"/>
      <c r="J196" s="234"/>
      <c r="K196" s="234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208</v>
      </c>
      <c r="AU196" s="243" t="s">
        <v>81</v>
      </c>
      <c r="AV196" s="13" t="s">
        <v>79</v>
      </c>
      <c r="AW196" s="13" t="s">
        <v>33</v>
      </c>
      <c r="AX196" s="13" t="s">
        <v>72</v>
      </c>
      <c r="AY196" s="243" t="s">
        <v>196</v>
      </c>
    </row>
    <row r="197" s="13" customFormat="1">
      <c r="A197" s="13"/>
      <c r="B197" s="233"/>
      <c r="C197" s="234"/>
      <c r="D197" s="235" t="s">
        <v>208</v>
      </c>
      <c r="E197" s="236" t="s">
        <v>19</v>
      </c>
      <c r="F197" s="237" t="s">
        <v>2897</v>
      </c>
      <c r="G197" s="234"/>
      <c r="H197" s="236" t="s">
        <v>19</v>
      </c>
      <c r="I197" s="238"/>
      <c r="J197" s="234"/>
      <c r="K197" s="234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208</v>
      </c>
      <c r="AU197" s="243" t="s">
        <v>81</v>
      </c>
      <c r="AV197" s="13" t="s">
        <v>79</v>
      </c>
      <c r="AW197" s="13" t="s">
        <v>33</v>
      </c>
      <c r="AX197" s="13" t="s">
        <v>72</v>
      </c>
      <c r="AY197" s="243" t="s">
        <v>196</v>
      </c>
    </row>
    <row r="198" s="13" customFormat="1">
      <c r="A198" s="13"/>
      <c r="B198" s="233"/>
      <c r="C198" s="234"/>
      <c r="D198" s="235" t="s">
        <v>208</v>
      </c>
      <c r="E198" s="236" t="s">
        <v>19</v>
      </c>
      <c r="F198" s="237" t="s">
        <v>401</v>
      </c>
      <c r="G198" s="234"/>
      <c r="H198" s="236" t="s">
        <v>19</v>
      </c>
      <c r="I198" s="238"/>
      <c r="J198" s="234"/>
      <c r="K198" s="234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208</v>
      </c>
      <c r="AU198" s="243" t="s">
        <v>81</v>
      </c>
      <c r="AV198" s="13" t="s">
        <v>79</v>
      </c>
      <c r="AW198" s="13" t="s">
        <v>33</v>
      </c>
      <c r="AX198" s="13" t="s">
        <v>72</v>
      </c>
      <c r="AY198" s="243" t="s">
        <v>196</v>
      </c>
    </row>
    <row r="199" s="14" customFormat="1">
      <c r="A199" s="14"/>
      <c r="B199" s="244"/>
      <c r="C199" s="245"/>
      <c r="D199" s="235" t="s">
        <v>208</v>
      </c>
      <c r="E199" s="246" t="s">
        <v>19</v>
      </c>
      <c r="F199" s="247" t="s">
        <v>2671</v>
      </c>
      <c r="G199" s="245"/>
      <c r="H199" s="248">
        <v>287.80000000000001</v>
      </c>
      <c r="I199" s="249"/>
      <c r="J199" s="245"/>
      <c r="K199" s="245"/>
      <c r="L199" s="250"/>
      <c r="M199" s="251"/>
      <c r="N199" s="252"/>
      <c r="O199" s="252"/>
      <c r="P199" s="252"/>
      <c r="Q199" s="252"/>
      <c r="R199" s="252"/>
      <c r="S199" s="252"/>
      <c r="T199" s="253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4" t="s">
        <v>208</v>
      </c>
      <c r="AU199" s="254" t="s">
        <v>81</v>
      </c>
      <c r="AV199" s="14" t="s">
        <v>81</v>
      </c>
      <c r="AW199" s="14" t="s">
        <v>33</v>
      </c>
      <c r="AX199" s="14" t="s">
        <v>72</v>
      </c>
      <c r="AY199" s="254" t="s">
        <v>196</v>
      </c>
    </row>
    <row r="200" s="15" customFormat="1">
      <c r="A200" s="15"/>
      <c r="B200" s="255"/>
      <c r="C200" s="256"/>
      <c r="D200" s="235" t="s">
        <v>208</v>
      </c>
      <c r="E200" s="257" t="s">
        <v>19</v>
      </c>
      <c r="F200" s="258" t="s">
        <v>219</v>
      </c>
      <c r="G200" s="256"/>
      <c r="H200" s="259">
        <v>287.80000000000001</v>
      </c>
      <c r="I200" s="260"/>
      <c r="J200" s="256"/>
      <c r="K200" s="256"/>
      <c r="L200" s="261"/>
      <c r="M200" s="262"/>
      <c r="N200" s="263"/>
      <c r="O200" s="263"/>
      <c r="P200" s="263"/>
      <c r="Q200" s="263"/>
      <c r="R200" s="263"/>
      <c r="S200" s="263"/>
      <c r="T200" s="264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5" t="s">
        <v>208</v>
      </c>
      <c r="AU200" s="265" t="s">
        <v>81</v>
      </c>
      <c r="AV200" s="15" t="s">
        <v>204</v>
      </c>
      <c r="AW200" s="15" t="s">
        <v>33</v>
      </c>
      <c r="AX200" s="15" t="s">
        <v>79</v>
      </c>
      <c r="AY200" s="265" t="s">
        <v>196</v>
      </c>
    </row>
    <row r="201" s="2" customFormat="1" ht="16.5" customHeight="1">
      <c r="A201" s="41"/>
      <c r="B201" s="42"/>
      <c r="C201" s="215" t="s">
        <v>292</v>
      </c>
      <c r="D201" s="215" t="s">
        <v>199</v>
      </c>
      <c r="E201" s="216" t="s">
        <v>2957</v>
      </c>
      <c r="F201" s="217" t="s">
        <v>2958</v>
      </c>
      <c r="G201" s="218" t="s">
        <v>2959</v>
      </c>
      <c r="H201" s="219">
        <v>0.28799999999999998</v>
      </c>
      <c r="I201" s="220"/>
      <c r="J201" s="221">
        <f>ROUND(I201*H201,2)</f>
        <v>0</v>
      </c>
      <c r="K201" s="217" t="s">
        <v>203</v>
      </c>
      <c r="L201" s="47"/>
      <c r="M201" s="222" t="s">
        <v>19</v>
      </c>
      <c r="N201" s="223" t="s">
        <v>43</v>
      </c>
      <c r="O201" s="87"/>
      <c r="P201" s="224">
        <f>O201*H201</f>
        <v>0</v>
      </c>
      <c r="Q201" s="224">
        <v>0</v>
      </c>
      <c r="R201" s="224">
        <f>Q201*H201</f>
        <v>0</v>
      </c>
      <c r="S201" s="224">
        <v>0</v>
      </c>
      <c r="T201" s="225">
        <f>S201*H201</f>
        <v>0</v>
      </c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R201" s="226" t="s">
        <v>204</v>
      </c>
      <c r="AT201" s="226" t="s">
        <v>199</v>
      </c>
      <c r="AU201" s="226" t="s">
        <v>81</v>
      </c>
      <c r="AY201" s="20" t="s">
        <v>196</v>
      </c>
      <c r="BE201" s="227">
        <f>IF(N201="základní",J201,0)</f>
        <v>0</v>
      </c>
      <c r="BF201" s="227">
        <f>IF(N201="snížená",J201,0)</f>
        <v>0</v>
      </c>
      <c r="BG201" s="227">
        <f>IF(N201="zákl. přenesená",J201,0)</f>
        <v>0</v>
      </c>
      <c r="BH201" s="227">
        <f>IF(N201="sníž. přenesená",J201,0)</f>
        <v>0</v>
      </c>
      <c r="BI201" s="227">
        <f>IF(N201="nulová",J201,0)</f>
        <v>0</v>
      </c>
      <c r="BJ201" s="20" t="s">
        <v>79</v>
      </c>
      <c r="BK201" s="227">
        <f>ROUND(I201*H201,2)</f>
        <v>0</v>
      </c>
      <c r="BL201" s="20" t="s">
        <v>204</v>
      </c>
      <c r="BM201" s="226" t="s">
        <v>2960</v>
      </c>
    </row>
    <row r="202" s="2" customFormat="1">
      <c r="A202" s="41"/>
      <c r="B202" s="42"/>
      <c r="C202" s="43"/>
      <c r="D202" s="228" t="s">
        <v>206</v>
      </c>
      <c r="E202" s="43"/>
      <c r="F202" s="229" t="s">
        <v>2961</v>
      </c>
      <c r="G202" s="43"/>
      <c r="H202" s="43"/>
      <c r="I202" s="230"/>
      <c r="J202" s="43"/>
      <c r="K202" s="43"/>
      <c r="L202" s="47"/>
      <c r="M202" s="231"/>
      <c r="N202" s="232"/>
      <c r="O202" s="87"/>
      <c r="P202" s="87"/>
      <c r="Q202" s="87"/>
      <c r="R202" s="87"/>
      <c r="S202" s="87"/>
      <c r="T202" s="88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T202" s="20" t="s">
        <v>206</v>
      </c>
      <c r="AU202" s="20" t="s">
        <v>81</v>
      </c>
    </row>
    <row r="203" s="13" customFormat="1">
      <c r="A203" s="13"/>
      <c r="B203" s="233"/>
      <c r="C203" s="234"/>
      <c r="D203" s="235" t="s">
        <v>208</v>
      </c>
      <c r="E203" s="236" t="s">
        <v>19</v>
      </c>
      <c r="F203" s="237" t="s">
        <v>2896</v>
      </c>
      <c r="G203" s="234"/>
      <c r="H203" s="236" t="s">
        <v>19</v>
      </c>
      <c r="I203" s="238"/>
      <c r="J203" s="234"/>
      <c r="K203" s="234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208</v>
      </c>
      <c r="AU203" s="243" t="s">
        <v>81</v>
      </c>
      <c r="AV203" s="13" t="s">
        <v>79</v>
      </c>
      <c r="AW203" s="13" t="s">
        <v>33</v>
      </c>
      <c r="AX203" s="13" t="s">
        <v>72</v>
      </c>
      <c r="AY203" s="243" t="s">
        <v>196</v>
      </c>
    </row>
    <row r="204" s="13" customFormat="1">
      <c r="A204" s="13"/>
      <c r="B204" s="233"/>
      <c r="C204" s="234"/>
      <c r="D204" s="235" t="s">
        <v>208</v>
      </c>
      <c r="E204" s="236" t="s">
        <v>19</v>
      </c>
      <c r="F204" s="237" t="s">
        <v>2897</v>
      </c>
      <c r="G204" s="234"/>
      <c r="H204" s="236" t="s">
        <v>19</v>
      </c>
      <c r="I204" s="238"/>
      <c r="J204" s="234"/>
      <c r="K204" s="234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208</v>
      </c>
      <c r="AU204" s="243" t="s">
        <v>81</v>
      </c>
      <c r="AV204" s="13" t="s">
        <v>79</v>
      </c>
      <c r="AW204" s="13" t="s">
        <v>33</v>
      </c>
      <c r="AX204" s="13" t="s">
        <v>72</v>
      </c>
      <c r="AY204" s="243" t="s">
        <v>196</v>
      </c>
    </row>
    <row r="205" s="13" customFormat="1">
      <c r="A205" s="13"/>
      <c r="B205" s="233"/>
      <c r="C205" s="234"/>
      <c r="D205" s="235" t="s">
        <v>208</v>
      </c>
      <c r="E205" s="236" t="s">
        <v>19</v>
      </c>
      <c r="F205" s="237" t="s">
        <v>401</v>
      </c>
      <c r="G205" s="234"/>
      <c r="H205" s="236" t="s">
        <v>19</v>
      </c>
      <c r="I205" s="238"/>
      <c r="J205" s="234"/>
      <c r="K205" s="234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208</v>
      </c>
      <c r="AU205" s="243" t="s">
        <v>81</v>
      </c>
      <c r="AV205" s="13" t="s">
        <v>79</v>
      </c>
      <c r="AW205" s="13" t="s">
        <v>33</v>
      </c>
      <c r="AX205" s="13" t="s">
        <v>72</v>
      </c>
      <c r="AY205" s="243" t="s">
        <v>196</v>
      </c>
    </row>
    <row r="206" s="14" customFormat="1">
      <c r="A206" s="14"/>
      <c r="B206" s="244"/>
      <c r="C206" s="245"/>
      <c r="D206" s="235" t="s">
        <v>208</v>
      </c>
      <c r="E206" s="246" t="s">
        <v>19</v>
      </c>
      <c r="F206" s="247" t="s">
        <v>2671</v>
      </c>
      <c r="G206" s="245"/>
      <c r="H206" s="248">
        <v>287.80000000000001</v>
      </c>
      <c r="I206" s="249"/>
      <c r="J206" s="245"/>
      <c r="K206" s="245"/>
      <c r="L206" s="250"/>
      <c r="M206" s="251"/>
      <c r="N206" s="252"/>
      <c r="O206" s="252"/>
      <c r="P206" s="252"/>
      <c r="Q206" s="252"/>
      <c r="R206" s="252"/>
      <c r="S206" s="252"/>
      <c r="T206" s="253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4" t="s">
        <v>208</v>
      </c>
      <c r="AU206" s="254" t="s">
        <v>81</v>
      </c>
      <c r="AV206" s="14" t="s">
        <v>81</v>
      </c>
      <c r="AW206" s="14" t="s">
        <v>33</v>
      </c>
      <c r="AX206" s="14" t="s">
        <v>72</v>
      </c>
      <c r="AY206" s="254" t="s">
        <v>196</v>
      </c>
    </row>
    <row r="207" s="15" customFormat="1">
      <c r="A207" s="15"/>
      <c r="B207" s="255"/>
      <c r="C207" s="256"/>
      <c r="D207" s="235" t="s">
        <v>208</v>
      </c>
      <c r="E207" s="257" t="s">
        <v>19</v>
      </c>
      <c r="F207" s="258" t="s">
        <v>219</v>
      </c>
      <c r="G207" s="256"/>
      <c r="H207" s="259">
        <v>287.80000000000001</v>
      </c>
      <c r="I207" s="260"/>
      <c r="J207" s="256"/>
      <c r="K207" s="256"/>
      <c r="L207" s="261"/>
      <c r="M207" s="262"/>
      <c r="N207" s="263"/>
      <c r="O207" s="263"/>
      <c r="P207" s="263"/>
      <c r="Q207" s="263"/>
      <c r="R207" s="263"/>
      <c r="S207" s="263"/>
      <c r="T207" s="264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5" t="s">
        <v>208</v>
      </c>
      <c r="AU207" s="265" t="s">
        <v>81</v>
      </c>
      <c r="AV207" s="15" t="s">
        <v>204</v>
      </c>
      <c r="AW207" s="15" t="s">
        <v>33</v>
      </c>
      <c r="AX207" s="15" t="s">
        <v>79</v>
      </c>
      <c r="AY207" s="265" t="s">
        <v>196</v>
      </c>
    </row>
    <row r="208" s="14" customFormat="1">
      <c r="A208" s="14"/>
      <c r="B208" s="244"/>
      <c r="C208" s="245"/>
      <c r="D208" s="235" t="s">
        <v>208</v>
      </c>
      <c r="E208" s="245"/>
      <c r="F208" s="247" t="s">
        <v>2962</v>
      </c>
      <c r="G208" s="245"/>
      <c r="H208" s="248">
        <v>0.28799999999999998</v>
      </c>
      <c r="I208" s="249"/>
      <c r="J208" s="245"/>
      <c r="K208" s="245"/>
      <c r="L208" s="250"/>
      <c r="M208" s="251"/>
      <c r="N208" s="252"/>
      <c r="O208" s="252"/>
      <c r="P208" s="252"/>
      <c r="Q208" s="252"/>
      <c r="R208" s="252"/>
      <c r="S208" s="252"/>
      <c r="T208" s="253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4" t="s">
        <v>208</v>
      </c>
      <c r="AU208" s="254" t="s">
        <v>81</v>
      </c>
      <c r="AV208" s="14" t="s">
        <v>81</v>
      </c>
      <c r="AW208" s="14" t="s">
        <v>4</v>
      </c>
      <c r="AX208" s="14" t="s">
        <v>79</v>
      </c>
      <c r="AY208" s="254" t="s">
        <v>196</v>
      </c>
    </row>
    <row r="209" s="2" customFormat="1" ht="16.5" customHeight="1">
      <c r="A209" s="41"/>
      <c r="B209" s="42"/>
      <c r="C209" s="215" t="s">
        <v>308</v>
      </c>
      <c r="D209" s="215" t="s">
        <v>199</v>
      </c>
      <c r="E209" s="216" t="s">
        <v>1067</v>
      </c>
      <c r="F209" s="217" t="s">
        <v>1068</v>
      </c>
      <c r="G209" s="218" t="s">
        <v>202</v>
      </c>
      <c r="H209" s="219">
        <v>287.80000000000001</v>
      </c>
      <c r="I209" s="220"/>
      <c r="J209" s="221">
        <f>ROUND(I209*H209,2)</f>
        <v>0</v>
      </c>
      <c r="K209" s="217" t="s">
        <v>203</v>
      </c>
      <c r="L209" s="47"/>
      <c r="M209" s="222" t="s">
        <v>19</v>
      </c>
      <c r="N209" s="223" t="s">
        <v>43</v>
      </c>
      <c r="O209" s="87"/>
      <c r="P209" s="224">
        <f>O209*H209</f>
        <v>0</v>
      </c>
      <c r="Q209" s="224">
        <v>0</v>
      </c>
      <c r="R209" s="224">
        <f>Q209*H209</f>
        <v>0</v>
      </c>
      <c r="S209" s="224">
        <v>0</v>
      </c>
      <c r="T209" s="225">
        <f>S209*H209</f>
        <v>0</v>
      </c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R209" s="226" t="s">
        <v>204</v>
      </c>
      <c r="AT209" s="226" t="s">
        <v>199</v>
      </c>
      <c r="AU209" s="226" t="s">
        <v>81</v>
      </c>
      <c r="AY209" s="20" t="s">
        <v>196</v>
      </c>
      <c r="BE209" s="227">
        <f>IF(N209="základní",J209,0)</f>
        <v>0</v>
      </c>
      <c r="BF209" s="227">
        <f>IF(N209="snížená",J209,0)</f>
        <v>0</v>
      </c>
      <c r="BG209" s="227">
        <f>IF(N209="zákl. přenesená",J209,0)</f>
        <v>0</v>
      </c>
      <c r="BH209" s="227">
        <f>IF(N209="sníž. přenesená",J209,0)</f>
        <v>0</v>
      </c>
      <c r="BI209" s="227">
        <f>IF(N209="nulová",J209,0)</f>
        <v>0</v>
      </c>
      <c r="BJ209" s="20" t="s">
        <v>79</v>
      </c>
      <c r="BK209" s="227">
        <f>ROUND(I209*H209,2)</f>
        <v>0</v>
      </c>
      <c r="BL209" s="20" t="s">
        <v>204</v>
      </c>
      <c r="BM209" s="226" t="s">
        <v>2963</v>
      </c>
    </row>
    <row r="210" s="2" customFormat="1">
      <c r="A210" s="41"/>
      <c r="B210" s="42"/>
      <c r="C210" s="43"/>
      <c r="D210" s="228" t="s">
        <v>206</v>
      </c>
      <c r="E210" s="43"/>
      <c r="F210" s="229" t="s">
        <v>1070</v>
      </c>
      <c r="G210" s="43"/>
      <c r="H210" s="43"/>
      <c r="I210" s="230"/>
      <c r="J210" s="43"/>
      <c r="K210" s="43"/>
      <c r="L210" s="47"/>
      <c r="M210" s="231"/>
      <c r="N210" s="232"/>
      <c r="O210" s="87"/>
      <c r="P210" s="87"/>
      <c r="Q210" s="87"/>
      <c r="R210" s="87"/>
      <c r="S210" s="87"/>
      <c r="T210" s="88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T210" s="20" t="s">
        <v>206</v>
      </c>
      <c r="AU210" s="20" t="s">
        <v>81</v>
      </c>
    </row>
    <row r="211" s="13" customFormat="1">
      <c r="A211" s="13"/>
      <c r="B211" s="233"/>
      <c r="C211" s="234"/>
      <c r="D211" s="235" t="s">
        <v>208</v>
      </c>
      <c r="E211" s="236" t="s">
        <v>19</v>
      </c>
      <c r="F211" s="237" t="s">
        <v>2896</v>
      </c>
      <c r="G211" s="234"/>
      <c r="H211" s="236" t="s">
        <v>19</v>
      </c>
      <c r="I211" s="238"/>
      <c r="J211" s="234"/>
      <c r="K211" s="234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208</v>
      </c>
      <c r="AU211" s="243" t="s">
        <v>81</v>
      </c>
      <c r="AV211" s="13" t="s">
        <v>79</v>
      </c>
      <c r="AW211" s="13" t="s">
        <v>33</v>
      </c>
      <c r="AX211" s="13" t="s">
        <v>72</v>
      </c>
      <c r="AY211" s="243" t="s">
        <v>196</v>
      </c>
    </row>
    <row r="212" s="13" customFormat="1">
      <c r="A212" s="13"/>
      <c r="B212" s="233"/>
      <c r="C212" s="234"/>
      <c r="D212" s="235" t="s">
        <v>208</v>
      </c>
      <c r="E212" s="236" t="s">
        <v>19</v>
      </c>
      <c r="F212" s="237" t="s">
        <v>2897</v>
      </c>
      <c r="G212" s="234"/>
      <c r="H212" s="236" t="s">
        <v>19</v>
      </c>
      <c r="I212" s="238"/>
      <c r="J212" s="234"/>
      <c r="K212" s="234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208</v>
      </c>
      <c r="AU212" s="243" t="s">
        <v>81</v>
      </c>
      <c r="AV212" s="13" t="s">
        <v>79</v>
      </c>
      <c r="AW212" s="13" t="s">
        <v>33</v>
      </c>
      <c r="AX212" s="13" t="s">
        <v>72</v>
      </c>
      <c r="AY212" s="243" t="s">
        <v>196</v>
      </c>
    </row>
    <row r="213" s="13" customFormat="1">
      <c r="A213" s="13"/>
      <c r="B213" s="233"/>
      <c r="C213" s="234"/>
      <c r="D213" s="235" t="s">
        <v>208</v>
      </c>
      <c r="E213" s="236" t="s">
        <v>19</v>
      </c>
      <c r="F213" s="237" t="s">
        <v>401</v>
      </c>
      <c r="G213" s="234"/>
      <c r="H213" s="236" t="s">
        <v>19</v>
      </c>
      <c r="I213" s="238"/>
      <c r="J213" s="234"/>
      <c r="K213" s="234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208</v>
      </c>
      <c r="AU213" s="243" t="s">
        <v>81</v>
      </c>
      <c r="AV213" s="13" t="s">
        <v>79</v>
      </c>
      <c r="AW213" s="13" t="s">
        <v>33</v>
      </c>
      <c r="AX213" s="13" t="s">
        <v>72</v>
      </c>
      <c r="AY213" s="243" t="s">
        <v>196</v>
      </c>
    </row>
    <row r="214" s="14" customFormat="1">
      <c r="A214" s="14"/>
      <c r="B214" s="244"/>
      <c r="C214" s="245"/>
      <c r="D214" s="235" t="s">
        <v>208</v>
      </c>
      <c r="E214" s="246" t="s">
        <v>19</v>
      </c>
      <c r="F214" s="247" t="s">
        <v>2671</v>
      </c>
      <c r="G214" s="245"/>
      <c r="H214" s="248">
        <v>287.80000000000001</v>
      </c>
      <c r="I214" s="249"/>
      <c r="J214" s="245"/>
      <c r="K214" s="245"/>
      <c r="L214" s="250"/>
      <c r="M214" s="251"/>
      <c r="N214" s="252"/>
      <c r="O214" s="252"/>
      <c r="P214" s="252"/>
      <c r="Q214" s="252"/>
      <c r="R214" s="252"/>
      <c r="S214" s="252"/>
      <c r="T214" s="253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4" t="s">
        <v>208</v>
      </c>
      <c r="AU214" s="254" t="s">
        <v>81</v>
      </c>
      <c r="AV214" s="14" t="s">
        <v>81</v>
      </c>
      <c r="AW214" s="14" t="s">
        <v>33</v>
      </c>
      <c r="AX214" s="14" t="s">
        <v>72</v>
      </c>
      <c r="AY214" s="254" t="s">
        <v>196</v>
      </c>
    </row>
    <row r="215" s="15" customFormat="1">
      <c r="A215" s="15"/>
      <c r="B215" s="255"/>
      <c r="C215" s="256"/>
      <c r="D215" s="235" t="s">
        <v>208</v>
      </c>
      <c r="E215" s="257" t="s">
        <v>19</v>
      </c>
      <c r="F215" s="258" t="s">
        <v>219</v>
      </c>
      <c r="G215" s="256"/>
      <c r="H215" s="259">
        <v>287.80000000000001</v>
      </c>
      <c r="I215" s="260"/>
      <c r="J215" s="256"/>
      <c r="K215" s="256"/>
      <c r="L215" s="261"/>
      <c r="M215" s="262"/>
      <c r="N215" s="263"/>
      <c r="O215" s="263"/>
      <c r="P215" s="263"/>
      <c r="Q215" s="263"/>
      <c r="R215" s="263"/>
      <c r="S215" s="263"/>
      <c r="T215" s="264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65" t="s">
        <v>208</v>
      </c>
      <c r="AU215" s="265" t="s">
        <v>81</v>
      </c>
      <c r="AV215" s="15" t="s">
        <v>204</v>
      </c>
      <c r="AW215" s="15" t="s">
        <v>33</v>
      </c>
      <c r="AX215" s="15" t="s">
        <v>79</v>
      </c>
      <c r="AY215" s="265" t="s">
        <v>196</v>
      </c>
    </row>
    <row r="216" s="2" customFormat="1" ht="16.5" customHeight="1">
      <c r="A216" s="41"/>
      <c r="B216" s="42"/>
      <c r="C216" s="215" t="s">
        <v>345</v>
      </c>
      <c r="D216" s="215" t="s">
        <v>199</v>
      </c>
      <c r="E216" s="216" t="s">
        <v>2964</v>
      </c>
      <c r="F216" s="217" t="s">
        <v>2965</v>
      </c>
      <c r="G216" s="218" t="s">
        <v>264</v>
      </c>
      <c r="H216" s="219">
        <v>34.536000000000001</v>
      </c>
      <c r="I216" s="220"/>
      <c r="J216" s="221">
        <f>ROUND(I216*H216,2)</f>
        <v>0</v>
      </c>
      <c r="K216" s="217" t="s">
        <v>203</v>
      </c>
      <c r="L216" s="47"/>
      <c r="M216" s="222" t="s">
        <v>19</v>
      </c>
      <c r="N216" s="223" t="s">
        <v>43</v>
      </c>
      <c r="O216" s="87"/>
      <c r="P216" s="224">
        <f>O216*H216</f>
        <v>0</v>
      </c>
      <c r="Q216" s="224">
        <v>0</v>
      </c>
      <c r="R216" s="224">
        <f>Q216*H216</f>
        <v>0</v>
      </c>
      <c r="S216" s="224">
        <v>0</v>
      </c>
      <c r="T216" s="225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6" t="s">
        <v>204</v>
      </c>
      <c r="AT216" s="226" t="s">
        <v>199</v>
      </c>
      <c r="AU216" s="226" t="s">
        <v>81</v>
      </c>
      <c r="AY216" s="20" t="s">
        <v>196</v>
      </c>
      <c r="BE216" s="227">
        <f>IF(N216="základní",J216,0)</f>
        <v>0</v>
      </c>
      <c r="BF216" s="227">
        <f>IF(N216="snížená",J216,0)</f>
        <v>0</v>
      </c>
      <c r="BG216" s="227">
        <f>IF(N216="zákl. přenesená",J216,0)</f>
        <v>0</v>
      </c>
      <c r="BH216" s="227">
        <f>IF(N216="sníž. přenesená",J216,0)</f>
        <v>0</v>
      </c>
      <c r="BI216" s="227">
        <f>IF(N216="nulová",J216,0)</f>
        <v>0</v>
      </c>
      <c r="BJ216" s="20" t="s">
        <v>79</v>
      </c>
      <c r="BK216" s="227">
        <f>ROUND(I216*H216,2)</f>
        <v>0</v>
      </c>
      <c r="BL216" s="20" t="s">
        <v>204</v>
      </c>
      <c r="BM216" s="226" t="s">
        <v>2966</v>
      </c>
    </row>
    <row r="217" s="2" customFormat="1">
      <c r="A217" s="41"/>
      <c r="B217" s="42"/>
      <c r="C217" s="43"/>
      <c r="D217" s="228" t="s">
        <v>206</v>
      </c>
      <c r="E217" s="43"/>
      <c r="F217" s="229" t="s">
        <v>2967</v>
      </c>
      <c r="G217" s="43"/>
      <c r="H217" s="43"/>
      <c r="I217" s="230"/>
      <c r="J217" s="43"/>
      <c r="K217" s="43"/>
      <c r="L217" s="47"/>
      <c r="M217" s="231"/>
      <c r="N217" s="232"/>
      <c r="O217" s="87"/>
      <c r="P217" s="87"/>
      <c r="Q217" s="87"/>
      <c r="R217" s="87"/>
      <c r="S217" s="87"/>
      <c r="T217" s="88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T217" s="20" t="s">
        <v>206</v>
      </c>
      <c r="AU217" s="20" t="s">
        <v>81</v>
      </c>
    </row>
    <row r="218" s="13" customFormat="1">
      <c r="A218" s="13"/>
      <c r="B218" s="233"/>
      <c r="C218" s="234"/>
      <c r="D218" s="235" t="s">
        <v>208</v>
      </c>
      <c r="E218" s="236" t="s">
        <v>19</v>
      </c>
      <c r="F218" s="237" t="s">
        <v>2896</v>
      </c>
      <c r="G218" s="234"/>
      <c r="H218" s="236" t="s">
        <v>19</v>
      </c>
      <c r="I218" s="238"/>
      <c r="J218" s="234"/>
      <c r="K218" s="234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208</v>
      </c>
      <c r="AU218" s="243" t="s">
        <v>81</v>
      </c>
      <c r="AV218" s="13" t="s">
        <v>79</v>
      </c>
      <c r="AW218" s="13" t="s">
        <v>33</v>
      </c>
      <c r="AX218" s="13" t="s">
        <v>72</v>
      </c>
      <c r="AY218" s="243" t="s">
        <v>196</v>
      </c>
    </row>
    <row r="219" s="13" customFormat="1">
      <c r="A219" s="13"/>
      <c r="B219" s="233"/>
      <c r="C219" s="234"/>
      <c r="D219" s="235" t="s">
        <v>208</v>
      </c>
      <c r="E219" s="236" t="s">
        <v>19</v>
      </c>
      <c r="F219" s="237" t="s">
        <v>2897</v>
      </c>
      <c r="G219" s="234"/>
      <c r="H219" s="236" t="s">
        <v>19</v>
      </c>
      <c r="I219" s="238"/>
      <c r="J219" s="234"/>
      <c r="K219" s="234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208</v>
      </c>
      <c r="AU219" s="243" t="s">
        <v>81</v>
      </c>
      <c r="AV219" s="13" t="s">
        <v>79</v>
      </c>
      <c r="AW219" s="13" t="s">
        <v>33</v>
      </c>
      <c r="AX219" s="13" t="s">
        <v>72</v>
      </c>
      <c r="AY219" s="243" t="s">
        <v>196</v>
      </c>
    </row>
    <row r="220" s="13" customFormat="1">
      <c r="A220" s="13"/>
      <c r="B220" s="233"/>
      <c r="C220" s="234"/>
      <c r="D220" s="235" t="s">
        <v>208</v>
      </c>
      <c r="E220" s="236" t="s">
        <v>19</v>
      </c>
      <c r="F220" s="237" t="s">
        <v>401</v>
      </c>
      <c r="G220" s="234"/>
      <c r="H220" s="236" t="s">
        <v>19</v>
      </c>
      <c r="I220" s="238"/>
      <c r="J220" s="234"/>
      <c r="K220" s="234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208</v>
      </c>
      <c r="AU220" s="243" t="s">
        <v>81</v>
      </c>
      <c r="AV220" s="13" t="s">
        <v>79</v>
      </c>
      <c r="AW220" s="13" t="s">
        <v>33</v>
      </c>
      <c r="AX220" s="13" t="s">
        <v>72</v>
      </c>
      <c r="AY220" s="243" t="s">
        <v>196</v>
      </c>
    </row>
    <row r="221" s="14" customFormat="1">
      <c r="A221" s="14"/>
      <c r="B221" s="244"/>
      <c r="C221" s="245"/>
      <c r="D221" s="235" t="s">
        <v>208</v>
      </c>
      <c r="E221" s="246" t="s">
        <v>19</v>
      </c>
      <c r="F221" s="247" t="s">
        <v>2968</v>
      </c>
      <c r="G221" s="245"/>
      <c r="H221" s="248">
        <v>5.7560000000000002</v>
      </c>
      <c r="I221" s="249"/>
      <c r="J221" s="245"/>
      <c r="K221" s="245"/>
      <c r="L221" s="250"/>
      <c r="M221" s="251"/>
      <c r="N221" s="252"/>
      <c r="O221" s="252"/>
      <c r="P221" s="252"/>
      <c r="Q221" s="252"/>
      <c r="R221" s="252"/>
      <c r="S221" s="252"/>
      <c r="T221" s="253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4" t="s">
        <v>208</v>
      </c>
      <c r="AU221" s="254" t="s">
        <v>81</v>
      </c>
      <c r="AV221" s="14" t="s">
        <v>81</v>
      </c>
      <c r="AW221" s="14" t="s">
        <v>33</v>
      </c>
      <c r="AX221" s="14" t="s">
        <v>72</v>
      </c>
      <c r="AY221" s="254" t="s">
        <v>196</v>
      </c>
    </row>
    <row r="222" s="13" customFormat="1">
      <c r="A222" s="13"/>
      <c r="B222" s="233"/>
      <c r="C222" s="234"/>
      <c r="D222" s="235" t="s">
        <v>208</v>
      </c>
      <c r="E222" s="236" t="s">
        <v>19</v>
      </c>
      <c r="F222" s="237" t="s">
        <v>2969</v>
      </c>
      <c r="G222" s="234"/>
      <c r="H222" s="236" t="s">
        <v>19</v>
      </c>
      <c r="I222" s="238"/>
      <c r="J222" s="234"/>
      <c r="K222" s="234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208</v>
      </c>
      <c r="AU222" s="243" t="s">
        <v>81</v>
      </c>
      <c r="AV222" s="13" t="s">
        <v>79</v>
      </c>
      <c r="AW222" s="13" t="s">
        <v>33</v>
      </c>
      <c r="AX222" s="13" t="s">
        <v>72</v>
      </c>
      <c r="AY222" s="243" t="s">
        <v>196</v>
      </c>
    </row>
    <row r="223" s="16" customFormat="1">
      <c r="A223" s="16"/>
      <c r="B223" s="266"/>
      <c r="C223" s="267"/>
      <c r="D223" s="235" t="s">
        <v>208</v>
      </c>
      <c r="E223" s="268" t="s">
        <v>19</v>
      </c>
      <c r="F223" s="269" t="s">
        <v>2970</v>
      </c>
      <c r="G223" s="267"/>
      <c r="H223" s="270">
        <v>5.7560000000000002</v>
      </c>
      <c r="I223" s="271"/>
      <c r="J223" s="267"/>
      <c r="K223" s="267"/>
      <c r="L223" s="272"/>
      <c r="M223" s="273"/>
      <c r="N223" s="274"/>
      <c r="O223" s="274"/>
      <c r="P223" s="274"/>
      <c r="Q223" s="274"/>
      <c r="R223" s="274"/>
      <c r="S223" s="274"/>
      <c r="T223" s="275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T223" s="276" t="s">
        <v>208</v>
      </c>
      <c r="AU223" s="276" t="s">
        <v>81</v>
      </c>
      <c r="AV223" s="16" t="s">
        <v>226</v>
      </c>
      <c r="AW223" s="16" t="s">
        <v>33</v>
      </c>
      <c r="AX223" s="16" t="s">
        <v>72</v>
      </c>
      <c r="AY223" s="276" t="s">
        <v>196</v>
      </c>
    </row>
    <row r="224" s="13" customFormat="1">
      <c r="A224" s="13"/>
      <c r="B224" s="233"/>
      <c r="C224" s="234"/>
      <c r="D224" s="235" t="s">
        <v>208</v>
      </c>
      <c r="E224" s="236" t="s">
        <v>19</v>
      </c>
      <c r="F224" s="237" t="s">
        <v>2971</v>
      </c>
      <c r="G224" s="234"/>
      <c r="H224" s="236" t="s">
        <v>19</v>
      </c>
      <c r="I224" s="238"/>
      <c r="J224" s="234"/>
      <c r="K224" s="234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208</v>
      </c>
      <c r="AU224" s="243" t="s">
        <v>81</v>
      </c>
      <c r="AV224" s="13" t="s">
        <v>79</v>
      </c>
      <c r="AW224" s="13" t="s">
        <v>33</v>
      </c>
      <c r="AX224" s="13" t="s">
        <v>72</v>
      </c>
      <c r="AY224" s="243" t="s">
        <v>196</v>
      </c>
    </row>
    <row r="225" s="14" customFormat="1">
      <c r="A225" s="14"/>
      <c r="B225" s="244"/>
      <c r="C225" s="245"/>
      <c r="D225" s="235" t="s">
        <v>208</v>
      </c>
      <c r="E225" s="246" t="s">
        <v>19</v>
      </c>
      <c r="F225" s="247" t="s">
        <v>2972</v>
      </c>
      <c r="G225" s="245"/>
      <c r="H225" s="248">
        <v>28.780000000000001</v>
      </c>
      <c r="I225" s="249"/>
      <c r="J225" s="245"/>
      <c r="K225" s="245"/>
      <c r="L225" s="250"/>
      <c r="M225" s="251"/>
      <c r="N225" s="252"/>
      <c r="O225" s="252"/>
      <c r="P225" s="252"/>
      <c r="Q225" s="252"/>
      <c r="R225" s="252"/>
      <c r="S225" s="252"/>
      <c r="T225" s="253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4" t="s">
        <v>208</v>
      </c>
      <c r="AU225" s="254" t="s">
        <v>81</v>
      </c>
      <c r="AV225" s="14" t="s">
        <v>81</v>
      </c>
      <c r="AW225" s="14" t="s">
        <v>33</v>
      </c>
      <c r="AX225" s="14" t="s">
        <v>72</v>
      </c>
      <c r="AY225" s="254" t="s">
        <v>196</v>
      </c>
    </row>
    <row r="226" s="16" customFormat="1">
      <c r="A226" s="16"/>
      <c r="B226" s="266"/>
      <c r="C226" s="267"/>
      <c r="D226" s="235" t="s">
        <v>208</v>
      </c>
      <c r="E226" s="268" t="s">
        <v>19</v>
      </c>
      <c r="F226" s="269" t="s">
        <v>2973</v>
      </c>
      <c r="G226" s="267"/>
      <c r="H226" s="270">
        <v>28.780000000000001</v>
      </c>
      <c r="I226" s="271"/>
      <c r="J226" s="267"/>
      <c r="K226" s="267"/>
      <c r="L226" s="272"/>
      <c r="M226" s="273"/>
      <c r="N226" s="274"/>
      <c r="O226" s="274"/>
      <c r="P226" s="274"/>
      <c r="Q226" s="274"/>
      <c r="R226" s="274"/>
      <c r="S226" s="274"/>
      <c r="T226" s="275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T226" s="276" t="s">
        <v>208</v>
      </c>
      <c r="AU226" s="276" t="s">
        <v>81</v>
      </c>
      <c r="AV226" s="16" t="s">
        <v>226</v>
      </c>
      <c r="AW226" s="16" t="s">
        <v>33</v>
      </c>
      <c r="AX226" s="16" t="s">
        <v>72</v>
      </c>
      <c r="AY226" s="276" t="s">
        <v>196</v>
      </c>
    </row>
    <row r="227" s="15" customFormat="1">
      <c r="A227" s="15"/>
      <c r="B227" s="255"/>
      <c r="C227" s="256"/>
      <c r="D227" s="235" t="s">
        <v>208</v>
      </c>
      <c r="E227" s="257" t="s">
        <v>19</v>
      </c>
      <c r="F227" s="258" t="s">
        <v>219</v>
      </c>
      <c r="G227" s="256"/>
      <c r="H227" s="259">
        <v>34.536000000000001</v>
      </c>
      <c r="I227" s="260"/>
      <c r="J227" s="256"/>
      <c r="K227" s="256"/>
      <c r="L227" s="261"/>
      <c r="M227" s="262"/>
      <c r="N227" s="263"/>
      <c r="O227" s="263"/>
      <c r="P227" s="263"/>
      <c r="Q227" s="263"/>
      <c r="R227" s="263"/>
      <c r="S227" s="263"/>
      <c r="T227" s="264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5" t="s">
        <v>208</v>
      </c>
      <c r="AU227" s="265" t="s">
        <v>81</v>
      </c>
      <c r="AV227" s="15" t="s">
        <v>204</v>
      </c>
      <c r="AW227" s="15" t="s">
        <v>33</v>
      </c>
      <c r="AX227" s="15" t="s">
        <v>79</v>
      </c>
      <c r="AY227" s="265" t="s">
        <v>196</v>
      </c>
    </row>
    <row r="228" s="2" customFormat="1" ht="16.5" customHeight="1">
      <c r="A228" s="41"/>
      <c r="B228" s="42"/>
      <c r="C228" s="215" t="s">
        <v>353</v>
      </c>
      <c r="D228" s="215" t="s">
        <v>199</v>
      </c>
      <c r="E228" s="216" t="s">
        <v>2974</v>
      </c>
      <c r="F228" s="217" t="s">
        <v>2975</v>
      </c>
      <c r="G228" s="218" t="s">
        <v>264</v>
      </c>
      <c r="H228" s="219">
        <v>34.536000000000001</v>
      </c>
      <c r="I228" s="220"/>
      <c r="J228" s="221">
        <f>ROUND(I228*H228,2)</f>
        <v>0</v>
      </c>
      <c r="K228" s="217" t="s">
        <v>203</v>
      </c>
      <c r="L228" s="47"/>
      <c r="M228" s="222" t="s">
        <v>19</v>
      </c>
      <c r="N228" s="223" t="s">
        <v>43</v>
      </c>
      <c r="O228" s="87"/>
      <c r="P228" s="224">
        <f>O228*H228</f>
        <v>0</v>
      </c>
      <c r="Q228" s="224">
        <v>0</v>
      </c>
      <c r="R228" s="224">
        <f>Q228*H228</f>
        <v>0</v>
      </c>
      <c r="S228" s="224">
        <v>0</v>
      </c>
      <c r="T228" s="225">
        <f>S228*H228</f>
        <v>0</v>
      </c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R228" s="226" t="s">
        <v>204</v>
      </c>
      <c r="AT228" s="226" t="s">
        <v>199</v>
      </c>
      <c r="AU228" s="226" t="s">
        <v>81</v>
      </c>
      <c r="AY228" s="20" t="s">
        <v>196</v>
      </c>
      <c r="BE228" s="227">
        <f>IF(N228="základní",J228,0)</f>
        <v>0</v>
      </c>
      <c r="BF228" s="227">
        <f>IF(N228="snížená",J228,0)</f>
        <v>0</v>
      </c>
      <c r="BG228" s="227">
        <f>IF(N228="zákl. přenesená",J228,0)</f>
        <v>0</v>
      </c>
      <c r="BH228" s="227">
        <f>IF(N228="sníž. přenesená",J228,0)</f>
        <v>0</v>
      </c>
      <c r="BI228" s="227">
        <f>IF(N228="nulová",J228,0)</f>
        <v>0</v>
      </c>
      <c r="BJ228" s="20" t="s">
        <v>79</v>
      </c>
      <c r="BK228" s="227">
        <f>ROUND(I228*H228,2)</f>
        <v>0</v>
      </c>
      <c r="BL228" s="20" t="s">
        <v>204</v>
      </c>
      <c r="BM228" s="226" t="s">
        <v>2976</v>
      </c>
    </row>
    <row r="229" s="2" customFormat="1">
      <c r="A229" s="41"/>
      <c r="B229" s="42"/>
      <c r="C229" s="43"/>
      <c r="D229" s="228" t="s">
        <v>206</v>
      </c>
      <c r="E229" s="43"/>
      <c r="F229" s="229" t="s">
        <v>2977</v>
      </c>
      <c r="G229" s="43"/>
      <c r="H229" s="43"/>
      <c r="I229" s="230"/>
      <c r="J229" s="43"/>
      <c r="K229" s="43"/>
      <c r="L229" s="47"/>
      <c r="M229" s="231"/>
      <c r="N229" s="232"/>
      <c r="O229" s="87"/>
      <c r="P229" s="87"/>
      <c r="Q229" s="87"/>
      <c r="R229" s="87"/>
      <c r="S229" s="87"/>
      <c r="T229" s="88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T229" s="20" t="s">
        <v>206</v>
      </c>
      <c r="AU229" s="20" t="s">
        <v>81</v>
      </c>
    </row>
    <row r="230" s="13" customFormat="1">
      <c r="A230" s="13"/>
      <c r="B230" s="233"/>
      <c r="C230" s="234"/>
      <c r="D230" s="235" t="s">
        <v>208</v>
      </c>
      <c r="E230" s="236" t="s">
        <v>19</v>
      </c>
      <c r="F230" s="237" t="s">
        <v>2896</v>
      </c>
      <c r="G230" s="234"/>
      <c r="H230" s="236" t="s">
        <v>19</v>
      </c>
      <c r="I230" s="238"/>
      <c r="J230" s="234"/>
      <c r="K230" s="234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208</v>
      </c>
      <c r="AU230" s="243" t="s">
        <v>81</v>
      </c>
      <c r="AV230" s="13" t="s">
        <v>79</v>
      </c>
      <c r="AW230" s="13" t="s">
        <v>33</v>
      </c>
      <c r="AX230" s="13" t="s">
        <v>72</v>
      </c>
      <c r="AY230" s="243" t="s">
        <v>196</v>
      </c>
    </row>
    <row r="231" s="13" customFormat="1">
      <c r="A231" s="13"/>
      <c r="B231" s="233"/>
      <c r="C231" s="234"/>
      <c r="D231" s="235" t="s">
        <v>208</v>
      </c>
      <c r="E231" s="236" t="s">
        <v>19</v>
      </c>
      <c r="F231" s="237" t="s">
        <v>2897</v>
      </c>
      <c r="G231" s="234"/>
      <c r="H231" s="236" t="s">
        <v>19</v>
      </c>
      <c r="I231" s="238"/>
      <c r="J231" s="234"/>
      <c r="K231" s="234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208</v>
      </c>
      <c r="AU231" s="243" t="s">
        <v>81</v>
      </c>
      <c r="AV231" s="13" t="s">
        <v>79</v>
      </c>
      <c r="AW231" s="13" t="s">
        <v>33</v>
      </c>
      <c r="AX231" s="13" t="s">
        <v>72</v>
      </c>
      <c r="AY231" s="243" t="s">
        <v>196</v>
      </c>
    </row>
    <row r="232" s="13" customFormat="1">
      <c r="A232" s="13"/>
      <c r="B232" s="233"/>
      <c r="C232" s="234"/>
      <c r="D232" s="235" t="s">
        <v>208</v>
      </c>
      <c r="E232" s="236" t="s">
        <v>19</v>
      </c>
      <c r="F232" s="237" t="s">
        <v>401</v>
      </c>
      <c r="G232" s="234"/>
      <c r="H232" s="236" t="s">
        <v>19</v>
      </c>
      <c r="I232" s="238"/>
      <c r="J232" s="234"/>
      <c r="K232" s="234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208</v>
      </c>
      <c r="AU232" s="243" t="s">
        <v>81</v>
      </c>
      <c r="AV232" s="13" t="s">
        <v>79</v>
      </c>
      <c r="AW232" s="13" t="s">
        <v>33</v>
      </c>
      <c r="AX232" s="13" t="s">
        <v>72</v>
      </c>
      <c r="AY232" s="243" t="s">
        <v>196</v>
      </c>
    </row>
    <row r="233" s="14" customFormat="1">
      <c r="A233" s="14"/>
      <c r="B233" s="244"/>
      <c r="C233" s="245"/>
      <c r="D233" s="235" t="s">
        <v>208</v>
      </c>
      <c r="E233" s="246" t="s">
        <v>19</v>
      </c>
      <c r="F233" s="247" t="s">
        <v>2968</v>
      </c>
      <c r="G233" s="245"/>
      <c r="H233" s="248">
        <v>5.7560000000000002</v>
      </c>
      <c r="I233" s="249"/>
      <c r="J233" s="245"/>
      <c r="K233" s="245"/>
      <c r="L233" s="250"/>
      <c r="M233" s="251"/>
      <c r="N233" s="252"/>
      <c r="O233" s="252"/>
      <c r="P233" s="252"/>
      <c r="Q233" s="252"/>
      <c r="R233" s="252"/>
      <c r="S233" s="252"/>
      <c r="T233" s="253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4" t="s">
        <v>208</v>
      </c>
      <c r="AU233" s="254" t="s">
        <v>81</v>
      </c>
      <c r="AV233" s="14" t="s">
        <v>81</v>
      </c>
      <c r="AW233" s="14" t="s">
        <v>33</v>
      </c>
      <c r="AX233" s="14" t="s">
        <v>72</v>
      </c>
      <c r="AY233" s="254" t="s">
        <v>196</v>
      </c>
    </row>
    <row r="234" s="13" customFormat="1">
      <c r="A234" s="13"/>
      <c r="B234" s="233"/>
      <c r="C234" s="234"/>
      <c r="D234" s="235" t="s">
        <v>208</v>
      </c>
      <c r="E234" s="236" t="s">
        <v>19</v>
      </c>
      <c r="F234" s="237" t="s">
        <v>2969</v>
      </c>
      <c r="G234" s="234"/>
      <c r="H234" s="236" t="s">
        <v>19</v>
      </c>
      <c r="I234" s="238"/>
      <c r="J234" s="234"/>
      <c r="K234" s="234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208</v>
      </c>
      <c r="AU234" s="243" t="s">
        <v>81</v>
      </c>
      <c r="AV234" s="13" t="s">
        <v>79</v>
      </c>
      <c r="AW234" s="13" t="s">
        <v>33</v>
      </c>
      <c r="AX234" s="13" t="s">
        <v>72</v>
      </c>
      <c r="AY234" s="243" t="s">
        <v>196</v>
      </c>
    </row>
    <row r="235" s="16" customFormat="1">
      <c r="A235" s="16"/>
      <c r="B235" s="266"/>
      <c r="C235" s="267"/>
      <c r="D235" s="235" t="s">
        <v>208</v>
      </c>
      <c r="E235" s="268" t="s">
        <v>19</v>
      </c>
      <c r="F235" s="269" t="s">
        <v>2970</v>
      </c>
      <c r="G235" s="267"/>
      <c r="H235" s="270">
        <v>5.7560000000000002</v>
      </c>
      <c r="I235" s="271"/>
      <c r="J235" s="267"/>
      <c r="K235" s="267"/>
      <c r="L235" s="272"/>
      <c r="M235" s="273"/>
      <c r="N235" s="274"/>
      <c r="O235" s="274"/>
      <c r="P235" s="274"/>
      <c r="Q235" s="274"/>
      <c r="R235" s="274"/>
      <c r="S235" s="274"/>
      <c r="T235" s="275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T235" s="276" t="s">
        <v>208</v>
      </c>
      <c r="AU235" s="276" t="s">
        <v>81</v>
      </c>
      <c r="AV235" s="16" t="s">
        <v>226</v>
      </c>
      <c r="AW235" s="16" t="s">
        <v>33</v>
      </c>
      <c r="AX235" s="16" t="s">
        <v>72</v>
      </c>
      <c r="AY235" s="276" t="s">
        <v>196</v>
      </c>
    </row>
    <row r="236" s="13" customFormat="1">
      <c r="A236" s="13"/>
      <c r="B236" s="233"/>
      <c r="C236" s="234"/>
      <c r="D236" s="235" t="s">
        <v>208</v>
      </c>
      <c r="E236" s="236" t="s">
        <v>19</v>
      </c>
      <c r="F236" s="237" t="s">
        <v>2971</v>
      </c>
      <c r="G236" s="234"/>
      <c r="H236" s="236" t="s">
        <v>19</v>
      </c>
      <c r="I236" s="238"/>
      <c r="J236" s="234"/>
      <c r="K236" s="234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208</v>
      </c>
      <c r="AU236" s="243" t="s">
        <v>81</v>
      </c>
      <c r="AV236" s="13" t="s">
        <v>79</v>
      </c>
      <c r="AW236" s="13" t="s">
        <v>33</v>
      </c>
      <c r="AX236" s="13" t="s">
        <v>72</v>
      </c>
      <c r="AY236" s="243" t="s">
        <v>196</v>
      </c>
    </row>
    <row r="237" s="14" customFormat="1">
      <c r="A237" s="14"/>
      <c r="B237" s="244"/>
      <c r="C237" s="245"/>
      <c r="D237" s="235" t="s">
        <v>208</v>
      </c>
      <c r="E237" s="246" t="s">
        <v>19</v>
      </c>
      <c r="F237" s="247" t="s">
        <v>2972</v>
      </c>
      <c r="G237" s="245"/>
      <c r="H237" s="248">
        <v>28.780000000000001</v>
      </c>
      <c r="I237" s="249"/>
      <c r="J237" s="245"/>
      <c r="K237" s="245"/>
      <c r="L237" s="250"/>
      <c r="M237" s="251"/>
      <c r="N237" s="252"/>
      <c r="O237" s="252"/>
      <c r="P237" s="252"/>
      <c r="Q237" s="252"/>
      <c r="R237" s="252"/>
      <c r="S237" s="252"/>
      <c r="T237" s="253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4" t="s">
        <v>208</v>
      </c>
      <c r="AU237" s="254" t="s">
        <v>81</v>
      </c>
      <c r="AV237" s="14" t="s">
        <v>81</v>
      </c>
      <c r="AW237" s="14" t="s">
        <v>33</v>
      </c>
      <c r="AX237" s="14" t="s">
        <v>72</v>
      </c>
      <c r="AY237" s="254" t="s">
        <v>196</v>
      </c>
    </row>
    <row r="238" s="16" customFormat="1">
      <c r="A238" s="16"/>
      <c r="B238" s="266"/>
      <c r="C238" s="267"/>
      <c r="D238" s="235" t="s">
        <v>208</v>
      </c>
      <c r="E238" s="268" t="s">
        <v>19</v>
      </c>
      <c r="F238" s="269" t="s">
        <v>2973</v>
      </c>
      <c r="G238" s="267"/>
      <c r="H238" s="270">
        <v>28.780000000000001</v>
      </c>
      <c r="I238" s="271"/>
      <c r="J238" s="267"/>
      <c r="K238" s="267"/>
      <c r="L238" s="272"/>
      <c r="M238" s="273"/>
      <c r="N238" s="274"/>
      <c r="O238" s="274"/>
      <c r="P238" s="274"/>
      <c r="Q238" s="274"/>
      <c r="R238" s="274"/>
      <c r="S238" s="274"/>
      <c r="T238" s="275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T238" s="276" t="s">
        <v>208</v>
      </c>
      <c r="AU238" s="276" t="s">
        <v>81</v>
      </c>
      <c r="AV238" s="16" t="s">
        <v>226</v>
      </c>
      <c r="AW238" s="16" t="s">
        <v>33</v>
      </c>
      <c r="AX238" s="16" t="s">
        <v>72</v>
      </c>
      <c r="AY238" s="276" t="s">
        <v>196</v>
      </c>
    </row>
    <row r="239" s="15" customFormat="1">
      <c r="A239" s="15"/>
      <c r="B239" s="255"/>
      <c r="C239" s="256"/>
      <c r="D239" s="235" t="s">
        <v>208</v>
      </c>
      <c r="E239" s="257" t="s">
        <v>19</v>
      </c>
      <c r="F239" s="258" t="s">
        <v>219</v>
      </c>
      <c r="G239" s="256"/>
      <c r="H239" s="259">
        <v>34.536000000000001</v>
      </c>
      <c r="I239" s="260"/>
      <c r="J239" s="256"/>
      <c r="K239" s="256"/>
      <c r="L239" s="261"/>
      <c r="M239" s="262"/>
      <c r="N239" s="263"/>
      <c r="O239" s="263"/>
      <c r="P239" s="263"/>
      <c r="Q239" s="263"/>
      <c r="R239" s="263"/>
      <c r="S239" s="263"/>
      <c r="T239" s="264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65" t="s">
        <v>208</v>
      </c>
      <c r="AU239" s="265" t="s">
        <v>81</v>
      </c>
      <c r="AV239" s="15" t="s">
        <v>204</v>
      </c>
      <c r="AW239" s="15" t="s">
        <v>33</v>
      </c>
      <c r="AX239" s="15" t="s">
        <v>79</v>
      </c>
      <c r="AY239" s="265" t="s">
        <v>196</v>
      </c>
    </row>
    <row r="240" s="2" customFormat="1" ht="16.5" customHeight="1">
      <c r="A240" s="41"/>
      <c r="B240" s="42"/>
      <c r="C240" s="215" t="s">
        <v>361</v>
      </c>
      <c r="D240" s="215" t="s">
        <v>199</v>
      </c>
      <c r="E240" s="216" t="s">
        <v>2978</v>
      </c>
      <c r="F240" s="217" t="s">
        <v>2979</v>
      </c>
      <c r="G240" s="218" t="s">
        <v>264</v>
      </c>
      <c r="H240" s="219">
        <v>345.36000000000001</v>
      </c>
      <c r="I240" s="220"/>
      <c r="J240" s="221">
        <f>ROUND(I240*H240,2)</f>
        <v>0</v>
      </c>
      <c r="K240" s="217" t="s">
        <v>203</v>
      </c>
      <c r="L240" s="47"/>
      <c r="M240" s="222" t="s">
        <v>19</v>
      </c>
      <c r="N240" s="223" t="s">
        <v>43</v>
      </c>
      <c r="O240" s="87"/>
      <c r="P240" s="224">
        <f>O240*H240</f>
        <v>0</v>
      </c>
      <c r="Q240" s="224">
        <v>0</v>
      </c>
      <c r="R240" s="224">
        <f>Q240*H240</f>
        <v>0</v>
      </c>
      <c r="S240" s="224">
        <v>0</v>
      </c>
      <c r="T240" s="225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6" t="s">
        <v>204</v>
      </c>
      <c r="AT240" s="226" t="s">
        <v>199</v>
      </c>
      <c r="AU240" s="226" t="s">
        <v>81</v>
      </c>
      <c r="AY240" s="20" t="s">
        <v>196</v>
      </c>
      <c r="BE240" s="227">
        <f>IF(N240="základní",J240,0)</f>
        <v>0</v>
      </c>
      <c r="BF240" s="227">
        <f>IF(N240="snížená",J240,0)</f>
        <v>0</v>
      </c>
      <c r="BG240" s="227">
        <f>IF(N240="zákl. přenesená",J240,0)</f>
        <v>0</v>
      </c>
      <c r="BH240" s="227">
        <f>IF(N240="sníž. přenesená",J240,0)</f>
        <v>0</v>
      </c>
      <c r="BI240" s="227">
        <f>IF(N240="nulová",J240,0)</f>
        <v>0</v>
      </c>
      <c r="BJ240" s="20" t="s">
        <v>79</v>
      </c>
      <c r="BK240" s="227">
        <f>ROUND(I240*H240,2)</f>
        <v>0</v>
      </c>
      <c r="BL240" s="20" t="s">
        <v>204</v>
      </c>
      <c r="BM240" s="226" t="s">
        <v>2980</v>
      </c>
    </row>
    <row r="241" s="2" customFormat="1">
      <c r="A241" s="41"/>
      <c r="B241" s="42"/>
      <c r="C241" s="43"/>
      <c r="D241" s="228" t="s">
        <v>206</v>
      </c>
      <c r="E241" s="43"/>
      <c r="F241" s="229" t="s">
        <v>2981</v>
      </c>
      <c r="G241" s="43"/>
      <c r="H241" s="43"/>
      <c r="I241" s="230"/>
      <c r="J241" s="43"/>
      <c r="K241" s="43"/>
      <c r="L241" s="47"/>
      <c r="M241" s="231"/>
      <c r="N241" s="232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206</v>
      </c>
      <c r="AU241" s="20" t="s">
        <v>81</v>
      </c>
    </row>
    <row r="242" s="13" customFormat="1">
      <c r="A242" s="13"/>
      <c r="B242" s="233"/>
      <c r="C242" s="234"/>
      <c r="D242" s="235" t="s">
        <v>208</v>
      </c>
      <c r="E242" s="236" t="s">
        <v>19</v>
      </c>
      <c r="F242" s="237" t="s">
        <v>2896</v>
      </c>
      <c r="G242" s="234"/>
      <c r="H242" s="236" t="s">
        <v>19</v>
      </c>
      <c r="I242" s="238"/>
      <c r="J242" s="234"/>
      <c r="K242" s="234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208</v>
      </c>
      <c r="AU242" s="243" t="s">
        <v>81</v>
      </c>
      <c r="AV242" s="13" t="s">
        <v>79</v>
      </c>
      <c r="AW242" s="13" t="s">
        <v>33</v>
      </c>
      <c r="AX242" s="13" t="s">
        <v>72</v>
      </c>
      <c r="AY242" s="243" t="s">
        <v>196</v>
      </c>
    </row>
    <row r="243" s="13" customFormat="1">
      <c r="A243" s="13"/>
      <c r="B243" s="233"/>
      <c r="C243" s="234"/>
      <c r="D243" s="235" t="s">
        <v>208</v>
      </c>
      <c r="E243" s="236" t="s">
        <v>19</v>
      </c>
      <c r="F243" s="237" t="s">
        <v>2897</v>
      </c>
      <c r="G243" s="234"/>
      <c r="H243" s="236" t="s">
        <v>19</v>
      </c>
      <c r="I243" s="238"/>
      <c r="J243" s="234"/>
      <c r="K243" s="234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208</v>
      </c>
      <c r="AU243" s="243" t="s">
        <v>81</v>
      </c>
      <c r="AV243" s="13" t="s">
        <v>79</v>
      </c>
      <c r="AW243" s="13" t="s">
        <v>33</v>
      </c>
      <c r="AX243" s="13" t="s">
        <v>72</v>
      </c>
      <c r="AY243" s="243" t="s">
        <v>196</v>
      </c>
    </row>
    <row r="244" s="13" customFormat="1">
      <c r="A244" s="13"/>
      <c r="B244" s="233"/>
      <c r="C244" s="234"/>
      <c r="D244" s="235" t="s">
        <v>208</v>
      </c>
      <c r="E244" s="236" t="s">
        <v>19</v>
      </c>
      <c r="F244" s="237" t="s">
        <v>401</v>
      </c>
      <c r="G244" s="234"/>
      <c r="H244" s="236" t="s">
        <v>19</v>
      </c>
      <c r="I244" s="238"/>
      <c r="J244" s="234"/>
      <c r="K244" s="234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208</v>
      </c>
      <c r="AU244" s="243" t="s">
        <v>81</v>
      </c>
      <c r="AV244" s="13" t="s">
        <v>79</v>
      </c>
      <c r="AW244" s="13" t="s">
        <v>33</v>
      </c>
      <c r="AX244" s="13" t="s">
        <v>72</v>
      </c>
      <c r="AY244" s="243" t="s">
        <v>196</v>
      </c>
    </row>
    <row r="245" s="14" customFormat="1">
      <c r="A245" s="14"/>
      <c r="B245" s="244"/>
      <c r="C245" s="245"/>
      <c r="D245" s="235" t="s">
        <v>208</v>
      </c>
      <c r="E245" s="246" t="s">
        <v>19</v>
      </c>
      <c r="F245" s="247" t="s">
        <v>2968</v>
      </c>
      <c r="G245" s="245"/>
      <c r="H245" s="248">
        <v>5.7560000000000002</v>
      </c>
      <c r="I245" s="249"/>
      <c r="J245" s="245"/>
      <c r="K245" s="245"/>
      <c r="L245" s="250"/>
      <c r="M245" s="251"/>
      <c r="N245" s="252"/>
      <c r="O245" s="252"/>
      <c r="P245" s="252"/>
      <c r="Q245" s="252"/>
      <c r="R245" s="252"/>
      <c r="S245" s="252"/>
      <c r="T245" s="253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4" t="s">
        <v>208</v>
      </c>
      <c r="AU245" s="254" t="s">
        <v>81</v>
      </c>
      <c r="AV245" s="14" t="s">
        <v>81</v>
      </c>
      <c r="AW245" s="14" t="s">
        <v>33</v>
      </c>
      <c r="AX245" s="14" t="s">
        <v>72</v>
      </c>
      <c r="AY245" s="254" t="s">
        <v>196</v>
      </c>
    </row>
    <row r="246" s="13" customFormat="1">
      <c r="A246" s="13"/>
      <c r="B246" s="233"/>
      <c r="C246" s="234"/>
      <c r="D246" s="235" t="s">
        <v>208</v>
      </c>
      <c r="E246" s="236" t="s">
        <v>19</v>
      </c>
      <c r="F246" s="237" t="s">
        <v>2969</v>
      </c>
      <c r="G246" s="234"/>
      <c r="H246" s="236" t="s">
        <v>19</v>
      </c>
      <c r="I246" s="238"/>
      <c r="J246" s="234"/>
      <c r="K246" s="234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208</v>
      </c>
      <c r="AU246" s="243" t="s">
        <v>81</v>
      </c>
      <c r="AV246" s="13" t="s">
        <v>79</v>
      </c>
      <c r="AW246" s="13" t="s">
        <v>33</v>
      </c>
      <c r="AX246" s="13" t="s">
        <v>72</v>
      </c>
      <c r="AY246" s="243" t="s">
        <v>196</v>
      </c>
    </row>
    <row r="247" s="16" customFormat="1">
      <c r="A247" s="16"/>
      <c r="B247" s="266"/>
      <c r="C247" s="267"/>
      <c r="D247" s="235" t="s">
        <v>208</v>
      </c>
      <c r="E247" s="268" t="s">
        <v>19</v>
      </c>
      <c r="F247" s="269" t="s">
        <v>2970</v>
      </c>
      <c r="G247" s="267"/>
      <c r="H247" s="270">
        <v>5.7560000000000002</v>
      </c>
      <c r="I247" s="271"/>
      <c r="J247" s="267"/>
      <c r="K247" s="267"/>
      <c r="L247" s="272"/>
      <c r="M247" s="273"/>
      <c r="N247" s="274"/>
      <c r="O247" s="274"/>
      <c r="P247" s="274"/>
      <c r="Q247" s="274"/>
      <c r="R247" s="274"/>
      <c r="S247" s="274"/>
      <c r="T247" s="275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T247" s="276" t="s">
        <v>208</v>
      </c>
      <c r="AU247" s="276" t="s">
        <v>81</v>
      </c>
      <c r="AV247" s="16" t="s">
        <v>226</v>
      </c>
      <c r="AW247" s="16" t="s">
        <v>33</v>
      </c>
      <c r="AX247" s="16" t="s">
        <v>72</v>
      </c>
      <c r="AY247" s="276" t="s">
        <v>196</v>
      </c>
    </row>
    <row r="248" s="13" customFormat="1">
      <c r="A248" s="13"/>
      <c r="B248" s="233"/>
      <c r="C248" s="234"/>
      <c r="D248" s="235" t="s">
        <v>208</v>
      </c>
      <c r="E248" s="236" t="s">
        <v>19</v>
      </c>
      <c r="F248" s="237" t="s">
        <v>2971</v>
      </c>
      <c r="G248" s="234"/>
      <c r="H248" s="236" t="s">
        <v>19</v>
      </c>
      <c r="I248" s="238"/>
      <c r="J248" s="234"/>
      <c r="K248" s="234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208</v>
      </c>
      <c r="AU248" s="243" t="s">
        <v>81</v>
      </c>
      <c r="AV248" s="13" t="s">
        <v>79</v>
      </c>
      <c r="AW248" s="13" t="s">
        <v>33</v>
      </c>
      <c r="AX248" s="13" t="s">
        <v>72</v>
      </c>
      <c r="AY248" s="243" t="s">
        <v>196</v>
      </c>
    </row>
    <row r="249" s="14" customFormat="1">
      <c r="A249" s="14"/>
      <c r="B249" s="244"/>
      <c r="C249" s="245"/>
      <c r="D249" s="235" t="s">
        <v>208</v>
      </c>
      <c r="E249" s="246" t="s">
        <v>19</v>
      </c>
      <c r="F249" s="247" t="s">
        <v>2972</v>
      </c>
      <c r="G249" s="245"/>
      <c r="H249" s="248">
        <v>28.780000000000001</v>
      </c>
      <c r="I249" s="249"/>
      <c r="J249" s="245"/>
      <c r="K249" s="245"/>
      <c r="L249" s="250"/>
      <c r="M249" s="251"/>
      <c r="N249" s="252"/>
      <c r="O249" s="252"/>
      <c r="P249" s="252"/>
      <c r="Q249" s="252"/>
      <c r="R249" s="252"/>
      <c r="S249" s="252"/>
      <c r="T249" s="253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4" t="s">
        <v>208</v>
      </c>
      <c r="AU249" s="254" t="s">
        <v>81</v>
      </c>
      <c r="AV249" s="14" t="s">
        <v>81</v>
      </c>
      <c r="AW249" s="14" t="s">
        <v>33</v>
      </c>
      <c r="AX249" s="14" t="s">
        <v>72</v>
      </c>
      <c r="AY249" s="254" t="s">
        <v>196</v>
      </c>
    </row>
    <row r="250" s="16" customFormat="1">
      <c r="A250" s="16"/>
      <c r="B250" s="266"/>
      <c r="C250" s="267"/>
      <c r="D250" s="235" t="s">
        <v>208</v>
      </c>
      <c r="E250" s="268" t="s">
        <v>19</v>
      </c>
      <c r="F250" s="269" t="s">
        <v>2973</v>
      </c>
      <c r="G250" s="267"/>
      <c r="H250" s="270">
        <v>28.780000000000001</v>
      </c>
      <c r="I250" s="271"/>
      <c r="J250" s="267"/>
      <c r="K250" s="267"/>
      <c r="L250" s="272"/>
      <c r="M250" s="273"/>
      <c r="N250" s="274"/>
      <c r="O250" s="274"/>
      <c r="P250" s="274"/>
      <c r="Q250" s="274"/>
      <c r="R250" s="274"/>
      <c r="S250" s="274"/>
      <c r="T250" s="275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T250" s="276" t="s">
        <v>208</v>
      </c>
      <c r="AU250" s="276" t="s">
        <v>81</v>
      </c>
      <c r="AV250" s="16" t="s">
        <v>226</v>
      </c>
      <c r="AW250" s="16" t="s">
        <v>33</v>
      </c>
      <c r="AX250" s="16" t="s">
        <v>72</v>
      </c>
      <c r="AY250" s="276" t="s">
        <v>196</v>
      </c>
    </row>
    <row r="251" s="15" customFormat="1">
      <c r="A251" s="15"/>
      <c r="B251" s="255"/>
      <c r="C251" s="256"/>
      <c r="D251" s="235" t="s">
        <v>208</v>
      </c>
      <c r="E251" s="257" t="s">
        <v>19</v>
      </c>
      <c r="F251" s="258" t="s">
        <v>219</v>
      </c>
      <c r="G251" s="256"/>
      <c r="H251" s="259">
        <v>34.536000000000001</v>
      </c>
      <c r="I251" s="260"/>
      <c r="J251" s="256"/>
      <c r="K251" s="256"/>
      <c r="L251" s="261"/>
      <c r="M251" s="262"/>
      <c r="N251" s="263"/>
      <c r="O251" s="263"/>
      <c r="P251" s="263"/>
      <c r="Q251" s="263"/>
      <c r="R251" s="263"/>
      <c r="S251" s="263"/>
      <c r="T251" s="264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5" t="s">
        <v>208</v>
      </c>
      <c r="AU251" s="265" t="s">
        <v>81</v>
      </c>
      <c r="AV251" s="15" t="s">
        <v>204</v>
      </c>
      <c r="AW251" s="15" t="s">
        <v>33</v>
      </c>
      <c r="AX251" s="15" t="s">
        <v>79</v>
      </c>
      <c r="AY251" s="265" t="s">
        <v>196</v>
      </c>
    </row>
    <row r="252" s="14" customFormat="1">
      <c r="A252" s="14"/>
      <c r="B252" s="244"/>
      <c r="C252" s="245"/>
      <c r="D252" s="235" t="s">
        <v>208</v>
      </c>
      <c r="E252" s="245"/>
      <c r="F252" s="247" t="s">
        <v>2982</v>
      </c>
      <c r="G252" s="245"/>
      <c r="H252" s="248">
        <v>345.36000000000001</v>
      </c>
      <c r="I252" s="249"/>
      <c r="J252" s="245"/>
      <c r="K252" s="245"/>
      <c r="L252" s="250"/>
      <c r="M252" s="251"/>
      <c r="N252" s="252"/>
      <c r="O252" s="252"/>
      <c r="P252" s="252"/>
      <c r="Q252" s="252"/>
      <c r="R252" s="252"/>
      <c r="S252" s="252"/>
      <c r="T252" s="253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4" t="s">
        <v>208</v>
      </c>
      <c r="AU252" s="254" t="s">
        <v>81</v>
      </c>
      <c r="AV252" s="14" t="s">
        <v>81</v>
      </c>
      <c r="AW252" s="14" t="s">
        <v>4</v>
      </c>
      <c r="AX252" s="14" t="s">
        <v>79</v>
      </c>
      <c r="AY252" s="254" t="s">
        <v>196</v>
      </c>
    </row>
    <row r="253" s="2" customFormat="1" ht="24.15" customHeight="1">
      <c r="A253" s="41"/>
      <c r="B253" s="42"/>
      <c r="C253" s="215" t="s">
        <v>7</v>
      </c>
      <c r="D253" s="215" t="s">
        <v>199</v>
      </c>
      <c r="E253" s="216" t="s">
        <v>1073</v>
      </c>
      <c r="F253" s="217" t="s">
        <v>1074</v>
      </c>
      <c r="G253" s="218" t="s">
        <v>317</v>
      </c>
      <c r="H253" s="219">
        <v>0.051999999999999998</v>
      </c>
      <c r="I253" s="220"/>
      <c r="J253" s="221">
        <f>ROUND(I253*H253,2)</f>
        <v>0</v>
      </c>
      <c r="K253" s="217" t="s">
        <v>203</v>
      </c>
      <c r="L253" s="47"/>
      <c r="M253" s="222" t="s">
        <v>19</v>
      </c>
      <c r="N253" s="223" t="s">
        <v>43</v>
      </c>
      <c r="O253" s="87"/>
      <c r="P253" s="224">
        <f>O253*H253</f>
        <v>0</v>
      </c>
      <c r="Q253" s="224">
        <v>0</v>
      </c>
      <c r="R253" s="224">
        <f>Q253*H253</f>
        <v>0</v>
      </c>
      <c r="S253" s="224">
        <v>0</v>
      </c>
      <c r="T253" s="225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6" t="s">
        <v>204</v>
      </c>
      <c r="AT253" s="226" t="s">
        <v>199</v>
      </c>
      <c r="AU253" s="226" t="s">
        <v>81</v>
      </c>
      <c r="AY253" s="20" t="s">
        <v>196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20" t="s">
        <v>79</v>
      </c>
      <c r="BK253" s="227">
        <f>ROUND(I253*H253,2)</f>
        <v>0</v>
      </c>
      <c r="BL253" s="20" t="s">
        <v>204</v>
      </c>
      <c r="BM253" s="226" t="s">
        <v>2983</v>
      </c>
    </row>
    <row r="254" s="2" customFormat="1">
      <c r="A254" s="41"/>
      <c r="B254" s="42"/>
      <c r="C254" s="43"/>
      <c r="D254" s="228" t="s">
        <v>206</v>
      </c>
      <c r="E254" s="43"/>
      <c r="F254" s="229" t="s">
        <v>1076</v>
      </c>
      <c r="G254" s="43"/>
      <c r="H254" s="43"/>
      <c r="I254" s="230"/>
      <c r="J254" s="43"/>
      <c r="K254" s="43"/>
      <c r="L254" s="47"/>
      <c r="M254" s="231"/>
      <c r="N254" s="232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206</v>
      </c>
      <c r="AU254" s="20" t="s">
        <v>81</v>
      </c>
    </row>
    <row r="255" s="14" customFormat="1">
      <c r="A255" s="14"/>
      <c r="B255" s="244"/>
      <c r="C255" s="245"/>
      <c r="D255" s="235" t="s">
        <v>208</v>
      </c>
      <c r="E255" s="246" t="s">
        <v>19</v>
      </c>
      <c r="F255" s="247" t="s">
        <v>2984</v>
      </c>
      <c r="G255" s="245"/>
      <c r="H255" s="248">
        <v>0.051999999999999998</v>
      </c>
      <c r="I255" s="249"/>
      <c r="J255" s="245"/>
      <c r="K255" s="245"/>
      <c r="L255" s="250"/>
      <c r="M255" s="251"/>
      <c r="N255" s="252"/>
      <c r="O255" s="252"/>
      <c r="P255" s="252"/>
      <c r="Q255" s="252"/>
      <c r="R255" s="252"/>
      <c r="S255" s="252"/>
      <c r="T255" s="253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4" t="s">
        <v>208</v>
      </c>
      <c r="AU255" s="254" t="s">
        <v>81</v>
      </c>
      <c r="AV255" s="14" t="s">
        <v>81</v>
      </c>
      <c r="AW255" s="14" t="s">
        <v>33</v>
      </c>
      <c r="AX255" s="14" t="s">
        <v>79</v>
      </c>
      <c r="AY255" s="254" t="s">
        <v>196</v>
      </c>
    </row>
    <row r="256" s="2" customFormat="1" ht="33" customHeight="1">
      <c r="A256" s="41"/>
      <c r="B256" s="42"/>
      <c r="C256" s="215" t="s">
        <v>478</v>
      </c>
      <c r="D256" s="215" t="s">
        <v>199</v>
      </c>
      <c r="E256" s="216" t="s">
        <v>2454</v>
      </c>
      <c r="F256" s="217" t="s">
        <v>2455</v>
      </c>
      <c r="G256" s="218" t="s">
        <v>317</v>
      </c>
      <c r="H256" s="219">
        <v>0.051999999999999998</v>
      </c>
      <c r="I256" s="220"/>
      <c r="J256" s="221">
        <f>ROUND(I256*H256,2)</f>
        <v>0</v>
      </c>
      <c r="K256" s="217" t="s">
        <v>203</v>
      </c>
      <c r="L256" s="47"/>
      <c r="M256" s="222" t="s">
        <v>19</v>
      </c>
      <c r="N256" s="223" t="s">
        <v>43</v>
      </c>
      <c r="O256" s="87"/>
      <c r="P256" s="224">
        <f>O256*H256</f>
        <v>0</v>
      </c>
      <c r="Q256" s="224">
        <v>0</v>
      </c>
      <c r="R256" s="224">
        <f>Q256*H256</f>
        <v>0</v>
      </c>
      <c r="S256" s="224">
        <v>0</v>
      </c>
      <c r="T256" s="225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6" t="s">
        <v>204</v>
      </c>
      <c r="AT256" s="226" t="s">
        <v>199</v>
      </c>
      <c r="AU256" s="226" t="s">
        <v>81</v>
      </c>
      <c r="AY256" s="20" t="s">
        <v>196</v>
      </c>
      <c r="BE256" s="227">
        <f>IF(N256="základní",J256,0)</f>
        <v>0</v>
      </c>
      <c r="BF256" s="227">
        <f>IF(N256="snížená",J256,0)</f>
        <v>0</v>
      </c>
      <c r="BG256" s="227">
        <f>IF(N256="zákl. přenesená",J256,0)</f>
        <v>0</v>
      </c>
      <c r="BH256" s="227">
        <f>IF(N256="sníž. přenesená",J256,0)</f>
        <v>0</v>
      </c>
      <c r="BI256" s="227">
        <f>IF(N256="nulová",J256,0)</f>
        <v>0</v>
      </c>
      <c r="BJ256" s="20" t="s">
        <v>79</v>
      </c>
      <c r="BK256" s="227">
        <f>ROUND(I256*H256,2)</f>
        <v>0</v>
      </c>
      <c r="BL256" s="20" t="s">
        <v>204</v>
      </c>
      <c r="BM256" s="226" t="s">
        <v>2985</v>
      </c>
    </row>
    <row r="257" s="2" customFormat="1">
      <c r="A257" s="41"/>
      <c r="B257" s="42"/>
      <c r="C257" s="43"/>
      <c r="D257" s="228" t="s">
        <v>206</v>
      </c>
      <c r="E257" s="43"/>
      <c r="F257" s="229" t="s">
        <v>2457</v>
      </c>
      <c r="G257" s="43"/>
      <c r="H257" s="43"/>
      <c r="I257" s="230"/>
      <c r="J257" s="43"/>
      <c r="K257" s="43"/>
      <c r="L257" s="47"/>
      <c r="M257" s="231"/>
      <c r="N257" s="232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206</v>
      </c>
      <c r="AU257" s="20" t="s">
        <v>81</v>
      </c>
    </row>
    <row r="258" s="14" customFormat="1">
      <c r="A258" s="14"/>
      <c r="B258" s="244"/>
      <c r="C258" s="245"/>
      <c r="D258" s="235" t="s">
        <v>208</v>
      </c>
      <c r="E258" s="246" t="s">
        <v>19</v>
      </c>
      <c r="F258" s="247" t="s">
        <v>2984</v>
      </c>
      <c r="G258" s="245"/>
      <c r="H258" s="248">
        <v>0.051999999999999998</v>
      </c>
      <c r="I258" s="249"/>
      <c r="J258" s="245"/>
      <c r="K258" s="245"/>
      <c r="L258" s="250"/>
      <c r="M258" s="251"/>
      <c r="N258" s="252"/>
      <c r="O258" s="252"/>
      <c r="P258" s="252"/>
      <c r="Q258" s="252"/>
      <c r="R258" s="252"/>
      <c r="S258" s="252"/>
      <c r="T258" s="253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4" t="s">
        <v>208</v>
      </c>
      <c r="AU258" s="254" t="s">
        <v>81</v>
      </c>
      <c r="AV258" s="14" t="s">
        <v>81</v>
      </c>
      <c r="AW258" s="14" t="s">
        <v>33</v>
      </c>
      <c r="AX258" s="14" t="s">
        <v>79</v>
      </c>
      <c r="AY258" s="254" t="s">
        <v>196</v>
      </c>
    </row>
    <row r="259" s="12" customFormat="1" ht="22.8" customHeight="1">
      <c r="A259" s="12"/>
      <c r="B259" s="199"/>
      <c r="C259" s="200"/>
      <c r="D259" s="201" t="s">
        <v>71</v>
      </c>
      <c r="E259" s="213" t="s">
        <v>2513</v>
      </c>
      <c r="F259" s="213" t="s">
        <v>2986</v>
      </c>
      <c r="G259" s="200"/>
      <c r="H259" s="200"/>
      <c r="I259" s="203"/>
      <c r="J259" s="214">
        <f>BK259</f>
        <v>0</v>
      </c>
      <c r="K259" s="200"/>
      <c r="L259" s="205"/>
      <c r="M259" s="206"/>
      <c r="N259" s="207"/>
      <c r="O259" s="207"/>
      <c r="P259" s="208">
        <f>SUM(P260:P393)</f>
        <v>0</v>
      </c>
      <c r="Q259" s="207"/>
      <c r="R259" s="208">
        <f>SUM(R260:R393)</f>
        <v>0.011172</v>
      </c>
      <c r="S259" s="207"/>
      <c r="T259" s="209">
        <f>SUM(T260:T393)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10" t="s">
        <v>79</v>
      </c>
      <c r="AT259" s="211" t="s">
        <v>71</v>
      </c>
      <c r="AU259" s="211" t="s">
        <v>79</v>
      </c>
      <c r="AY259" s="210" t="s">
        <v>196</v>
      </c>
      <c r="BK259" s="212">
        <f>SUM(BK260:BK393)</f>
        <v>0</v>
      </c>
    </row>
    <row r="260" s="2" customFormat="1" ht="33" customHeight="1">
      <c r="A260" s="41"/>
      <c r="B260" s="42"/>
      <c r="C260" s="215" t="s">
        <v>483</v>
      </c>
      <c r="D260" s="215" t="s">
        <v>199</v>
      </c>
      <c r="E260" s="216" t="s">
        <v>2892</v>
      </c>
      <c r="F260" s="217" t="s">
        <v>2893</v>
      </c>
      <c r="G260" s="218" t="s">
        <v>202</v>
      </c>
      <c r="H260" s="219">
        <v>58.799999999999997</v>
      </c>
      <c r="I260" s="220"/>
      <c r="J260" s="221">
        <f>ROUND(I260*H260,2)</f>
        <v>0</v>
      </c>
      <c r="K260" s="217" t="s">
        <v>203</v>
      </c>
      <c r="L260" s="47"/>
      <c r="M260" s="222" t="s">
        <v>19</v>
      </c>
      <c r="N260" s="223" t="s">
        <v>43</v>
      </c>
      <c r="O260" s="87"/>
      <c r="P260" s="224">
        <f>O260*H260</f>
        <v>0</v>
      </c>
      <c r="Q260" s="224">
        <v>0</v>
      </c>
      <c r="R260" s="224">
        <f>Q260*H260</f>
        <v>0</v>
      </c>
      <c r="S260" s="224">
        <v>0</v>
      </c>
      <c r="T260" s="225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6" t="s">
        <v>204</v>
      </c>
      <c r="AT260" s="226" t="s">
        <v>199</v>
      </c>
      <c r="AU260" s="226" t="s">
        <v>81</v>
      </c>
      <c r="AY260" s="20" t="s">
        <v>196</v>
      </c>
      <c r="BE260" s="227">
        <f>IF(N260="základní",J260,0)</f>
        <v>0</v>
      </c>
      <c r="BF260" s="227">
        <f>IF(N260="snížená",J260,0)</f>
        <v>0</v>
      </c>
      <c r="BG260" s="227">
        <f>IF(N260="zákl. přenesená",J260,0)</f>
        <v>0</v>
      </c>
      <c r="BH260" s="227">
        <f>IF(N260="sníž. přenesená",J260,0)</f>
        <v>0</v>
      </c>
      <c r="BI260" s="227">
        <f>IF(N260="nulová",J260,0)</f>
        <v>0</v>
      </c>
      <c r="BJ260" s="20" t="s">
        <v>79</v>
      </c>
      <c r="BK260" s="227">
        <f>ROUND(I260*H260,2)</f>
        <v>0</v>
      </c>
      <c r="BL260" s="20" t="s">
        <v>204</v>
      </c>
      <c r="BM260" s="226" t="s">
        <v>2987</v>
      </c>
    </row>
    <row r="261" s="2" customFormat="1">
      <c r="A261" s="41"/>
      <c r="B261" s="42"/>
      <c r="C261" s="43"/>
      <c r="D261" s="228" t="s">
        <v>206</v>
      </c>
      <c r="E261" s="43"/>
      <c r="F261" s="229" t="s">
        <v>2895</v>
      </c>
      <c r="G261" s="43"/>
      <c r="H261" s="43"/>
      <c r="I261" s="230"/>
      <c r="J261" s="43"/>
      <c r="K261" s="43"/>
      <c r="L261" s="47"/>
      <c r="M261" s="231"/>
      <c r="N261" s="232"/>
      <c r="O261" s="87"/>
      <c r="P261" s="87"/>
      <c r="Q261" s="87"/>
      <c r="R261" s="87"/>
      <c r="S261" s="87"/>
      <c r="T261" s="88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206</v>
      </c>
      <c r="AU261" s="20" t="s">
        <v>81</v>
      </c>
    </row>
    <row r="262" s="13" customFormat="1">
      <c r="A262" s="13"/>
      <c r="B262" s="233"/>
      <c r="C262" s="234"/>
      <c r="D262" s="235" t="s">
        <v>208</v>
      </c>
      <c r="E262" s="236" t="s">
        <v>19</v>
      </c>
      <c r="F262" s="237" t="s">
        <v>2988</v>
      </c>
      <c r="G262" s="234"/>
      <c r="H262" s="236" t="s">
        <v>19</v>
      </c>
      <c r="I262" s="238"/>
      <c r="J262" s="234"/>
      <c r="K262" s="234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208</v>
      </c>
      <c r="AU262" s="243" t="s">
        <v>81</v>
      </c>
      <c r="AV262" s="13" t="s">
        <v>79</v>
      </c>
      <c r="AW262" s="13" t="s">
        <v>33</v>
      </c>
      <c r="AX262" s="13" t="s">
        <v>72</v>
      </c>
      <c r="AY262" s="243" t="s">
        <v>196</v>
      </c>
    </row>
    <row r="263" s="13" customFormat="1">
      <c r="A263" s="13"/>
      <c r="B263" s="233"/>
      <c r="C263" s="234"/>
      <c r="D263" s="235" t="s">
        <v>208</v>
      </c>
      <c r="E263" s="236" t="s">
        <v>19</v>
      </c>
      <c r="F263" s="237" t="s">
        <v>2897</v>
      </c>
      <c r="G263" s="234"/>
      <c r="H263" s="236" t="s">
        <v>19</v>
      </c>
      <c r="I263" s="238"/>
      <c r="J263" s="234"/>
      <c r="K263" s="234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208</v>
      </c>
      <c r="AU263" s="243" t="s">
        <v>81</v>
      </c>
      <c r="AV263" s="13" t="s">
        <v>79</v>
      </c>
      <c r="AW263" s="13" t="s">
        <v>33</v>
      </c>
      <c r="AX263" s="13" t="s">
        <v>72</v>
      </c>
      <c r="AY263" s="243" t="s">
        <v>196</v>
      </c>
    </row>
    <row r="264" s="13" customFormat="1">
      <c r="A264" s="13"/>
      <c r="B264" s="233"/>
      <c r="C264" s="234"/>
      <c r="D264" s="235" t="s">
        <v>208</v>
      </c>
      <c r="E264" s="236" t="s">
        <v>19</v>
      </c>
      <c r="F264" s="237" t="s">
        <v>401</v>
      </c>
      <c r="G264" s="234"/>
      <c r="H264" s="236" t="s">
        <v>19</v>
      </c>
      <c r="I264" s="238"/>
      <c r="J264" s="234"/>
      <c r="K264" s="234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208</v>
      </c>
      <c r="AU264" s="243" t="s">
        <v>81</v>
      </c>
      <c r="AV264" s="13" t="s">
        <v>79</v>
      </c>
      <c r="AW264" s="13" t="s">
        <v>33</v>
      </c>
      <c r="AX264" s="13" t="s">
        <v>72</v>
      </c>
      <c r="AY264" s="243" t="s">
        <v>196</v>
      </c>
    </row>
    <row r="265" s="14" customFormat="1">
      <c r="A265" s="14"/>
      <c r="B265" s="244"/>
      <c r="C265" s="245"/>
      <c r="D265" s="235" t="s">
        <v>208</v>
      </c>
      <c r="E265" s="246" t="s">
        <v>19</v>
      </c>
      <c r="F265" s="247" t="s">
        <v>2685</v>
      </c>
      <c r="G265" s="245"/>
      <c r="H265" s="248">
        <v>58.799999999999997</v>
      </c>
      <c r="I265" s="249"/>
      <c r="J265" s="245"/>
      <c r="K265" s="245"/>
      <c r="L265" s="250"/>
      <c r="M265" s="251"/>
      <c r="N265" s="252"/>
      <c r="O265" s="252"/>
      <c r="P265" s="252"/>
      <c r="Q265" s="252"/>
      <c r="R265" s="252"/>
      <c r="S265" s="252"/>
      <c r="T265" s="253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4" t="s">
        <v>208</v>
      </c>
      <c r="AU265" s="254" t="s">
        <v>81</v>
      </c>
      <c r="AV265" s="14" t="s">
        <v>81</v>
      </c>
      <c r="AW265" s="14" t="s">
        <v>33</v>
      </c>
      <c r="AX265" s="14" t="s">
        <v>72</v>
      </c>
      <c r="AY265" s="254" t="s">
        <v>196</v>
      </c>
    </row>
    <row r="266" s="15" customFormat="1">
      <c r="A266" s="15"/>
      <c r="B266" s="255"/>
      <c r="C266" s="256"/>
      <c r="D266" s="235" t="s">
        <v>208</v>
      </c>
      <c r="E266" s="257" t="s">
        <v>19</v>
      </c>
      <c r="F266" s="258" t="s">
        <v>219</v>
      </c>
      <c r="G266" s="256"/>
      <c r="H266" s="259">
        <v>58.799999999999997</v>
      </c>
      <c r="I266" s="260"/>
      <c r="J266" s="256"/>
      <c r="K266" s="256"/>
      <c r="L266" s="261"/>
      <c r="M266" s="262"/>
      <c r="N266" s="263"/>
      <c r="O266" s="263"/>
      <c r="P266" s="263"/>
      <c r="Q266" s="263"/>
      <c r="R266" s="263"/>
      <c r="S266" s="263"/>
      <c r="T266" s="264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5" t="s">
        <v>208</v>
      </c>
      <c r="AU266" s="265" t="s">
        <v>81</v>
      </c>
      <c r="AV266" s="15" t="s">
        <v>204</v>
      </c>
      <c r="AW266" s="15" t="s">
        <v>33</v>
      </c>
      <c r="AX266" s="15" t="s">
        <v>79</v>
      </c>
      <c r="AY266" s="265" t="s">
        <v>196</v>
      </c>
    </row>
    <row r="267" s="2" customFormat="1" ht="24.15" customHeight="1">
      <c r="A267" s="41"/>
      <c r="B267" s="42"/>
      <c r="C267" s="215" t="s">
        <v>491</v>
      </c>
      <c r="D267" s="215" t="s">
        <v>199</v>
      </c>
      <c r="E267" s="216" t="s">
        <v>2898</v>
      </c>
      <c r="F267" s="217" t="s">
        <v>2899</v>
      </c>
      <c r="G267" s="218" t="s">
        <v>202</v>
      </c>
      <c r="H267" s="219">
        <v>58.799999999999997</v>
      </c>
      <c r="I267" s="220"/>
      <c r="J267" s="221">
        <f>ROUND(I267*H267,2)</f>
        <v>0</v>
      </c>
      <c r="K267" s="217" t="s">
        <v>1415</v>
      </c>
      <c r="L267" s="47"/>
      <c r="M267" s="222" t="s">
        <v>19</v>
      </c>
      <c r="N267" s="223" t="s">
        <v>43</v>
      </c>
      <c r="O267" s="87"/>
      <c r="P267" s="224">
        <f>O267*H267</f>
        <v>0</v>
      </c>
      <c r="Q267" s="224">
        <v>0</v>
      </c>
      <c r="R267" s="224">
        <f>Q267*H267</f>
        <v>0</v>
      </c>
      <c r="S267" s="224">
        <v>0</v>
      </c>
      <c r="T267" s="225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6" t="s">
        <v>204</v>
      </c>
      <c r="AT267" s="226" t="s">
        <v>199</v>
      </c>
      <c r="AU267" s="226" t="s">
        <v>81</v>
      </c>
      <c r="AY267" s="20" t="s">
        <v>196</v>
      </c>
      <c r="BE267" s="227">
        <f>IF(N267="základní",J267,0)</f>
        <v>0</v>
      </c>
      <c r="BF267" s="227">
        <f>IF(N267="snížená",J267,0)</f>
        <v>0</v>
      </c>
      <c r="BG267" s="227">
        <f>IF(N267="zákl. přenesená",J267,0)</f>
        <v>0</v>
      </c>
      <c r="BH267" s="227">
        <f>IF(N267="sníž. přenesená",J267,0)</f>
        <v>0</v>
      </c>
      <c r="BI267" s="227">
        <f>IF(N267="nulová",J267,0)</f>
        <v>0</v>
      </c>
      <c r="BJ267" s="20" t="s">
        <v>79</v>
      </c>
      <c r="BK267" s="227">
        <f>ROUND(I267*H267,2)</f>
        <v>0</v>
      </c>
      <c r="BL267" s="20" t="s">
        <v>204</v>
      </c>
      <c r="BM267" s="226" t="s">
        <v>2989</v>
      </c>
    </row>
    <row r="268" s="2" customFormat="1">
      <c r="A268" s="41"/>
      <c r="B268" s="42"/>
      <c r="C268" s="43"/>
      <c r="D268" s="228" t="s">
        <v>206</v>
      </c>
      <c r="E268" s="43"/>
      <c r="F268" s="229" t="s">
        <v>2901</v>
      </c>
      <c r="G268" s="43"/>
      <c r="H268" s="43"/>
      <c r="I268" s="230"/>
      <c r="J268" s="43"/>
      <c r="K268" s="43"/>
      <c r="L268" s="47"/>
      <c r="M268" s="231"/>
      <c r="N268" s="232"/>
      <c r="O268" s="87"/>
      <c r="P268" s="87"/>
      <c r="Q268" s="87"/>
      <c r="R268" s="87"/>
      <c r="S268" s="87"/>
      <c r="T268" s="88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T268" s="20" t="s">
        <v>206</v>
      </c>
      <c r="AU268" s="20" t="s">
        <v>81</v>
      </c>
    </row>
    <row r="269" s="13" customFormat="1">
      <c r="A269" s="13"/>
      <c r="B269" s="233"/>
      <c r="C269" s="234"/>
      <c r="D269" s="235" t="s">
        <v>208</v>
      </c>
      <c r="E269" s="236" t="s">
        <v>19</v>
      </c>
      <c r="F269" s="237" t="s">
        <v>2988</v>
      </c>
      <c r="G269" s="234"/>
      <c r="H269" s="236" t="s">
        <v>19</v>
      </c>
      <c r="I269" s="238"/>
      <c r="J269" s="234"/>
      <c r="K269" s="234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208</v>
      </c>
      <c r="AU269" s="243" t="s">
        <v>81</v>
      </c>
      <c r="AV269" s="13" t="s">
        <v>79</v>
      </c>
      <c r="AW269" s="13" t="s">
        <v>33</v>
      </c>
      <c r="AX269" s="13" t="s">
        <v>72</v>
      </c>
      <c r="AY269" s="243" t="s">
        <v>196</v>
      </c>
    </row>
    <row r="270" s="13" customFormat="1">
      <c r="A270" s="13"/>
      <c r="B270" s="233"/>
      <c r="C270" s="234"/>
      <c r="D270" s="235" t="s">
        <v>208</v>
      </c>
      <c r="E270" s="236" t="s">
        <v>19</v>
      </c>
      <c r="F270" s="237" t="s">
        <v>2897</v>
      </c>
      <c r="G270" s="234"/>
      <c r="H270" s="236" t="s">
        <v>19</v>
      </c>
      <c r="I270" s="238"/>
      <c r="J270" s="234"/>
      <c r="K270" s="234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208</v>
      </c>
      <c r="AU270" s="243" t="s">
        <v>81</v>
      </c>
      <c r="AV270" s="13" t="s">
        <v>79</v>
      </c>
      <c r="AW270" s="13" t="s">
        <v>33</v>
      </c>
      <c r="AX270" s="13" t="s">
        <v>72</v>
      </c>
      <c r="AY270" s="243" t="s">
        <v>196</v>
      </c>
    </row>
    <row r="271" s="13" customFormat="1">
      <c r="A271" s="13"/>
      <c r="B271" s="233"/>
      <c r="C271" s="234"/>
      <c r="D271" s="235" t="s">
        <v>208</v>
      </c>
      <c r="E271" s="236" t="s">
        <v>19</v>
      </c>
      <c r="F271" s="237" t="s">
        <v>401</v>
      </c>
      <c r="G271" s="234"/>
      <c r="H271" s="236" t="s">
        <v>19</v>
      </c>
      <c r="I271" s="238"/>
      <c r="J271" s="234"/>
      <c r="K271" s="234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208</v>
      </c>
      <c r="AU271" s="243" t="s">
        <v>81</v>
      </c>
      <c r="AV271" s="13" t="s">
        <v>79</v>
      </c>
      <c r="AW271" s="13" t="s">
        <v>33</v>
      </c>
      <c r="AX271" s="13" t="s">
        <v>72</v>
      </c>
      <c r="AY271" s="243" t="s">
        <v>196</v>
      </c>
    </row>
    <row r="272" s="14" customFormat="1">
      <c r="A272" s="14"/>
      <c r="B272" s="244"/>
      <c r="C272" s="245"/>
      <c r="D272" s="235" t="s">
        <v>208</v>
      </c>
      <c r="E272" s="246" t="s">
        <v>19</v>
      </c>
      <c r="F272" s="247" t="s">
        <v>2685</v>
      </c>
      <c r="G272" s="245"/>
      <c r="H272" s="248">
        <v>58.799999999999997</v>
      </c>
      <c r="I272" s="249"/>
      <c r="J272" s="245"/>
      <c r="K272" s="245"/>
      <c r="L272" s="250"/>
      <c r="M272" s="251"/>
      <c r="N272" s="252"/>
      <c r="O272" s="252"/>
      <c r="P272" s="252"/>
      <c r="Q272" s="252"/>
      <c r="R272" s="252"/>
      <c r="S272" s="252"/>
      <c r="T272" s="253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4" t="s">
        <v>208</v>
      </c>
      <c r="AU272" s="254" t="s">
        <v>81</v>
      </c>
      <c r="AV272" s="14" t="s">
        <v>81</v>
      </c>
      <c r="AW272" s="14" t="s">
        <v>33</v>
      </c>
      <c r="AX272" s="14" t="s">
        <v>72</v>
      </c>
      <c r="AY272" s="254" t="s">
        <v>196</v>
      </c>
    </row>
    <row r="273" s="15" customFormat="1">
      <c r="A273" s="15"/>
      <c r="B273" s="255"/>
      <c r="C273" s="256"/>
      <c r="D273" s="235" t="s">
        <v>208</v>
      </c>
      <c r="E273" s="257" t="s">
        <v>19</v>
      </c>
      <c r="F273" s="258" t="s">
        <v>219</v>
      </c>
      <c r="G273" s="256"/>
      <c r="H273" s="259">
        <v>58.799999999999997</v>
      </c>
      <c r="I273" s="260"/>
      <c r="J273" s="256"/>
      <c r="K273" s="256"/>
      <c r="L273" s="261"/>
      <c r="M273" s="262"/>
      <c r="N273" s="263"/>
      <c r="O273" s="263"/>
      <c r="P273" s="263"/>
      <c r="Q273" s="263"/>
      <c r="R273" s="263"/>
      <c r="S273" s="263"/>
      <c r="T273" s="264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5" t="s">
        <v>208</v>
      </c>
      <c r="AU273" s="265" t="s">
        <v>81</v>
      </c>
      <c r="AV273" s="15" t="s">
        <v>204</v>
      </c>
      <c r="AW273" s="15" t="s">
        <v>33</v>
      </c>
      <c r="AX273" s="15" t="s">
        <v>79</v>
      </c>
      <c r="AY273" s="265" t="s">
        <v>196</v>
      </c>
    </row>
    <row r="274" s="2" customFormat="1" ht="24.15" customHeight="1">
      <c r="A274" s="41"/>
      <c r="B274" s="42"/>
      <c r="C274" s="215" t="s">
        <v>493</v>
      </c>
      <c r="D274" s="215" t="s">
        <v>199</v>
      </c>
      <c r="E274" s="216" t="s">
        <v>1053</v>
      </c>
      <c r="F274" s="217" t="s">
        <v>1054</v>
      </c>
      <c r="G274" s="218" t="s">
        <v>202</v>
      </c>
      <c r="H274" s="219">
        <v>58.799999999999997</v>
      </c>
      <c r="I274" s="220"/>
      <c r="J274" s="221">
        <f>ROUND(I274*H274,2)</f>
        <v>0</v>
      </c>
      <c r="K274" s="217" t="s">
        <v>203</v>
      </c>
      <c r="L274" s="47"/>
      <c r="M274" s="222" t="s">
        <v>19</v>
      </c>
      <c r="N274" s="223" t="s">
        <v>43</v>
      </c>
      <c r="O274" s="87"/>
      <c r="P274" s="224">
        <f>O274*H274</f>
        <v>0</v>
      </c>
      <c r="Q274" s="224">
        <v>0</v>
      </c>
      <c r="R274" s="224">
        <f>Q274*H274</f>
        <v>0</v>
      </c>
      <c r="S274" s="224">
        <v>0</v>
      </c>
      <c r="T274" s="225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6" t="s">
        <v>204</v>
      </c>
      <c r="AT274" s="226" t="s">
        <v>199</v>
      </c>
      <c r="AU274" s="226" t="s">
        <v>81</v>
      </c>
      <c r="AY274" s="20" t="s">
        <v>196</v>
      </c>
      <c r="BE274" s="227">
        <f>IF(N274="základní",J274,0)</f>
        <v>0</v>
      </c>
      <c r="BF274" s="227">
        <f>IF(N274="snížená",J274,0)</f>
        <v>0</v>
      </c>
      <c r="BG274" s="227">
        <f>IF(N274="zákl. přenesená",J274,0)</f>
        <v>0</v>
      </c>
      <c r="BH274" s="227">
        <f>IF(N274="sníž. přenesená",J274,0)</f>
        <v>0</v>
      </c>
      <c r="BI274" s="227">
        <f>IF(N274="nulová",J274,0)</f>
        <v>0</v>
      </c>
      <c r="BJ274" s="20" t="s">
        <v>79</v>
      </c>
      <c r="BK274" s="227">
        <f>ROUND(I274*H274,2)</f>
        <v>0</v>
      </c>
      <c r="BL274" s="20" t="s">
        <v>204</v>
      </c>
      <c r="BM274" s="226" t="s">
        <v>2990</v>
      </c>
    </row>
    <row r="275" s="2" customFormat="1">
      <c r="A275" s="41"/>
      <c r="B275" s="42"/>
      <c r="C275" s="43"/>
      <c r="D275" s="228" t="s">
        <v>206</v>
      </c>
      <c r="E275" s="43"/>
      <c r="F275" s="229" t="s">
        <v>1056</v>
      </c>
      <c r="G275" s="43"/>
      <c r="H275" s="43"/>
      <c r="I275" s="230"/>
      <c r="J275" s="43"/>
      <c r="K275" s="43"/>
      <c r="L275" s="47"/>
      <c r="M275" s="231"/>
      <c r="N275" s="232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206</v>
      </c>
      <c r="AU275" s="20" t="s">
        <v>81</v>
      </c>
    </row>
    <row r="276" s="13" customFormat="1">
      <c r="A276" s="13"/>
      <c r="B276" s="233"/>
      <c r="C276" s="234"/>
      <c r="D276" s="235" t="s">
        <v>208</v>
      </c>
      <c r="E276" s="236" t="s">
        <v>19</v>
      </c>
      <c r="F276" s="237" t="s">
        <v>2988</v>
      </c>
      <c r="G276" s="234"/>
      <c r="H276" s="236" t="s">
        <v>19</v>
      </c>
      <c r="I276" s="238"/>
      <c r="J276" s="234"/>
      <c r="K276" s="234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208</v>
      </c>
      <c r="AU276" s="243" t="s">
        <v>81</v>
      </c>
      <c r="AV276" s="13" t="s">
        <v>79</v>
      </c>
      <c r="AW276" s="13" t="s">
        <v>33</v>
      </c>
      <c r="AX276" s="13" t="s">
        <v>72</v>
      </c>
      <c r="AY276" s="243" t="s">
        <v>196</v>
      </c>
    </row>
    <row r="277" s="13" customFormat="1">
      <c r="A277" s="13"/>
      <c r="B277" s="233"/>
      <c r="C277" s="234"/>
      <c r="D277" s="235" t="s">
        <v>208</v>
      </c>
      <c r="E277" s="236" t="s">
        <v>19</v>
      </c>
      <c r="F277" s="237" t="s">
        <v>2897</v>
      </c>
      <c r="G277" s="234"/>
      <c r="H277" s="236" t="s">
        <v>19</v>
      </c>
      <c r="I277" s="238"/>
      <c r="J277" s="234"/>
      <c r="K277" s="234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208</v>
      </c>
      <c r="AU277" s="243" t="s">
        <v>81</v>
      </c>
      <c r="AV277" s="13" t="s">
        <v>79</v>
      </c>
      <c r="AW277" s="13" t="s">
        <v>33</v>
      </c>
      <c r="AX277" s="13" t="s">
        <v>72</v>
      </c>
      <c r="AY277" s="243" t="s">
        <v>196</v>
      </c>
    </row>
    <row r="278" s="13" customFormat="1">
      <c r="A278" s="13"/>
      <c r="B278" s="233"/>
      <c r="C278" s="234"/>
      <c r="D278" s="235" t="s">
        <v>208</v>
      </c>
      <c r="E278" s="236" t="s">
        <v>19</v>
      </c>
      <c r="F278" s="237" t="s">
        <v>401</v>
      </c>
      <c r="G278" s="234"/>
      <c r="H278" s="236" t="s">
        <v>19</v>
      </c>
      <c r="I278" s="238"/>
      <c r="J278" s="234"/>
      <c r="K278" s="234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208</v>
      </c>
      <c r="AU278" s="243" t="s">
        <v>81</v>
      </c>
      <c r="AV278" s="13" t="s">
        <v>79</v>
      </c>
      <c r="AW278" s="13" t="s">
        <v>33</v>
      </c>
      <c r="AX278" s="13" t="s">
        <v>72</v>
      </c>
      <c r="AY278" s="243" t="s">
        <v>196</v>
      </c>
    </row>
    <row r="279" s="14" customFormat="1">
      <c r="A279" s="14"/>
      <c r="B279" s="244"/>
      <c r="C279" s="245"/>
      <c r="D279" s="235" t="s">
        <v>208</v>
      </c>
      <c r="E279" s="246" t="s">
        <v>19</v>
      </c>
      <c r="F279" s="247" t="s">
        <v>2685</v>
      </c>
      <c r="G279" s="245"/>
      <c r="H279" s="248">
        <v>58.799999999999997</v>
      </c>
      <c r="I279" s="249"/>
      <c r="J279" s="245"/>
      <c r="K279" s="245"/>
      <c r="L279" s="250"/>
      <c r="M279" s="251"/>
      <c r="N279" s="252"/>
      <c r="O279" s="252"/>
      <c r="P279" s="252"/>
      <c r="Q279" s="252"/>
      <c r="R279" s="252"/>
      <c r="S279" s="252"/>
      <c r="T279" s="253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4" t="s">
        <v>208</v>
      </c>
      <c r="AU279" s="254" t="s">
        <v>81</v>
      </c>
      <c r="AV279" s="14" t="s">
        <v>81</v>
      </c>
      <c r="AW279" s="14" t="s">
        <v>33</v>
      </c>
      <c r="AX279" s="14" t="s">
        <v>72</v>
      </c>
      <c r="AY279" s="254" t="s">
        <v>196</v>
      </c>
    </row>
    <row r="280" s="15" customFormat="1">
      <c r="A280" s="15"/>
      <c r="B280" s="255"/>
      <c r="C280" s="256"/>
      <c r="D280" s="235" t="s">
        <v>208</v>
      </c>
      <c r="E280" s="257" t="s">
        <v>19</v>
      </c>
      <c r="F280" s="258" t="s">
        <v>219</v>
      </c>
      <c r="G280" s="256"/>
      <c r="H280" s="259">
        <v>58.799999999999997</v>
      </c>
      <c r="I280" s="260"/>
      <c r="J280" s="256"/>
      <c r="K280" s="256"/>
      <c r="L280" s="261"/>
      <c r="M280" s="262"/>
      <c r="N280" s="263"/>
      <c r="O280" s="263"/>
      <c r="P280" s="263"/>
      <c r="Q280" s="263"/>
      <c r="R280" s="263"/>
      <c r="S280" s="263"/>
      <c r="T280" s="264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5" t="s">
        <v>208</v>
      </c>
      <c r="AU280" s="265" t="s">
        <v>81</v>
      </c>
      <c r="AV280" s="15" t="s">
        <v>204</v>
      </c>
      <c r="AW280" s="15" t="s">
        <v>33</v>
      </c>
      <c r="AX280" s="15" t="s">
        <v>79</v>
      </c>
      <c r="AY280" s="265" t="s">
        <v>196</v>
      </c>
    </row>
    <row r="281" s="2" customFormat="1" ht="16.5" customHeight="1">
      <c r="A281" s="41"/>
      <c r="B281" s="42"/>
      <c r="C281" s="280" t="s">
        <v>472</v>
      </c>
      <c r="D281" s="280" t="s">
        <v>407</v>
      </c>
      <c r="E281" s="281" t="s">
        <v>2991</v>
      </c>
      <c r="F281" s="282" t="s">
        <v>2992</v>
      </c>
      <c r="G281" s="283" t="s">
        <v>1060</v>
      </c>
      <c r="H281" s="284">
        <v>1.764</v>
      </c>
      <c r="I281" s="285"/>
      <c r="J281" s="286">
        <f>ROUND(I281*H281,2)</f>
        <v>0</v>
      </c>
      <c r="K281" s="282" t="s">
        <v>203</v>
      </c>
      <c r="L281" s="287"/>
      <c r="M281" s="288" t="s">
        <v>19</v>
      </c>
      <c r="N281" s="289" t="s">
        <v>43</v>
      </c>
      <c r="O281" s="87"/>
      <c r="P281" s="224">
        <f>O281*H281</f>
        <v>0</v>
      </c>
      <c r="Q281" s="224">
        <v>0.001</v>
      </c>
      <c r="R281" s="224">
        <f>Q281*H281</f>
        <v>0.0017639999999999999</v>
      </c>
      <c r="S281" s="224">
        <v>0</v>
      </c>
      <c r="T281" s="225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6" t="s">
        <v>284</v>
      </c>
      <c r="AT281" s="226" t="s">
        <v>407</v>
      </c>
      <c r="AU281" s="226" t="s">
        <v>81</v>
      </c>
      <c r="AY281" s="20" t="s">
        <v>196</v>
      </c>
      <c r="BE281" s="227">
        <f>IF(N281="základní",J281,0)</f>
        <v>0</v>
      </c>
      <c r="BF281" s="227">
        <f>IF(N281="snížená",J281,0)</f>
        <v>0</v>
      </c>
      <c r="BG281" s="227">
        <f>IF(N281="zákl. přenesená",J281,0)</f>
        <v>0</v>
      </c>
      <c r="BH281" s="227">
        <f>IF(N281="sníž. přenesená",J281,0)</f>
        <v>0</v>
      </c>
      <c r="BI281" s="227">
        <f>IF(N281="nulová",J281,0)</f>
        <v>0</v>
      </c>
      <c r="BJ281" s="20" t="s">
        <v>79</v>
      </c>
      <c r="BK281" s="227">
        <f>ROUND(I281*H281,2)</f>
        <v>0</v>
      </c>
      <c r="BL281" s="20" t="s">
        <v>204</v>
      </c>
      <c r="BM281" s="226" t="s">
        <v>2993</v>
      </c>
    </row>
    <row r="282" s="13" customFormat="1">
      <c r="A282" s="13"/>
      <c r="B282" s="233"/>
      <c r="C282" s="234"/>
      <c r="D282" s="235" t="s">
        <v>208</v>
      </c>
      <c r="E282" s="236" t="s">
        <v>19</v>
      </c>
      <c r="F282" s="237" t="s">
        <v>2994</v>
      </c>
      <c r="G282" s="234"/>
      <c r="H282" s="236" t="s">
        <v>19</v>
      </c>
      <c r="I282" s="238"/>
      <c r="J282" s="234"/>
      <c r="K282" s="234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208</v>
      </c>
      <c r="AU282" s="243" t="s">
        <v>81</v>
      </c>
      <c r="AV282" s="13" t="s">
        <v>79</v>
      </c>
      <c r="AW282" s="13" t="s">
        <v>33</v>
      </c>
      <c r="AX282" s="13" t="s">
        <v>72</v>
      </c>
      <c r="AY282" s="243" t="s">
        <v>196</v>
      </c>
    </row>
    <row r="283" s="13" customFormat="1">
      <c r="A283" s="13"/>
      <c r="B283" s="233"/>
      <c r="C283" s="234"/>
      <c r="D283" s="235" t="s">
        <v>208</v>
      </c>
      <c r="E283" s="236" t="s">
        <v>19</v>
      </c>
      <c r="F283" s="237" t="s">
        <v>2995</v>
      </c>
      <c r="G283" s="234"/>
      <c r="H283" s="236" t="s">
        <v>19</v>
      </c>
      <c r="I283" s="238"/>
      <c r="J283" s="234"/>
      <c r="K283" s="234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208</v>
      </c>
      <c r="AU283" s="243" t="s">
        <v>81</v>
      </c>
      <c r="AV283" s="13" t="s">
        <v>79</v>
      </c>
      <c r="AW283" s="13" t="s">
        <v>33</v>
      </c>
      <c r="AX283" s="13" t="s">
        <v>72</v>
      </c>
      <c r="AY283" s="243" t="s">
        <v>196</v>
      </c>
    </row>
    <row r="284" s="13" customFormat="1">
      <c r="A284" s="13"/>
      <c r="B284" s="233"/>
      <c r="C284" s="234"/>
      <c r="D284" s="235" t="s">
        <v>208</v>
      </c>
      <c r="E284" s="236" t="s">
        <v>19</v>
      </c>
      <c r="F284" s="237" t="s">
        <v>2988</v>
      </c>
      <c r="G284" s="234"/>
      <c r="H284" s="236" t="s">
        <v>19</v>
      </c>
      <c r="I284" s="238"/>
      <c r="J284" s="234"/>
      <c r="K284" s="234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208</v>
      </c>
      <c r="AU284" s="243" t="s">
        <v>81</v>
      </c>
      <c r="AV284" s="13" t="s">
        <v>79</v>
      </c>
      <c r="AW284" s="13" t="s">
        <v>33</v>
      </c>
      <c r="AX284" s="13" t="s">
        <v>72</v>
      </c>
      <c r="AY284" s="243" t="s">
        <v>196</v>
      </c>
    </row>
    <row r="285" s="13" customFormat="1">
      <c r="A285" s="13"/>
      <c r="B285" s="233"/>
      <c r="C285" s="234"/>
      <c r="D285" s="235" t="s">
        <v>208</v>
      </c>
      <c r="E285" s="236" t="s">
        <v>19</v>
      </c>
      <c r="F285" s="237" t="s">
        <v>2897</v>
      </c>
      <c r="G285" s="234"/>
      <c r="H285" s="236" t="s">
        <v>19</v>
      </c>
      <c r="I285" s="238"/>
      <c r="J285" s="234"/>
      <c r="K285" s="234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208</v>
      </c>
      <c r="AU285" s="243" t="s">
        <v>81</v>
      </c>
      <c r="AV285" s="13" t="s">
        <v>79</v>
      </c>
      <c r="AW285" s="13" t="s">
        <v>33</v>
      </c>
      <c r="AX285" s="13" t="s">
        <v>72</v>
      </c>
      <c r="AY285" s="243" t="s">
        <v>196</v>
      </c>
    </row>
    <row r="286" s="13" customFormat="1">
      <c r="A286" s="13"/>
      <c r="B286" s="233"/>
      <c r="C286" s="234"/>
      <c r="D286" s="235" t="s">
        <v>208</v>
      </c>
      <c r="E286" s="236" t="s">
        <v>19</v>
      </c>
      <c r="F286" s="237" t="s">
        <v>401</v>
      </c>
      <c r="G286" s="234"/>
      <c r="H286" s="236" t="s">
        <v>19</v>
      </c>
      <c r="I286" s="238"/>
      <c r="J286" s="234"/>
      <c r="K286" s="234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208</v>
      </c>
      <c r="AU286" s="243" t="s">
        <v>81</v>
      </c>
      <c r="AV286" s="13" t="s">
        <v>79</v>
      </c>
      <c r="AW286" s="13" t="s">
        <v>33</v>
      </c>
      <c r="AX286" s="13" t="s">
        <v>72</v>
      </c>
      <c r="AY286" s="243" t="s">
        <v>196</v>
      </c>
    </row>
    <row r="287" s="13" customFormat="1">
      <c r="A287" s="13"/>
      <c r="B287" s="233"/>
      <c r="C287" s="234"/>
      <c r="D287" s="235" t="s">
        <v>208</v>
      </c>
      <c r="E287" s="236" t="s">
        <v>19</v>
      </c>
      <c r="F287" s="237" t="s">
        <v>2996</v>
      </c>
      <c r="G287" s="234"/>
      <c r="H287" s="236" t="s">
        <v>19</v>
      </c>
      <c r="I287" s="238"/>
      <c r="J287" s="234"/>
      <c r="K287" s="234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208</v>
      </c>
      <c r="AU287" s="243" t="s">
        <v>81</v>
      </c>
      <c r="AV287" s="13" t="s">
        <v>79</v>
      </c>
      <c r="AW287" s="13" t="s">
        <v>33</v>
      </c>
      <c r="AX287" s="13" t="s">
        <v>72</v>
      </c>
      <c r="AY287" s="243" t="s">
        <v>196</v>
      </c>
    </row>
    <row r="288" s="14" customFormat="1">
      <c r="A288" s="14"/>
      <c r="B288" s="244"/>
      <c r="C288" s="245"/>
      <c r="D288" s="235" t="s">
        <v>208</v>
      </c>
      <c r="E288" s="246" t="s">
        <v>19</v>
      </c>
      <c r="F288" s="247" t="s">
        <v>2997</v>
      </c>
      <c r="G288" s="245"/>
      <c r="H288" s="248">
        <v>1.764</v>
      </c>
      <c r="I288" s="249"/>
      <c r="J288" s="245"/>
      <c r="K288" s="245"/>
      <c r="L288" s="250"/>
      <c r="M288" s="251"/>
      <c r="N288" s="252"/>
      <c r="O288" s="252"/>
      <c r="P288" s="252"/>
      <c r="Q288" s="252"/>
      <c r="R288" s="252"/>
      <c r="S288" s="252"/>
      <c r="T288" s="253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4" t="s">
        <v>208</v>
      </c>
      <c r="AU288" s="254" t="s">
        <v>81</v>
      </c>
      <c r="AV288" s="14" t="s">
        <v>81</v>
      </c>
      <c r="AW288" s="14" t="s">
        <v>33</v>
      </c>
      <c r="AX288" s="14" t="s">
        <v>72</v>
      </c>
      <c r="AY288" s="254" t="s">
        <v>196</v>
      </c>
    </row>
    <row r="289" s="15" customFormat="1">
      <c r="A289" s="15"/>
      <c r="B289" s="255"/>
      <c r="C289" s="256"/>
      <c r="D289" s="235" t="s">
        <v>208</v>
      </c>
      <c r="E289" s="257" t="s">
        <v>19</v>
      </c>
      <c r="F289" s="258" t="s">
        <v>219</v>
      </c>
      <c r="G289" s="256"/>
      <c r="H289" s="259">
        <v>1.764</v>
      </c>
      <c r="I289" s="260"/>
      <c r="J289" s="256"/>
      <c r="K289" s="256"/>
      <c r="L289" s="261"/>
      <c r="M289" s="262"/>
      <c r="N289" s="263"/>
      <c r="O289" s="263"/>
      <c r="P289" s="263"/>
      <c r="Q289" s="263"/>
      <c r="R289" s="263"/>
      <c r="S289" s="263"/>
      <c r="T289" s="264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65" t="s">
        <v>208</v>
      </c>
      <c r="AU289" s="265" t="s">
        <v>81</v>
      </c>
      <c r="AV289" s="15" t="s">
        <v>204</v>
      </c>
      <c r="AW289" s="15" t="s">
        <v>33</v>
      </c>
      <c r="AX289" s="15" t="s">
        <v>79</v>
      </c>
      <c r="AY289" s="265" t="s">
        <v>196</v>
      </c>
    </row>
    <row r="290" s="2" customFormat="1" ht="16.5" customHeight="1">
      <c r="A290" s="41"/>
      <c r="B290" s="42"/>
      <c r="C290" s="215" t="s">
        <v>500</v>
      </c>
      <c r="D290" s="215" t="s">
        <v>199</v>
      </c>
      <c r="E290" s="216" t="s">
        <v>2927</v>
      </c>
      <c r="F290" s="217" t="s">
        <v>2928</v>
      </c>
      <c r="G290" s="218" t="s">
        <v>317</v>
      </c>
      <c r="H290" s="219">
        <v>0.001</v>
      </c>
      <c r="I290" s="220"/>
      <c r="J290" s="221">
        <f>ROUND(I290*H290,2)</f>
        <v>0</v>
      </c>
      <c r="K290" s="217" t="s">
        <v>203</v>
      </c>
      <c r="L290" s="47"/>
      <c r="M290" s="222" t="s">
        <v>19</v>
      </c>
      <c r="N290" s="223" t="s">
        <v>43</v>
      </c>
      <c r="O290" s="87"/>
      <c r="P290" s="224">
        <f>O290*H290</f>
        <v>0</v>
      </c>
      <c r="Q290" s="224">
        <v>0</v>
      </c>
      <c r="R290" s="224">
        <f>Q290*H290</f>
        <v>0</v>
      </c>
      <c r="S290" s="224">
        <v>0</v>
      </c>
      <c r="T290" s="225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6" t="s">
        <v>204</v>
      </c>
      <c r="AT290" s="226" t="s">
        <v>199</v>
      </c>
      <c r="AU290" s="226" t="s">
        <v>81</v>
      </c>
      <c r="AY290" s="20" t="s">
        <v>196</v>
      </c>
      <c r="BE290" s="227">
        <f>IF(N290="základní",J290,0)</f>
        <v>0</v>
      </c>
      <c r="BF290" s="227">
        <f>IF(N290="snížená",J290,0)</f>
        <v>0</v>
      </c>
      <c r="BG290" s="227">
        <f>IF(N290="zákl. přenesená",J290,0)</f>
        <v>0</v>
      </c>
      <c r="BH290" s="227">
        <f>IF(N290="sníž. přenesená",J290,0)</f>
        <v>0</v>
      </c>
      <c r="BI290" s="227">
        <f>IF(N290="nulová",J290,0)</f>
        <v>0</v>
      </c>
      <c r="BJ290" s="20" t="s">
        <v>79</v>
      </c>
      <c r="BK290" s="227">
        <f>ROUND(I290*H290,2)</f>
        <v>0</v>
      </c>
      <c r="BL290" s="20" t="s">
        <v>204</v>
      </c>
      <c r="BM290" s="226" t="s">
        <v>2998</v>
      </c>
    </row>
    <row r="291" s="2" customFormat="1">
      <c r="A291" s="41"/>
      <c r="B291" s="42"/>
      <c r="C291" s="43"/>
      <c r="D291" s="228" t="s">
        <v>206</v>
      </c>
      <c r="E291" s="43"/>
      <c r="F291" s="229" t="s">
        <v>2930</v>
      </c>
      <c r="G291" s="43"/>
      <c r="H291" s="43"/>
      <c r="I291" s="230"/>
      <c r="J291" s="43"/>
      <c r="K291" s="43"/>
      <c r="L291" s="47"/>
      <c r="M291" s="231"/>
      <c r="N291" s="232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206</v>
      </c>
      <c r="AU291" s="20" t="s">
        <v>81</v>
      </c>
    </row>
    <row r="292" s="13" customFormat="1">
      <c r="A292" s="13"/>
      <c r="B292" s="233"/>
      <c r="C292" s="234"/>
      <c r="D292" s="235" t="s">
        <v>208</v>
      </c>
      <c r="E292" s="236" t="s">
        <v>19</v>
      </c>
      <c r="F292" s="237" t="s">
        <v>2932</v>
      </c>
      <c r="G292" s="234"/>
      <c r="H292" s="236" t="s">
        <v>19</v>
      </c>
      <c r="I292" s="238"/>
      <c r="J292" s="234"/>
      <c r="K292" s="234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208</v>
      </c>
      <c r="AU292" s="243" t="s">
        <v>81</v>
      </c>
      <c r="AV292" s="13" t="s">
        <v>79</v>
      </c>
      <c r="AW292" s="13" t="s">
        <v>33</v>
      </c>
      <c r="AX292" s="13" t="s">
        <v>72</v>
      </c>
      <c r="AY292" s="243" t="s">
        <v>196</v>
      </c>
    </row>
    <row r="293" s="13" customFormat="1">
      <c r="A293" s="13"/>
      <c r="B293" s="233"/>
      <c r="C293" s="234"/>
      <c r="D293" s="235" t="s">
        <v>208</v>
      </c>
      <c r="E293" s="236" t="s">
        <v>19</v>
      </c>
      <c r="F293" s="237" t="s">
        <v>2988</v>
      </c>
      <c r="G293" s="234"/>
      <c r="H293" s="236" t="s">
        <v>19</v>
      </c>
      <c r="I293" s="238"/>
      <c r="J293" s="234"/>
      <c r="K293" s="234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208</v>
      </c>
      <c r="AU293" s="243" t="s">
        <v>81</v>
      </c>
      <c r="AV293" s="13" t="s">
        <v>79</v>
      </c>
      <c r="AW293" s="13" t="s">
        <v>33</v>
      </c>
      <c r="AX293" s="13" t="s">
        <v>72</v>
      </c>
      <c r="AY293" s="243" t="s">
        <v>196</v>
      </c>
    </row>
    <row r="294" s="13" customFormat="1">
      <c r="A294" s="13"/>
      <c r="B294" s="233"/>
      <c r="C294" s="234"/>
      <c r="D294" s="235" t="s">
        <v>208</v>
      </c>
      <c r="E294" s="236" t="s">
        <v>19</v>
      </c>
      <c r="F294" s="237" t="s">
        <v>2897</v>
      </c>
      <c r="G294" s="234"/>
      <c r="H294" s="236" t="s">
        <v>19</v>
      </c>
      <c r="I294" s="238"/>
      <c r="J294" s="234"/>
      <c r="K294" s="234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208</v>
      </c>
      <c r="AU294" s="243" t="s">
        <v>81</v>
      </c>
      <c r="AV294" s="13" t="s">
        <v>79</v>
      </c>
      <c r="AW294" s="13" t="s">
        <v>33</v>
      </c>
      <c r="AX294" s="13" t="s">
        <v>72</v>
      </c>
      <c r="AY294" s="243" t="s">
        <v>196</v>
      </c>
    </row>
    <row r="295" s="13" customFormat="1">
      <c r="A295" s="13"/>
      <c r="B295" s="233"/>
      <c r="C295" s="234"/>
      <c r="D295" s="235" t="s">
        <v>208</v>
      </c>
      <c r="E295" s="236" t="s">
        <v>19</v>
      </c>
      <c r="F295" s="237" t="s">
        <v>401</v>
      </c>
      <c r="G295" s="234"/>
      <c r="H295" s="236" t="s">
        <v>19</v>
      </c>
      <c r="I295" s="238"/>
      <c r="J295" s="234"/>
      <c r="K295" s="234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208</v>
      </c>
      <c r="AU295" s="243" t="s">
        <v>81</v>
      </c>
      <c r="AV295" s="13" t="s">
        <v>79</v>
      </c>
      <c r="AW295" s="13" t="s">
        <v>33</v>
      </c>
      <c r="AX295" s="13" t="s">
        <v>72</v>
      </c>
      <c r="AY295" s="243" t="s">
        <v>196</v>
      </c>
    </row>
    <row r="296" s="14" customFormat="1">
      <c r="A296" s="14"/>
      <c r="B296" s="244"/>
      <c r="C296" s="245"/>
      <c r="D296" s="235" t="s">
        <v>208</v>
      </c>
      <c r="E296" s="246" t="s">
        <v>19</v>
      </c>
      <c r="F296" s="247" t="s">
        <v>2999</v>
      </c>
      <c r="G296" s="245"/>
      <c r="H296" s="248">
        <v>0.001</v>
      </c>
      <c r="I296" s="249"/>
      <c r="J296" s="245"/>
      <c r="K296" s="245"/>
      <c r="L296" s="250"/>
      <c r="M296" s="251"/>
      <c r="N296" s="252"/>
      <c r="O296" s="252"/>
      <c r="P296" s="252"/>
      <c r="Q296" s="252"/>
      <c r="R296" s="252"/>
      <c r="S296" s="252"/>
      <c r="T296" s="253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4" t="s">
        <v>208</v>
      </c>
      <c r="AU296" s="254" t="s">
        <v>81</v>
      </c>
      <c r="AV296" s="14" t="s">
        <v>81</v>
      </c>
      <c r="AW296" s="14" t="s">
        <v>33</v>
      </c>
      <c r="AX296" s="14" t="s">
        <v>72</v>
      </c>
      <c r="AY296" s="254" t="s">
        <v>196</v>
      </c>
    </row>
    <row r="297" s="15" customFormat="1">
      <c r="A297" s="15"/>
      <c r="B297" s="255"/>
      <c r="C297" s="256"/>
      <c r="D297" s="235" t="s">
        <v>208</v>
      </c>
      <c r="E297" s="257" t="s">
        <v>19</v>
      </c>
      <c r="F297" s="258" t="s">
        <v>219</v>
      </c>
      <c r="G297" s="256"/>
      <c r="H297" s="259">
        <v>0.001</v>
      </c>
      <c r="I297" s="260"/>
      <c r="J297" s="256"/>
      <c r="K297" s="256"/>
      <c r="L297" s="261"/>
      <c r="M297" s="262"/>
      <c r="N297" s="263"/>
      <c r="O297" s="263"/>
      <c r="P297" s="263"/>
      <c r="Q297" s="263"/>
      <c r="R297" s="263"/>
      <c r="S297" s="263"/>
      <c r="T297" s="264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T297" s="265" t="s">
        <v>208</v>
      </c>
      <c r="AU297" s="265" t="s">
        <v>81</v>
      </c>
      <c r="AV297" s="15" t="s">
        <v>204</v>
      </c>
      <c r="AW297" s="15" t="s">
        <v>33</v>
      </c>
      <c r="AX297" s="15" t="s">
        <v>79</v>
      </c>
      <c r="AY297" s="265" t="s">
        <v>196</v>
      </c>
    </row>
    <row r="298" s="2" customFormat="1" ht="16.5" customHeight="1">
      <c r="A298" s="41"/>
      <c r="B298" s="42"/>
      <c r="C298" s="280" t="s">
        <v>505</v>
      </c>
      <c r="D298" s="280" t="s">
        <v>407</v>
      </c>
      <c r="E298" s="281" t="s">
        <v>2933</v>
      </c>
      <c r="F298" s="282" t="s">
        <v>2934</v>
      </c>
      <c r="G298" s="283" t="s">
        <v>1060</v>
      </c>
      <c r="H298" s="284">
        <v>0.58799999999999997</v>
      </c>
      <c r="I298" s="285"/>
      <c r="J298" s="286">
        <f>ROUND(I298*H298,2)</f>
        <v>0</v>
      </c>
      <c r="K298" s="282" t="s">
        <v>19</v>
      </c>
      <c r="L298" s="287"/>
      <c r="M298" s="288" t="s">
        <v>19</v>
      </c>
      <c r="N298" s="289" t="s">
        <v>43</v>
      </c>
      <c r="O298" s="87"/>
      <c r="P298" s="224">
        <f>O298*H298</f>
        <v>0</v>
      </c>
      <c r="Q298" s="224">
        <v>0.001</v>
      </c>
      <c r="R298" s="224">
        <f>Q298*H298</f>
        <v>0.00058799999999999998</v>
      </c>
      <c r="S298" s="224">
        <v>0</v>
      </c>
      <c r="T298" s="225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6" t="s">
        <v>284</v>
      </c>
      <c r="AT298" s="226" t="s">
        <v>407</v>
      </c>
      <c r="AU298" s="226" t="s">
        <v>81</v>
      </c>
      <c r="AY298" s="20" t="s">
        <v>196</v>
      </c>
      <c r="BE298" s="227">
        <f>IF(N298="základní",J298,0)</f>
        <v>0</v>
      </c>
      <c r="BF298" s="227">
        <f>IF(N298="snížená",J298,0)</f>
        <v>0</v>
      </c>
      <c r="BG298" s="227">
        <f>IF(N298="zákl. přenesená",J298,0)</f>
        <v>0</v>
      </c>
      <c r="BH298" s="227">
        <f>IF(N298="sníž. přenesená",J298,0)</f>
        <v>0</v>
      </c>
      <c r="BI298" s="227">
        <f>IF(N298="nulová",J298,0)</f>
        <v>0</v>
      </c>
      <c r="BJ298" s="20" t="s">
        <v>79</v>
      </c>
      <c r="BK298" s="227">
        <f>ROUND(I298*H298,2)</f>
        <v>0</v>
      </c>
      <c r="BL298" s="20" t="s">
        <v>204</v>
      </c>
      <c r="BM298" s="226" t="s">
        <v>3000</v>
      </c>
    </row>
    <row r="299" s="13" customFormat="1">
      <c r="A299" s="13"/>
      <c r="B299" s="233"/>
      <c r="C299" s="234"/>
      <c r="D299" s="235" t="s">
        <v>208</v>
      </c>
      <c r="E299" s="236" t="s">
        <v>19</v>
      </c>
      <c r="F299" s="237" t="s">
        <v>2988</v>
      </c>
      <c r="G299" s="234"/>
      <c r="H299" s="236" t="s">
        <v>19</v>
      </c>
      <c r="I299" s="238"/>
      <c r="J299" s="234"/>
      <c r="K299" s="234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208</v>
      </c>
      <c r="AU299" s="243" t="s">
        <v>81</v>
      </c>
      <c r="AV299" s="13" t="s">
        <v>79</v>
      </c>
      <c r="AW299" s="13" t="s">
        <v>33</v>
      </c>
      <c r="AX299" s="13" t="s">
        <v>72</v>
      </c>
      <c r="AY299" s="243" t="s">
        <v>196</v>
      </c>
    </row>
    <row r="300" s="13" customFormat="1">
      <c r="A300" s="13"/>
      <c r="B300" s="233"/>
      <c r="C300" s="234"/>
      <c r="D300" s="235" t="s">
        <v>208</v>
      </c>
      <c r="E300" s="236" t="s">
        <v>19</v>
      </c>
      <c r="F300" s="237" t="s">
        <v>2897</v>
      </c>
      <c r="G300" s="234"/>
      <c r="H300" s="236" t="s">
        <v>19</v>
      </c>
      <c r="I300" s="238"/>
      <c r="J300" s="234"/>
      <c r="K300" s="234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208</v>
      </c>
      <c r="AU300" s="243" t="s">
        <v>81</v>
      </c>
      <c r="AV300" s="13" t="s">
        <v>79</v>
      </c>
      <c r="AW300" s="13" t="s">
        <v>33</v>
      </c>
      <c r="AX300" s="13" t="s">
        <v>72</v>
      </c>
      <c r="AY300" s="243" t="s">
        <v>196</v>
      </c>
    </row>
    <row r="301" s="13" customFormat="1">
      <c r="A301" s="13"/>
      <c r="B301" s="233"/>
      <c r="C301" s="234"/>
      <c r="D301" s="235" t="s">
        <v>208</v>
      </c>
      <c r="E301" s="236" t="s">
        <v>19</v>
      </c>
      <c r="F301" s="237" t="s">
        <v>401</v>
      </c>
      <c r="G301" s="234"/>
      <c r="H301" s="236" t="s">
        <v>19</v>
      </c>
      <c r="I301" s="238"/>
      <c r="J301" s="234"/>
      <c r="K301" s="234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208</v>
      </c>
      <c r="AU301" s="243" t="s">
        <v>81</v>
      </c>
      <c r="AV301" s="13" t="s">
        <v>79</v>
      </c>
      <c r="AW301" s="13" t="s">
        <v>33</v>
      </c>
      <c r="AX301" s="13" t="s">
        <v>72</v>
      </c>
      <c r="AY301" s="243" t="s">
        <v>196</v>
      </c>
    </row>
    <row r="302" s="14" customFormat="1">
      <c r="A302" s="14"/>
      <c r="B302" s="244"/>
      <c r="C302" s="245"/>
      <c r="D302" s="235" t="s">
        <v>208</v>
      </c>
      <c r="E302" s="246" t="s">
        <v>19</v>
      </c>
      <c r="F302" s="247" t="s">
        <v>3001</v>
      </c>
      <c r="G302" s="245"/>
      <c r="H302" s="248">
        <v>0.58799999999999997</v>
      </c>
      <c r="I302" s="249"/>
      <c r="J302" s="245"/>
      <c r="K302" s="245"/>
      <c r="L302" s="250"/>
      <c r="M302" s="251"/>
      <c r="N302" s="252"/>
      <c r="O302" s="252"/>
      <c r="P302" s="252"/>
      <c r="Q302" s="252"/>
      <c r="R302" s="252"/>
      <c r="S302" s="252"/>
      <c r="T302" s="253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4" t="s">
        <v>208</v>
      </c>
      <c r="AU302" s="254" t="s">
        <v>81</v>
      </c>
      <c r="AV302" s="14" t="s">
        <v>81</v>
      </c>
      <c r="AW302" s="14" t="s">
        <v>33</v>
      </c>
      <c r="AX302" s="14" t="s">
        <v>72</v>
      </c>
      <c r="AY302" s="254" t="s">
        <v>196</v>
      </c>
    </row>
    <row r="303" s="15" customFormat="1">
      <c r="A303" s="15"/>
      <c r="B303" s="255"/>
      <c r="C303" s="256"/>
      <c r="D303" s="235" t="s">
        <v>208</v>
      </c>
      <c r="E303" s="257" t="s">
        <v>19</v>
      </c>
      <c r="F303" s="258" t="s">
        <v>219</v>
      </c>
      <c r="G303" s="256"/>
      <c r="H303" s="259">
        <v>0.58799999999999997</v>
      </c>
      <c r="I303" s="260"/>
      <c r="J303" s="256"/>
      <c r="K303" s="256"/>
      <c r="L303" s="261"/>
      <c r="M303" s="262"/>
      <c r="N303" s="263"/>
      <c r="O303" s="263"/>
      <c r="P303" s="263"/>
      <c r="Q303" s="263"/>
      <c r="R303" s="263"/>
      <c r="S303" s="263"/>
      <c r="T303" s="264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5" t="s">
        <v>208</v>
      </c>
      <c r="AU303" s="265" t="s">
        <v>81</v>
      </c>
      <c r="AV303" s="15" t="s">
        <v>204</v>
      </c>
      <c r="AW303" s="15" t="s">
        <v>33</v>
      </c>
      <c r="AX303" s="15" t="s">
        <v>79</v>
      </c>
      <c r="AY303" s="265" t="s">
        <v>196</v>
      </c>
    </row>
    <row r="304" s="2" customFormat="1" ht="16.5" customHeight="1">
      <c r="A304" s="41"/>
      <c r="B304" s="42"/>
      <c r="C304" s="215" t="s">
        <v>510</v>
      </c>
      <c r="D304" s="215" t="s">
        <v>199</v>
      </c>
      <c r="E304" s="216" t="s">
        <v>2927</v>
      </c>
      <c r="F304" s="217" t="s">
        <v>2928</v>
      </c>
      <c r="G304" s="218" t="s">
        <v>317</v>
      </c>
      <c r="H304" s="219">
        <v>0.0089999999999999993</v>
      </c>
      <c r="I304" s="220"/>
      <c r="J304" s="221">
        <f>ROUND(I304*H304,2)</f>
        <v>0</v>
      </c>
      <c r="K304" s="217" t="s">
        <v>203</v>
      </c>
      <c r="L304" s="47"/>
      <c r="M304" s="222" t="s">
        <v>19</v>
      </c>
      <c r="N304" s="223" t="s">
        <v>43</v>
      </c>
      <c r="O304" s="87"/>
      <c r="P304" s="224">
        <f>O304*H304</f>
        <v>0</v>
      </c>
      <c r="Q304" s="224">
        <v>0</v>
      </c>
      <c r="R304" s="224">
        <f>Q304*H304</f>
        <v>0</v>
      </c>
      <c r="S304" s="224">
        <v>0</v>
      </c>
      <c r="T304" s="225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6" t="s">
        <v>204</v>
      </c>
      <c r="AT304" s="226" t="s">
        <v>199</v>
      </c>
      <c r="AU304" s="226" t="s">
        <v>81</v>
      </c>
      <c r="AY304" s="20" t="s">
        <v>196</v>
      </c>
      <c r="BE304" s="227">
        <f>IF(N304="základní",J304,0)</f>
        <v>0</v>
      </c>
      <c r="BF304" s="227">
        <f>IF(N304="snížená",J304,0)</f>
        <v>0</v>
      </c>
      <c r="BG304" s="227">
        <f>IF(N304="zákl. přenesená",J304,0)</f>
        <v>0</v>
      </c>
      <c r="BH304" s="227">
        <f>IF(N304="sníž. přenesená",J304,0)</f>
        <v>0</v>
      </c>
      <c r="BI304" s="227">
        <f>IF(N304="nulová",J304,0)</f>
        <v>0</v>
      </c>
      <c r="BJ304" s="20" t="s">
        <v>79</v>
      </c>
      <c r="BK304" s="227">
        <f>ROUND(I304*H304,2)</f>
        <v>0</v>
      </c>
      <c r="BL304" s="20" t="s">
        <v>204</v>
      </c>
      <c r="BM304" s="226" t="s">
        <v>3002</v>
      </c>
    </row>
    <row r="305" s="2" customFormat="1">
      <c r="A305" s="41"/>
      <c r="B305" s="42"/>
      <c r="C305" s="43"/>
      <c r="D305" s="228" t="s">
        <v>206</v>
      </c>
      <c r="E305" s="43"/>
      <c r="F305" s="229" t="s">
        <v>2930</v>
      </c>
      <c r="G305" s="43"/>
      <c r="H305" s="43"/>
      <c r="I305" s="230"/>
      <c r="J305" s="43"/>
      <c r="K305" s="43"/>
      <c r="L305" s="47"/>
      <c r="M305" s="231"/>
      <c r="N305" s="232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206</v>
      </c>
      <c r="AU305" s="20" t="s">
        <v>81</v>
      </c>
    </row>
    <row r="306" s="13" customFormat="1">
      <c r="A306" s="13"/>
      <c r="B306" s="233"/>
      <c r="C306" s="234"/>
      <c r="D306" s="235" t="s">
        <v>208</v>
      </c>
      <c r="E306" s="236" t="s">
        <v>19</v>
      </c>
      <c r="F306" s="237" t="s">
        <v>2988</v>
      </c>
      <c r="G306" s="234"/>
      <c r="H306" s="236" t="s">
        <v>19</v>
      </c>
      <c r="I306" s="238"/>
      <c r="J306" s="234"/>
      <c r="K306" s="234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208</v>
      </c>
      <c r="AU306" s="243" t="s">
        <v>81</v>
      </c>
      <c r="AV306" s="13" t="s">
        <v>79</v>
      </c>
      <c r="AW306" s="13" t="s">
        <v>33</v>
      </c>
      <c r="AX306" s="13" t="s">
        <v>72</v>
      </c>
      <c r="AY306" s="243" t="s">
        <v>196</v>
      </c>
    </row>
    <row r="307" s="13" customFormat="1">
      <c r="A307" s="13"/>
      <c r="B307" s="233"/>
      <c r="C307" s="234"/>
      <c r="D307" s="235" t="s">
        <v>208</v>
      </c>
      <c r="E307" s="236" t="s">
        <v>19</v>
      </c>
      <c r="F307" s="237" t="s">
        <v>2897</v>
      </c>
      <c r="G307" s="234"/>
      <c r="H307" s="236" t="s">
        <v>19</v>
      </c>
      <c r="I307" s="238"/>
      <c r="J307" s="234"/>
      <c r="K307" s="234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208</v>
      </c>
      <c r="AU307" s="243" t="s">
        <v>81</v>
      </c>
      <c r="AV307" s="13" t="s">
        <v>79</v>
      </c>
      <c r="AW307" s="13" t="s">
        <v>33</v>
      </c>
      <c r="AX307" s="13" t="s">
        <v>72</v>
      </c>
      <c r="AY307" s="243" t="s">
        <v>196</v>
      </c>
    </row>
    <row r="308" s="13" customFormat="1">
      <c r="A308" s="13"/>
      <c r="B308" s="233"/>
      <c r="C308" s="234"/>
      <c r="D308" s="235" t="s">
        <v>208</v>
      </c>
      <c r="E308" s="236" t="s">
        <v>19</v>
      </c>
      <c r="F308" s="237" t="s">
        <v>401</v>
      </c>
      <c r="G308" s="234"/>
      <c r="H308" s="236" t="s">
        <v>19</v>
      </c>
      <c r="I308" s="238"/>
      <c r="J308" s="234"/>
      <c r="K308" s="234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208</v>
      </c>
      <c r="AU308" s="243" t="s">
        <v>81</v>
      </c>
      <c r="AV308" s="13" t="s">
        <v>79</v>
      </c>
      <c r="AW308" s="13" t="s">
        <v>33</v>
      </c>
      <c r="AX308" s="13" t="s">
        <v>72</v>
      </c>
      <c r="AY308" s="243" t="s">
        <v>196</v>
      </c>
    </row>
    <row r="309" s="14" customFormat="1">
      <c r="A309" s="14"/>
      <c r="B309" s="244"/>
      <c r="C309" s="245"/>
      <c r="D309" s="235" t="s">
        <v>208</v>
      </c>
      <c r="E309" s="246" t="s">
        <v>19</v>
      </c>
      <c r="F309" s="247" t="s">
        <v>3003</v>
      </c>
      <c r="G309" s="245"/>
      <c r="H309" s="248">
        <v>0.0089999999999999993</v>
      </c>
      <c r="I309" s="249"/>
      <c r="J309" s="245"/>
      <c r="K309" s="245"/>
      <c r="L309" s="250"/>
      <c r="M309" s="251"/>
      <c r="N309" s="252"/>
      <c r="O309" s="252"/>
      <c r="P309" s="252"/>
      <c r="Q309" s="252"/>
      <c r="R309" s="252"/>
      <c r="S309" s="252"/>
      <c r="T309" s="253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4" t="s">
        <v>208</v>
      </c>
      <c r="AU309" s="254" t="s">
        <v>81</v>
      </c>
      <c r="AV309" s="14" t="s">
        <v>81</v>
      </c>
      <c r="AW309" s="14" t="s">
        <v>33</v>
      </c>
      <c r="AX309" s="14" t="s">
        <v>72</v>
      </c>
      <c r="AY309" s="254" t="s">
        <v>196</v>
      </c>
    </row>
    <row r="310" s="13" customFormat="1">
      <c r="A310" s="13"/>
      <c r="B310" s="233"/>
      <c r="C310" s="234"/>
      <c r="D310" s="235" t="s">
        <v>208</v>
      </c>
      <c r="E310" s="236" t="s">
        <v>19</v>
      </c>
      <c r="F310" s="237" t="s">
        <v>2939</v>
      </c>
      <c r="G310" s="234"/>
      <c r="H310" s="236" t="s">
        <v>19</v>
      </c>
      <c r="I310" s="238"/>
      <c r="J310" s="234"/>
      <c r="K310" s="234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208</v>
      </c>
      <c r="AU310" s="243" t="s">
        <v>81</v>
      </c>
      <c r="AV310" s="13" t="s">
        <v>79</v>
      </c>
      <c r="AW310" s="13" t="s">
        <v>33</v>
      </c>
      <c r="AX310" s="13" t="s">
        <v>72</v>
      </c>
      <c r="AY310" s="243" t="s">
        <v>196</v>
      </c>
    </row>
    <row r="311" s="13" customFormat="1">
      <c r="A311" s="13"/>
      <c r="B311" s="233"/>
      <c r="C311" s="234"/>
      <c r="D311" s="235" t="s">
        <v>208</v>
      </c>
      <c r="E311" s="236" t="s">
        <v>19</v>
      </c>
      <c r="F311" s="237" t="s">
        <v>2940</v>
      </c>
      <c r="G311" s="234"/>
      <c r="H311" s="236" t="s">
        <v>19</v>
      </c>
      <c r="I311" s="238"/>
      <c r="J311" s="234"/>
      <c r="K311" s="234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208</v>
      </c>
      <c r="AU311" s="243" t="s">
        <v>81</v>
      </c>
      <c r="AV311" s="13" t="s">
        <v>79</v>
      </c>
      <c r="AW311" s="13" t="s">
        <v>33</v>
      </c>
      <c r="AX311" s="13" t="s">
        <v>72</v>
      </c>
      <c r="AY311" s="243" t="s">
        <v>196</v>
      </c>
    </row>
    <row r="312" s="15" customFormat="1">
      <c r="A312" s="15"/>
      <c r="B312" s="255"/>
      <c r="C312" s="256"/>
      <c r="D312" s="235" t="s">
        <v>208</v>
      </c>
      <c r="E312" s="257" t="s">
        <v>19</v>
      </c>
      <c r="F312" s="258" t="s">
        <v>219</v>
      </c>
      <c r="G312" s="256"/>
      <c r="H312" s="259">
        <v>0.0089999999999999993</v>
      </c>
      <c r="I312" s="260"/>
      <c r="J312" s="256"/>
      <c r="K312" s="256"/>
      <c r="L312" s="261"/>
      <c r="M312" s="262"/>
      <c r="N312" s="263"/>
      <c r="O312" s="263"/>
      <c r="P312" s="263"/>
      <c r="Q312" s="263"/>
      <c r="R312" s="263"/>
      <c r="S312" s="263"/>
      <c r="T312" s="264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5" t="s">
        <v>208</v>
      </c>
      <c r="AU312" s="265" t="s">
        <v>81</v>
      </c>
      <c r="AV312" s="15" t="s">
        <v>204</v>
      </c>
      <c r="AW312" s="15" t="s">
        <v>33</v>
      </c>
      <c r="AX312" s="15" t="s">
        <v>79</v>
      </c>
      <c r="AY312" s="265" t="s">
        <v>196</v>
      </c>
    </row>
    <row r="313" s="2" customFormat="1" ht="16.5" customHeight="1">
      <c r="A313" s="41"/>
      <c r="B313" s="42"/>
      <c r="C313" s="280" t="s">
        <v>513</v>
      </c>
      <c r="D313" s="280" t="s">
        <v>407</v>
      </c>
      <c r="E313" s="281" t="s">
        <v>2941</v>
      </c>
      <c r="F313" s="282" t="s">
        <v>2942</v>
      </c>
      <c r="G313" s="283" t="s">
        <v>1060</v>
      </c>
      <c r="H313" s="284">
        <v>8.8200000000000003</v>
      </c>
      <c r="I313" s="285"/>
      <c r="J313" s="286">
        <f>ROUND(I313*H313,2)</f>
        <v>0</v>
      </c>
      <c r="K313" s="282" t="s">
        <v>203</v>
      </c>
      <c r="L313" s="287"/>
      <c r="M313" s="288" t="s">
        <v>19</v>
      </c>
      <c r="N313" s="289" t="s">
        <v>43</v>
      </c>
      <c r="O313" s="87"/>
      <c r="P313" s="224">
        <f>O313*H313</f>
        <v>0</v>
      </c>
      <c r="Q313" s="224">
        <v>0.001</v>
      </c>
      <c r="R313" s="224">
        <f>Q313*H313</f>
        <v>0.0088199999999999997</v>
      </c>
      <c r="S313" s="224">
        <v>0</v>
      </c>
      <c r="T313" s="225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6" t="s">
        <v>284</v>
      </c>
      <c r="AT313" s="226" t="s">
        <v>407</v>
      </c>
      <c r="AU313" s="226" t="s">
        <v>81</v>
      </c>
      <c r="AY313" s="20" t="s">
        <v>196</v>
      </c>
      <c r="BE313" s="227">
        <f>IF(N313="základní",J313,0)</f>
        <v>0</v>
      </c>
      <c r="BF313" s="227">
        <f>IF(N313="snížená",J313,0)</f>
        <v>0</v>
      </c>
      <c r="BG313" s="227">
        <f>IF(N313="zákl. přenesená",J313,0)</f>
        <v>0</v>
      </c>
      <c r="BH313" s="227">
        <f>IF(N313="sníž. přenesená",J313,0)</f>
        <v>0</v>
      </c>
      <c r="BI313" s="227">
        <f>IF(N313="nulová",J313,0)</f>
        <v>0</v>
      </c>
      <c r="BJ313" s="20" t="s">
        <v>79</v>
      </c>
      <c r="BK313" s="227">
        <f>ROUND(I313*H313,2)</f>
        <v>0</v>
      </c>
      <c r="BL313" s="20" t="s">
        <v>204</v>
      </c>
      <c r="BM313" s="226" t="s">
        <v>3004</v>
      </c>
    </row>
    <row r="314" s="13" customFormat="1">
      <c r="A314" s="13"/>
      <c r="B314" s="233"/>
      <c r="C314" s="234"/>
      <c r="D314" s="235" t="s">
        <v>208</v>
      </c>
      <c r="E314" s="236" t="s">
        <v>19</v>
      </c>
      <c r="F314" s="237" t="s">
        <v>2988</v>
      </c>
      <c r="G314" s="234"/>
      <c r="H314" s="236" t="s">
        <v>19</v>
      </c>
      <c r="I314" s="238"/>
      <c r="J314" s="234"/>
      <c r="K314" s="234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208</v>
      </c>
      <c r="AU314" s="243" t="s">
        <v>81</v>
      </c>
      <c r="AV314" s="13" t="s">
        <v>79</v>
      </c>
      <c r="AW314" s="13" t="s">
        <v>33</v>
      </c>
      <c r="AX314" s="13" t="s">
        <v>72</v>
      </c>
      <c r="AY314" s="243" t="s">
        <v>196</v>
      </c>
    </row>
    <row r="315" s="13" customFormat="1">
      <c r="A315" s="13"/>
      <c r="B315" s="233"/>
      <c r="C315" s="234"/>
      <c r="D315" s="235" t="s">
        <v>208</v>
      </c>
      <c r="E315" s="236" t="s">
        <v>19</v>
      </c>
      <c r="F315" s="237" t="s">
        <v>2897</v>
      </c>
      <c r="G315" s="234"/>
      <c r="H315" s="236" t="s">
        <v>19</v>
      </c>
      <c r="I315" s="238"/>
      <c r="J315" s="234"/>
      <c r="K315" s="234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208</v>
      </c>
      <c r="AU315" s="243" t="s">
        <v>81</v>
      </c>
      <c r="AV315" s="13" t="s">
        <v>79</v>
      </c>
      <c r="AW315" s="13" t="s">
        <v>33</v>
      </c>
      <c r="AX315" s="13" t="s">
        <v>72</v>
      </c>
      <c r="AY315" s="243" t="s">
        <v>196</v>
      </c>
    </row>
    <row r="316" s="13" customFormat="1">
      <c r="A316" s="13"/>
      <c r="B316" s="233"/>
      <c r="C316" s="234"/>
      <c r="D316" s="235" t="s">
        <v>208</v>
      </c>
      <c r="E316" s="236" t="s">
        <v>19</v>
      </c>
      <c r="F316" s="237" t="s">
        <v>401</v>
      </c>
      <c r="G316" s="234"/>
      <c r="H316" s="236" t="s">
        <v>19</v>
      </c>
      <c r="I316" s="238"/>
      <c r="J316" s="234"/>
      <c r="K316" s="234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208</v>
      </c>
      <c r="AU316" s="243" t="s">
        <v>81</v>
      </c>
      <c r="AV316" s="13" t="s">
        <v>79</v>
      </c>
      <c r="AW316" s="13" t="s">
        <v>33</v>
      </c>
      <c r="AX316" s="13" t="s">
        <v>72</v>
      </c>
      <c r="AY316" s="243" t="s">
        <v>196</v>
      </c>
    </row>
    <row r="317" s="14" customFormat="1">
      <c r="A317" s="14"/>
      <c r="B317" s="244"/>
      <c r="C317" s="245"/>
      <c r="D317" s="235" t="s">
        <v>208</v>
      </c>
      <c r="E317" s="246" t="s">
        <v>19</v>
      </c>
      <c r="F317" s="247" t="s">
        <v>3005</v>
      </c>
      <c r="G317" s="245"/>
      <c r="H317" s="248">
        <v>8.8200000000000003</v>
      </c>
      <c r="I317" s="249"/>
      <c r="J317" s="245"/>
      <c r="K317" s="245"/>
      <c r="L317" s="250"/>
      <c r="M317" s="251"/>
      <c r="N317" s="252"/>
      <c r="O317" s="252"/>
      <c r="P317" s="252"/>
      <c r="Q317" s="252"/>
      <c r="R317" s="252"/>
      <c r="S317" s="252"/>
      <c r="T317" s="253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4" t="s">
        <v>208</v>
      </c>
      <c r="AU317" s="254" t="s">
        <v>81</v>
      </c>
      <c r="AV317" s="14" t="s">
        <v>81</v>
      </c>
      <c r="AW317" s="14" t="s">
        <v>33</v>
      </c>
      <c r="AX317" s="14" t="s">
        <v>72</v>
      </c>
      <c r="AY317" s="254" t="s">
        <v>196</v>
      </c>
    </row>
    <row r="318" s="13" customFormat="1">
      <c r="A318" s="13"/>
      <c r="B318" s="233"/>
      <c r="C318" s="234"/>
      <c r="D318" s="235" t="s">
        <v>208</v>
      </c>
      <c r="E318" s="236" t="s">
        <v>19</v>
      </c>
      <c r="F318" s="237" t="s">
        <v>2939</v>
      </c>
      <c r="G318" s="234"/>
      <c r="H318" s="236" t="s">
        <v>19</v>
      </c>
      <c r="I318" s="238"/>
      <c r="J318" s="234"/>
      <c r="K318" s="234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208</v>
      </c>
      <c r="AU318" s="243" t="s">
        <v>81</v>
      </c>
      <c r="AV318" s="13" t="s">
        <v>79</v>
      </c>
      <c r="AW318" s="13" t="s">
        <v>33</v>
      </c>
      <c r="AX318" s="13" t="s">
        <v>72</v>
      </c>
      <c r="AY318" s="243" t="s">
        <v>196</v>
      </c>
    </row>
    <row r="319" s="13" customFormat="1">
      <c r="A319" s="13"/>
      <c r="B319" s="233"/>
      <c r="C319" s="234"/>
      <c r="D319" s="235" t="s">
        <v>208</v>
      </c>
      <c r="E319" s="236" t="s">
        <v>19</v>
      </c>
      <c r="F319" s="237" t="s">
        <v>2940</v>
      </c>
      <c r="G319" s="234"/>
      <c r="H319" s="236" t="s">
        <v>19</v>
      </c>
      <c r="I319" s="238"/>
      <c r="J319" s="234"/>
      <c r="K319" s="234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208</v>
      </c>
      <c r="AU319" s="243" t="s">
        <v>81</v>
      </c>
      <c r="AV319" s="13" t="s">
        <v>79</v>
      </c>
      <c r="AW319" s="13" t="s">
        <v>33</v>
      </c>
      <c r="AX319" s="13" t="s">
        <v>72</v>
      </c>
      <c r="AY319" s="243" t="s">
        <v>196</v>
      </c>
    </row>
    <row r="320" s="15" customFormat="1">
      <c r="A320" s="15"/>
      <c r="B320" s="255"/>
      <c r="C320" s="256"/>
      <c r="D320" s="235" t="s">
        <v>208</v>
      </c>
      <c r="E320" s="257" t="s">
        <v>19</v>
      </c>
      <c r="F320" s="258" t="s">
        <v>219</v>
      </c>
      <c r="G320" s="256"/>
      <c r="H320" s="259">
        <v>8.8200000000000003</v>
      </c>
      <c r="I320" s="260"/>
      <c r="J320" s="256"/>
      <c r="K320" s="256"/>
      <c r="L320" s="261"/>
      <c r="M320" s="262"/>
      <c r="N320" s="263"/>
      <c r="O320" s="263"/>
      <c r="P320" s="263"/>
      <c r="Q320" s="263"/>
      <c r="R320" s="263"/>
      <c r="S320" s="263"/>
      <c r="T320" s="264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265" t="s">
        <v>208</v>
      </c>
      <c r="AU320" s="265" t="s">
        <v>81</v>
      </c>
      <c r="AV320" s="15" t="s">
        <v>204</v>
      </c>
      <c r="AW320" s="15" t="s">
        <v>33</v>
      </c>
      <c r="AX320" s="15" t="s">
        <v>79</v>
      </c>
      <c r="AY320" s="265" t="s">
        <v>196</v>
      </c>
    </row>
    <row r="321" s="2" customFormat="1" ht="16.5" customHeight="1">
      <c r="A321" s="41"/>
      <c r="B321" s="42"/>
      <c r="C321" s="215" t="s">
        <v>519</v>
      </c>
      <c r="D321" s="215" t="s">
        <v>199</v>
      </c>
      <c r="E321" s="216" t="s">
        <v>2922</v>
      </c>
      <c r="F321" s="217" t="s">
        <v>2923</v>
      </c>
      <c r="G321" s="218" t="s">
        <v>202</v>
      </c>
      <c r="H321" s="219">
        <v>176.40000000000001</v>
      </c>
      <c r="I321" s="220"/>
      <c r="J321" s="221">
        <f>ROUND(I321*H321,2)</f>
        <v>0</v>
      </c>
      <c r="K321" s="217" t="s">
        <v>203</v>
      </c>
      <c r="L321" s="47"/>
      <c r="M321" s="222" t="s">
        <v>19</v>
      </c>
      <c r="N321" s="223" t="s">
        <v>43</v>
      </c>
      <c r="O321" s="87"/>
      <c r="P321" s="224">
        <f>O321*H321</f>
        <v>0</v>
      </c>
      <c r="Q321" s="224">
        <v>0</v>
      </c>
      <c r="R321" s="224">
        <f>Q321*H321</f>
        <v>0</v>
      </c>
      <c r="S321" s="224">
        <v>0</v>
      </c>
      <c r="T321" s="225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6" t="s">
        <v>204</v>
      </c>
      <c r="AT321" s="226" t="s">
        <v>199</v>
      </c>
      <c r="AU321" s="226" t="s">
        <v>81</v>
      </c>
      <c r="AY321" s="20" t="s">
        <v>196</v>
      </c>
      <c r="BE321" s="227">
        <f>IF(N321="základní",J321,0)</f>
        <v>0</v>
      </c>
      <c r="BF321" s="227">
        <f>IF(N321="snížená",J321,0)</f>
        <v>0</v>
      </c>
      <c r="BG321" s="227">
        <f>IF(N321="zákl. přenesená",J321,0)</f>
        <v>0</v>
      </c>
      <c r="BH321" s="227">
        <f>IF(N321="sníž. přenesená",J321,0)</f>
        <v>0</v>
      </c>
      <c r="BI321" s="227">
        <f>IF(N321="nulová",J321,0)</f>
        <v>0</v>
      </c>
      <c r="BJ321" s="20" t="s">
        <v>79</v>
      </c>
      <c r="BK321" s="227">
        <f>ROUND(I321*H321,2)</f>
        <v>0</v>
      </c>
      <c r="BL321" s="20" t="s">
        <v>204</v>
      </c>
      <c r="BM321" s="226" t="s">
        <v>3006</v>
      </c>
    </row>
    <row r="322" s="2" customFormat="1">
      <c r="A322" s="41"/>
      <c r="B322" s="42"/>
      <c r="C322" s="43"/>
      <c r="D322" s="228" t="s">
        <v>206</v>
      </c>
      <c r="E322" s="43"/>
      <c r="F322" s="229" t="s">
        <v>2925</v>
      </c>
      <c r="G322" s="43"/>
      <c r="H322" s="43"/>
      <c r="I322" s="230"/>
      <c r="J322" s="43"/>
      <c r="K322" s="43"/>
      <c r="L322" s="47"/>
      <c r="M322" s="231"/>
      <c r="N322" s="232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206</v>
      </c>
      <c r="AU322" s="20" t="s">
        <v>81</v>
      </c>
    </row>
    <row r="323" s="13" customFormat="1">
      <c r="A323" s="13"/>
      <c r="B323" s="233"/>
      <c r="C323" s="234"/>
      <c r="D323" s="235" t="s">
        <v>208</v>
      </c>
      <c r="E323" s="236" t="s">
        <v>19</v>
      </c>
      <c r="F323" s="237" t="s">
        <v>2988</v>
      </c>
      <c r="G323" s="234"/>
      <c r="H323" s="236" t="s">
        <v>19</v>
      </c>
      <c r="I323" s="238"/>
      <c r="J323" s="234"/>
      <c r="K323" s="234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208</v>
      </c>
      <c r="AU323" s="243" t="s">
        <v>81</v>
      </c>
      <c r="AV323" s="13" t="s">
        <v>79</v>
      </c>
      <c r="AW323" s="13" t="s">
        <v>33</v>
      </c>
      <c r="AX323" s="13" t="s">
        <v>72</v>
      </c>
      <c r="AY323" s="243" t="s">
        <v>196</v>
      </c>
    </row>
    <row r="324" s="13" customFormat="1">
      <c r="A324" s="13"/>
      <c r="B324" s="233"/>
      <c r="C324" s="234"/>
      <c r="D324" s="235" t="s">
        <v>208</v>
      </c>
      <c r="E324" s="236" t="s">
        <v>19</v>
      </c>
      <c r="F324" s="237" t="s">
        <v>2897</v>
      </c>
      <c r="G324" s="234"/>
      <c r="H324" s="236" t="s">
        <v>19</v>
      </c>
      <c r="I324" s="238"/>
      <c r="J324" s="234"/>
      <c r="K324" s="234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208</v>
      </c>
      <c r="AU324" s="243" t="s">
        <v>81</v>
      </c>
      <c r="AV324" s="13" t="s">
        <v>79</v>
      </c>
      <c r="AW324" s="13" t="s">
        <v>33</v>
      </c>
      <c r="AX324" s="13" t="s">
        <v>72</v>
      </c>
      <c r="AY324" s="243" t="s">
        <v>196</v>
      </c>
    </row>
    <row r="325" s="13" customFormat="1">
      <c r="A325" s="13"/>
      <c r="B325" s="233"/>
      <c r="C325" s="234"/>
      <c r="D325" s="235" t="s">
        <v>208</v>
      </c>
      <c r="E325" s="236" t="s">
        <v>19</v>
      </c>
      <c r="F325" s="237" t="s">
        <v>401</v>
      </c>
      <c r="G325" s="234"/>
      <c r="H325" s="236" t="s">
        <v>19</v>
      </c>
      <c r="I325" s="238"/>
      <c r="J325" s="234"/>
      <c r="K325" s="234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208</v>
      </c>
      <c r="AU325" s="243" t="s">
        <v>81</v>
      </c>
      <c r="AV325" s="13" t="s">
        <v>79</v>
      </c>
      <c r="AW325" s="13" t="s">
        <v>33</v>
      </c>
      <c r="AX325" s="13" t="s">
        <v>72</v>
      </c>
      <c r="AY325" s="243" t="s">
        <v>196</v>
      </c>
    </row>
    <row r="326" s="14" customFormat="1">
      <c r="A326" s="14"/>
      <c r="B326" s="244"/>
      <c r="C326" s="245"/>
      <c r="D326" s="235" t="s">
        <v>208</v>
      </c>
      <c r="E326" s="246" t="s">
        <v>19</v>
      </c>
      <c r="F326" s="247" t="s">
        <v>2685</v>
      </c>
      <c r="G326" s="245"/>
      <c r="H326" s="248">
        <v>58.799999999999997</v>
      </c>
      <c r="I326" s="249"/>
      <c r="J326" s="245"/>
      <c r="K326" s="245"/>
      <c r="L326" s="250"/>
      <c r="M326" s="251"/>
      <c r="N326" s="252"/>
      <c r="O326" s="252"/>
      <c r="P326" s="252"/>
      <c r="Q326" s="252"/>
      <c r="R326" s="252"/>
      <c r="S326" s="252"/>
      <c r="T326" s="253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4" t="s">
        <v>208</v>
      </c>
      <c r="AU326" s="254" t="s">
        <v>81</v>
      </c>
      <c r="AV326" s="14" t="s">
        <v>81</v>
      </c>
      <c r="AW326" s="14" t="s">
        <v>33</v>
      </c>
      <c r="AX326" s="14" t="s">
        <v>72</v>
      </c>
      <c r="AY326" s="254" t="s">
        <v>196</v>
      </c>
    </row>
    <row r="327" s="15" customFormat="1">
      <c r="A327" s="15"/>
      <c r="B327" s="255"/>
      <c r="C327" s="256"/>
      <c r="D327" s="235" t="s">
        <v>208</v>
      </c>
      <c r="E327" s="257" t="s">
        <v>19</v>
      </c>
      <c r="F327" s="258" t="s">
        <v>219</v>
      </c>
      <c r="G327" s="256"/>
      <c r="H327" s="259">
        <v>58.799999999999997</v>
      </c>
      <c r="I327" s="260"/>
      <c r="J327" s="256"/>
      <c r="K327" s="256"/>
      <c r="L327" s="261"/>
      <c r="M327" s="262"/>
      <c r="N327" s="263"/>
      <c r="O327" s="263"/>
      <c r="P327" s="263"/>
      <c r="Q327" s="263"/>
      <c r="R327" s="263"/>
      <c r="S327" s="263"/>
      <c r="T327" s="264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265" t="s">
        <v>208</v>
      </c>
      <c r="AU327" s="265" t="s">
        <v>81</v>
      </c>
      <c r="AV327" s="15" t="s">
        <v>204</v>
      </c>
      <c r="AW327" s="15" t="s">
        <v>33</v>
      </c>
      <c r="AX327" s="15" t="s">
        <v>79</v>
      </c>
      <c r="AY327" s="265" t="s">
        <v>196</v>
      </c>
    </row>
    <row r="328" s="14" customFormat="1">
      <c r="A328" s="14"/>
      <c r="B328" s="244"/>
      <c r="C328" s="245"/>
      <c r="D328" s="235" t="s">
        <v>208</v>
      </c>
      <c r="E328" s="245"/>
      <c r="F328" s="247" t="s">
        <v>3007</v>
      </c>
      <c r="G328" s="245"/>
      <c r="H328" s="248">
        <v>176.40000000000001</v>
      </c>
      <c r="I328" s="249"/>
      <c r="J328" s="245"/>
      <c r="K328" s="245"/>
      <c r="L328" s="250"/>
      <c r="M328" s="251"/>
      <c r="N328" s="252"/>
      <c r="O328" s="252"/>
      <c r="P328" s="252"/>
      <c r="Q328" s="252"/>
      <c r="R328" s="252"/>
      <c r="S328" s="252"/>
      <c r="T328" s="253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4" t="s">
        <v>208</v>
      </c>
      <c r="AU328" s="254" t="s">
        <v>81</v>
      </c>
      <c r="AV328" s="14" t="s">
        <v>81</v>
      </c>
      <c r="AW328" s="14" t="s">
        <v>4</v>
      </c>
      <c r="AX328" s="14" t="s">
        <v>79</v>
      </c>
      <c r="AY328" s="254" t="s">
        <v>196</v>
      </c>
    </row>
    <row r="329" s="2" customFormat="1" ht="16.5" customHeight="1">
      <c r="A329" s="41"/>
      <c r="B329" s="42"/>
      <c r="C329" s="215" t="s">
        <v>524</v>
      </c>
      <c r="D329" s="215" t="s">
        <v>199</v>
      </c>
      <c r="E329" s="216" t="s">
        <v>2949</v>
      </c>
      <c r="F329" s="217" t="s">
        <v>2950</v>
      </c>
      <c r="G329" s="218" t="s">
        <v>202</v>
      </c>
      <c r="H329" s="219">
        <v>58.799999999999997</v>
      </c>
      <c r="I329" s="220"/>
      <c r="J329" s="221">
        <f>ROUND(I329*H329,2)</f>
        <v>0</v>
      </c>
      <c r="K329" s="217" t="s">
        <v>203</v>
      </c>
      <c r="L329" s="47"/>
      <c r="M329" s="222" t="s">
        <v>19</v>
      </c>
      <c r="N329" s="223" t="s">
        <v>43</v>
      </c>
      <c r="O329" s="87"/>
      <c r="P329" s="224">
        <f>O329*H329</f>
        <v>0</v>
      </c>
      <c r="Q329" s="224">
        <v>0</v>
      </c>
      <c r="R329" s="224">
        <f>Q329*H329</f>
        <v>0</v>
      </c>
      <c r="S329" s="224">
        <v>0</v>
      </c>
      <c r="T329" s="225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6" t="s">
        <v>204</v>
      </c>
      <c r="AT329" s="226" t="s">
        <v>199</v>
      </c>
      <c r="AU329" s="226" t="s">
        <v>81</v>
      </c>
      <c r="AY329" s="20" t="s">
        <v>196</v>
      </c>
      <c r="BE329" s="227">
        <f>IF(N329="základní",J329,0)</f>
        <v>0</v>
      </c>
      <c r="BF329" s="227">
        <f>IF(N329="snížená",J329,0)</f>
        <v>0</v>
      </c>
      <c r="BG329" s="227">
        <f>IF(N329="zákl. přenesená",J329,0)</f>
        <v>0</v>
      </c>
      <c r="BH329" s="227">
        <f>IF(N329="sníž. přenesená",J329,0)</f>
        <v>0</v>
      </c>
      <c r="BI329" s="227">
        <f>IF(N329="nulová",J329,0)</f>
        <v>0</v>
      </c>
      <c r="BJ329" s="20" t="s">
        <v>79</v>
      </c>
      <c r="BK329" s="227">
        <f>ROUND(I329*H329,2)</f>
        <v>0</v>
      </c>
      <c r="BL329" s="20" t="s">
        <v>204</v>
      </c>
      <c r="BM329" s="226" t="s">
        <v>3008</v>
      </c>
    </row>
    <row r="330" s="2" customFormat="1">
      <c r="A330" s="41"/>
      <c r="B330" s="42"/>
      <c r="C330" s="43"/>
      <c r="D330" s="228" t="s">
        <v>206</v>
      </c>
      <c r="E330" s="43"/>
      <c r="F330" s="229" t="s">
        <v>2952</v>
      </c>
      <c r="G330" s="43"/>
      <c r="H330" s="43"/>
      <c r="I330" s="230"/>
      <c r="J330" s="43"/>
      <c r="K330" s="43"/>
      <c r="L330" s="47"/>
      <c r="M330" s="231"/>
      <c r="N330" s="232"/>
      <c r="O330" s="87"/>
      <c r="P330" s="87"/>
      <c r="Q330" s="87"/>
      <c r="R330" s="87"/>
      <c r="S330" s="87"/>
      <c r="T330" s="88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T330" s="20" t="s">
        <v>206</v>
      </c>
      <c r="AU330" s="20" t="s">
        <v>81</v>
      </c>
    </row>
    <row r="331" s="13" customFormat="1">
      <c r="A331" s="13"/>
      <c r="B331" s="233"/>
      <c r="C331" s="234"/>
      <c r="D331" s="235" t="s">
        <v>208</v>
      </c>
      <c r="E331" s="236" t="s">
        <v>19</v>
      </c>
      <c r="F331" s="237" t="s">
        <v>2988</v>
      </c>
      <c r="G331" s="234"/>
      <c r="H331" s="236" t="s">
        <v>19</v>
      </c>
      <c r="I331" s="238"/>
      <c r="J331" s="234"/>
      <c r="K331" s="234"/>
      <c r="L331" s="239"/>
      <c r="M331" s="240"/>
      <c r="N331" s="241"/>
      <c r="O331" s="241"/>
      <c r="P331" s="241"/>
      <c r="Q331" s="241"/>
      <c r="R331" s="241"/>
      <c r="S331" s="241"/>
      <c r="T331" s="24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3" t="s">
        <v>208</v>
      </c>
      <c r="AU331" s="243" t="s">
        <v>81</v>
      </c>
      <c r="AV331" s="13" t="s">
        <v>79</v>
      </c>
      <c r="AW331" s="13" t="s">
        <v>33</v>
      </c>
      <c r="AX331" s="13" t="s">
        <v>72</v>
      </c>
      <c r="AY331" s="243" t="s">
        <v>196</v>
      </c>
    </row>
    <row r="332" s="13" customFormat="1">
      <c r="A332" s="13"/>
      <c r="B332" s="233"/>
      <c r="C332" s="234"/>
      <c r="D332" s="235" t="s">
        <v>208</v>
      </c>
      <c r="E332" s="236" t="s">
        <v>19</v>
      </c>
      <c r="F332" s="237" t="s">
        <v>2897</v>
      </c>
      <c r="G332" s="234"/>
      <c r="H332" s="236" t="s">
        <v>19</v>
      </c>
      <c r="I332" s="238"/>
      <c r="J332" s="234"/>
      <c r="K332" s="234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208</v>
      </c>
      <c r="AU332" s="243" t="s">
        <v>81</v>
      </c>
      <c r="AV332" s="13" t="s">
        <v>79</v>
      </c>
      <c r="AW332" s="13" t="s">
        <v>33</v>
      </c>
      <c r="AX332" s="13" t="s">
        <v>72</v>
      </c>
      <c r="AY332" s="243" t="s">
        <v>196</v>
      </c>
    </row>
    <row r="333" s="13" customFormat="1">
      <c r="A333" s="13"/>
      <c r="B333" s="233"/>
      <c r="C333" s="234"/>
      <c r="D333" s="235" t="s">
        <v>208</v>
      </c>
      <c r="E333" s="236" t="s">
        <v>19</v>
      </c>
      <c r="F333" s="237" t="s">
        <v>401</v>
      </c>
      <c r="G333" s="234"/>
      <c r="H333" s="236" t="s">
        <v>19</v>
      </c>
      <c r="I333" s="238"/>
      <c r="J333" s="234"/>
      <c r="K333" s="234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208</v>
      </c>
      <c r="AU333" s="243" t="s">
        <v>81</v>
      </c>
      <c r="AV333" s="13" t="s">
        <v>79</v>
      </c>
      <c r="AW333" s="13" t="s">
        <v>33</v>
      </c>
      <c r="AX333" s="13" t="s">
        <v>72</v>
      </c>
      <c r="AY333" s="243" t="s">
        <v>196</v>
      </c>
    </row>
    <row r="334" s="14" customFormat="1">
      <c r="A334" s="14"/>
      <c r="B334" s="244"/>
      <c r="C334" s="245"/>
      <c r="D334" s="235" t="s">
        <v>208</v>
      </c>
      <c r="E334" s="246" t="s">
        <v>19</v>
      </c>
      <c r="F334" s="247" t="s">
        <v>2685</v>
      </c>
      <c r="G334" s="245"/>
      <c r="H334" s="248">
        <v>58.799999999999997</v>
      </c>
      <c r="I334" s="249"/>
      <c r="J334" s="245"/>
      <c r="K334" s="245"/>
      <c r="L334" s="250"/>
      <c r="M334" s="251"/>
      <c r="N334" s="252"/>
      <c r="O334" s="252"/>
      <c r="P334" s="252"/>
      <c r="Q334" s="252"/>
      <c r="R334" s="252"/>
      <c r="S334" s="252"/>
      <c r="T334" s="253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4" t="s">
        <v>208</v>
      </c>
      <c r="AU334" s="254" t="s">
        <v>81</v>
      </c>
      <c r="AV334" s="14" t="s">
        <v>81</v>
      </c>
      <c r="AW334" s="14" t="s">
        <v>33</v>
      </c>
      <c r="AX334" s="14" t="s">
        <v>72</v>
      </c>
      <c r="AY334" s="254" t="s">
        <v>196</v>
      </c>
    </row>
    <row r="335" s="15" customFormat="1">
      <c r="A335" s="15"/>
      <c r="B335" s="255"/>
      <c r="C335" s="256"/>
      <c r="D335" s="235" t="s">
        <v>208</v>
      </c>
      <c r="E335" s="257" t="s">
        <v>19</v>
      </c>
      <c r="F335" s="258" t="s">
        <v>219</v>
      </c>
      <c r="G335" s="256"/>
      <c r="H335" s="259">
        <v>58.799999999999997</v>
      </c>
      <c r="I335" s="260"/>
      <c r="J335" s="256"/>
      <c r="K335" s="256"/>
      <c r="L335" s="261"/>
      <c r="M335" s="262"/>
      <c r="N335" s="263"/>
      <c r="O335" s="263"/>
      <c r="P335" s="263"/>
      <c r="Q335" s="263"/>
      <c r="R335" s="263"/>
      <c r="S335" s="263"/>
      <c r="T335" s="264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5" t="s">
        <v>208</v>
      </c>
      <c r="AU335" s="265" t="s">
        <v>81</v>
      </c>
      <c r="AV335" s="15" t="s">
        <v>204</v>
      </c>
      <c r="AW335" s="15" t="s">
        <v>33</v>
      </c>
      <c r="AX335" s="15" t="s">
        <v>79</v>
      </c>
      <c r="AY335" s="265" t="s">
        <v>196</v>
      </c>
    </row>
    <row r="336" s="2" customFormat="1" ht="16.5" customHeight="1">
      <c r="A336" s="41"/>
      <c r="B336" s="42"/>
      <c r="C336" s="215" t="s">
        <v>529</v>
      </c>
      <c r="D336" s="215" t="s">
        <v>199</v>
      </c>
      <c r="E336" s="216" t="s">
        <v>2957</v>
      </c>
      <c r="F336" s="217" t="s">
        <v>2958</v>
      </c>
      <c r="G336" s="218" t="s">
        <v>2959</v>
      </c>
      <c r="H336" s="219">
        <v>0.058999999999999997</v>
      </c>
      <c r="I336" s="220"/>
      <c r="J336" s="221">
        <f>ROUND(I336*H336,2)</f>
        <v>0</v>
      </c>
      <c r="K336" s="217" t="s">
        <v>203</v>
      </c>
      <c r="L336" s="47"/>
      <c r="M336" s="222" t="s">
        <v>19</v>
      </c>
      <c r="N336" s="223" t="s">
        <v>43</v>
      </c>
      <c r="O336" s="87"/>
      <c r="P336" s="224">
        <f>O336*H336</f>
        <v>0</v>
      </c>
      <c r="Q336" s="224">
        <v>0</v>
      </c>
      <c r="R336" s="224">
        <f>Q336*H336</f>
        <v>0</v>
      </c>
      <c r="S336" s="224">
        <v>0</v>
      </c>
      <c r="T336" s="225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6" t="s">
        <v>204</v>
      </c>
      <c r="AT336" s="226" t="s">
        <v>199</v>
      </c>
      <c r="AU336" s="226" t="s">
        <v>81</v>
      </c>
      <c r="AY336" s="20" t="s">
        <v>196</v>
      </c>
      <c r="BE336" s="227">
        <f>IF(N336="základní",J336,0)</f>
        <v>0</v>
      </c>
      <c r="BF336" s="227">
        <f>IF(N336="snížená",J336,0)</f>
        <v>0</v>
      </c>
      <c r="BG336" s="227">
        <f>IF(N336="zákl. přenesená",J336,0)</f>
        <v>0</v>
      </c>
      <c r="BH336" s="227">
        <f>IF(N336="sníž. přenesená",J336,0)</f>
        <v>0</v>
      </c>
      <c r="BI336" s="227">
        <f>IF(N336="nulová",J336,0)</f>
        <v>0</v>
      </c>
      <c r="BJ336" s="20" t="s">
        <v>79</v>
      </c>
      <c r="BK336" s="227">
        <f>ROUND(I336*H336,2)</f>
        <v>0</v>
      </c>
      <c r="BL336" s="20" t="s">
        <v>204</v>
      </c>
      <c r="BM336" s="226" t="s">
        <v>3009</v>
      </c>
    </row>
    <row r="337" s="2" customFormat="1">
      <c r="A337" s="41"/>
      <c r="B337" s="42"/>
      <c r="C337" s="43"/>
      <c r="D337" s="228" t="s">
        <v>206</v>
      </c>
      <c r="E337" s="43"/>
      <c r="F337" s="229" t="s">
        <v>2961</v>
      </c>
      <c r="G337" s="43"/>
      <c r="H337" s="43"/>
      <c r="I337" s="230"/>
      <c r="J337" s="43"/>
      <c r="K337" s="43"/>
      <c r="L337" s="47"/>
      <c r="M337" s="231"/>
      <c r="N337" s="232"/>
      <c r="O337" s="87"/>
      <c r="P337" s="87"/>
      <c r="Q337" s="87"/>
      <c r="R337" s="87"/>
      <c r="S337" s="87"/>
      <c r="T337" s="88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T337" s="20" t="s">
        <v>206</v>
      </c>
      <c r="AU337" s="20" t="s">
        <v>81</v>
      </c>
    </row>
    <row r="338" s="13" customFormat="1">
      <c r="A338" s="13"/>
      <c r="B338" s="233"/>
      <c r="C338" s="234"/>
      <c r="D338" s="235" t="s">
        <v>208</v>
      </c>
      <c r="E338" s="236" t="s">
        <v>19</v>
      </c>
      <c r="F338" s="237" t="s">
        <v>2988</v>
      </c>
      <c r="G338" s="234"/>
      <c r="H338" s="236" t="s">
        <v>19</v>
      </c>
      <c r="I338" s="238"/>
      <c r="J338" s="234"/>
      <c r="K338" s="234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208</v>
      </c>
      <c r="AU338" s="243" t="s">
        <v>81</v>
      </c>
      <c r="AV338" s="13" t="s">
        <v>79</v>
      </c>
      <c r="AW338" s="13" t="s">
        <v>33</v>
      </c>
      <c r="AX338" s="13" t="s">
        <v>72</v>
      </c>
      <c r="AY338" s="243" t="s">
        <v>196</v>
      </c>
    </row>
    <row r="339" s="13" customFormat="1">
      <c r="A339" s="13"/>
      <c r="B339" s="233"/>
      <c r="C339" s="234"/>
      <c r="D339" s="235" t="s">
        <v>208</v>
      </c>
      <c r="E339" s="236" t="s">
        <v>19</v>
      </c>
      <c r="F339" s="237" t="s">
        <v>2897</v>
      </c>
      <c r="G339" s="234"/>
      <c r="H339" s="236" t="s">
        <v>19</v>
      </c>
      <c r="I339" s="238"/>
      <c r="J339" s="234"/>
      <c r="K339" s="234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208</v>
      </c>
      <c r="AU339" s="243" t="s">
        <v>81</v>
      </c>
      <c r="AV339" s="13" t="s">
        <v>79</v>
      </c>
      <c r="AW339" s="13" t="s">
        <v>33</v>
      </c>
      <c r="AX339" s="13" t="s">
        <v>72</v>
      </c>
      <c r="AY339" s="243" t="s">
        <v>196</v>
      </c>
    </row>
    <row r="340" s="13" customFormat="1">
      <c r="A340" s="13"/>
      <c r="B340" s="233"/>
      <c r="C340" s="234"/>
      <c r="D340" s="235" t="s">
        <v>208</v>
      </c>
      <c r="E340" s="236" t="s">
        <v>19</v>
      </c>
      <c r="F340" s="237" t="s">
        <v>401</v>
      </c>
      <c r="G340" s="234"/>
      <c r="H340" s="236" t="s">
        <v>19</v>
      </c>
      <c r="I340" s="238"/>
      <c r="J340" s="234"/>
      <c r="K340" s="234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208</v>
      </c>
      <c r="AU340" s="243" t="s">
        <v>81</v>
      </c>
      <c r="AV340" s="13" t="s">
        <v>79</v>
      </c>
      <c r="AW340" s="13" t="s">
        <v>33</v>
      </c>
      <c r="AX340" s="13" t="s">
        <v>72</v>
      </c>
      <c r="AY340" s="243" t="s">
        <v>196</v>
      </c>
    </row>
    <row r="341" s="14" customFormat="1">
      <c r="A341" s="14"/>
      <c r="B341" s="244"/>
      <c r="C341" s="245"/>
      <c r="D341" s="235" t="s">
        <v>208</v>
      </c>
      <c r="E341" s="246" t="s">
        <v>19</v>
      </c>
      <c r="F341" s="247" t="s">
        <v>2685</v>
      </c>
      <c r="G341" s="245"/>
      <c r="H341" s="248">
        <v>58.799999999999997</v>
      </c>
      <c r="I341" s="249"/>
      <c r="J341" s="245"/>
      <c r="K341" s="245"/>
      <c r="L341" s="250"/>
      <c r="M341" s="251"/>
      <c r="N341" s="252"/>
      <c r="O341" s="252"/>
      <c r="P341" s="252"/>
      <c r="Q341" s="252"/>
      <c r="R341" s="252"/>
      <c r="S341" s="252"/>
      <c r="T341" s="253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4" t="s">
        <v>208</v>
      </c>
      <c r="AU341" s="254" t="s">
        <v>81</v>
      </c>
      <c r="AV341" s="14" t="s">
        <v>81</v>
      </c>
      <c r="AW341" s="14" t="s">
        <v>33</v>
      </c>
      <c r="AX341" s="14" t="s">
        <v>72</v>
      </c>
      <c r="AY341" s="254" t="s">
        <v>196</v>
      </c>
    </row>
    <row r="342" s="15" customFormat="1">
      <c r="A342" s="15"/>
      <c r="B342" s="255"/>
      <c r="C342" s="256"/>
      <c r="D342" s="235" t="s">
        <v>208</v>
      </c>
      <c r="E342" s="257" t="s">
        <v>19</v>
      </c>
      <c r="F342" s="258" t="s">
        <v>219</v>
      </c>
      <c r="G342" s="256"/>
      <c r="H342" s="259">
        <v>58.799999999999997</v>
      </c>
      <c r="I342" s="260"/>
      <c r="J342" s="256"/>
      <c r="K342" s="256"/>
      <c r="L342" s="261"/>
      <c r="M342" s="262"/>
      <c r="N342" s="263"/>
      <c r="O342" s="263"/>
      <c r="P342" s="263"/>
      <c r="Q342" s="263"/>
      <c r="R342" s="263"/>
      <c r="S342" s="263"/>
      <c r="T342" s="264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5" t="s">
        <v>208</v>
      </c>
      <c r="AU342" s="265" t="s">
        <v>81</v>
      </c>
      <c r="AV342" s="15" t="s">
        <v>204</v>
      </c>
      <c r="AW342" s="15" t="s">
        <v>33</v>
      </c>
      <c r="AX342" s="15" t="s">
        <v>79</v>
      </c>
      <c r="AY342" s="265" t="s">
        <v>196</v>
      </c>
    </row>
    <row r="343" s="14" customFormat="1">
      <c r="A343" s="14"/>
      <c r="B343" s="244"/>
      <c r="C343" s="245"/>
      <c r="D343" s="235" t="s">
        <v>208</v>
      </c>
      <c r="E343" s="245"/>
      <c r="F343" s="247" t="s">
        <v>3010</v>
      </c>
      <c r="G343" s="245"/>
      <c r="H343" s="248">
        <v>0.058999999999999997</v>
      </c>
      <c r="I343" s="249"/>
      <c r="J343" s="245"/>
      <c r="K343" s="245"/>
      <c r="L343" s="250"/>
      <c r="M343" s="251"/>
      <c r="N343" s="252"/>
      <c r="O343" s="252"/>
      <c r="P343" s="252"/>
      <c r="Q343" s="252"/>
      <c r="R343" s="252"/>
      <c r="S343" s="252"/>
      <c r="T343" s="253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4" t="s">
        <v>208</v>
      </c>
      <c r="AU343" s="254" t="s">
        <v>81</v>
      </c>
      <c r="AV343" s="14" t="s">
        <v>81</v>
      </c>
      <c r="AW343" s="14" t="s">
        <v>4</v>
      </c>
      <c r="AX343" s="14" t="s">
        <v>79</v>
      </c>
      <c r="AY343" s="254" t="s">
        <v>196</v>
      </c>
    </row>
    <row r="344" s="2" customFormat="1" ht="16.5" customHeight="1">
      <c r="A344" s="41"/>
      <c r="B344" s="42"/>
      <c r="C344" s="215" t="s">
        <v>535</v>
      </c>
      <c r="D344" s="215" t="s">
        <v>199</v>
      </c>
      <c r="E344" s="216" t="s">
        <v>1067</v>
      </c>
      <c r="F344" s="217" t="s">
        <v>1068</v>
      </c>
      <c r="G344" s="218" t="s">
        <v>202</v>
      </c>
      <c r="H344" s="219">
        <v>58.799999999999997</v>
      </c>
      <c r="I344" s="220"/>
      <c r="J344" s="221">
        <f>ROUND(I344*H344,2)</f>
        <v>0</v>
      </c>
      <c r="K344" s="217" t="s">
        <v>203</v>
      </c>
      <c r="L344" s="47"/>
      <c r="M344" s="222" t="s">
        <v>19</v>
      </c>
      <c r="N344" s="223" t="s">
        <v>43</v>
      </c>
      <c r="O344" s="87"/>
      <c r="P344" s="224">
        <f>O344*H344</f>
        <v>0</v>
      </c>
      <c r="Q344" s="224">
        <v>0</v>
      </c>
      <c r="R344" s="224">
        <f>Q344*H344</f>
        <v>0</v>
      </c>
      <c r="S344" s="224">
        <v>0</v>
      </c>
      <c r="T344" s="225">
        <f>S344*H344</f>
        <v>0</v>
      </c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R344" s="226" t="s">
        <v>204</v>
      </c>
      <c r="AT344" s="226" t="s">
        <v>199</v>
      </c>
      <c r="AU344" s="226" t="s">
        <v>81</v>
      </c>
      <c r="AY344" s="20" t="s">
        <v>196</v>
      </c>
      <c r="BE344" s="227">
        <f>IF(N344="základní",J344,0)</f>
        <v>0</v>
      </c>
      <c r="BF344" s="227">
        <f>IF(N344="snížená",J344,0)</f>
        <v>0</v>
      </c>
      <c r="BG344" s="227">
        <f>IF(N344="zákl. přenesená",J344,0)</f>
        <v>0</v>
      </c>
      <c r="BH344" s="227">
        <f>IF(N344="sníž. přenesená",J344,0)</f>
        <v>0</v>
      </c>
      <c r="BI344" s="227">
        <f>IF(N344="nulová",J344,0)</f>
        <v>0</v>
      </c>
      <c r="BJ344" s="20" t="s">
        <v>79</v>
      </c>
      <c r="BK344" s="227">
        <f>ROUND(I344*H344,2)</f>
        <v>0</v>
      </c>
      <c r="BL344" s="20" t="s">
        <v>204</v>
      </c>
      <c r="BM344" s="226" t="s">
        <v>3011</v>
      </c>
    </row>
    <row r="345" s="2" customFormat="1">
      <c r="A345" s="41"/>
      <c r="B345" s="42"/>
      <c r="C345" s="43"/>
      <c r="D345" s="228" t="s">
        <v>206</v>
      </c>
      <c r="E345" s="43"/>
      <c r="F345" s="229" t="s">
        <v>1070</v>
      </c>
      <c r="G345" s="43"/>
      <c r="H345" s="43"/>
      <c r="I345" s="230"/>
      <c r="J345" s="43"/>
      <c r="K345" s="43"/>
      <c r="L345" s="47"/>
      <c r="M345" s="231"/>
      <c r="N345" s="232"/>
      <c r="O345" s="87"/>
      <c r="P345" s="87"/>
      <c r="Q345" s="87"/>
      <c r="R345" s="87"/>
      <c r="S345" s="87"/>
      <c r="T345" s="88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T345" s="20" t="s">
        <v>206</v>
      </c>
      <c r="AU345" s="20" t="s">
        <v>81</v>
      </c>
    </row>
    <row r="346" s="13" customFormat="1">
      <c r="A346" s="13"/>
      <c r="B346" s="233"/>
      <c r="C346" s="234"/>
      <c r="D346" s="235" t="s">
        <v>208</v>
      </c>
      <c r="E346" s="236" t="s">
        <v>19</v>
      </c>
      <c r="F346" s="237" t="s">
        <v>2988</v>
      </c>
      <c r="G346" s="234"/>
      <c r="H346" s="236" t="s">
        <v>19</v>
      </c>
      <c r="I346" s="238"/>
      <c r="J346" s="234"/>
      <c r="K346" s="234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208</v>
      </c>
      <c r="AU346" s="243" t="s">
        <v>81</v>
      </c>
      <c r="AV346" s="13" t="s">
        <v>79</v>
      </c>
      <c r="AW346" s="13" t="s">
        <v>33</v>
      </c>
      <c r="AX346" s="13" t="s">
        <v>72</v>
      </c>
      <c r="AY346" s="243" t="s">
        <v>196</v>
      </c>
    </row>
    <row r="347" s="13" customFormat="1">
      <c r="A347" s="13"/>
      <c r="B347" s="233"/>
      <c r="C347" s="234"/>
      <c r="D347" s="235" t="s">
        <v>208</v>
      </c>
      <c r="E347" s="236" t="s">
        <v>19</v>
      </c>
      <c r="F347" s="237" t="s">
        <v>2897</v>
      </c>
      <c r="G347" s="234"/>
      <c r="H347" s="236" t="s">
        <v>19</v>
      </c>
      <c r="I347" s="238"/>
      <c r="J347" s="234"/>
      <c r="K347" s="234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208</v>
      </c>
      <c r="AU347" s="243" t="s">
        <v>81</v>
      </c>
      <c r="AV347" s="13" t="s">
        <v>79</v>
      </c>
      <c r="AW347" s="13" t="s">
        <v>33</v>
      </c>
      <c r="AX347" s="13" t="s">
        <v>72</v>
      </c>
      <c r="AY347" s="243" t="s">
        <v>196</v>
      </c>
    </row>
    <row r="348" s="13" customFormat="1">
      <c r="A348" s="13"/>
      <c r="B348" s="233"/>
      <c r="C348" s="234"/>
      <c r="D348" s="235" t="s">
        <v>208</v>
      </c>
      <c r="E348" s="236" t="s">
        <v>19</v>
      </c>
      <c r="F348" s="237" t="s">
        <v>401</v>
      </c>
      <c r="G348" s="234"/>
      <c r="H348" s="236" t="s">
        <v>19</v>
      </c>
      <c r="I348" s="238"/>
      <c r="J348" s="234"/>
      <c r="K348" s="234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208</v>
      </c>
      <c r="AU348" s="243" t="s">
        <v>81</v>
      </c>
      <c r="AV348" s="13" t="s">
        <v>79</v>
      </c>
      <c r="AW348" s="13" t="s">
        <v>33</v>
      </c>
      <c r="AX348" s="13" t="s">
        <v>72</v>
      </c>
      <c r="AY348" s="243" t="s">
        <v>196</v>
      </c>
    </row>
    <row r="349" s="14" customFormat="1">
      <c r="A349" s="14"/>
      <c r="B349" s="244"/>
      <c r="C349" s="245"/>
      <c r="D349" s="235" t="s">
        <v>208</v>
      </c>
      <c r="E349" s="246" t="s">
        <v>19</v>
      </c>
      <c r="F349" s="247" t="s">
        <v>2685</v>
      </c>
      <c r="G349" s="245"/>
      <c r="H349" s="248">
        <v>58.799999999999997</v>
      </c>
      <c r="I349" s="249"/>
      <c r="J349" s="245"/>
      <c r="K349" s="245"/>
      <c r="L349" s="250"/>
      <c r="M349" s="251"/>
      <c r="N349" s="252"/>
      <c r="O349" s="252"/>
      <c r="P349" s="252"/>
      <c r="Q349" s="252"/>
      <c r="R349" s="252"/>
      <c r="S349" s="252"/>
      <c r="T349" s="253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4" t="s">
        <v>208</v>
      </c>
      <c r="AU349" s="254" t="s">
        <v>81</v>
      </c>
      <c r="AV349" s="14" t="s">
        <v>81</v>
      </c>
      <c r="AW349" s="14" t="s">
        <v>33</v>
      </c>
      <c r="AX349" s="14" t="s">
        <v>72</v>
      </c>
      <c r="AY349" s="254" t="s">
        <v>196</v>
      </c>
    </row>
    <row r="350" s="15" customFormat="1">
      <c r="A350" s="15"/>
      <c r="B350" s="255"/>
      <c r="C350" s="256"/>
      <c r="D350" s="235" t="s">
        <v>208</v>
      </c>
      <c r="E350" s="257" t="s">
        <v>19</v>
      </c>
      <c r="F350" s="258" t="s">
        <v>219</v>
      </c>
      <c r="G350" s="256"/>
      <c r="H350" s="259">
        <v>58.799999999999997</v>
      </c>
      <c r="I350" s="260"/>
      <c r="J350" s="256"/>
      <c r="K350" s="256"/>
      <c r="L350" s="261"/>
      <c r="M350" s="262"/>
      <c r="N350" s="263"/>
      <c r="O350" s="263"/>
      <c r="P350" s="263"/>
      <c r="Q350" s="263"/>
      <c r="R350" s="263"/>
      <c r="S350" s="263"/>
      <c r="T350" s="264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265" t="s">
        <v>208</v>
      </c>
      <c r="AU350" s="265" t="s">
        <v>81</v>
      </c>
      <c r="AV350" s="15" t="s">
        <v>204</v>
      </c>
      <c r="AW350" s="15" t="s">
        <v>33</v>
      </c>
      <c r="AX350" s="15" t="s">
        <v>79</v>
      </c>
      <c r="AY350" s="265" t="s">
        <v>196</v>
      </c>
    </row>
    <row r="351" s="2" customFormat="1" ht="16.5" customHeight="1">
      <c r="A351" s="41"/>
      <c r="B351" s="42"/>
      <c r="C351" s="215" t="s">
        <v>538</v>
      </c>
      <c r="D351" s="215" t="s">
        <v>199</v>
      </c>
      <c r="E351" s="216" t="s">
        <v>2964</v>
      </c>
      <c r="F351" s="217" t="s">
        <v>2965</v>
      </c>
      <c r="G351" s="218" t="s">
        <v>264</v>
      </c>
      <c r="H351" s="219">
        <v>7.056</v>
      </c>
      <c r="I351" s="220"/>
      <c r="J351" s="221">
        <f>ROUND(I351*H351,2)</f>
        <v>0</v>
      </c>
      <c r="K351" s="217" t="s">
        <v>203</v>
      </c>
      <c r="L351" s="47"/>
      <c r="M351" s="222" t="s">
        <v>19</v>
      </c>
      <c r="N351" s="223" t="s">
        <v>43</v>
      </c>
      <c r="O351" s="87"/>
      <c r="P351" s="224">
        <f>O351*H351</f>
        <v>0</v>
      </c>
      <c r="Q351" s="224">
        <v>0</v>
      </c>
      <c r="R351" s="224">
        <f>Q351*H351</f>
        <v>0</v>
      </c>
      <c r="S351" s="224">
        <v>0</v>
      </c>
      <c r="T351" s="225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6" t="s">
        <v>204</v>
      </c>
      <c r="AT351" s="226" t="s">
        <v>199</v>
      </c>
      <c r="AU351" s="226" t="s">
        <v>81</v>
      </c>
      <c r="AY351" s="20" t="s">
        <v>196</v>
      </c>
      <c r="BE351" s="227">
        <f>IF(N351="základní",J351,0)</f>
        <v>0</v>
      </c>
      <c r="BF351" s="227">
        <f>IF(N351="snížená",J351,0)</f>
        <v>0</v>
      </c>
      <c r="BG351" s="227">
        <f>IF(N351="zákl. přenesená",J351,0)</f>
        <v>0</v>
      </c>
      <c r="BH351" s="227">
        <f>IF(N351="sníž. přenesená",J351,0)</f>
        <v>0</v>
      </c>
      <c r="BI351" s="227">
        <f>IF(N351="nulová",J351,0)</f>
        <v>0</v>
      </c>
      <c r="BJ351" s="20" t="s">
        <v>79</v>
      </c>
      <c r="BK351" s="227">
        <f>ROUND(I351*H351,2)</f>
        <v>0</v>
      </c>
      <c r="BL351" s="20" t="s">
        <v>204</v>
      </c>
      <c r="BM351" s="226" t="s">
        <v>3012</v>
      </c>
    </row>
    <row r="352" s="2" customFormat="1">
      <c r="A352" s="41"/>
      <c r="B352" s="42"/>
      <c r="C352" s="43"/>
      <c r="D352" s="228" t="s">
        <v>206</v>
      </c>
      <c r="E352" s="43"/>
      <c r="F352" s="229" t="s">
        <v>2967</v>
      </c>
      <c r="G352" s="43"/>
      <c r="H352" s="43"/>
      <c r="I352" s="230"/>
      <c r="J352" s="43"/>
      <c r="K352" s="43"/>
      <c r="L352" s="47"/>
      <c r="M352" s="231"/>
      <c r="N352" s="232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206</v>
      </c>
      <c r="AU352" s="20" t="s">
        <v>81</v>
      </c>
    </row>
    <row r="353" s="13" customFormat="1">
      <c r="A353" s="13"/>
      <c r="B353" s="233"/>
      <c r="C353" s="234"/>
      <c r="D353" s="235" t="s">
        <v>208</v>
      </c>
      <c r="E353" s="236" t="s">
        <v>19</v>
      </c>
      <c r="F353" s="237" t="s">
        <v>2988</v>
      </c>
      <c r="G353" s="234"/>
      <c r="H353" s="236" t="s">
        <v>19</v>
      </c>
      <c r="I353" s="238"/>
      <c r="J353" s="234"/>
      <c r="K353" s="234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208</v>
      </c>
      <c r="AU353" s="243" t="s">
        <v>81</v>
      </c>
      <c r="AV353" s="13" t="s">
        <v>79</v>
      </c>
      <c r="AW353" s="13" t="s">
        <v>33</v>
      </c>
      <c r="AX353" s="13" t="s">
        <v>72</v>
      </c>
      <c r="AY353" s="243" t="s">
        <v>196</v>
      </c>
    </row>
    <row r="354" s="13" customFormat="1">
      <c r="A354" s="13"/>
      <c r="B354" s="233"/>
      <c r="C354" s="234"/>
      <c r="D354" s="235" t="s">
        <v>208</v>
      </c>
      <c r="E354" s="236" t="s">
        <v>19</v>
      </c>
      <c r="F354" s="237" t="s">
        <v>2897</v>
      </c>
      <c r="G354" s="234"/>
      <c r="H354" s="236" t="s">
        <v>19</v>
      </c>
      <c r="I354" s="238"/>
      <c r="J354" s="234"/>
      <c r="K354" s="234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208</v>
      </c>
      <c r="AU354" s="243" t="s">
        <v>81</v>
      </c>
      <c r="AV354" s="13" t="s">
        <v>79</v>
      </c>
      <c r="AW354" s="13" t="s">
        <v>33</v>
      </c>
      <c r="AX354" s="13" t="s">
        <v>72</v>
      </c>
      <c r="AY354" s="243" t="s">
        <v>196</v>
      </c>
    </row>
    <row r="355" s="13" customFormat="1">
      <c r="A355" s="13"/>
      <c r="B355" s="233"/>
      <c r="C355" s="234"/>
      <c r="D355" s="235" t="s">
        <v>208</v>
      </c>
      <c r="E355" s="236" t="s">
        <v>19</v>
      </c>
      <c r="F355" s="237" t="s">
        <v>401</v>
      </c>
      <c r="G355" s="234"/>
      <c r="H355" s="236" t="s">
        <v>19</v>
      </c>
      <c r="I355" s="238"/>
      <c r="J355" s="234"/>
      <c r="K355" s="234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208</v>
      </c>
      <c r="AU355" s="243" t="s">
        <v>81</v>
      </c>
      <c r="AV355" s="13" t="s">
        <v>79</v>
      </c>
      <c r="AW355" s="13" t="s">
        <v>33</v>
      </c>
      <c r="AX355" s="13" t="s">
        <v>72</v>
      </c>
      <c r="AY355" s="243" t="s">
        <v>196</v>
      </c>
    </row>
    <row r="356" s="14" customFormat="1">
      <c r="A356" s="14"/>
      <c r="B356" s="244"/>
      <c r="C356" s="245"/>
      <c r="D356" s="235" t="s">
        <v>208</v>
      </c>
      <c r="E356" s="246" t="s">
        <v>19</v>
      </c>
      <c r="F356" s="247" t="s">
        <v>3013</v>
      </c>
      <c r="G356" s="245"/>
      <c r="H356" s="248">
        <v>1.1759999999999999</v>
      </c>
      <c r="I356" s="249"/>
      <c r="J356" s="245"/>
      <c r="K356" s="245"/>
      <c r="L356" s="250"/>
      <c r="M356" s="251"/>
      <c r="N356" s="252"/>
      <c r="O356" s="252"/>
      <c r="P356" s="252"/>
      <c r="Q356" s="252"/>
      <c r="R356" s="252"/>
      <c r="S356" s="252"/>
      <c r="T356" s="253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4" t="s">
        <v>208</v>
      </c>
      <c r="AU356" s="254" t="s">
        <v>81</v>
      </c>
      <c r="AV356" s="14" t="s">
        <v>81</v>
      </c>
      <c r="AW356" s="14" t="s">
        <v>33</v>
      </c>
      <c r="AX356" s="14" t="s">
        <v>72</v>
      </c>
      <c r="AY356" s="254" t="s">
        <v>196</v>
      </c>
    </row>
    <row r="357" s="13" customFormat="1">
      <c r="A357" s="13"/>
      <c r="B357" s="233"/>
      <c r="C357" s="234"/>
      <c r="D357" s="235" t="s">
        <v>208</v>
      </c>
      <c r="E357" s="236" t="s">
        <v>19</v>
      </c>
      <c r="F357" s="237" t="s">
        <v>2969</v>
      </c>
      <c r="G357" s="234"/>
      <c r="H357" s="236" t="s">
        <v>19</v>
      </c>
      <c r="I357" s="238"/>
      <c r="J357" s="234"/>
      <c r="K357" s="234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208</v>
      </c>
      <c r="AU357" s="243" t="s">
        <v>81</v>
      </c>
      <c r="AV357" s="13" t="s">
        <v>79</v>
      </c>
      <c r="AW357" s="13" t="s">
        <v>33</v>
      </c>
      <c r="AX357" s="13" t="s">
        <v>72</v>
      </c>
      <c r="AY357" s="243" t="s">
        <v>196</v>
      </c>
    </row>
    <row r="358" s="16" customFormat="1">
      <c r="A358" s="16"/>
      <c r="B358" s="266"/>
      <c r="C358" s="267"/>
      <c r="D358" s="235" t="s">
        <v>208</v>
      </c>
      <c r="E358" s="268" t="s">
        <v>19</v>
      </c>
      <c r="F358" s="269" t="s">
        <v>2970</v>
      </c>
      <c r="G358" s="267"/>
      <c r="H358" s="270">
        <v>1.1759999999999999</v>
      </c>
      <c r="I358" s="271"/>
      <c r="J358" s="267"/>
      <c r="K358" s="267"/>
      <c r="L358" s="272"/>
      <c r="M358" s="273"/>
      <c r="N358" s="274"/>
      <c r="O358" s="274"/>
      <c r="P358" s="274"/>
      <c r="Q358" s="274"/>
      <c r="R358" s="274"/>
      <c r="S358" s="274"/>
      <c r="T358" s="275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T358" s="276" t="s">
        <v>208</v>
      </c>
      <c r="AU358" s="276" t="s">
        <v>81</v>
      </c>
      <c r="AV358" s="16" t="s">
        <v>226</v>
      </c>
      <c r="AW358" s="16" t="s">
        <v>33</v>
      </c>
      <c r="AX358" s="16" t="s">
        <v>72</v>
      </c>
      <c r="AY358" s="276" t="s">
        <v>196</v>
      </c>
    </row>
    <row r="359" s="13" customFormat="1">
      <c r="A359" s="13"/>
      <c r="B359" s="233"/>
      <c r="C359" s="234"/>
      <c r="D359" s="235" t="s">
        <v>208</v>
      </c>
      <c r="E359" s="236" t="s">
        <v>19</v>
      </c>
      <c r="F359" s="237" t="s">
        <v>2971</v>
      </c>
      <c r="G359" s="234"/>
      <c r="H359" s="236" t="s">
        <v>19</v>
      </c>
      <c r="I359" s="238"/>
      <c r="J359" s="234"/>
      <c r="K359" s="234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208</v>
      </c>
      <c r="AU359" s="243" t="s">
        <v>81</v>
      </c>
      <c r="AV359" s="13" t="s">
        <v>79</v>
      </c>
      <c r="AW359" s="13" t="s">
        <v>33</v>
      </c>
      <c r="AX359" s="13" t="s">
        <v>72</v>
      </c>
      <c r="AY359" s="243" t="s">
        <v>196</v>
      </c>
    </row>
    <row r="360" s="14" customFormat="1">
      <c r="A360" s="14"/>
      <c r="B360" s="244"/>
      <c r="C360" s="245"/>
      <c r="D360" s="235" t="s">
        <v>208</v>
      </c>
      <c r="E360" s="246" t="s">
        <v>19</v>
      </c>
      <c r="F360" s="247" t="s">
        <v>3014</v>
      </c>
      <c r="G360" s="245"/>
      <c r="H360" s="248">
        <v>5.8799999999999999</v>
      </c>
      <c r="I360" s="249"/>
      <c r="J360" s="245"/>
      <c r="K360" s="245"/>
      <c r="L360" s="250"/>
      <c r="M360" s="251"/>
      <c r="N360" s="252"/>
      <c r="O360" s="252"/>
      <c r="P360" s="252"/>
      <c r="Q360" s="252"/>
      <c r="R360" s="252"/>
      <c r="S360" s="252"/>
      <c r="T360" s="253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4" t="s">
        <v>208</v>
      </c>
      <c r="AU360" s="254" t="s">
        <v>81</v>
      </c>
      <c r="AV360" s="14" t="s">
        <v>81</v>
      </c>
      <c r="AW360" s="14" t="s">
        <v>33</v>
      </c>
      <c r="AX360" s="14" t="s">
        <v>72</v>
      </c>
      <c r="AY360" s="254" t="s">
        <v>196</v>
      </c>
    </row>
    <row r="361" s="16" customFormat="1">
      <c r="A361" s="16"/>
      <c r="B361" s="266"/>
      <c r="C361" s="267"/>
      <c r="D361" s="235" t="s">
        <v>208</v>
      </c>
      <c r="E361" s="268" t="s">
        <v>19</v>
      </c>
      <c r="F361" s="269" t="s">
        <v>2973</v>
      </c>
      <c r="G361" s="267"/>
      <c r="H361" s="270">
        <v>5.8799999999999999</v>
      </c>
      <c r="I361" s="271"/>
      <c r="J361" s="267"/>
      <c r="K361" s="267"/>
      <c r="L361" s="272"/>
      <c r="M361" s="273"/>
      <c r="N361" s="274"/>
      <c r="O361" s="274"/>
      <c r="P361" s="274"/>
      <c r="Q361" s="274"/>
      <c r="R361" s="274"/>
      <c r="S361" s="274"/>
      <c r="T361" s="275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T361" s="276" t="s">
        <v>208</v>
      </c>
      <c r="AU361" s="276" t="s">
        <v>81</v>
      </c>
      <c r="AV361" s="16" t="s">
        <v>226</v>
      </c>
      <c r="AW361" s="16" t="s">
        <v>33</v>
      </c>
      <c r="AX361" s="16" t="s">
        <v>72</v>
      </c>
      <c r="AY361" s="276" t="s">
        <v>196</v>
      </c>
    </row>
    <row r="362" s="15" customFormat="1">
      <c r="A362" s="15"/>
      <c r="B362" s="255"/>
      <c r="C362" s="256"/>
      <c r="D362" s="235" t="s">
        <v>208</v>
      </c>
      <c r="E362" s="257" t="s">
        <v>19</v>
      </c>
      <c r="F362" s="258" t="s">
        <v>219</v>
      </c>
      <c r="G362" s="256"/>
      <c r="H362" s="259">
        <v>7.056</v>
      </c>
      <c r="I362" s="260"/>
      <c r="J362" s="256"/>
      <c r="K362" s="256"/>
      <c r="L362" s="261"/>
      <c r="M362" s="262"/>
      <c r="N362" s="263"/>
      <c r="O362" s="263"/>
      <c r="P362" s="263"/>
      <c r="Q362" s="263"/>
      <c r="R362" s="263"/>
      <c r="S362" s="263"/>
      <c r="T362" s="264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65" t="s">
        <v>208</v>
      </c>
      <c r="AU362" s="265" t="s">
        <v>81</v>
      </c>
      <c r="AV362" s="15" t="s">
        <v>204</v>
      </c>
      <c r="AW362" s="15" t="s">
        <v>33</v>
      </c>
      <c r="AX362" s="15" t="s">
        <v>79</v>
      </c>
      <c r="AY362" s="265" t="s">
        <v>196</v>
      </c>
    </row>
    <row r="363" s="2" customFormat="1" ht="16.5" customHeight="1">
      <c r="A363" s="41"/>
      <c r="B363" s="42"/>
      <c r="C363" s="215" t="s">
        <v>544</v>
      </c>
      <c r="D363" s="215" t="s">
        <v>199</v>
      </c>
      <c r="E363" s="216" t="s">
        <v>2974</v>
      </c>
      <c r="F363" s="217" t="s">
        <v>2975</v>
      </c>
      <c r="G363" s="218" t="s">
        <v>264</v>
      </c>
      <c r="H363" s="219">
        <v>7.056</v>
      </c>
      <c r="I363" s="220"/>
      <c r="J363" s="221">
        <f>ROUND(I363*H363,2)</f>
        <v>0</v>
      </c>
      <c r="K363" s="217" t="s">
        <v>203</v>
      </c>
      <c r="L363" s="47"/>
      <c r="M363" s="222" t="s">
        <v>19</v>
      </c>
      <c r="N363" s="223" t="s">
        <v>43</v>
      </c>
      <c r="O363" s="87"/>
      <c r="P363" s="224">
        <f>O363*H363</f>
        <v>0</v>
      </c>
      <c r="Q363" s="224">
        <v>0</v>
      </c>
      <c r="R363" s="224">
        <f>Q363*H363</f>
        <v>0</v>
      </c>
      <c r="S363" s="224">
        <v>0</v>
      </c>
      <c r="T363" s="225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226" t="s">
        <v>204</v>
      </c>
      <c r="AT363" s="226" t="s">
        <v>199</v>
      </c>
      <c r="AU363" s="226" t="s">
        <v>81</v>
      </c>
      <c r="AY363" s="20" t="s">
        <v>196</v>
      </c>
      <c r="BE363" s="227">
        <f>IF(N363="základní",J363,0)</f>
        <v>0</v>
      </c>
      <c r="BF363" s="227">
        <f>IF(N363="snížená",J363,0)</f>
        <v>0</v>
      </c>
      <c r="BG363" s="227">
        <f>IF(N363="zákl. přenesená",J363,0)</f>
        <v>0</v>
      </c>
      <c r="BH363" s="227">
        <f>IF(N363="sníž. přenesená",J363,0)</f>
        <v>0</v>
      </c>
      <c r="BI363" s="227">
        <f>IF(N363="nulová",J363,0)</f>
        <v>0</v>
      </c>
      <c r="BJ363" s="20" t="s">
        <v>79</v>
      </c>
      <c r="BK363" s="227">
        <f>ROUND(I363*H363,2)</f>
        <v>0</v>
      </c>
      <c r="BL363" s="20" t="s">
        <v>204</v>
      </c>
      <c r="BM363" s="226" t="s">
        <v>3015</v>
      </c>
    </row>
    <row r="364" s="2" customFormat="1">
      <c r="A364" s="41"/>
      <c r="B364" s="42"/>
      <c r="C364" s="43"/>
      <c r="D364" s="228" t="s">
        <v>206</v>
      </c>
      <c r="E364" s="43"/>
      <c r="F364" s="229" t="s">
        <v>2977</v>
      </c>
      <c r="G364" s="43"/>
      <c r="H364" s="43"/>
      <c r="I364" s="230"/>
      <c r="J364" s="43"/>
      <c r="K364" s="43"/>
      <c r="L364" s="47"/>
      <c r="M364" s="231"/>
      <c r="N364" s="232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206</v>
      </c>
      <c r="AU364" s="20" t="s">
        <v>81</v>
      </c>
    </row>
    <row r="365" s="13" customFormat="1">
      <c r="A365" s="13"/>
      <c r="B365" s="233"/>
      <c r="C365" s="234"/>
      <c r="D365" s="235" t="s">
        <v>208</v>
      </c>
      <c r="E365" s="236" t="s">
        <v>19</v>
      </c>
      <c r="F365" s="237" t="s">
        <v>2988</v>
      </c>
      <c r="G365" s="234"/>
      <c r="H365" s="236" t="s">
        <v>19</v>
      </c>
      <c r="I365" s="238"/>
      <c r="J365" s="234"/>
      <c r="K365" s="234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208</v>
      </c>
      <c r="AU365" s="243" t="s">
        <v>81</v>
      </c>
      <c r="AV365" s="13" t="s">
        <v>79</v>
      </c>
      <c r="AW365" s="13" t="s">
        <v>33</v>
      </c>
      <c r="AX365" s="13" t="s">
        <v>72</v>
      </c>
      <c r="AY365" s="243" t="s">
        <v>196</v>
      </c>
    </row>
    <row r="366" s="13" customFormat="1">
      <c r="A366" s="13"/>
      <c r="B366" s="233"/>
      <c r="C366" s="234"/>
      <c r="D366" s="235" t="s">
        <v>208</v>
      </c>
      <c r="E366" s="236" t="s">
        <v>19</v>
      </c>
      <c r="F366" s="237" t="s">
        <v>2897</v>
      </c>
      <c r="G366" s="234"/>
      <c r="H366" s="236" t="s">
        <v>19</v>
      </c>
      <c r="I366" s="238"/>
      <c r="J366" s="234"/>
      <c r="K366" s="234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208</v>
      </c>
      <c r="AU366" s="243" t="s">
        <v>81</v>
      </c>
      <c r="AV366" s="13" t="s">
        <v>79</v>
      </c>
      <c r="AW366" s="13" t="s">
        <v>33</v>
      </c>
      <c r="AX366" s="13" t="s">
        <v>72</v>
      </c>
      <c r="AY366" s="243" t="s">
        <v>196</v>
      </c>
    </row>
    <row r="367" s="13" customFormat="1">
      <c r="A367" s="13"/>
      <c r="B367" s="233"/>
      <c r="C367" s="234"/>
      <c r="D367" s="235" t="s">
        <v>208</v>
      </c>
      <c r="E367" s="236" t="s">
        <v>19</v>
      </c>
      <c r="F367" s="237" t="s">
        <v>401</v>
      </c>
      <c r="G367" s="234"/>
      <c r="H367" s="236" t="s">
        <v>19</v>
      </c>
      <c r="I367" s="238"/>
      <c r="J367" s="234"/>
      <c r="K367" s="234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208</v>
      </c>
      <c r="AU367" s="243" t="s">
        <v>81</v>
      </c>
      <c r="AV367" s="13" t="s">
        <v>79</v>
      </c>
      <c r="AW367" s="13" t="s">
        <v>33</v>
      </c>
      <c r="AX367" s="13" t="s">
        <v>72</v>
      </c>
      <c r="AY367" s="243" t="s">
        <v>196</v>
      </c>
    </row>
    <row r="368" s="14" customFormat="1">
      <c r="A368" s="14"/>
      <c r="B368" s="244"/>
      <c r="C368" s="245"/>
      <c r="D368" s="235" t="s">
        <v>208</v>
      </c>
      <c r="E368" s="246" t="s">
        <v>19</v>
      </c>
      <c r="F368" s="247" t="s">
        <v>3013</v>
      </c>
      <c r="G368" s="245"/>
      <c r="H368" s="248">
        <v>1.1759999999999999</v>
      </c>
      <c r="I368" s="249"/>
      <c r="J368" s="245"/>
      <c r="K368" s="245"/>
      <c r="L368" s="250"/>
      <c r="M368" s="251"/>
      <c r="N368" s="252"/>
      <c r="O368" s="252"/>
      <c r="P368" s="252"/>
      <c r="Q368" s="252"/>
      <c r="R368" s="252"/>
      <c r="S368" s="252"/>
      <c r="T368" s="253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4" t="s">
        <v>208</v>
      </c>
      <c r="AU368" s="254" t="s">
        <v>81</v>
      </c>
      <c r="AV368" s="14" t="s">
        <v>81</v>
      </c>
      <c r="AW368" s="14" t="s">
        <v>33</v>
      </c>
      <c r="AX368" s="14" t="s">
        <v>72</v>
      </c>
      <c r="AY368" s="254" t="s">
        <v>196</v>
      </c>
    </row>
    <row r="369" s="13" customFormat="1">
      <c r="A369" s="13"/>
      <c r="B369" s="233"/>
      <c r="C369" s="234"/>
      <c r="D369" s="235" t="s">
        <v>208</v>
      </c>
      <c r="E369" s="236" t="s">
        <v>19</v>
      </c>
      <c r="F369" s="237" t="s">
        <v>2969</v>
      </c>
      <c r="G369" s="234"/>
      <c r="H369" s="236" t="s">
        <v>19</v>
      </c>
      <c r="I369" s="238"/>
      <c r="J369" s="234"/>
      <c r="K369" s="234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208</v>
      </c>
      <c r="AU369" s="243" t="s">
        <v>81</v>
      </c>
      <c r="AV369" s="13" t="s">
        <v>79</v>
      </c>
      <c r="AW369" s="13" t="s">
        <v>33</v>
      </c>
      <c r="AX369" s="13" t="s">
        <v>72</v>
      </c>
      <c r="AY369" s="243" t="s">
        <v>196</v>
      </c>
    </row>
    <row r="370" s="16" customFormat="1">
      <c r="A370" s="16"/>
      <c r="B370" s="266"/>
      <c r="C370" s="267"/>
      <c r="D370" s="235" t="s">
        <v>208</v>
      </c>
      <c r="E370" s="268" t="s">
        <v>19</v>
      </c>
      <c r="F370" s="269" t="s">
        <v>2970</v>
      </c>
      <c r="G370" s="267"/>
      <c r="H370" s="270">
        <v>1.1759999999999999</v>
      </c>
      <c r="I370" s="271"/>
      <c r="J370" s="267"/>
      <c r="K370" s="267"/>
      <c r="L370" s="272"/>
      <c r="M370" s="273"/>
      <c r="N370" s="274"/>
      <c r="O370" s="274"/>
      <c r="P370" s="274"/>
      <c r="Q370" s="274"/>
      <c r="R370" s="274"/>
      <c r="S370" s="274"/>
      <c r="T370" s="275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T370" s="276" t="s">
        <v>208</v>
      </c>
      <c r="AU370" s="276" t="s">
        <v>81</v>
      </c>
      <c r="AV370" s="16" t="s">
        <v>226</v>
      </c>
      <c r="AW370" s="16" t="s">
        <v>33</v>
      </c>
      <c r="AX370" s="16" t="s">
        <v>72</v>
      </c>
      <c r="AY370" s="276" t="s">
        <v>196</v>
      </c>
    </row>
    <row r="371" s="13" customFormat="1">
      <c r="A371" s="13"/>
      <c r="B371" s="233"/>
      <c r="C371" s="234"/>
      <c r="D371" s="235" t="s">
        <v>208</v>
      </c>
      <c r="E371" s="236" t="s">
        <v>19</v>
      </c>
      <c r="F371" s="237" t="s">
        <v>2971</v>
      </c>
      <c r="G371" s="234"/>
      <c r="H371" s="236" t="s">
        <v>19</v>
      </c>
      <c r="I371" s="238"/>
      <c r="J371" s="234"/>
      <c r="K371" s="234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208</v>
      </c>
      <c r="AU371" s="243" t="s">
        <v>81</v>
      </c>
      <c r="AV371" s="13" t="s">
        <v>79</v>
      </c>
      <c r="AW371" s="13" t="s">
        <v>33</v>
      </c>
      <c r="AX371" s="13" t="s">
        <v>72</v>
      </c>
      <c r="AY371" s="243" t="s">
        <v>196</v>
      </c>
    </row>
    <row r="372" s="14" customFormat="1">
      <c r="A372" s="14"/>
      <c r="B372" s="244"/>
      <c r="C372" s="245"/>
      <c r="D372" s="235" t="s">
        <v>208</v>
      </c>
      <c r="E372" s="246" t="s">
        <v>19</v>
      </c>
      <c r="F372" s="247" t="s">
        <v>3014</v>
      </c>
      <c r="G372" s="245"/>
      <c r="H372" s="248">
        <v>5.8799999999999999</v>
      </c>
      <c r="I372" s="249"/>
      <c r="J372" s="245"/>
      <c r="K372" s="245"/>
      <c r="L372" s="250"/>
      <c r="M372" s="251"/>
      <c r="N372" s="252"/>
      <c r="O372" s="252"/>
      <c r="P372" s="252"/>
      <c r="Q372" s="252"/>
      <c r="R372" s="252"/>
      <c r="S372" s="252"/>
      <c r="T372" s="253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4" t="s">
        <v>208</v>
      </c>
      <c r="AU372" s="254" t="s">
        <v>81</v>
      </c>
      <c r="AV372" s="14" t="s">
        <v>81</v>
      </c>
      <c r="AW372" s="14" t="s">
        <v>33</v>
      </c>
      <c r="AX372" s="14" t="s">
        <v>72</v>
      </c>
      <c r="AY372" s="254" t="s">
        <v>196</v>
      </c>
    </row>
    <row r="373" s="16" customFormat="1">
      <c r="A373" s="16"/>
      <c r="B373" s="266"/>
      <c r="C373" s="267"/>
      <c r="D373" s="235" t="s">
        <v>208</v>
      </c>
      <c r="E373" s="268" t="s">
        <v>19</v>
      </c>
      <c r="F373" s="269" t="s">
        <v>2973</v>
      </c>
      <c r="G373" s="267"/>
      <c r="H373" s="270">
        <v>5.8799999999999999</v>
      </c>
      <c r="I373" s="271"/>
      <c r="J373" s="267"/>
      <c r="K373" s="267"/>
      <c r="L373" s="272"/>
      <c r="M373" s="273"/>
      <c r="N373" s="274"/>
      <c r="O373" s="274"/>
      <c r="P373" s="274"/>
      <c r="Q373" s="274"/>
      <c r="R373" s="274"/>
      <c r="S373" s="274"/>
      <c r="T373" s="275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T373" s="276" t="s">
        <v>208</v>
      </c>
      <c r="AU373" s="276" t="s">
        <v>81</v>
      </c>
      <c r="AV373" s="16" t="s">
        <v>226</v>
      </c>
      <c r="AW373" s="16" t="s">
        <v>33</v>
      </c>
      <c r="AX373" s="16" t="s">
        <v>72</v>
      </c>
      <c r="AY373" s="276" t="s">
        <v>196</v>
      </c>
    </row>
    <row r="374" s="15" customFormat="1">
      <c r="A374" s="15"/>
      <c r="B374" s="255"/>
      <c r="C374" s="256"/>
      <c r="D374" s="235" t="s">
        <v>208</v>
      </c>
      <c r="E374" s="257" t="s">
        <v>19</v>
      </c>
      <c r="F374" s="258" t="s">
        <v>219</v>
      </c>
      <c r="G374" s="256"/>
      <c r="H374" s="259">
        <v>7.056</v>
      </c>
      <c r="I374" s="260"/>
      <c r="J374" s="256"/>
      <c r="K374" s="256"/>
      <c r="L374" s="261"/>
      <c r="M374" s="262"/>
      <c r="N374" s="263"/>
      <c r="O374" s="263"/>
      <c r="P374" s="263"/>
      <c r="Q374" s="263"/>
      <c r="R374" s="263"/>
      <c r="S374" s="263"/>
      <c r="T374" s="264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65" t="s">
        <v>208</v>
      </c>
      <c r="AU374" s="265" t="s">
        <v>81</v>
      </c>
      <c r="AV374" s="15" t="s">
        <v>204</v>
      </c>
      <c r="AW374" s="15" t="s">
        <v>33</v>
      </c>
      <c r="AX374" s="15" t="s">
        <v>79</v>
      </c>
      <c r="AY374" s="265" t="s">
        <v>196</v>
      </c>
    </row>
    <row r="375" s="2" customFormat="1" ht="16.5" customHeight="1">
      <c r="A375" s="41"/>
      <c r="B375" s="42"/>
      <c r="C375" s="215" t="s">
        <v>550</v>
      </c>
      <c r="D375" s="215" t="s">
        <v>199</v>
      </c>
      <c r="E375" s="216" t="s">
        <v>2978</v>
      </c>
      <c r="F375" s="217" t="s">
        <v>2979</v>
      </c>
      <c r="G375" s="218" t="s">
        <v>264</v>
      </c>
      <c r="H375" s="219">
        <v>70.560000000000002</v>
      </c>
      <c r="I375" s="220"/>
      <c r="J375" s="221">
        <f>ROUND(I375*H375,2)</f>
        <v>0</v>
      </c>
      <c r="K375" s="217" t="s">
        <v>203</v>
      </c>
      <c r="L375" s="47"/>
      <c r="M375" s="222" t="s">
        <v>19</v>
      </c>
      <c r="N375" s="223" t="s">
        <v>43</v>
      </c>
      <c r="O375" s="87"/>
      <c r="P375" s="224">
        <f>O375*H375</f>
        <v>0</v>
      </c>
      <c r="Q375" s="224">
        <v>0</v>
      </c>
      <c r="R375" s="224">
        <f>Q375*H375</f>
        <v>0</v>
      </c>
      <c r="S375" s="224">
        <v>0</v>
      </c>
      <c r="T375" s="225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226" t="s">
        <v>204</v>
      </c>
      <c r="AT375" s="226" t="s">
        <v>199</v>
      </c>
      <c r="AU375" s="226" t="s">
        <v>81</v>
      </c>
      <c r="AY375" s="20" t="s">
        <v>196</v>
      </c>
      <c r="BE375" s="227">
        <f>IF(N375="základní",J375,0)</f>
        <v>0</v>
      </c>
      <c r="BF375" s="227">
        <f>IF(N375="snížená",J375,0)</f>
        <v>0</v>
      </c>
      <c r="BG375" s="227">
        <f>IF(N375="zákl. přenesená",J375,0)</f>
        <v>0</v>
      </c>
      <c r="BH375" s="227">
        <f>IF(N375="sníž. přenesená",J375,0)</f>
        <v>0</v>
      </c>
      <c r="BI375" s="227">
        <f>IF(N375="nulová",J375,0)</f>
        <v>0</v>
      </c>
      <c r="BJ375" s="20" t="s">
        <v>79</v>
      </c>
      <c r="BK375" s="227">
        <f>ROUND(I375*H375,2)</f>
        <v>0</v>
      </c>
      <c r="BL375" s="20" t="s">
        <v>204</v>
      </c>
      <c r="BM375" s="226" t="s">
        <v>3016</v>
      </c>
    </row>
    <row r="376" s="2" customFormat="1">
      <c r="A376" s="41"/>
      <c r="B376" s="42"/>
      <c r="C376" s="43"/>
      <c r="D376" s="228" t="s">
        <v>206</v>
      </c>
      <c r="E376" s="43"/>
      <c r="F376" s="229" t="s">
        <v>2981</v>
      </c>
      <c r="G376" s="43"/>
      <c r="H376" s="43"/>
      <c r="I376" s="230"/>
      <c r="J376" s="43"/>
      <c r="K376" s="43"/>
      <c r="L376" s="47"/>
      <c r="M376" s="231"/>
      <c r="N376" s="232"/>
      <c r="O376" s="87"/>
      <c r="P376" s="87"/>
      <c r="Q376" s="87"/>
      <c r="R376" s="87"/>
      <c r="S376" s="87"/>
      <c r="T376" s="88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0" t="s">
        <v>206</v>
      </c>
      <c r="AU376" s="20" t="s">
        <v>81</v>
      </c>
    </row>
    <row r="377" s="13" customFormat="1">
      <c r="A377" s="13"/>
      <c r="B377" s="233"/>
      <c r="C377" s="234"/>
      <c r="D377" s="235" t="s">
        <v>208</v>
      </c>
      <c r="E377" s="236" t="s">
        <v>19</v>
      </c>
      <c r="F377" s="237" t="s">
        <v>2988</v>
      </c>
      <c r="G377" s="234"/>
      <c r="H377" s="236" t="s">
        <v>19</v>
      </c>
      <c r="I377" s="238"/>
      <c r="J377" s="234"/>
      <c r="K377" s="234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208</v>
      </c>
      <c r="AU377" s="243" t="s">
        <v>81</v>
      </c>
      <c r="AV377" s="13" t="s">
        <v>79</v>
      </c>
      <c r="AW377" s="13" t="s">
        <v>33</v>
      </c>
      <c r="AX377" s="13" t="s">
        <v>72</v>
      </c>
      <c r="AY377" s="243" t="s">
        <v>196</v>
      </c>
    </row>
    <row r="378" s="13" customFormat="1">
      <c r="A378" s="13"/>
      <c r="B378" s="233"/>
      <c r="C378" s="234"/>
      <c r="D378" s="235" t="s">
        <v>208</v>
      </c>
      <c r="E378" s="236" t="s">
        <v>19</v>
      </c>
      <c r="F378" s="237" t="s">
        <v>2897</v>
      </c>
      <c r="G378" s="234"/>
      <c r="H378" s="236" t="s">
        <v>19</v>
      </c>
      <c r="I378" s="238"/>
      <c r="J378" s="234"/>
      <c r="K378" s="234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208</v>
      </c>
      <c r="AU378" s="243" t="s">
        <v>81</v>
      </c>
      <c r="AV378" s="13" t="s">
        <v>79</v>
      </c>
      <c r="AW378" s="13" t="s">
        <v>33</v>
      </c>
      <c r="AX378" s="13" t="s">
        <v>72</v>
      </c>
      <c r="AY378" s="243" t="s">
        <v>196</v>
      </c>
    </row>
    <row r="379" s="13" customFormat="1">
      <c r="A379" s="13"/>
      <c r="B379" s="233"/>
      <c r="C379" s="234"/>
      <c r="D379" s="235" t="s">
        <v>208</v>
      </c>
      <c r="E379" s="236" t="s">
        <v>19</v>
      </c>
      <c r="F379" s="237" t="s">
        <v>401</v>
      </c>
      <c r="G379" s="234"/>
      <c r="H379" s="236" t="s">
        <v>19</v>
      </c>
      <c r="I379" s="238"/>
      <c r="J379" s="234"/>
      <c r="K379" s="234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208</v>
      </c>
      <c r="AU379" s="243" t="s">
        <v>81</v>
      </c>
      <c r="AV379" s="13" t="s">
        <v>79</v>
      </c>
      <c r="AW379" s="13" t="s">
        <v>33</v>
      </c>
      <c r="AX379" s="13" t="s">
        <v>72</v>
      </c>
      <c r="AY379" s="243" t="s">
        <v>196</v>
      </c>
    </row>
    <row r="380" s="14" customFormat="1">
      <c r="A380" s="14"/>
      <c r="B380" s="244"/>
      <c r="C380" s="245"/>
      <c r="D380" s="235" t="s">
        <v>208</v>
      </c>
      <c r="E380" s="246" t="s">
        <v>19</v>
      </c>
      <c r="F380" s="247" t="s">
        <v>3013</v>
      </c>
      <c r="G380" s="245"/>
      <c r="H380" s="248">
        <v>1.1759999999999999</v>
      </c>
      <c r="I380" s="249"/>
      <c r="J380" s="245"/>
      <c r="K380" s="245"/>
      <c r="L380" s="250"/>
      <c r="M380" s="251"/>
      <c r="N380" s="252"/>
      <c r="O380" s="252"/>
      <c r="P380" s="252"/>
      <c r="Q380" s="252"/>
      <c r="R380" s="252"/>
      <c r="S380" s="252"/>
      <c r="T380" s="253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4" t="s">
        <v>208</v>
      </c>
      <c r="AU380" s="254" t="s">
        <v>81</v>
      </c>
      <c r="AV380" s="14" t="s">
        <v>81</v>
      </c>
      <c r="AW380" s="14" t="s">
        <v>33</v>
      </c>
      <c r="AX380" s="14" t="s">
        <v>72</v>
      </c>
      <c r="AY380" s="254" t="s">
        <v>196</v>
      </c>
    </row>
    <row r="381" s="13" customFormat="1">
      <c r="A381" s="13"/>
      <c r="B381" s="233"/>
      <c r="C381" s="234"/>
      <c r="D381" s="235" t="s">
        <v>208</v>
      </c>
      <c r="E381" s="236" t="s">
        <v>19</v>
      </c>
      <c r="F381" s="237" t="s">
        <v>2969</v>
      </c>
      <c r="G381" s="234"/>
      <c r="H381" s="236" t="s">
        <v>19</v>
      </c>
      <c r="I381" s="238"/>
      <c r="J381" s="234"/>
      <c r="K381" s="234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208</v>
      </c>
      <c r="AU381" s="243" t="s">
        <v>81</v>
      </c>
      <c r="AV381" s="13" t="s">
        <v>79</v>
      </c>
      <c r="AW381" s="13" t="s">
        <v>33</v>
      </c>
      <c r="AX381" s="13" t="s">
        <v>72</v>
      </c>
      <c r="AY381" s="243" t="s">
        <v>196</v>
      </c>
    </row>
    <row r="382" s="16" customFormat="1">
      <c r="A382" s="16"/>
      <c r="B382" s="266"/>
      <c r="C382" s="267"/>
      <c r="D382" s="235" t="s">
        <v>208</v>
      </c>
      <c r="E382" s="268" t="s">
        <v>19</v>
      </c>
      <c r="F382" s="269" t="s">
        <v>2970</v>
      </c>
      <c r="G382" s="267"/>
      <c r="H382" s="270">
        <v>1.1759999999999999</v>
      </c>
      <c r="I382" s="271"/>
      <c r="J382" s="267"/>
      <c r="K382" s="267"/>
      <c r="L382" s="272"/>
      <c r="M382" s="273"/>
      <c r="N382" s="274"/>
      <c r="O382" s="274"/>
      <c r="P382" s="274"/>
      <c r="Q382" s="274"/>
      <c r="R382" s="274"/>
      <c r="S382" s="274"/>
      <c r="T382" s="275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T382" s="276" t="s">
        <v>208</v>
      </c>
      <c r="AU382" s="276" t="s">
        <v>81</v>
      </c>
      <c r="AV382" s="16" t="s">
        <v>226</v>
      </c>
      <c r="AW382" s="16" t="s">
        <v>33</v>
      </c>
      <c r="AX382" s="16" t="s">
        <v>72</v>
      </c>
      <c r="AY382" s="276" t="s">
        <v>196</v>
      </c>
    </row>
    <row r="383" s="13" customFormat="1">
      <c r="A383" s="13"/>
      <c r="B383" s="233"/>
      <c r="C383" s="234"/>
      <c r="D383" s="235" t="s">
        <v>208</v>
      </c>
      <c r="E383" s="236" t="s">
        <v>19</v>
      </c>
      <c r="F383" s="237" t="s">
        <v>2971</v>
      </c>
      <c r="G383" s="234"/>
      <c r="H383" s="236" t="s">
        <v>19</v>
      </c>
      <c r="I383" s="238"/>
      <c r="J383" s="234"/>
      <c r="K383" s="234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208</v>
      </c>
      <c r="AU383" s="243" t="s">
        <v>81</v>
      </c>
      <c r="AV383" s="13" t="s">
        <v>79</v>
      </c>
      <c r="AW383" s="13" t="s">
        <v>33</v>
      </c>
      <c r="AX383" s="13" t="s">
        <v>72</v>
      </c>
      <c r="AY383" s="243" t="s">
        <v>196</v>
      </c>
    </row>
    <row r="384" s="14" customFormat="1">
      <c r="A384" s="14"/>
      <c r="B384" s="244"/>
      <c r="C384" s="245"/>
      <c r="D384" s="235" t="s">
        <v>208</v>
      </c>
      <c r="E384" s="246" t="s">
        <v>19</v>
      </c>
      <c r="F384" s="247" t="s">
        <v>3014</v>
      </c>
      <c r="G384" s="245"/>
      <c r="H384" s="248">
        <v>5.8799999999999999</v>
      </c>
      <c r="I384" s="249"/>
      <c r="J384" s="245"/>
      <c r="K384" s="245"/>
      <c r="L384" s="250"/>
      <c r="M384" s="251"/>
      <c r="N384" s="252"/>
      <c r="O384" s="252"/>
      <c r="P384" s="252"/>
      <c r="Q384" s="252"/>
      <c r="R384" s="252"/>
      <c r="S384" s="252"/>
      <c r="T384" s="253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4" t="s">
        <v>208</v>
      </c>
      <c r="AU384" s="254" t="s">
        <v>81</v>
      </c>
      <c r="AV384" s="14" t="s">
        <v>81</v>
      </c>
      <c r="AW384" s="14" t="s">
        <v>33</v>
      </c>
      <c r="AX384" s="14" t="s">
        <v>72</v>
      </c>
      <c r="AY384" s="254" t="s">
        <v>196</v>
      </c>
    </row>
    <row r="385" s="16" customFormat="1">
      <c r="A385" s="16"/>
      <c r="B385" s="266"/>
      <c r="C385" s="267"/>
      <c r="D385" s="235" t="s">
        <v>208</v>
      </c>
      <c r="E385" s="268" t="s">
        <v>19</v>
      </c>
      <c r="F385" s="269" t="s">
        <v>2973</v>
      </c>
      <c r="G385" s="267"/>
      <c r="H385" s="270">
        <v>5.8799999999999999</v>
      </c>
      <c r="I385" s="271"/>
      <c r="J385" s="267"/>
      <c r="K385" s="267"/>
      <c r="L385" s="272"/>
      <c r="M385" s="273"/>
      <c r="N385" s="274"/>
      <c r="O385" s="274"/>
      <c r="P385" s="274"/>
      <c r="Q385" s="274"/>
      <c r="R385" s="274"/>
      <c r="S385" s="274"/>
      <c r="T385" s="275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T385" s="276" t="s">
        <v>208</v>
      </c>
      <c r="AU385" s="276" t="s">
        <v>81</v>
      </c>
      <c r="AV385" s="16" t="s">
        <v>226</v>
      </c>
      <c r="AW385" s="16" t="s">
        <v>33</v>
      </c>
      <c r="AX385" s="16" t="s">
        <v>72</v>
      </c>
      <c r="AY385" s="276" t="s">
        <v>196</v>
      </c>
    </row>
    <row r="386" s="15" customFormat="1">
      <c r="A386" s="15"/>
      <c r="B386" s="255"/>
      <c r="C386" s="256"/>
      <c r="D386" s="235" t="s">
        <v>208</v>
      </c>
      <c r="E386" s="257" t="s">
        <v>19</v>
      </c>
      <c r="F386" s="258" t="s">
        <v>219</v>
      </c>
      <c r="G386" s="256"/>
      <c r="H386" s="259">
        <v>7.056</v>
      </c>
      <c r="I386" s="260"/>
      <c r="J386" s="256"/>
      <c r="K386" s="256"/>
      <c r="L386" s="261"/>
      <c r="M386" s="262"/>
      <c r="N386" s="263"/>
      <c r="O386" s="263"/>
      <c r="P386" s="263"/>
      <c r="Q386" s="263"/>
      <c r="R386" s="263"/>
      <c r="S386" s="263"/>
      <c r="T386" s="264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65" t="s">
        <v>208</v>
      </c>
      <c r="AU386" s="265" t="s">
        <v>81</v>
      </c>
      <c r="AV386" s="15" t="s">
        <v>204</v>
      </c>
      <c r="AW386" s="15" t="s">
        <v>33</v>
      </c>
      <c r="AX386" s="15" t="s">
        <v>79</v>
      </c>
      <c r="AY386" s="265" t="s">
        <v>196</v>
      </c>
    </row>
    <row r="387" s="14" customFormat="1">
      <c r="A387" s="14"/>
      <c r="B387" s="244"/>
      <c r="C387" s="245"/>
      <c r="D387" s="235" t="s">
        <v>208</v>
      </c>
      <c r="E387" s="245"/>
      <c r="F387" s="247" t="s">
        <v>3017</v>
      </c>
      <c r="G387" s="245"/>
      <c r="H387" s="248">
        <v>70.560000000000002</v>
      </c>
      <c r="I387" s="249"/>
      <c r="J387" s="245"/>
      <c r="K387" s="245"/>
      <c r="L387" s="250"/>
      <c r="M387" s="251"/>
      <c r="N387" s="252"/>
      <c r="O387" s="252"/>
      <c r="P387" s="252"/>
      <c r="Q387" s="252"/>
      <c r="R387" s="252"/>
      <c r="S387" s="252"/>
      <c r="T387" s="253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4" t="s">
        <v>208</v>
      </c>
      <c r="AU387" s="254" t="s">
        <v>81</v>
      </c>
      <c r="AV387" s="14" t="s">
        <v>81</v>
      </c>
      <c r="AW387" s="14" t="s">
        <v>4</v>
      </c>
      <c r="AX387" s="14" t="s">
        <v>79</v>
      </c>
      <c r="AY387" s="254" t="s">
        <v>196</v>
      </c>
    </row>
    <row r="388" s="2" customFormat="1" ht="24.15" customHeight="1">
      <c r="A388" s="41"/>
      <c r="B388" s="42"/>
      <c r="C388" s="215" t="s">
        <v>555</v>
      </c>
      <c r="D388" s="215" t="s">
        <v>199</v>
      </c>
      <c r="E388" s="216" t="s">
        <v>1073</v>
      </c>
      <c r="F388" s="217" t="s">
        <v>1074</v>
      </c>
      <c r="G388" s="218" t="s">
        <v>317</v>
      </c>
      <c r="H388" s="219">
        <v>0.010999999999999999</v>
      </c>
      <c r="I388" s="220"/>
      <c r="J388" s="221">
        <f>ROUND(I388*H388,2)</f>
        <v>0</v>
      </c>
      <c r="K388" s="217" t="s">
        <v>203</v>
      </c>
      <c r="L388" s="47"/>
      <c r="M388" s="222" t="s">
        <v>19</v>
      </c>
      <c r="N388" s="223" t="s">
        <v>43</v>
      </c>
      <c r="O388" s="87"/>
      <c r="P388" s="224">
        <f>O388*H388</f>
        <v>0</v>
      </c>
      <c r="Q388" s="224">
        <v>0</v>
      </c>
      <c r="R388" s="224">
        <f>Q388*H388</f>
        <v>0</v>
      </c>
      <c r="S388" s="224">
        <v>0</v>
      </c>
      <c r="T388" s="225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6" t="s">
        <v>204</v>
      </c>
      <c r="AT388" s="226" t="s">
        <v>199</v>
      </c>
      <c r="AU388" s="226" t="s">
        <v>81</v>
      </c>
      <c r="AY388" s="20" t="s">
        <v>196</v>
      </c>
      <c r="BE388" s="227">
        <f>IF(N388="základní",J388,0)</f>
        <v>0</v>
      </c>
      <c r="BF388" s="227">
        <f>IF(N388="snížená",J388,0)</f>
        <v>0</v>
      </c>
      <c r="BG388" s="227">
        <f>IF(N388="zákl. přenesená",J388,0)</f>
        <v>0</v>
      </c>
      <c r="BH388" s="227">
        <f>IF(N388="sníž. přenesená",J388,0)</f>
        <v>0</v>
      </c>
      <c r="BI388" s="227">
        <f>IF(N388="nulová",J388,0)</f>
        <v>0</v>
      </c>
      <c r="BJ388" s="20" t="s">
        <v>79</v>
      </c>
      <c r="BK388" s="227">
        <f>ROUND(I388*H388,2)</f>
        <v>0</v>
      </c>
      <c r="BL388" s="20" t="s">
        <v>204</v>
      </c>
      <c r="BM388" s="226" t="s">
        <v>3018</v>
      </c>
    </row>
    <row r="389" s="2" customFormat="1">
      <c r="A389" s="41"/>
      <c r="B389" s="42"/>
      <c r="C389" s="43"/>
      <c r="D389" s="228" t="s">
        <v>206</v>
      </c>
      <c r="E389" s="43"/>
      <c r="F389" s="229" t="s">
        <v>1076</v>
      </c>
      <c r="G389" s="43"/>
      <c r="H389" s="43"/>
      <c r="I389" s="230"/>
      <c r="J389" s="43"/>
      <c r="K389" s="43"/>
      <c r="L389" s="47"/>
      <c r="M389" s="231"/>
      <c r="N389" s="232"/>
      <c r="O389" s="87"/>
      <c r="P389" s="87"/>
      <c r="Q389" s="87"/>
      <c r="R389" s="87"/>
      <c r="S389" s="87"/>
      <c r="T389" s="88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T389" s="20" t="s">
        <v>206</v>
      </c>
      <c r="AU389" s="20" t="s">
        <v>81</v>
      </c>
    </row>
    <row r="390" s="14" customFormat="1">
      <c r="A390" s="14"/>
      <c r="B390" s="244"/>
      <c r="C390" s="245"/>
      <c r="D390" s="235" t="s">
        <v>208</v>
      </c>
      <c r="E390" s="246" t="s">
        <v>19</v>
      </c>
      <c r="F390" s="247" t="s">
        <v>3019</v>
      </c>
      <c r="G390" s="245"/>
      <c r="H390" s="248">
        <v>0.010999999999999999</v>
      </c>
      <c r="I390" s="249"/>
      <c r="J390" s="245"/>
      <c r="K390" s="245"/>
      <c r="L390" s="250"/>
      <c r="M390" s="251"/>
      <c r="N390" s="252"/>
      <c r="O390" s="252"/>
      <c r="P390" s="252"/>
      <c r="Q390" s="252"/>
      <c r="R390" s="252"/>
      <c r="S390" s="252"/>
      <c r="T390" s="253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4" t="s">
        <v>208</v>
      </c>
      <c r="AU390" s="254" t="s">
        <v>81</v>
      </c>
      <c r="AV390" s="14" t="s">
        <v>81</v>
      </c>
      <c r="AW390" s="14" t="s">
        <v>33</v>
      </c>
      <c r="AX390" s="14" t="s">
        <v>79</v>
      </c>
      <c r="AY390" s="254" t="s">
        <v>196</v>
      </c>
    </row>
    <row r="391" s="2" customFormat="1" ht="33" customHeight="1">
      <c r="A391" s="41"/>
      <c r="B391" s="42"/>
      <c r="C391" s="215" t="s">
        <v>561</v>
      </c>
      <c r="D391" s="215" t="s">
        <v>199</v>
      </c>
      <c r="E391" s="216" t="s">
        <v>2454</v>
      </c>
      <c r="F391" s="217" t="s">
        <v>2455</v>
      </c>
      <c r="G391" s="218" t="s">
        <v>317</v>
      </c>
      <c r="H391" s="219">
        <v>0.010999999999999999</v>
      </c>
      <c r="I391" s="220"/>
      <c r="J391" s="221">
        <f>ROUND(I391*H391,2)</f>
        <v>0</v>
      </c>
      <c r="K391" s="217" t="s">
        <v>203</v>
      </c>
      <c r="L391" s="47"/>
      <c r="M391" s="222" t="s">
        <v>19</v>
      </c>
      <c r="N391" s="223" t="s">
        <v>43</v>
      </c>
      <c r="O391" s="87"/>
      <c r="P391" s="224">
        <f>O391*H391</f>
        <v>0</v>
      </c>
      <c r="Q391" s="224">
        <v>0</v>
      </c>
      <c r="R391" s="224">
        <f>Q391*H391</f>
        <v>0</v>
      </c>
      <c r="S391" s="224">
        <v>0</v>
      </c>
      <c r="T391" s="225">
        <f>S391*H391</f>
        <v>0</v>
      </c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R391" s="226" t="s">
        <v>204</v>
      </c>
      <c r="AT391" s="226" t="s">
        <v>199</v>
      </c>
      <c r="AU391" s="226" t="s">
        <v>81</v>
      </c>
      <c r="AY391" s="20" t="s">
        <v>196</v>
      </c>
      <c r="BE391" s="227">
        <f>IF(N391="základní",J391,0)</f>
        <v>0</v>
      </c>
      <c r="BF391" s="227">
        <f>IF(N391="snížená",J391,0)</f>
        <v>0</v>
      </c>
      <c r="BG391" s="227">
        <f>IF(N391="zákl. přenesená",J391,0)</f>
        <v>0</v>
      </c>
      <c r="BH391" s="227">
        <f>IF(N391="sníž. přenesená",J391,0)</f>
        <v>0</v>
      </c>
      <c r="BI391" s="227">
        <f>IF(N391="nulová",J391,0)</f>
        <v>0</v>
      </c>
      <c r="BJ391" s="20" t="s">
        <v>79</v>
      </c>
      <c r="BK391" s="227">
        <f>ROUND(I391*H391,2)</f>
        <v>0</v>
      </c>
      <c r="BL391" s="20" t="s">
        <v>204</v>
      </c>
      <c r="BM391" s="226" t="s">
        <v>3020</v>
      </c>
    </row>
    <row r="392" s="2" customFormat="1">
      <c r="A392" s="41"/>
      <c r="B392" s="42"/>
      <c r="C392" s="43"/>
      <c r="D392" s="228" t="s">
        <v>206</v>
      </c>
      <c r="E392" s="43"/>
      <c r="F392" s="229" t="s">
        <v>2457</v>
      </c>
      <c r="G392" s="43"/>
      <c r="H392" s="43"/>
      <c r="I392" s="230"/>
      <c r="J392" s="43"/>
      <c r="K392" s="43"/>
      <c r="L392" s="47"/>
      <c r="M392" s="231"/>
      <c r="N392" s="232"/>
      <c r="O392" s="87"/>
      <c r="P392" s="87"/>
      <c r="Q392" s="87"/>
      <c r="R392" s="87"/>
      <c r="S392" s="87"/>
      <c r="T392" s="88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T392" s="20" t="s">
        <v>206</v>
      </c>
      <c r="AU392" s="20" t="s">
        <v>81</v>
      </c>
    </row>
    <row r="393" s="14" customFormat="1">
      <c r="A393" s="14"/>
      <c r="B393" s="244"/>
      <c r="C393" s="245"/>
      <c r="D393" s="235" t="s">
        <v>208</v>
      </c>
      <c r="E393" s="246" t="s">
        <v>19</v>
      </c>
      <c r="F393" s="247" t="s">
        <v>3019</v>
      </c>
      <c r="G393" s="245"/>
      <c r="H393" s="248">
        <v>0.010999999999999999</v>
      </c>
      <c r="I393" s="249"/>
      <c r="J393" s="245"/>
      <c r="K393" s="245"/>
      <c r="L393" s="250"/>
      <c r="M393" s="251"/>
      <c r="N393" s="252"/>
      <c r="O393" s="252"/>
      <c r="P393" s="252"/>
      <c r="Q393" s="252"/>
      <c r="R393" s="252"/>
      <c r="S393" s="252"/>
      <c r="T393" s="253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4" t="s">
        <v>208</v>
      </c>
      <c r="AU393" s="254" t="s">
        <v>81</v>
      </c>
      <c r="AV393" s="14" t="s">
        <v>81</v>
      </c>
      <c r="AW393" s="14" t="s">
        <v>33</v>
      </c>
      <c r="AX393" s="14" t="s">
        <v>79</v>
      </c>
      <c r="AY393" s="254" t="s">
        <v>196</v>
      </c>
    </row>
    <row r="394" s="12" customFormat="1" ht="22.8" customHeight="1">
      <c r="A394" s="12"/>
      <c r="B394" s="199"/>
      <c r="C394" s="200"/>
      <c r="D394" s="201" t="s">
        <v>71</v>
      </c>
      <c r="E394" s="213" t="s">
        <v>2556</v>
      </c>
      <c r="F394" s="213" t="s">
        <v>3021</v>
      </c>
      <c r="G394" s="200"/>
      <c r="H394" s="200"/>
      <c r="I394" s="203"/>
      <c r="J394" s="214">
        <f>BK394</f>
        <v>0</v>
      </c>
      <c r="K394" s="200"/>
      <c r="L394" s="205"/>
      <c r="M394" s="206"/>
      <c r="N394" s="207"/>
      <c r="O394" s="207"/>
      <c r="P394" s="208">
        <f>SUM(P395:P642)</f>
        <v>0</v>
      </c>
      <c r="Q394" s="207"/>
      <c r="R394" s="208">
        <f>SUM(R395:R642)</f>
        <v>0.031800000000000002</v>
      </c>
      <c r="S394" s="207"/>
      <c r="T394" s="209">
        <f>SUM(T395:T642)</f>
        <v>0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R394" s="210" t="s">
        <v>79</v>
      </c>
      <c r="AT394" s="211" t="s">
        <v>71</v>
      </c>
      <c r="AU394" s="211" t="s">
        <v>79</v>
      </c>
      <c r="AY394" s="210" t="s">
        <v>196</v>
      </c>
      <c r="BK394" s="212">
        <f>SUM(BK395:BK642)</f>
        <v>0</v>
      </c>
    </row>
    <row r="395" s="2" customFormat="1" ht="33" customHeight="1">
      <c r="A395" s="41"/>
      <c r="B395" s="42"/>
      <c r="C395" s="215" t="s">
        <v>569</v>
      </c>
      <c r="D395" s="215" t="s">
        <v>199</v>
      </c>
      <c r="E395" s="216" t="s">
        <v>2892</v>
      </c>
      <c r="F395" s="217" t="s">
        <v>2893</v>
      </c>
      <c r="G395" s="218" t="s">
        <v>202</v>
      </c>
      <c r="H395" s="219">
        <v>636</v>
      </c>
      <c r="I395" s="220"/>
      <c r="J395" s="221">
        <f>ROUND(I395*H395,2)</f>
        <v>0</v>
      </c>
      <c r="K395" s="217" t="s">
        <v>203</v>
      </c>
      <c r="L395" s="47"/>
      <c r="M395" s="222" t="s">
        <v>19</v>
      </c>
      <c r="N395" s="223" t="s">
        <v>43</v>
      </c>
      <c r="O395" s="87"/>
      <c r="P395" s="224">
        <f>O395*H395</f>
        <v>0</v>
      </c>
      <c r="Q395" s="224">
        <v>0</v>
      </c>
      <c r="R395" s="224">
        <f>Q395*H395</f>
        <v>0</v>
      </c>
      <c r="S395" s="224">
        <v>0</v>
      </c>
      <c r="T395" s="225">
        <f>S395*H395</f>
        <v>0</v>
      </c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R395" s="226" t="s">
        <v>204</v>
      </c>
      <c r="AT395" s="226" t="s">
        <v>199</v>
      </c>
      <c r="AU395" s="226" t="s">
        <v>81</v>
      </c>
      <c r="AY395" s="20" t="s">
        <v>196</v>
      </c>
      <c r="BE395" s="227">
        <f>IF(N395="základní",J395,0)</f>
        <v>0</v>
      </c>
      <c r="BF395" s="227">
        <f>IF(N395="snížená",J395,0)</f>
        <v>0</v>
      </c>
      <c r="BG395" s="227">
        <f>IF(N395="zákl. přenesená",J395,0)</f>
        <v>0</v>
      </c>
      <c r="BH395" s="227">
        <f>IF(N395="sníž. přenesená",J395,0)</f>
        <v>0</v>
      </c>
      <c r="BI395" s="227">
        <f>IF(N395="nulová",J395,0)</f>
        <v>0</v>
      </c>
      <c r="BJ395" s="20" t="s">
        <v>79</v>
      </c>
      <c r="BK395" s="227">
        <f>ROUND(I395*H395,2)</f>
        <v>0</v>
      </c>
      <c r="BL395" s="20" t="s">
        <v>204</v>
      </c>
      <c r="BM395" s="226" t="s">
        <v>3022</v>
      </c>
    </row>
    <row r="396" s="2" customFormat="1">
      <c r="A396" s="41"/>
      <c r="B396" s="42"/>
      <c r="C396" s="43"/>
      <c r="D396" s="228" t="s">
        <v>206</v>
      </c>
      <c r="E396" s="43"/>
      <c r="F396" s="229" t="s">
        <v>2895</v>
      </c>
      <c r="G396" s="43"/>
      <c r="H396" s="43"/>
      <c r="I396" s="230"/>
      <c r="J396" s="43"/>
      <c r="K396" s="43"/>
      <c r="L396" s="47"/>
      <c r="M396" s="231"/>
      <c r="N396" s="232"/>
      <c r="O396" s="87"/>
      <c r="P396" s="87"/>
      <c r="Q396" s="87"/>
      <c r="R396" s="87"/>
      <c r="S396" s="87"/>
      <c r="T396" s="88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T396" s="20" t="s">
        <v>206</v>
      </c>
      <c r="AU396" s="20" t="s">
        <v>81</v>
      </c>
    </row>
    <row r="397" s="13" customFormat="1">
      <c r="A397" s="13"/>
      <c r="B397" s="233"/>
      <c r="C397" s="234"/>
      <c r="D397" s="235" t="s">
        <v>208</v>
      </c>
      <c r="E397" s="236" t="s">
        <v>19</v>
      </c>
      <c r="F397" s="237" t="s">
        <v>3023</v>
      </c>
      <c r="G397" s="234"/>
      <c r="H397" s="236" t="s">
        <v>19</v>
      </c>
      <c r="I397" s="238"/>
      <c r="J397" s="234"/>
      <c r="K397" s="234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208</v>
      </c>
      <c r="AU397" s="243" t="s">
        <v>81</v>
      </c>
      <c r="AV397" s="13" t="s">
        <v>79</v>
      </c>
      <c r="AW397" s="13" t="s">
        <v>33</v>
      </c>
      <c r="AX397" s="13" t="s">
        <v>72</v>
      </c>
      <c r="AY397" s="243" t="s">
        <v>196</v>
      </c>
    </row>
    <row r="398" s="13" customFormat="1">
      <c r="A398" s="13"/>
      <c r="B398" s="233"/>
      <c r="C398" s="234"/>
      <c r="D398" s="235" t="s">
        <v>208</v>
      </c>
      <c r="E398" s="236" t="s">
        <v>19</v>
      </c>
      <c r="F398" s="237" t="s">
        <v>3023</v>
      </c>
      <c r="G398" s="234"/>
      <c r="H398" s="236" t="s">
        <v>19</v>
      </c>
      <c r="I398" s="238"/>
      <c r="J398" s="234"/>
      <c r="K398" s="234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208</v>
      </c>
      <c r="AU398" s="243" t="s">
        <v>81</v>
      </c>
      <c r="AV398" s="13" t="s">
        <v>79</v>
      </c>
      <c r="AW398" s="13" t="s">
        <v>33</v>
      </c>
      <c r="AX398" s="13" t="s">
        <v>72</v>
      </c>
      <c r="AY398" s="243" t="s">
        <v>196</v>
      </c>
    </row>
    <row r="399" s="13" customFormat="1">
      <c r="A399" s="13"/>
      <c r="B399" s="233"/>
      <c r="C399" s="234"/>
      <c r="D399" s="235" t="s">
        <v>208</v>
      </c>
      <c r="E399" s="236" t="s">
        <v>19</v>
      </c>
      <c r="F399" s="237" t="s">
        <v>3024</v>
      </c>
      <c r="G399" s="234"/>
      <c r="H399" s="236" t="s">
        <v>19</v>
      </c>
      <c r="I399" s="238"/>
      <c r="J399" s="234"/>
      <c r="K399" s="234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208</v>
      </c>
      <c r="AU399" s="243" t="s">
        <v>81</v>
      </c>
      <c r="AV399" s="13" t="s">
        <v>79</v>
      </c>
      <c r="AW399" s="13" t="s">
        <v>33</v>
      </c>
      <c r="AX399" s="13" t="s">
        <v>72</v>
      </c>
      <c r="AY399" s="243" t="s">
        <v>196</v>
      </c>
    </row>
    <row r="400" s="13" customFormat="1">
      <c r="A400" s="13"/>
      <c r="B400" s="233"/>
      <c r="C400" s="234"/>
      <c r="D400" s="235" t="s">
        <v>208</v>
      </c>
      <c r="E400" s="236" t="s">
        <v>19</v>
      </c>
      <c r="F400" s="237" t="s">
        <v>487</v>
      </c>
      <c r="G400" s="234"/>
      <c r="H400" s="236" t="s">
        <v>19</v>
      </c>
      <c r="I400" s="238"/>
      <c r="J400" s="234"/>
      <c r="K400" s="234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208</v>
      </c>
      <c r="AU400" s="243" t="s">
        <v>81</v>
      </c>
      <c r="AV400" s="13" t="s">
        <v>79</v>
      </c>
      <c r="AW400" s="13" t="s">
        <v>33</v>
      </c>
      <c r="AX400" s="13" t="s">
        <v>72</v>
      </c>
      <c r="AY400" s="243" t="s">
        <v>196</v>
      </c>
    </row>
    <row r="401" s="14" customFormat="1">
      <c r="A401" s="14"/>
      <c r="B401" s="244"/>
      <c r="C401" s="245"/>
      <c r="D401" s="235" t="s">
        <v>208</v>
      </c>
      <c r="E401" s="246" t="s">
        <v>19</v>
      </c>
      <c r="F401" s="247" t="s">
        <v>3025</v>
      </c>
      <c r="G401" s="245"/>
      <c r="H401" s="248">
        <v>423.80000000000001</v>
      </c>
      <c r="I401" s="249"/>
      <c r="J401" s="245"/>
      <c r="K401" s="245"/>
      <c r="L401" s="250"/>
      <c r="M401" s="251"/>
      <c r="N401" s="252"/>
      <c r="O401" s="252"/>
      <c r="P401" s="252"/>
      <c r="Q401" s="252"/>
      <c r="R401" s="252"/>
      <c r="S401" s="252"/>
      <c r="T401" s="253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4" t="s">
        <v>208</v>
      </c>
      <c r="AU401" s="254" t="s">
        <v>81</v>
      </c>
      <c r="AV401" s="14" t="s">
        <v>81</v>
      </c>
      <c r="AW401" s="14" t="s">
        <v>33</v>
      </c>
      <c r="AX401" s="14" t="s">
        <v>72</v>
      </c>
      <c r="AY401" s="254" t="s">
        <v>196</v>
      </c>
    </row>
    <row r="402" s="13" customFormat="1">
      <c r="A402" s="13"/>
      <c r="B402" s="233"/>
      <c r="C402" s="234"/>
      <c r="D402" s="235" t="s">
        <v>208</v>
      </c>
      <c r="E402" s="236" t="s">
        <v>19</v>
      </c>
      <c r="F402" s="237" t="s">
        <v>3023</v>
      </c>
      <c r="G402" s="234"/>
      <c r="H402" s="236" t="s">
        <v>19</v>
      </c>
      <c r="I402" s="238"/>
      <c r="J402" s="234"/>
      <c r="K402" s="234"/>
      <c r="L402" s="239"/>
      <c r="M402" s="240"/>
      <c r="N402" s="241"/>
      <c r="O402" s="241"/>
      <c r="P402" s="241"/>
      <c r="Q402" s="241"/>
      <c r="R402" s="241"/>
      <c r="S402" s="241"/>
      <c r="T402" s="242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3" t="s">
        <v>208</v>
      </c>
      <c r="AU402" s="243" t="s">
        <v>81</v>
      </c>
      <c r="AV402" s="13" t="s">
        <v>79</v>
      </c>
      <c r="AW402" s="13" t="s">
        <v>33</v>
      </c>
      <c r="AX402" s="13" t="s">
        <v>72</v>
      </c>
      <c r="AY402" s="243" t="s">
        <v>196</v>
      </c>
    </row>
    <row r="403" s="13" customFormat="1">
      <c r="A403" s="13"/>
      <c r="B403" s="233"/>
      <c r="C403" s="234"/>
      <c r="D403" s="235" t="s">
        <v>208</v>
      </c>
      <c r="E403" s="236" t="s">
        <v>19</v>
      </c>
      <c r="F403" s="237" t="s">
        <v>3024</v>
      </c>
      <c r="G403" s="234"/>
      <c r="H403" s="236" t="s">
        <v>19</v>
      </c>
      <c r="I403" s="238"/>
      <c r="J403" s="234"/>
      <c r="K403" s="234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208</v>
      </c>
      <c r="AU403" s="243" t="s">
        <v>81</v>
      </c>
      <c r="AV403" s="13" t="s">
        <v>79</v>
      </c>
      <c r="AW403" s="13" t="s">
        <v>33</v>
      </c>
      <c r="AX403" s="13" t="s">
        <v>72</v>
      </c>
      <c r="AY403" s="243" t="s">
        <v>196</v>
      </c>
    </row>
    <row r="404" s="13" customFormat="1">
      <c r="A404" s="13"/>
      <c r="B404" s="233"/>
      <c r="C404" s="234"/>
      <c r="D404" s="235" t="s">
        <v>208</v>
      </c>
      <c r="E404" s="236" t="s">
        <v>19</v>
      </c>
      <c r="F404" s="237" t="s">
        <v>489</v>
      </c>
      <c r="G404" s="234"/>
      <c r="H404" s="236" t="s">
        <v>19</v>
      </c>
      <c r="I404" s="238"/>
      <c r="J404" s="234"/>
      <c r="K404" s="234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208</v>
      </c>
      <c r="AU404" s="243" t="s">
        <v>81</v>
      </c>
      <c r="AV404" s="13" t="s">
        <v>79</v>
      </c>
      <c r="AW404" s="13" t="s">
        <v>33</v>
      </c>
      <c r="AX404" s="13" t="s">
        <v>72</v>
      </c>
      <c r="AY404" s="243" t="s">
        <v>196</v>
      </c>
    </row>
    <row r="405" s="14" customFormat="1">
      <c r="A405" s="14"/>
      <c r="B405" s="244"/>
      <c r="C405" s="245"/>
      <c r="D405" s="235" t="s">
        <v>208</v>
      </c>
      <c r="E405" s="246" t="s">
        <v>19</v>
      </c>
      <c r="F405" s="247" t="s">
        <v>3026</v>
      </c>
      <c r="G405" s="245"/>
      <c r="H405" s="248">
        <v>207</v>
      </c>
      <c r="I405" s="249"/>
      <c r="J405" s="245"/>
      <c r="K405" s="245"/>
      <c r="L405" s="250"/>
      <c r="M405" s="251"/>
      <c r="N405" s="252"/>
      <c r="O405" s="252"/>
      <c r="P405" s="252"/>
      <c r="Q405" s="252"/>
      <c r="R405" s="252"/>
      <c r="S405" s="252"/>
      <c r="T405" s="253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4" t="s">
        <v>208</v>
      </c>
      <c r="AU405" s="254" t="s">
        <v>81</v>
      </c>
      <c r="AV405" s="14" t="s">
        <v>81</v>
      </c>
      <c r="AW405" s="14" t="s">
        <v>33</v>
      </c>
      <c r="AX405" s="14" t="s">
        <v>72</v>
      </c>
      <c r="AY405" s="254" t="s">
        <v>196</v>
      </c>
    </row>
    <row r="406" s="13" customFormat="1">
      <c r="A406" s="13"/>
      <c r="B406" s="233"/>
      <c r="C406" s="234"/>
      <c r="D406" s="235" t="s">
        <v>208</v>
      </c>
      <c r="E406" s="236" t="s">
        <v>19</v>
      </c>
      <c r="F406" s="237" t="s">
        <v>3023</v>
      </c>
      <c r="G406" s="234"/>
      <c r="H406" s="236" t="s">
        <v>19</v>
      </c>
      <c r="I406" s="238"/>
      <c r="J406" s="234"/>
      <c r="K406" s="234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208</v>
      </c>
      <c r="AU406" s="243" t="s">
        <v>81</v>
      </c>
      <c r="AV406" s="13" t="s">
        <v>79</v>
      </c>
      <c r="AW406" s="13" t="s">
        <v>33</v>
      </c>
      <c r="AX406" s="13" t="s">
        <v>72</v>
      </c>
      <c r="AY406" s="243" t="s">
        <v>196</v>
      </c>
    </row>
    <row r="407" s="13" customFormat="1">
      <c r="A407" s="13"/>
      <c r="B407" s="233"/>
      <c r="C407" s="234"/>
      <c r="D407" s="235" t="s">
        <v>208</v>
      </c>
      <c r="E407" s="236" t="s">
        <v>19</v>
      </c>
      <c r="F407" s="237" t="s">
        <v>3024</v>
      </c>
      <c r="G407" s="234"/>
      <c r="H407" s="236" t="s">
        <v>19</v>
      </c>
      <c r="I407" s="238"/>
      <c r="J407" s="234"/>
      <c r="K407" s="234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208</v>
      </c>
      <c r="AU407" s="243" t="s">
        <v>81</v>
      </c>
      <c r="AV407" s="13" t="s">
        <v>79</v>
      </c>
      <c r="AW407" s="13" t="s">
        <v>33</v>
      </c>
      <c r="AX407" s="13" t="s">
        <v>72</v>
      </c>
      <c r="AY407" s="243" t="s">
        <v>196</v>
      </c>
    </row>
    <row r="408" s="13" customFormat="1">
      <c r="A408" s="13"/>
      <c r="B408" s="233"/>
      <c r="C408" s="234"/>
      <c r="D408" s="235" t="s">
        <v>208</v>
      </c>
      <c r="E408" s="236" t="s">
        <v>19</v>
      </c>
      <c r="F408" s="237" t="s">
        <v>401</v>
      </c>
      <c r="G408" s="234"/>
      <c r="H408" s="236" t="s">
        <v>19</v>
      </c>
      <c r="I408" s="238"/>
      <c r="J408" s="234"/>
      <c r="K408" s="234"/>
      <c r="L408" s="239"/>
      <c r="M408" s="240"/>
      <c r="N408" s="241"/>
      <c r="O408" s="241"/>
      <c r="P408" s="241"/>
      <c r="Q408" s="241"/>
      <c r="R408" s="241"/>
      <c r="S408" s="241"/>
      <c r="T408" s="24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3" t="s">
        <v>208</v>
      </c>
      <c r="AU408" s="243" t="s">
        <v>81</v>
      </c>
      <c r="AV408" s="13" t="s">
        <v>79</v>
      </c>
      <c r="AW408" s="13" t="s">
        <v>33</v>
      </c>
      <c r="AX408" s="13" t="s">
        <v>72</v>
      </c>
      <c r="AY408" s="243" t="s">
        <v>196</v>
      </c>
    </row>
    <row r="409" s="14" customFormat="1">
      <c r="A409" s="14"/>
      <c r="B409" s="244"/>
      <c r="C409" s="245"/>
      <c r="D409" s="235" t="s">
        <v>208</v>
      </c>
      <c r="E409" s="246" t="s">
        <v>19</v>
      </c>
      <c r="F409" s="247" t="s">
        <v>2631</v>
      </c>
      <c r="G409" s="245"/>
      <c r="H409" s="248">
        <v>5.2000000000000002</v>
      </c>
      <c r="I409" s="249"/>
      <c r="J409" s="245"/>
      <c r="K409" s="245"/>
      <c r="L409" s="250"/>
      <c r="M409" s="251"/>
      <c r="N409" s="252"/>
      <c r="O409" s="252"/>
      <c r="P409" s="252"/>
      <c r="Q409" s="252"/>
      <c r="R409" s="252"/>
      <c r="S409" s="252"/>
      <c r="T409" s="253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4" t="s">
        <v>208</v>
      </c>
      <c r="AU409" s="254" t="s">
        <v>81</v>
      </c>
      <c r="AV409" s="14" t="s">
        <v>81</v>
      </c>
      <c r="AW409" s="14" t="s">
        <v>33</v>
      </c>
      <c r="AX409" s="14" t="s">
        <v>72</v>
      </c>
      <c r="AY409" s="254" t="s">
        <v>196</v>
      </c>
    </row>
    <row r="410" s="15" customFormat="1">
      <c r="A410" s="15"/>
      <c r="B410" s="255"/>
      <c r="C410" s="256"/>
      <c r="D410" s="235" t="s">
        <v>208</v>
      </c>
      <c r="E410" s="257" t="s">
        <v>19</v>
      </c>
      <c r="F410" s="258" t="s">
        <v>219</v>
      </c>
      <c r="G410" s="256"/>
      <c r="H410" s="259">
        <v>636</v>
      </c>
      <c r="I410" s="260"/>
      <c r="J410" s="256"/>
      <c r="K410" s="256"/>
      <c r="L410" s="261"/>
      <c r="M410" s="262"/>
      <c r="N410" s="263"/>
      <c r="O410" s="263"/>
      <c r="P410" s="263"/>
      <c r="Q410" s="263"/>
      <c r="R410" s="263"/>
      <c r="S410" s="263"/>
      <c r="T410" s="264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T410" s="265" t="s">
        <v>208</v>
      </c>
      <c r="AU410" s="265" t="s">
        <v>81</v>
      </c>
      <c r="AV410" s="15" t="s">
        <v>204</v>
      </c>
      <c r="AW410" s="15" t="s">
        <v>33</v>
      </c>
      <c r="AX410" s="15" t="s">
        <v>79</v>
      </c>
      <c r="AY410" s="265" t="s">
        <v>196</v>
      </c>
    </row>
    <row r="411" s="2" customFormat="1" ht="24.15" customHeight="1">
      <c r="A411" s="41"/>
      <c r="B411" s="42"/>
      <c r="C411" s="215" t="s">
        <v>577</v>
      </c>
      <c r="D411" s="215" t="s">
        <v>199</v>
      </c>
      <c r="E411" s="216" t="s">
        <v>2898</v>
      </c>
      <c r="F411" s="217" t="s">
        <v>2899</v>
      </c>
      <c r="G411" s="218" t="s">
        <v>202</v>
      </c>
      <c r="H411" s="219">
        <v>636</v>
      </c>
      <c r="I411" s="220"/>
      <c r="J411" s="221">
        <f>ROUND(I411*H411,2)</f>
        <v>0</v>
      </c>
      <c r="K411" s="217" t="s">
        <v>1415</v>
      </c>
      <c r="L411" s="47"/>
      <c r="M411" s="222" t="s">
        <v>19</v>
      </c>
      <c r="N411" s="223" t="s">
        <v>43</v>
      </c>
      <c r="O411" s="87"/>
      <c r="P411" s="224">
        <f>O411*H411</f>
        <v>0</v>
      </c>
      <c r="Q411" s="224">
        <v>0</v>
      </c>
      <c r="R411" s="224">
        <f>Q411*H411</f>
        <v>0</v>
      </c>
      <c r="S411" s="224">
        <v>0</v>
      </c>
      <c r="T411" s="225">
        <f>S411*H411</f>
        <v>0</v>
      </c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R411" s="226" t="s">
        <v>204</v>
      </c>
      <c r="AT411" s="226" t="s">
        <v>199</v>
      </c>
      <c r="AU411" s="226" t="s">
        <v>81</v>
      </c>
      <c r="AY411" s="20" t="s">
        <v>196</v>
      </c>
      <c r="BE411" s="227">
        <f>IF(N411="základní",J411,0)</f>
        <v>0</v>
      </c>
      <c r="BF411" s="227">
        <f>IF(N411="snížená",J411,0)</f>
        <v>0</v>
      </c>
      <c r="BG411" s="227">
        <f>IF(N411="zákl. přenesená",J411,0)</f>
        <v>0</v>
      </c>
      <c r="BH411" s="227">
        <f>IF(N411="sníž. přenesená",J411,0)</f>
        <v>0</v>
      </c>
      <c r="BI411" s="227">
        <f>IF(N411="nulová",J411,0)</f>
        <v>0</v>
      </c>
      <c r="BJ411" s="20" t="s">
        <v>79</v>
      </c>
      <c r="BK411" s="227">
        <f>ROUND(I411*H411,2)</f>
        <v>0</v>
      </c>
      <c r="BL411" s="20" t="s">
        <v>204</v>
      </c>
      <c r="BM411" s="226" t="s">
        <v>3027</v>
      </c>
    </row>
    <row r="412" s="2" customFormat="1">
      <c r="A412" s="41"/>
      <c r="B412" s="42"/>
      <c r="C412" s="43"/>
      <c r="D412" s="228" t="s">
        <v>206</v>
      </c>
      <c r="E412" s="43"/>
      <c r="F412" s="229" t="s">
        <v>2901</v>
      </c>
      <c r="G412" s="43"/>
      <c r="H412" s="43"/>
      <c r="I412" s="230"/>
      <c r="J412" s="43"/>
      <c r="K412" s="43"/>
      <c r="L412" s="47"/>
      <c r="M412" s="231"/>
      <c r="N412" s="232"/>
      <c r="O412" s="87"/>
      <c r="P412" s="87"/>
      <c r="Q412" s="87"/>
      <c r="R412" s="87"/>
      <c r="S412" s="87"/>
      <c r="T412" s="88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T412" s="20" t="s">
        <v>206</v>
      </c>
      <c r="AU412" s="20" t="s">
        <v>81</v>
      </c>
    </row>
    <row r="413" s="13" customFormat="1">
      <c r="A413" s="13"/>
      <c r="B413" s="233"/>
      <c r="C413" s="234"/>
      <c r="D413" s="235" t="s">
        <v>208</v>
      </c>
      <c r="E413" s="236" t="s">
        <v>19</v>
      </c>
      <c r="F413" s="237" t="s">
        <v>3023</v>
      </c>
      <c r="G413" s="234"/>
      <c r="H413" s="236" t="s">
        <v>19</v>
      </c>
      <c r="I413" s="238"/>
      <c r="J413" s="234"/>
      <c r="K413" s="234"/>
      <c r="L413" s="239"/>
      <c r="M413" s="240"/>
      <c r="N413" s="241"/>
      <c r="O413" s="241"/>
      <c r="P413" s="241"/>
      <c r="Q413" s="241"/>
      <c r="R413" s="241"/>
      <c r="S413" s="241"/>
      <c r="T413" s="24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3" t="s">
        <v>208</v>
      </c>
      <c r="AU413" s="243" t="s">
        <v>81</v>
      </c>
      <c r="AV413" s="13" t="s">
        <v>79</v>
      </c>
      <c r="AW413" s="13" t="s">
        <v>33</v>
      </c>
      <c r="AX413" s="13" t="s">
        <v>72</v>
      </c>
      <c r="AY413" s="243" t="s">
        <v>196</v>
      </c>
    </row>
    <row r="414" s="13" customFormat="1">
      <c r="A414" s="13"/>
      <c r="B414" s="233"/>
      <c r="C414" s="234"/>
      <c r="D414" s="235" t="s">
        <v>208</v>
      </c>
      <c r="E414" s="236" t="s">
        <v>19</v>
      </c>
      <c r="F414" s="237" t="s">
        <v>3023</v>
      </c>
      <c r="G414" s="234"/>
      <c r="H414" s="236" t="s">
        <v>19</v>
      </c>
      <c r="I414" s="238"/>
      <c r="J414" s="234"/>
      <c r="K414" s="234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208</v>
      </c>
      <c r="AU414" s="243" t="s">
        <v>81</v>
      </c>
      <c r="AV414" s="13" t="s">
        <v>79</v>
      </c>
      <c r="AW414" s="13" t="s">
        <v>33</v>
      </c>
      <c r="AX414" s="13" t="s">
        <v>72</v>
      </c>
      <c r="AY414" s="243" t="s">
        <v>196</v>
      </c>
    </row>
    <row r="415" s="13" customFormat="1">
      <c r="A415" s="13"/>
      <c r="B415" s="233"/>
      <c r="C415" s="234"/>
      <c r="D415" s="235" t="s">
        <v>208</v>
      </c>
      <c r="E415" s="236" t="s">
        <v>19</v>
      </c>
      <c r="F415" s="237" t="s">
        <v>3024</v>
      </c>
      <c r="G415" s="234"/>
      <c r="H415" s="236" t="s">
        <v>19</v>
      </c>
      <c r="I415" s="238"/>
      <c r="J415" s="234"/>
      <c r="K415" s="234"/>
      <c r="L415" s="239"/>
      <c r="M415" s="240"/>
      <c r="N415" s="241"/>
      <c r="O415" s="241"/>
      <c r="P415" s="241"/>
      <c r="Q415" s="241"/>
      <c r="R415" s="241"/>
      <c r="S415" s="241"/>
      <c r="T415" s="24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3" t="s">
        <v>208</v>
      </c>
      <c r="AU415" s="243" t="s">
        <v>81</v>
      </c>
      <c r="AV415" s="13" t="s">
        <v>79</v>
      </c>
      <c r="AW415" s="13" t="s">
        <v>33</v>
      </c>
      <c r="AX415" s="13" t="s">
        <v>72</v>
      </c>
      <c r="AY415" s="243" t="s">
        <v>196</v>
      </c>
    </row>
    <row r="416" s="13" customFormat="1">
      <c r="A416" s="13"/>
      <c r="B416" s="233"/>
      <c r="C416" s="234"/>
      <c r="D416" s="235" t="s">
        <v>208</v>
      </c>
      <c r="E416" s="236" t="s">
        <v>19</v>
      </c>
      <c r="F416" s="237" t="s">
        <v>487</v>
      </c>
      <c r="G416" s="234"/>
      <c r="H416" s="236" t="s">
        <v>19</v>
      </c>
      <c r="I416" s="238"/>
      <c r="J416" s="234"/>
      <c r="K416" s="234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208</v>
      </c>
      <c r="AU416" s="243" t="s">
        <v>81</v>
      </c>
      <c r="AV416" s="13" t="s">
        <v>79</v>
      </c>
      <c r="AW416" s="13" t="s">
        <v>33</v>
      </c>
      <c r="AX416" s="13" t="s">
        <v>72</v>
      </c>
      <c r="AY416" s="243" t="s">
        <v>196</v>
      </c>
    </row>
    <row r="417" s="14" customFormat="1">
      <c r="A417" s="14"/>
      <c r="B417" s="244"/>
      <c r="C417" s="245"/>
      <c r="D417" s="235" t="s">
        <v>208</v>
      </c>
      <c r="E417" s="246" t="s">
        <v>19</v>
      </c>
      <c r="F417" s="247" t="s">
        <v>3025</v>
      </c>
      <c r="G417" s="245"/>
      <c r="H417" s="248">
        <v>423.80000000000001</v>
      </c>
      <c r="I417" s="249"/>
      <c r="J417" s="245"/>
      <c r="K417" s="245"/>
      <c r="L417" s="250"/>
      <c r="M417" s="251"/>
      <c r="N417" s="252"/>
      <c r="O417" s="252"/>
      <c r="P417" s="252"/>
      <c r="Q417" s="252"/>
      <c r="R417" s="252"/>
      <c r="S417" s="252"/>
      <c r="T417" s="253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4" t="s">
        <v>208</v>
      </c>
      <c r="AU417" s="254" t="s">
        <v>81</v>
      </c>
      <c r="AV417" s="14" t="s">
        <v>81</v>
      </c>
      <c r="AW417" s="14" t="s">
        <v>33</v>
      </c>
      <c r="AX417" s="14" t="s">
        <v>72</v>
      </c>
      <c r="AY417" s="254" t="s">
        <v>196</v>
      </c>
    </row>
    <row r="418" s="13" customFormat="1">
      <c r="A418" s="13"/>
      <c r="B418" s="233"/>
      <c r="C418" s="234"/>
      <c r="D418" s="235" t="s">
        <v>208</v>
      </c>
      <c r="E418" s="236" t="s">
        <v>19</v>
      </c>
      <c r="F418" s="237" t="s">
        <v>3023</v>
      </c>
      <c r="G418" s="234"/>
      <c r="H418" s="236" t="s">
        <v>19</v>
      </c>
      <c r="I418" s="238"/>
      <c r="J418" s="234"/>
      <c r="K418" s="234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208</v>
      </c>
      <c r="AU418" s="243" t="s">
        <v>81</v>
      </c>
      <c r="AV418" s="13" t="s">
        <v>79</v>
      </c>
      <c r="AW418" s="13" t="s">
        <v>33</v>
      </c>
      <c r="AX418" s="13" t="s">
        <v>72</v>
      </c>
      <c r="AY418" s="243" t="s">
        <v>196</v>
      </c>
    </row>
    <row r="419" s="13" customFormat="1">
      <c r="A419" s="13"/>
      <c r="B419" s="233"/>
      <c r="C419" s="234"/>
      <c r="D419" s="235" t="s">
        <v>208</v>
      </c>
      <c r="E419" s="236" t="s">
        <v>19</v>
      </c>
      <c r="F419" s="237" t="s">
        <v>3024</v>
      </c>
      <c r="G419" s="234"/>
      <c r="H419" s="236" t="s">
        <v>19</v>
      </c>
      <c r="I419" s="238"/>
      <c r="J419" s="234"/>
      <c r="K419" s="234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208</v>
      </c>
      <c r="AU419" s="243" t="s">
        <v>81</v>
      </c>
      <c r="AV419" s="13" t="s">
        <v>79</v>
      </c>
      <c r="AW419" s="13" t="s">
        <v>33</v>
      </c>
      <c r="AX419" s="13" t="s">
        <v>72</v>
      </c>
      <c r="AY419" s="243" t="s">
        <v>196</v>
      </c>
    </row>
    <row r="420" s="13" customFormat="1">
      <c r="A420" s="13"/>
      <c r="B420" s="233"/>
      <c r="C420" s="234"/>
      <c r="D420" s="235" t="s">
        <v>208</v>
      </c>
      <c r="E420" s="236" t="s">
        <v>19</v>
      </c>
      <c r="F420" s="237" t="s">
        <v>489</v>
      </c>
      <c r="G420" s="234"/>
      <c r="H420" s="236" t="s">
        <v>19</v>
      </c>
      <c r="I420" s="238"/>
      <c r="J420" s="234"/>
      <c r="K420" s="234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208</v>
      </c>
      <c r="AU420" s="243" t="s">
        <v>81</v>
      </c>
      <c r="AV420" s="13" t="s">
        <v>79</v>
      </c>
      <c r="AW420" s="13" t="s">
        <v>33</v>
      </c>
      <c r="AX420" s="13" t="s">
        <v>72</v>
      </c>
      <c r="AY420" s="243" t="s">
        <v>196</v>
      </c>
    </row>
    <row r="421" s="14" customFormat="1">
      <c r="A421" s="14"/>
      <c r="B421" s="244"/>
      <c r="C421" s="245"/>
      <c r="D421" s="235" t="s">
        <v>208</v>
      </c>
      <c r="E421" s="246" t="s">
        <v>19</v>
      </c>
      <c r="F421" s="247" t="s">
        <v>3026</v>
      </c>
      <c r="G421" s="245"/>
      <c r="H421" s="248">
        <v>207</v>
      </c>
      <c r="I421" s="249"/>
      <c r="J421" s="245"/>
      <c r="K421" s="245"/>
      <c r="L421" s="250"/>
      <c r="M421" s="251"/>
      <c r="N421" s="252"/>
      <c r="O421" s="252"/>
      <c r="P421" s="252"/>
      <c r="Q421" s="252"/>
      <c r="R421" s="252"/>
      <c r="S421" s="252"/>
      <c r="T421" s="253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4" t="s">
        <v>208</v>
      </c>
      <c r="AU421" s="254" t="s">
        <v>81</v>
      </c>
      <c r="AV421" s="14" t="s">
        <v>81</v>
      </c>
      <c r="AW421" s="14" t="s">
        <v>33</v>
      </c>
      <c r="AX421" s="14" t="s">
        <v>72</v>
      </c>
      <c r="AY421" s="254" t="s">
        <v>196</v>
      </c>
    </row>
    <row r="422" s="13" customFormat="1">
      <c r="A422" s="13"/>
      <c r="B422" s="233"/>
      <c r="C422" s="234"/>
      <c r="D422" s="235" t="s">
        <v>208</v>
      </c>
      <c r="E422" s="236" t="s">
        <v>19</v>
      </c>
      <c r="F422" s="237" t="s">
        <v>3023</v>
      </c>
      <c r="G422" s="234"/>
      <c r="H422" s="236" t="s">
        <v>19</v>
      </c>
      <c r="I422" s="238"/>
      <c r="J422" s="234"/>
      <c r="K422" s="234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208</v>
      </c>
      <c r="AU422" s="243" t="s">
        <v>81</v>
      </c>
      <c r="AV422" s="13" t="s">
        <v>79</v>
      </c>
      <c r="AW422" s="13" t="s">
        <v>33</v>
      </c>
      <c r="AX422" s="13" t="s">
        <v>72</v>
      </c>
      <c r="AY422" s="243" t="s">
        <v>196</v>
      </c>
    </row>
    <row r="423" s="13" customFormat="1">
      <c r="A423" s="13"/>
      <c r="B423" s="233"/>
      <c r="C423" s="234"/>
      <c r="D423" s="235" t="s">
        <v>208</v>
      </c>
      <c r="E423" s="236" t="s">
        <v>19</v>
      </c>
      <c r="F423" s="237" t="s">
        <v>3024</v>
      </c>
      <c r="G423" s="234"/>
      <c r="H423" s="236" t="s">
        <v>19</v>
      </c>
      <c r="I423" s="238"/>
      <c r="J423" s="234"/>
      <c r="K423" s="234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208</v>
      </c>
      <c r="AU423" s="243" t="s">
        <v>81</v>
      </c>
      <c r="AV423" s="13" t="s">
        <v>79</v>
      </c>
      <c r="AW423" s="13" t="s">
        <v>33</v>
      </c>
      <c r="AX423" s="13" t="s">
        <v>72</v>
      </c>
      <c r="AY423" s="243" t="s">
        <v>196</v>
      </c>
    </row>
    <row r="424" s="13" customFormat="1">
      <c r="A424" s="13"/>
      <c r="B424" s="233"/>
      <c r="C424" s="234"/>
      <c r="D424" s="235" t="s">
        <v>208</v>
      </c>
      <c r="E424" s="236" t="s">
        <v>19</v>
      </c>
      <c r="F424" s="237" t="s">
        <v>401</v>
      </c>
      <c r="G424" s="234"/>
      <c r="H424" s="236" t="s">
        <v>19</v>
      </c>
      <c r="I424" s="238"/>
      <c r="J424" s="234"/>
      <c r="K424" s="234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208</v>
      </c>
      <c r="AU424" s="243" t="s">
        <v>81</v>
      </c>
      <c r="AV424" s="13" t="s">
        <v>79</v>
      </c>
      <c r="AW424" s="13" t="s">
        <v>33</v>
      </c>
      <c r="AX424" s="13" t="s">
        <v>72</v>
      </c>
      <c r="AY424" s="243" t="s">
        <v>196</v>
      </c>
    </row>
    <row r="425" s="14" customFormat="1">
      <c r="A425" s="14"/>
      <c r="B425" s="244"/>
      <c r="C425" s="245"/>
      <c r="D425" s="235" t="s">
        <v>208</v>
      </c>
      <c r="E425" s="246" t="s">
        <v>19</v>
      </c>
      <c r="F425" s="247" t="s">
        <v>2631</v>
      </c>
      <c r="G425" s="245"/>
      <c r="H425" s="248">
        <v>5.2000000000000002</v>
      </c>
      <c r="I425" s="249"/>
      <c r="J425" s="245"/>
      <c r="K425" s="245"/>
      <c r="L425" s="250"/>
      <c r="M425" s="251"/>
      <c r="N425" s="252"/>
      <c r="O425" s="252"/>
      <c r="P425" s="252"/>
      <c r="Q425" s="252"/>
      <c r="R425" s="252"/>
      <c r="S425" s="252"/>
      <c r="T425" s="253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4" t="s">
        <v>208</v>
      </c>
      <c r="AU425" s="254" t="s">
        <v>81</v>
      </c>
      <c r="AV425" s="14" t="s">
        <v>81</v>
      </c>
      <c r="AW425" s="14" t="s">
        <v>33</v>
      </c>
      <c r="AX425" s="14" t="s">
        <v>72</v>
      </c>
      <c r="AY425" s="254" t="s">
        <v>196</v>
      </c>
    </row>
    <row r="426" s="15" customFormat="1">
      <c r="A426" s="15"/>
      <c r="B426" s="255"/>
      <c r="C426" s="256"/>
      <c r="D426" s="235" t="s">
        <v>208</v>
      </c>
      <c r="E426" s="257" t="s">
        <v>19</v>
      </c>
      <c r="F426" s="258" t="s">
        <v>219</v>
      </c>
      <c r="G426" s="256"/>
      <c r="H426" s="259">
        <v>636</v>
      </c>
      <c r="I426" s="260"/>
      <c r="J426" s="256"/>
      <c r="K426" s="256"/>
      <c r="L426" s="261"/>
      <c r="M426" s="262"/>
      <c r="N426" s="263"/>
      <c r="O426" s="263"/>
      <c r="P426" s="263"/>
      <c r="Q426" s="263"/>
      <c r="R426" s="263"/>
      <c r="S426" s="263"/>
      <c r="T426" s="264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65" t="s">
        <v>208</v>
      </c>
      <c r="AU426" s="265" t="s">
        <v>81</v>
      </c>
      <c r="AV426" s="15" t="s">
        <v>204</v>
      </c>
      <c r="AW426" s="15" t="s">
        <v>33</v>
      </c>
      <c r="AX426" s="15" t="s">
        <v>79</v>
      </c>
      <c r="AY426" s="265" t="s">
        <v>196</v>
      </c>
    </row>
    <row r="427" s="2" customFormat="1" ht="24.15" customHeight="1">
      <c r="A427" s="41"/>
      <c r="B427" s="42"/>
      <c r="C427" s="215" t="s">
        <v>583</v>
      </c>
      <c r="D427" s="215" t="s">
        <v>199</v>
      </c>
      <c r="E427" s="216" t="s">
        <v>1053</v>
      </c>
      <c r="F427" s="217" t="s">
        <v>1054</v>
      </c>
      <c r="G427" s="218" t="s">
        <v>202</v>
      </c>
      <c r="H427" s="219">
        <v>636</v>
      </c>
      <c r="I427" s="220"/>
      <c r="J427" s="221">
        <f>ROUND(I427*H427,2)</f>
        <v>0</v>
      </c>
      <c r="K427" s="217" t="s">
        <v>203</v>
      </c>
      <c r="L427" s="47"/>
      <c r="M427" s="222" t="s">
        <v>19</v>
      </c>
      <c r="N427" s="223" t="s">
        <v>43</v>
      </c>
      <c r="O427" s="87"/>
      <c r="P427" s="224">
        <f>O427*H427</f>
        <v>0</v>
      </c>
      <c r="Q427" s="224">
        <v>0</v>
      </c>
      <c r="R427" s="224">
        <f>Q427*H427</f>
        <v>0</v>
      </c>
      <c r="S427" s="224">
        <v>0</v>
      </c>
      <c r="T427" s="225">
        <f>S427*H427</f>
        <v>0</v>
      </c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R427" s="226" t="s">
        <v>204</v>
      </c>
      <c r="AT427" s="226" t="s">
        <v>199</v>
      </c>
      <c r="AU427" s="226" t="s">
        <v>81</v>
      </c>
      <c r="AY427" s="20" t="s">
        <v>196</v>
      </c>
      <c r="BE427" s="227">
        <f>IF(N427="základní",J427,0)</f>
        <v>0</v>
      </c>
      <c r="BF427" s="227">
        <f>IF(N427="snížená",J427,0)</f>
        <v>0</v>
      </c>
      <c r="BG427" s="227">
        <f>IF(N427="zákl. přenesená",J427,0)</f>
        <v>0</v>
      </c>
      <c r="BH427" s="227">
        <f>IF(N427="sníž. přenesená",J427,0)</f>
        <v>0</v>
      </c>
      <c r="BI427" s="227">
        <f>IF(N427="nulová",J427,0)</f>
        <v>0</v>
      </c>
      <c r="BJ427" s="20" t="s">
        <v>79</v>
      </c>
      <c r="BK427" s="227">
        <f>ROUND(I427*H427,2)</f>
        <v>0</v>
      </c>
      <c r="BL427" s="20" t="s">
        <v>204</v>
      </c>
      <c r="BM427" s="226" t="s">
        <v>3028</v>
      </c>
    </row>
    <row r="428" s="2" customFormat="1">
      <c r="A428" s="41"/>
      <c r="B428" s="42"/>
      <c r="C428" s="43"/>
      <c r="D428" s="228" t="s">
        <v>206</v>
      </c>
      <c r="E428" s="43"/>
      <c r="F428" s="229" t="s">
        <v>1056</v>
      </c>
      <c r="G428" s="43"/>
      <c r="H428" s="43"/>
      <c r="I428" s="230"/>
      <c r="J428" s="43"/>
      <c r="K428" s="43"/>
      <c r="L428" s="47"/>
      <c r="M428" s="231"/>
      <c r="N428" s="232"/>
      <c r="O428" s="87"/>
      <c r="P428" s="87"/>
      <c r="Q428" s="87"/>
      <c r="R428" s="87"/>
      <c r="S428" s="87"/>
      <c r="T428" s="88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T428" s="20" t="s">
        <v>206</v>
      </c>
      <c r="AU428" s="20" t="s">
        <v>81</v>
      </c>
    </row>
    <row r="429" s="13" customFormat="1">
      <c r="A429" s="13"/>
      <c r="B429" s="233"/>
      <c r="C429" s="234"/>
      <c r="D429" s="235" t="s">
        <v>208</v>
      </c>
      <c r="E429" s="236" t="s">
        <v>19</v>
      </c>
      <c r="F429" s="237" t="s">
        <v>3023</v>
      </c>
      <c r="G429" s="234"/>
      <c r="H429" s="236" t="s">
        <v>19</v>
      </c>
      <c r="I429" s="238"/>
      <c r="J429" s="234"/>
      <c r="K429" s="234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208</v>
      </c>
      <c r="AU429" s="243" t="s">
        <v>81</v>
      </c>
      <c r="AV429" s="13" t="s">
        <v>79</v>
      </c>
      <c r="AW429" s="13" t="s">
        <v>33</v>
      </c>
      <c r="AX429" s="13" t="s">
        <v>72</v>
      </c>
      <c r="AY429" s="243" t="s">
        <v>196</v>
      </c>
    </row>
    <row r="430" s="13" customFormat="1">
      <c r="A430" s="13"/>
      <c r="B430" s="233"/>
      <c r="C430" s="234"/>
      <c r="D430" s="235" t="s">
        <v>208</v>
      </c>
      <c r="E430" s="236" t="s">
        <v>19</v>
      </c>
      <c r="F430" s="237" t="s">
        <v>3023</v>
      </c>
      <c r="G430" s="234"/>
      <c r="H430" s="236" t="s">
        <v>19</v>
      </c>
      <c r="I430" s="238"/>
      <c r="J430" s="234"/>
      <c r="K430" s="234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208</v>
      </c>
      <c r="AU430" s="243" t="s">
        <v>81</v>
      </c>
      <c r="AV430" s="13" t="s">
        <v>79</v>
      </c>
      <c r="AW430" s="13" t="s">
        <v>33</v>
      </c>
      <c r="AX430" s="13" t="s">
        <v>72</v>
      </c>
      <c r="AY430" s="243" t="s">
        <v>196</v>
      </c>
    </row>
    <row r="431" s="13" customFormat="1">
      <c r="A431" s="13"/>
      <c r="B431" s="233"/>
      <c r="C431" s="234"/>
      <c r="D431" s="235" t="s">
        <v>208</v>
      </c>
      <c r="E431" s="236" t="s">
        <v>19</v>
      </c>
      <c r="F431" s="237" t="s">
        <v>3024</v>
      </c>
      <c r="G431" s="234"/>
      <c r="H431" s="236" t="s">
        <v>19</v>
      </c>
      <c r="I431" s="238"/>
      <c r="J431" s="234"/>
      <c r="K431" s="234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208</v>
      </c>
      <c r="AU431" s="243" t="s">
        <v>81</v>
      </c>
      <c r="AV431" s="13" t="s">
        <v>79</v>
      </c>
      <c r="AW431" s="13" t="s">
        <v>33</v>
      </c>
      <c r="AX431" s="13" t="s">
        <v>72</v>
      </c>
      <c r="AY431" s="243" t="s">
        <v>196</v>
      </c>
    </row>
    <row r="432" s="13" customFormat="1">
      <c r="A432" s="13"/>
      <c r="B432" s="233"/>
      <c r="C432" s="234"/>
      <c r="D432" s="235" t="s">
        <v>208</v>
      </c>
      <c r="E432" s="236" t="s">
        <v>19</v>
      </c>
      <c r="F432" s="237" t="s">
        <v>487</v>
      </c>
      <c r="G432" s="234"/>
      <c r="H432" s="236" t="s">
        <v>19</v>
      </c>
      <c r="I432" s="238"/>
      <c r="J432" s="234"/>
      <c r="K432" s="234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208</v>
      </c>
      <c r="AU432" s="243" t="s">
        <v>81</v>
      </c>
      <c r="AV432" s="13" t="s">
        <v>79</v>
      </c>
      <c r="AW432" s="13" t="s">
        <v>33</v>
      </c>
      <c r="AX432" s="13" t="s">
        <v>72</v>
      </c>
      <c r="AY432" s="243" t="s">
        <v>196</v>
      </c>
    </row>
    <row r="433" s="14" customFormat="1">
      <c r="A433" s="14"/>
      <c r="B433" s="244"/>
      <c r="C433" s="245"/>
      <c r="D433" s="235" t="s">
        <v>208</v>
      </c>
      <c r="E433" s="246" t="s">
        <v>19</v>
      </c>
      <c r="F433" s="247" t="s">
        <v>3025</v>
      </c>
      <c r="G433" s="245"/>
      <c r="H433" s="248">
        <v>423.80000000000001</v>
      </c>
      <c r="I433" s="249"/>
      <c r="J433" s="245"/>
      <c r="K433" s="245"/>
      <c r="L433" s="250"/>
      <c r="M433" s="251"/>
      <c r="N433" s="252"/>
      <c r="O433" s="252"/>
      <c r="P433" s="252"/>
      <c r="Q433" s="252"/>
      <c r="R433" s="252"/>
      <c r="S433" s="252"/>
      <c r="T433" s="253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4" t="s">
        <v>208</v>
      </c>
      <c r="AU433" s="254" t="s">
        <v>81</v>
      </c>
      <c r="AV433" s="14" t="s">
        <v>81</v>
      </c>
      <c r="AW433" s="14" t="s">
        <v>33</v>
      </c>
      <c r="AX433" s="14" t="s">
        <v>72</v>
      </c>
      <c r="AY433" s="254" t="s">
        <v>196</v>
      </c>
    </row>
    <row r="434" s="13" customFormat="1">
      <c r="A434" s="13"/>
      <c r="B434" s="233"/>
      <c r="C434" s="234"/>
      <c r="D434" s="235" t="s">
        <v>208</v>
      </c>
      <c r="E434" s="236" t="s">
        <v>19</v>
      </c>
      <c r="F434" s="237" t="s">
        <v>3023</v>
      </c>
      <c r="G434" s="234"/>
      <c r="H434" s="236" t="s">
        <v>19</v>
      </c>
      <c r="I434" s="238"/>
      <c r="J434" s="234"/>
      <c r="K434" s="234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208</v>
      </c>
      <c r="AU434" s="243" t="s">
        <v>81</v>
      </c>
      <c r="AV434" s="13" t="s">
        <v>79</v>
      </c>
      <c r="AW434" s="13" t="s">
        <v>33</v>
      </c>
      <c r="AX434" s="13" t="s">
        <v>72</v>
      </c>
      <c r="AY434" s="243" t="s">
        <v>196</v>
      </c>
    </row>
    <row r="435" s="13" customFormat="1">
      <c r="A435" s="13"/>
      <c r="B435" s="233"/>
      <c r="C435" s="234"/>
      <c r="D435" s="235" t="s">
        <v>208</v>
      </c>
      <c r="E435" s="236" t="s">
        <v>19</v>
      </c>
      <c r="F435" s="237" t="s">
        <v>3024</v>
      </c>
      <c r="G435" s="234"/>
      <c r="H435" s="236" t="s">
        <v>19</v>
      </c>
      <c r="I435" s="238"/>
      <c r="J435" s="234"/>
      <c r="K435" s="234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208</v>
      </c>
      <c r="AU435" s="243" t="s">
        <v>81</v>
      </c>
      <c r="AV435" s="13" t="s">
        <v>79</v>
      </c>
      <c r="AW435" s="13" t="s">
        <v>33</v>
      </c>
      <c r="AX435" s="13" t="s">
        <v>72</v>
      </c>
      <c r="AY435" s="243" t="s">
        <v>196</v>
      </c>
    </row>
    <row r="436" s="13" customFormat="1">
      <c r="A436" s="13"/>
      <c r="B436" s="233"/>
      <c r="C436" s="234"/>
      <c r="D436" s="235" t="s">
        <v>208</v>
      </c>
      <c r="E436" s="236" t="s">
        <v>19</v>
      </c>
      <c r="F436" s="237" t="s">
        <v>489</v>
      </c>
      <c r="G436" s="234"/>
      <c r="H436" s="236" t="s">
        <v>19</v>
      </c>
      <c r="I436" s="238"/>
      <c r="J436" s="234"/>
      <c r="K436" s="234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208</v>
      </c>
      <c r="AU436" s="243" t="s">
        <v>81</v>
      </c>
      <c r="AV436" s="13" t="s">
        <v>79</v>
      </c>
      <c r="AW436" s="13" t="s">
        <v>33</v>
      </c>
      <c r="AX436" s="13" t="s">
        <v>72</v>
      </c>
      <c r="AY436" s="243" t="s">
        <v>196</v>
      </c>
    </row>
    <row r="437" s="14" customFormat="1">
      <c r="A437" s="14"/>
      <c r="B437" s="244"/>
      <c r="C437" s="245"/>
      <c r="D437" s="235" t="s">
        <v>208</v>
      </c>
      <c r="E437" s="246" t="s">
        <v>19</v>
      </c>
      <c r="F437" s="247" t="s">
        <v>3026</v>
      </c>
      <c r="G437" s="245"/>
      <c r="H437" s="248">
        <v>207</v>
      </c>
      <c r="I437" s="249"/>
      <c r="J437" s="245"/>
      <c r="K437" s="245"/>
      <c r="L437" s="250"/>
      <c r="M437" s="251"/>
      <c r="N437" s="252"/>
      <c r="O437" s="252"/>
      <c r="P437" s="252"/>
      <c r="Q437" s="252"/>
      <c r="R437" s="252"/>
      <c r="S437" s="252"/>
      <c r="T437" s="253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T437" s="254" t="s">
        <v>208</v>
      </c>
      <c r="AU437" s="254" t="s">
        <v>81</v>
      </c>
      <c r="AV437" s="14" t="s">
        <v>81</v>
      </c>
      <c r="AW437" s="14" t="s">
        <v>33</v>
      </c>
      <c r="AX437" s="14" t="s">
        <v>72</v>
      </c>
      <c r="AY437" s="254" t="s">
        <v>196</v>
      </c>
    </row>
    <row r="438" s="13" customFormat="1">
      <c r="A438" s="13"/>
      <c r="B438" s="233"/>
      <c r="C438" s="234"/>
      <c r="D438" s="235" t="s">
        <v>208</v>
      </c>
      <c r="E438" s="236" t="s">
        <v>19</v>
      </c>
      <c r="F438" s="237" t="s">
        <v>3023</v>
      </c>
      <c r="G438" s="234"/>
      <c r="H438" s="236" t="s">
        <v>19</v>
      </c>
      <c r="I438" s="238"/>
      <c r="J438" s="234"/>
      <c r="K438" s="234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208</v>
      </c>
      <c r="AU438" s="243" t="s">
        <v>81</v>
      </c>
      <c r="AV438" s="13" t="s">
        <v>79</v>
      </c>
      <c r="AW438" s="13" t="s">
        <v>33</v>
      </c>
      <c r="AX438" s="13" t="s">
        <v>72</v>
      </c>
      <c r="AY438" s="243" t="s">
        <v>196</v>
      </c>
    </row>
    <row r="439" s="13" customFormat="1">
      <c r="A439" s="13"/>
      <c r="B439" s="233"/>
      <c r="C439" s="234"/>
      <c r="D439" s="235" t="s">
        <v>208</v>
      </c>
      <c r="E439" s="236" t="s">
        <v>19</v>
      </c>
      <c r="F439" s="237" t="s">
        <v>3024</v>
      </c>
      <c r="G439" s="234"/>
      <c r="H439" s="236" t="s">
        <v>19</v>
      </c>
      <c r="I439" s="238"/>
      <c r="J439" s="234"/>
      <c r="K439" s="234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208</v>
      </c>
      <c r="AU439" s="243" t="s">
        <v>81</v>
      </c>
      <c r="AV439" s="13" t="s">
        <v>79</v>
      </c>
      <c r="AW439" s="13" t="s">
        <v>33</v>
      </c>
      <c r="AX439" s="13" t="s">
        <v>72</v>
      </c>
      <c r="AY439" s="243" t="s">
        <v>196</v>
      </c>
    </row>
    <row r="440" s="13" customFormat="1">
      <c r="A440" s="13"/>
      <c r="B440" s="233"/>
      <c r="C440" s="234"/>
      <c r="D440" s="235" t="s">
        <v>208</v>
      </c>
      <c r="E440" s="236" t="s">
        <v>19</v>
      </c>
      <c r="F440" s="237" t="s">
        <v>401</v>
      </c>
      <c r="G440" s="234"/>
      <c r="H440" s="236" t="s">
        <v>19</v>
      </c>
      <c r="I440" s="238"/>
      <c r="J440" s="234"/>
      <c r="K440" s="234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208</v>
      </c>
      <c r="AU440" s="243" t="s">
        <v>81</v>
      </c>
      <c r="AV440" s="13" t="s">
        <v>79</v>
      </c>
      <c r="AW440" s="13" t="s">
        <v>33</v>
      </c>
      <c r="AX440" s="13" t="s">
        <v>72</v>
      </c>
      <c r="AY440" s="243" t="s">
        <v>196</v>
      </c>
    </row>
    <row r="441" s="14" customFormat="1">
      <c r="A441" s="14"/>
      <c r="B441" s="244"/>
      <c r="C441" s="245"/>
      <c r="D441" s="235" t="s">
        <v>208</v>
      </c>
      <c r="E441" s="246" t="s">
        <v>19</v>
      </c>
      <c r="F441" s="247" t="s">
        <v>2631</v>
      </c>
      <c r="G441" s="245"/>
      <c r="H441" s="248">
        <v>5.2000000000000002</v>
      </c>
      <c r="I441" s="249"/>
      <c r="J441" s="245"/>
      <c r="K441" s="245"/>
      <c r="L441" s="250"/>
      <c r="M441" s="251"/>
      <c r="N441" s="252"/>
      <c r="O441" s="252"/>
      <c r="P441" s="252"/>
      <c r="Q441" s="252"/>
      <c r="R441" s="252"/>
      <c r="S441" s="252"/>
      <c r="T441" s="253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4" t="s">
        <v>208</v>
      </c>
      <c r="AU441" s="254" t="s">
        <v>81</v>
      </c>
      <c r="AV441" s="14" t="s">
        <v>81</v>
      </c>
      <c r="AW441" s="14" t="s">
        <v>33</v>
      </c>
      <c r="AX441" s="14" t="s">
        <v>72</v>
      </c>
      <c r="AY441" s="254" t="s">
        <v>196</v>
      </c>
    </row>
    <row r="442" s="15" customFormat="1">
      <c r="A442" s="15"/>
      <c r="B442" s="255"/>
      <c r="C442" s="256"/>
      <c r="D442" s="235" t="s">
        <v>208</v>
      </c>
      <c r="E442" s="257" t="s">
        <v>19</v>
      </c>
      <c r="F442" s="258" t="s">
        <v>219</v>
      </c>
      <c r="G442" s="256"/>
      <c r="H442" s="259">
        <v>636</v>
      </c>
      <c r="I442" s="260"/>
      <c r="J442" s="256"/>
      <c r="K442" s="256"/>
      <c r="L442" s="261"/>
      <c r="M442" s="262"/>
      <c r="N442" s="263"/>
      <c r="O442" s="263"/>
      <c r="P442" s="263"/>
      <c r="Q442" s="263"/>
      <c r="R442" s="263"/>
      <c r="S442" s="263"/>
      <c r="T442" s="264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T442" s="265" t="s">
        <v>208</v>
      </c>
      <c r="AU442" s="265" t="s">
        <v>81</v>
      </c>
      <c r="AV442" s="15" t="s">
        <v>204</v>
      </c>
      <c r="AW442" s="15" t="s">
        <v>33</v>
      </c>
      <c r="AX442" s="15" t="s">
        <v>79</v>
      </c>
      <c r="AY442" s="265" t="s">
        <v>196</v>
      </c>
    </row>
    <row r="443" s="2" customFormat="1" ht="16.5" customHeight="1">
      <c r="A443" s="41"/>
      <c r="B443" s="42"/>
      <c r="C443" s="280" t="s">
        <v>586</v>
      </c>
      <c r="D443" s="280" t="s">
        <v>407</v>
      </c>
      <c r="E443" s="281" t="s">
        <v>3029</v>
      </c>
      <c r="F443" s="282" t="s">
        <v>3030</v>
      </c>
      <c r="G443" s="283" t="s">
        <v>1060</v>
      </c>
      <c r="H443" s="284">
        <v>31.800000000000001</v>
      </c>
      <c r="I443" s="285"/>
      <c r="J443" s="286">
        <f>ROUND(I443*H443,2)</f>
        <v>0</v>
      </c>
      <c r="K443" s="282" t="s">
        <v>19</v>
      </c>
      <c r="L443" s="287"/>
      <c r="M443" s="288" t="s">
        <v>19</v>
      </c>
      <c r="N443" s="289" t="s">
        <v>43</v>
      </c>
      <c r="O443" s="87"/>
      <c r="P443" s="224">
        <f>O443*H443</f>
        <v>0</v>
      </c>
      <c r="Q443" s="224">
        <v>0.001</v>
      </c>
      <c r="R443" s="224">
        <f>Q443*H443</f>
        <v>0.031800000000000002</v>
      </c>
      <c r="S443" s="224">
        <v>0</v>
      </c>
      <c r="T443" s="225">
        <f>S443*H443</f>
        <v>0</v>
      </c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R443" s="226" t="s">
        <v>284</v>
      </c>
      <c r="AT443" s="226" t="s">
        <v>407</v>
      </c>
      <c r="AU443" s="226" t="s">
        <v>81</v>
      </c>
      <c r="AY443" s="20" t="s">
        <v>196</v>
      </c>
      <c r="BE443" s="227">
        <f>IF(N443="základní",J443,0)</f>
        <v>0</v>
      </c>
      <c r="BF443" s="227">
        <f>IF(N443="snížená",J443,0)</f>
        <v>0</v>
      </c>
      <c r="BG443" s="227">
        <f>IF(N443="zákl. přenesená",J443,0)</f>
        <v>0</v>
      </c>
      <c r="BH443" s="227">
        <f>IF(N443="sníž. přenesená",J443,0)</f>
        <v>0</v>
      </c>
      <c r="BI443" s="227">
        <f>IF(N443="nulová",J443,0)</f>
        <v>0</v>
      </c>
      <c r="BJ443" s="20" t="s">
        <v>79</v>
      </c>
      <c r="BK443" s="227">
        <f>ROUND(I443*H443,2)</f>
        <v>0</v>
      </c>
      <c r="BL443" s="20" t="s">
        <v>204</v>
      </c>
      <c r="BM443" s="226" t="s">
        <v>3031</v>
      </c>
    </row>
    <row r="444" s="13" customFormat="1">
      <c r="A444" s="13"/>
      <c r="B444" s="233"/>
      <c r="C444" s="234"/>
      <c r="D444" s="235" t="s">
        <v>208</v>
      </c>
      <c r="E444" s="236" t="s">
        <v>19</v>
      </c>
      <c r="F444" s="237" t="s">
        <v>3030</v>
      </c>
      <c r="G444" s="234"/>
      <c r="H444" s="236" t="s">
        <v>19</v>
      </c>
      <c r="I444" s="238"/>
      <c r="J444" s="234"/>
      <c r="K444" s="234"/>
      <c r="L444" s="239"/>
      <c r="M444" s="240"/>
      <c r="N444" s="241"/>
      <c r="O444" s="241"/>
      <c r="P444" s="241"/>
      <c r="Q444" s="241"/>
      <c r="R444" s="241"/>
      <c r="S444" s="241"/>
      <c r="T444" s="242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3" t="s">
        <v>208</v>
      </c>
      <c r="AU444" s="243" t="s">
        <v>81</v>
      </c>
      <c r="AV444" s="13" t="s">
        <v>79</v>
      </c>
      <c r="AW444" s="13" t="s">
        <v>33</v>
      </c>
      <c r="AX444" s="13" t="s">
        <v>72</v>
      </c>
      <c r="AY444" s="243" t="s">
        <v>196</v>
      </c>
    </row>
    <row r="445" s="13" customFormat="1">
      <c r="A445" s="13"/>
      <c r="B445" s="233"/>
      <c r="C445" s="234"/>
      <c r="D445" s="235" t="s">
        <v>208</v>
      </c>
      <c r="E445" s="236" t="s">
        <v>19</v>
      </c>
      <c r="F445" s="237" t="s">
        <v>3023</v>
      </c>
      <c r="G445" s="234"/>
      <c r="H445" s="236" t="s">
        <v>19</v>
      </c>
      <c r="I445" s="238"/>
      <c r="J445" s="234"/>
      <c r="K445" s="234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208</v>
      </c>
      <c r="AU445" s="243" t="s">
        <v>81</v>
      </c>
      <c r="AV445" s="13" t="s">
        <v>79</v>
      </c>
      <c r="AW445" s="13" t="s">
        <v>33</v>
      </c>
      <c r="AX445" s="13" t="s">
        <v>72</v>
      </c>
      <c r="AY445" s="243" t="s">
        <v>196</v>
      </c>
    </row>
    <row r="446" s="13" customFormat="1">
      <c r="A446" s="13"/>
      <c r="B446" s="233"/>
      <c r="C446" s="234"/>
      <c r="D446" s="235" t="s">
        <v>208</v>
      </c>
      <c r="E446" s="236" t="s">
        <v>19</v>
      </c>
      <c r="F446" s="237" t="s">
        <v>3023</v>
      </c>
      <c r="G446" s="234"/>
      <c r="H446" s="236" t="s">
        <v>19</v>
      </c>
      <c r="I446" s="238"/>
      <c r="J446" s="234"/>
      <c r="K446" s="234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208</v>
      </c>
      <c r="AU446" s="243" t="s">
        <v>81</v>
      </c>
      <c r="AV446" s="13" t="s">
        <v>79</v>
      </c>
      <c r="AW446" s="13" t="s">
        <v>33</v>
      </c>
      <c r="AX446" s="13" t="s">
        <v>72</v>
      </c>
      <c r="AY446" s="243" t="s">
        <v>196</v>
      </c>
    </row>
    <row r="447" s="13" customFormat="1">
      <c r="A447" s="13"/>
      <c r="B447" s="233"/>
      <c r="C447" s="234"/>
      <c r="D447" s="235" t="s">
        <v>208</v>
      </c>
      <c r="E447" s="236" t="s">
        <v>19</v>
      </c>
      <c r="F447" s="237" t="s">
        <v>3024</v>
      </c>
      <c r="G447" s="234"/>
      <c r="H447" s="236" t="s">
        <v>19</v>
      </c>
      <c r="I447" s="238"/>
      <c r="J447" s="234"/>
      <c r="K447" s="234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208</v>
      </c>
      <c r="AU447" s="243" t="s">
        <v>81</v>
      </c>
      <c r="AV447" s="13" t="s">
        <v>79</v>
      </c>
      <c r="AW447" s="13" t="s">
        <v>33</v>
      </c>
      <c r="AX447" s="13" t="s">
        <v>72</v>
      </c>
      <c r="AY447" s="243" t="s">
        <v>196</v>
      </c>
    </row>
    <row r="448" s="13" customFormat="1">
      <c r="A448" s="13"/>
      <c r="B448" s="233"/>
      <c r="C448" s="234"/>
      <c r="D448" s="235" t="s">
        <v>208</v>
      </c>
      <c r="E448" s="236" t="s">
        <v>19</v>
      </c>
      <c r="F448" s="237" t="s">
        <v>487</v>
      </c>
      <c r="G448" s="234"/>
      <c r="H448" s="236" t="s">
        <v>19</v>
      </c>
      <c r="I448" s="238"/>
      <c r="J448" s="234"/>
      <c r="K448" s="234"/>
      <c r="L448" s="239"/>
      <c r="M448" s="240"/>
      <c r="N448" s="241"/>
      <c r="O448" s="241"/>
      <c r="P448" s="241"/>
      <c r="Q448" s="241"/>
      <c r="R448" s="241"/>
      <c r="S448" s="241"/>
      <c r="T448" s="242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3" t="s">
        <v>208</v>
      </c>
      <c r="AU448" s="243" t="s">
        <v>81</v>
      </c>
      <c r="AV448" s="13" t="s">
        <v>79</v>
      </c>
      <c r="AW448" s="13" t="s">
        <v>33</v>
      </c>
      <c r="AX448" s="13" t="s">
        <v>72</v>
      </c>
      <c r="AY448" s="243" t="s">
        <v>196</v>
      </c>
    </row>
    <row r="449" s="14" customFormat="1">
      <c r="A449" s="14"/>
      <c r="B449" s="244"/>
      <c r="C449" s="245"/>
      <c r="D449" s="235" t="s">
        <v>208</v>
      </c>
      <c r="E449" s="246" t="s">
        <v>19</v>
      </c>
      <c r="F449" s="247" t="s">
        <v>3032</v>
      </c>
      <c r="G449" s="245"/>
      <c r="H449" s="248">
        <v>21.190000000000001</v>
      </c>
      <c r="I449" s="249"/>
      <c r="J449" s="245"/>
      <c r="K449" s="245"/>
      <c r="L449" s="250"/>
      <c r="M449" s="251"/>
      <c r="N449" s="252"/>
      <c r="O449" s="252"/>
      <c r="P449" s="252"/>
      <c r="Q449" s="252"/>
      <c r="R449" s="252"/>
      <c r="S449" s="252"/>
      <c r="T449" s="253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T449" s="254" t="s">
        <v>208</v>
      </c>
      <c r="AU449" s="254" t="s">
        <v>81</v>
      </c>
      <c r="AV449" s="14" t="s">
        <v>81</v>
      </c>
      <c r="AW449" s="14" t="s">
        <v>33</v>
      </c>
      <c r="AX449" s="14" t="s">
        <v>72</v>
      </c>
      <c r="AY449" s="254" t="s">
        <v>196</v>
      </c>
    </row>
    <row r="450" s="13" customFormat="1">
      <c r="A450" s="13"/>
      <c r="B450" s="233"/>
      <c r="C450" s="234"/>
      <c r="D450" s="235" t="s">
        <v>208</v>
      </c>
      <c r="E450" s="236" t="s">
        <v>19</v>
      </c>
      <c r="F450" s="237" t="s">
        <v>3023</v>
      </c>
      <c r="G450" s="234"/>
      <c r="H450" s="236" t="s">
        <v>19</v>
      </c>
      <c r="I450" s="238"/>
      <c r="J450" s="234"/>
      <c r="K450" s="234"/>
      <c r="L450" s="239"/>
      <c r="M450" s="240"/>
      <c r="N450" s="241"/>
      <c r="O450" s="241"/>
      <c r="P450" s="241"/>
      <c r="Q450" s="241"/>
      <c r="R450" s="241"/>
      <c r="S450" s="241"/>
      <c r="T450" s="242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3" t="s">
        <v>208</v>
      </c>
      <c r="AU450" s="243" t="s">
        <v>81</v>
      </c>
      <c r="AV450" s="13" t="s">
        <v>79</v>
      </c>
      <c r="AW450" s="13" t="s">
        <v>33</v>
      </c>
      <c r="AX450" s="13" t="s">
        <v>72</v>
      </c>
      <c r="AY450" s="243" t="s">
        <v>196</v>
      </c>
    </row>
    <row r="451" s="13" customFormat="1">
      <c r="A451" s="13"/>
      <c r="B451" s="233"/>
      <c r="C451" s="234"/>
      <c r="D451" s="235" t="s">
        <v>208</v>
      </c>
      <c r="E451" s="236" t="s">
        <v>19</v>
      </c>
      <c r="F451" s="237" t="s">
        <v>3024</v>
      </c>
      <c r="G451" s="234"/>
      <c r="H451" s="236" t="s">
        <v>19</v>
      </c>
      <c r="I451" s="238"/>
      <c r="J451" s="234"/>
      <c r="K451" s="234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208</v>
      </c>
      <c r="AU451" s="243" t="s">
        <v>81</v>
      </c>
      <c r="AV451" s="13" t="s">
        <v>79</v>
      </c>
      <c r="AW451" s="13" t="s">
        <v>33</v>
      </c>
      <c r="AX451" s="13" t="s">
        <v>72</v>
      </c>
      <c r="AY451" s="243" t="s">
        <v>196</v>
      </c>
    </row>
    <row r="452" s="13" customFormat="1">
      <c r="A452" s="13"/>
      <c r="B452" s="233"/>
      <c r="C452" s="234"/>
      <c r="D452" s="235" t="s">
        <v>208</v>
      </c>
      <c r="E452" s="236" t="s">
        <v>19</v>
      </c>
      <c r="F452" s="237" t="s">
        <v>489</v>
      </c>
      <c r="G452" s="234"/>
      <c r="H452" s="236" t="s">
        <v>19</v>
      </c>
      <c r="I452" s="238"/>
      <c r="J452" s="234"/>
      <c r="K452" s="234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208</v>
      </c>
      <c r="AU452" s="243" t="s">
        <v>81</v>
      </c>
      <c r="AV452" s="13" t="s">
        <v>79</v>
      </c>
      <c r="AW452" s="13" t="s">
        <v>33</v>
      </c>
      <c r="AX452" s="13" t="s">
        <v>72</v>
      </c>
      <c r="AY452" s="243" t="s">
        <v>196</v>
      </c>
    </row>
    <row r="453" s="14" customFormat="1">
      <c r="A453" s="14"/>
      <c r="B453" s="244"/>
      <c r="C453" s="245"/>
      <c r="D453" s="235" t="s">
        <v>208</v>
      </c>
      <c r="E453" s="246" t="s">
        <v>19</v>
      </c>
      <c r="F453" s="247" t="s">
        <v>3033</v>
      </c>
      <c r="G453" s="245"/>
      <c r="H453" s="248">
        <v>10.35</v>
      </c>
      <c r="I453" s="249"/>
      <c r="J453" s="245"/>
      <c r="K453" s="245"/>
      <c r="L453" s="250"/>
      <c r="M453" s="251"/>
      <c r="N453" s="252"/>
      <c r="O453" s="252"/>
      <c r="P453" s="252"/>
      <c r="Q453" s="252"/>
      <c r="R453" s="252"/>
      <c r="S453" s="252"/>
      <c r="T453" s="253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4" t="s">
        <v>208</v>
      </c>
      <c r="AU453" s="254" t="s">
        <v>81</v>
      </c>
      <c r="AV453" s="14" t="s">
        <v>81</v>
      </c>
      <c r="AW453" s="14" t="s">
        <v>33</v>
      </c>
      <c r="AX453" s="14" t="s">
        <v>72</v>
      </c>
      <c r="AY453" s="254" t="s">
        <v>196</v>
      </c>
    </row>
    <row r="454" s="13" customFormat="1">
      <c r="A454" s="13"/>
      <c r="B454" s="233"/>
      <c r="C454" s="234"/>
      <c r="D454" s="235" t="s">
        <v>208</v>
      </c>
      <c r="E454" s="236" t="s">
        <v>19</v>
      </c>
      <c r="F454" s="237" t="s">
        <v>3023</v>
      </c>
      <c r="G454" s="234"/>
      <c r="H454" s="236" t="s">
        <v>19</v>
      </c>
      <c r="I454" s="238"/>
      <c r="J454" s="234"/>
      <c r="K454" s="234"/>
      <c r="L454" s="239"/>
      <c r="M454" s="240"/>
      <c r="N454" s="241"/>
      <c r="O454" s="241"/>
      <c r="P454" s="241"/>
      <c r="Q454" s="241"/>
      <c r="R454" s="241"/>
      <c r="S454" s="241"/>
      <c r="T454" s="24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3" t="s">
        <v>208</v>
      </c>
      <c r="AU454" s="243" t="s">
        <v>81</v>
      </c>
      <c r="AV454" s="13" t="s">
        <v>79</v>
      </c>
      <c r="AW454" s="13" t="s">
        <v>33</v>
      </c>
      <c r="AX454" s="13" t="s">
        <v>72</v>
      </c>
      <c r="AY454" s="243" t="s">
        <v>196</v>
      </c>
    </row>
    <row r="455" s="13" customFormat="1">
      <c r="A455" s="13"/>
      <c r="B455" s="233"/>
      <c r="C455" s="234"/>
      <c r="D455" s="235" t="s">
        <v>208</v>
      </c>
      <c r="E455" s="236" t="s">
        <v>19</v>
      </c>
      <c r="F455" s="237" t="s">
        <v>3024</v>
      </c>
      <c r="G455" s="234"/>
      <c r="H455" s="236" t="s">
        <v>19</v>
      </c>
      <c r="I455" s="238"/>
      <c r="J455" s="234"/>
      <c r="K455" s="234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208</v>
      </c>
      <c r="AU455" s="243" t="s">
        <v>81</v>
      </c>
      <c r="AV455" s="13" t="s">
        <v>79</v>
      </c>
      <c r="AW455" s="13" t="s">
        <v>33</v>
      </c>
      <c r="AX455" s="13" t="s">
        <v>72</v>
      </c>
      <c r="AY455" s="243" t="s">
        <v>196</v>
      </c>
    </row>
    <row r="456" s="13" customFormat="1">
      <c r="A456" s="13"/>
      <c r="B456" s="233"/>
      <c r="C456" s="234"/>
      <c r="D456" s="235" t="s">
        <v>208</v>
      </c>
      <c r="E456" s="236" t="s">
        <v>19</v>
      </c>
      <c r="F456" s="237" t="s">
        <v>401</v>
      </c>
      <c r="G456" s="234"/>
      <c r="H456" s="236" t="s">
        <v>19</v>
      </c>
      <c r="I456" s="238"/>
      <c r="J456" s="234"/>
      <c r="K456" s="234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208</v>
      </c>
      <c r="AU456" s="243" t="s">
        <v>81</v>
      </c>
      <c r="AV456" s="13" t="s">
        <v>79</v>
      </c>
      <c r="AW456" s="13" t="s">
        <v>33</v>
      </c>
      <c r="AX456" s="13" t="s">
        <v>72</v>
      </c>
      <c r="AY456" s="243" t="s">
        <v>196</v>
      </c>
    </row>
    <row r="457" s="14" customFormat="1">
      <c r="A457" s="14"/>
      <c r="B457" s="244"/>
      <c r="C457" s="245"/>
      <c r="D457" s="235" t="s">
        <v>208</v>
      </c>
      <c r="E457" s="246" t="s">
        <v>19</v>
      </c>
      <c r="F457" s="247" t="s">
        <v>3034</v>
      </c>
      <c r="G457" s="245"/>
      <c r="H457" s="248">
        <v>0.26000000000000001</v>
      </c>
      <c r="I457" s="249"/>
      <c r="J457" s="245"/>
      <c r="K457" s="245"/>
      <c r="L457" s="250"/>
      <c r="M457" s="251"/>
      <c r="N457" s="252"/>
      <c r="O457" s="252"/>
      <c r="P457" s="252"/>
      <c r="Q457" s="252"/>
      <c r="R457" s="252"/>
      <c r="S457" s="252"/>
      <c r="T457" s="253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4" t="s">
        <v>208</v>
      </c>
      <c r="AU457" s="254" t="s">
        <v>81</v>
      </c>
      <c r="AV457" s="14" t="s">
        <v>81</v>
      </c>
      <c r="AW457" s="14" t="s">
        <v>33</v>
      </c>
      <c r="AX457" s="14" t="s">
        <v>72</v>
      </c>
      <c r="AY457" s="254" t="s">
        <v>196</v>
      </c>
    </row>
    <row r="458" s="15" customFormat="1">
      <c r="A458" s="15"/>
      <c r="B458" s="255"/>
      <c r="C458" s="256"/>
      <c r="D458" s="235" t="s">
        <v>208</v>
      </c>
      <c r="E458" s="257" t="s">
        <v>19</v>
      </c>
      <c r="F458" s="258" t="s">
        <v>219</v>
      </c>
      <c r="G458" s="256"/>
      <c r="H458" s="259">
        <v>31.800000000000001</v>
      </c>
      <c r="I458" s="260"/>
      <c r="J458" s="256"/>
      <c r="K458" s="256"/>
      <c r="L458" s="261"/>
      <c r="M458" s="262"/>
      <c r="N458" s="263"/>
      <c r="O458" s="263"/>
      <c r="P458" s="263"/>
      <c r="Q458" s="263"/>
      <c r="R458" s="263"/>
      <c r="S458" s="263"/>
      <c r="T458" s="264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65" t="s">
        <v>208</v>
      </c>
      <c r="AU458" s="265" t="s">
        <v>81</v>
      </c>
      <c r="AV458" s="15" t="s">
        <v>204</v>
      </c>
      <c r="AW458" s="15" t="s">
        <v>33</v>
      </c>
      <c r="AX458" s="15" t="s">
        <v>79</v>
      </c>
      <c r="AY458" s="265" t="s">
        <v>196</v>
      </c>
    </row>
    <row r="459" s="15" customFormat="1">
      <c r="A459" s="15"/>
      <c r="B459" s="255"/>
      <c r="C459" s="256"/>
      <c r="D459" s="235" t="s">
        <v>208</v>
      </c>
      <c r="E459" s="257" t="s">
        <v>19</v>
      </c>
      <c r="F459" s="258" t="s">
        <v>219</v>
      </c>
      <c r="G459" s="256"/>
      <c r="H459" s="259">
        <v>0</v>
      </c>
      <c r="I459" s="260"/>
      <c r="J459" s="256"/>
      <c r="K459" s="256"/>
      <c r="L459" s="261"/>
      <c r="M459" s="262"/>
      <c r="N459" s="263"/>
      <c r="O459" s="263"/>
      <c r="P459" s="263"/>
      <c r="Q459" s="263"/>
      <c r="R459" s="263"/>
      <c r="S459" s="263"/>
      <c r="T459" s="264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65" t="s">
        <v>208</v>
      </c>
      <c r="AU459" s="265" t="s">
        <v>81</v>
      </c>
      <c r="AV459" s="15" t="s">
        <v>204</v>
      </c>
      <c r="AW459" s="15" t="s">
        <v>33</v>
      </c>
      <c r="AX459" s="15" t="s">
        <v>72</v>
      </c>
      <c r="AY459" s="265" t="s">
        <v>196</v>
      </c>
    </row>
    <row r="460" s="2" customFormat="1" ht="16.5" customHeight="1">
      <c r="A460" s="41"/>
      <c r="B460" s="42"/>
      <c r="C460" s="215" t="s">
        <v>589</v>
      </c>
      <c r="D460" s="215" t="s">
        <v>199</v>
      </c>
      <c r="E460" s="216" t="s">
        <v>2910</v>
      </c>
      <c r="F460" s="217" t="s">
        <v>2911</v>
      </c>
      <c r="G460" s="218" t="s">
        <v>202</v>
      </c>
      <c r="H460" s="219">
        <v>636</v>
      </c>
      <c r="I460" s="220"/>
      <c r="J460" s="221">
        <f>ROUND(I460*H460,2)</f>
        <v>0</v>
      </c>
      <c r="K460" s="217" t="s">
        <v>1415</v>
      </c>
      <c r="L460" s="47"/>
      <c r="M460" s="222" t="s">
        <v>19</v>
      </c>
      <c r="N460" s="223" t="s">
        <v>43</v>
      </c>
      <c r="O460" s="87"/>
      <c r="P460" s="224">
        <f>O460*H460</f>
        <v>0</v>
      </c>
      <c r="Q460" s="224">
        <v>0</v>
      </c>
      <c r="R460" s="224">
        <f>Q460*H460</f>
        <v>0</v>
      </c>
      <c r="S460" s="224">
        <v>0</v>
      </c>
      <c r="T460" s="225">
        <f>S460*H460</f>
        <v>0</v>
      </c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R460" s="226" t="s">
        <v>204</v>
      </c>
      <c r="AT460" s="226" t="s">
        <v>199</v>
      </c>
      <c r="AU460" s="226" t="s">
        <v>81</v>
      </c>
      <c r="AY460" s="20" t="s">
        <v>196</v>
      </c>
      <c r="BE460" s="227">
        <f>IF(N460="základní",J460,0)</f>
        <v>0</v>
      </c>
      <c r="BF460" s="227">
        <f>IF(N460="snížená",J460,0)</f>
        <v>0</v>
      </c>
      <c r="BG460" s="227">
        <f>IF(N460="zákl. přenesená",J460,0)</f>
        <v>0</v>
      </c>
      <c r="BH460" s="227">
        <f>IF(N460="sníž. přenesená",J460,0)</f>
        <v>0</v>
      </c>
      <c r="BI460" s="227">
        <f>IF(N460="nulová",J460,0)</f>
        <v>0</v>
      </c>
      <c r="BJ460" s="20" t="s">
        <v>79</v>
      </c>
      <c r="BK460" s="227">
        <f>ROUND(I460*H460,2)</f>
        <v>0</v>
      </c>
      <c r="BL460" s="20" t="s">
        <v>204</v>
      </c>
      <c r="BM460" s="226" t="s">
        <v>3035</v>
      </c>
    </row>
    <row r="461" s="2" customFormat="1">
      <c r="A461" s="41"/>
      <c r="B461" s="42"/>
      <c r="C461" s="43"/>
      <c r="D461" s="228" t="s">
        <v>206</v>
      </c>
      <c r="E461" s="43"/>
      <c r="F461" s="229" t="s">
        <v>2913</v>
      </c>
      <c r="G461" s="43"/>
      <c r="H461" s="43"/>
      <c r="I461" s="230"/>
      <c r="J461" s="43"/>
      <c r="K461" s="43"/>
      <c r="L461" s="47"/>
      <c r="M461" s="231"/>
      <c r="N461" s="232"/>
      <c r="O461" s="87"/>
      <c r="P461" s="87"/>
      <c r="Q461" s="87"/>
      <c r="R461" s="87"/>
      <c r="S461" s="87"/>
      <c r="T461" s="88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T461" s="20" t="s">
        <v>206</v>
      </c>
      <c r="AU461" s="20" t="s">
        <v>81</v>
      </c>
    </row>
    <row r="462" s="13" customFormat="1">
      <c r="A462" s="13"/>
      <c r="B462" s="233"/>
      <c r="C462" s="234"/>
      <c r="D462" s="235" t="s">
        <v>208</v>
      </c>
      <c r="E462" s="236" t="s">
        <v>19</v>
      </c>
      <c r="F462" s="237" t="s">
        <v>3023</v>
      </c>
      <c r="G462" s="234"/>
      <c r="H462" s="236" t="s">
        <v>19</v>
      </c>
      <c r="I462" s="238"/>
      <c r="J462" s="234"/>
      <c r="K462" s="234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208</v>
      </c>
      <c r="AU462" s="243" t="s">
        <v>81</v>
      </c>
      <c r="AV462" s="13" t="s">
        <v>79</v>
      </c>
      <c r="AW462" s="13" t="s">
        <v>33</v>
      </c>
      <c r="AX462" s="13" t="s">
        <v>72</v>
      </c>
      <c r="AY462" s="243" t="s">
        <v>196</v>
      </c>
    </row>
    <row r="463" s="13" customFormat="1">
      <c r="A463" s="13"/>
      <c r="B463" s="233"/>
      <c r="C463" s="234"/>
      <c r="D463" s="235" t="s">
        <v>208</v>
      </c>
      <c r="E463" s="236" t="s">
        <v>19</v>
      </c>
      <c r="F463" s="237" t="s">
        <v>3023</v>
      </c>
      <c r="G463" s="234"/>
      <c r="H463" s="236" t="s">
        <v>19</v>
      </c>
      <c r="I463" s="238"/>
      <c r="J463" s="234"/>
      <c r="K463" s="234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208</v>
      </c>
      <c r="AU463" s="243" t="s">
        <v>81</v>
      </c>
      <c r="AV463" s="13" t="s">
        <v>79</v>
      </c>
      <c r="AW463" s="13" t="s">
        <v>33</v>
      </c>
      <c r="AX463" s="13" t="s">
        <v>72</v>
      </c>
      <c r="AY463" s="243" t="s">
        <v>196</v>
      </c>
    </row>
    <row r="464" s="13" customFormat="1">
      <c r="A464" s="13"/>
      <c r="B464" s="233"/>
      <c r="C464" s="234"/>
      <c r="D464" s="235" t="s">
        <v>208</v>
      </c>
      <c r="E464" s="236" t="s">
        <v>19</v>
      </c>
      <c r="F464" s="237" t="s">
        <v>3024</v>
      </c>
      <c r="G464" s="234"/>
      <c r="H464" s="236" t="s">
        <v>19</v>
      </c>
      <c r="I464" s="238"/>
      <c r="J464" s="234"/>
      <c r="K464" s="234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208</v>
      </c>
      <c r="AU464" s="243" t="s">
        <v>81</v>
      </c>
      <c r="AV464" s="13" t="s">
        <v>79</v>
      </c>
      <c r="AW464" s="13" t="s">
        <v>33</v>
      </c>
      <c r="AX464" s="13" t="s">
        <v>72</v>
      </c>
      <c r="AY464" s="243" t="s">
        <v>196</v>
      </c>
    </row>
    <row r="465" s="13" customFormat="1">
      <c r="A465" s="13"/>
      <c r="B465" s="233"/>
      <c r="C465" s="234"/>
      <c r="D465" s="235" t="s">
        <v>208</v>
      </c>
      <c r="E465" s="236" t="s">
        <v>19</v>
      </c>
      <c r="F465" s="237" t="s">
        <v>487</v>
      </c>
      <c r="G465" s="234"/>
      <c r="H465" s="236" t="s">
        <v>19</v>
      </c>
      <c r="I465" s="238"/>
      <c r="J465" s="234"/>
      <c r="K465" s="234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208</v>
      </c>
      <c r="AU465" s="243" t="s">
        <v>81</v>
      </c>
      <c r="AV465" s="13" t="s">
        <v>79</v>
      </c>
      <c r="AW465" s="13" t="s">
        <v>33</v>
      </c>
      <c r="AX465" s="13" t="s">
        <v>72</v>
      </c>
      <c r="AY465" s="243" t="s">
        <v>196</v>
      </c>
    </row>
    <row r="466" s="14" customFormat="1">
      <c r="A466" s="14"/>
      <c r="B466" s="244"/>
      <c r="C466" s="245"/>
      <c r="D466" s="235" t="s">
        <v>208</v>
      </c>
      <c r="E466" s="246" t="s">
        <v>19</v>
      </c>
      <c r="F466" s="247" t="s">
        <v>3025</v>
      </c>
      <c r="G466" s="245"/>
      <c r="H466" s="248">
        <v>423.80000000000001</v>
      </c>
      <c r="I466" s="249"/>
      <c r="J466" s="245"/>
      <c r="K466" s="245"/>
      <c r="L466" s="250"/>
      <c r="M466" s="251"/>
      <c r="N466" s="252"/>
      <c r="O466" s="252"/>
      <c r="P466" s="252"/>
      <c r="Q466" s="252"/>
      <c r="R466" s="252"/>
      <c r="S466" s="252"/>
      <c r="T466" s="253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4" t="s">
        <v>208</v>
      </c>
      <c r="AU466" s="254" t="s">
        <v>81</v>
      </c>
      <c r="AV466" s="14" t="s">
        <v>81</v>
      </c>
      <c r="AW466" s="14" t="s">
        <v>33</v>
      </c>
      <c r="AX466" s="14" t="s">
        <v>72</v>
      </c>
      <c r="AY466" s="254" t="s">
        <v>196</v>
      </c>
    </row>
    <row r="467" s="13" customFormat="1">
      <c r="A467" s="13"/>
      <c r="B467" s="233"/>
      <c r="C467" s="234"/>
      <c r="D467" s="235" t="s">
        <v>208</v>
      </c>
      <c r="E467" s="236" t="s">
        <v>19</v>
      </c>
      <c r="F467" s="237" t="s">
        <v>3023</v>
      </c>
      <c r="G467" s="234"/>
      <c r="H467" s="236" t="s">
        <v>19</v>
      </c>
      <c r="I467" s="238"/>
      <c r="J467" s="234"/>
      <c r="K467" s="234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208</v>
      </c>
      <c r="AU467" s="243" t="s">
        <v>81</v>
      </c>
      <c r="AV467" s="13" t="s">
        <v>79</v>
      </c>
      <c r="AW467" s="13" t="s">
        <v>33</v>
      </c>
      <c r="AX467" s="13" t="s">
        <v>72</v>
      </c>
      <c r="AY467" s="243" t="s">
        <v>196</v>
      </c>
    </row>
    <row r="468" s="13" customFormat="1">
      <c r="A468" s="13"/>
      <c r="B468" s="233"/>
      <c r="C468" s="234"/>
      <c r="D468" s="235" t="s">
        <v>208</v>
      </c>
      <c r="E468" s="236" t="s">
        <v>19</v>
      </c>
      <c r="F468" s="237" t="s">
        <v>3024</v>
      </c>
      <c r="G468" s="234"/>
      <c r="H468" s="236" t="s">
        <v>19</v>
      </c>
      <c r="I468" s="238"/>
      <c r="J468" s="234"/>
      <c r="K468" s="234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208</v>
      </c>
      <c r="AU468" s="243" t="s">
        <v>81</v>
      </c>
      <c r="AV468" s="13" t="s">
        <v>79</v>
      </c>
      <c r="AW468" s="13" t="s">
        <v>33</v>
      </c>
      <c r="AX468" s="13" t="s">
        <v>72</v>
      </c>
      <c r="AY468" s="243" t="s">
        <v>196</v>
      </c>
    </row>
    <row r="469" s="13" customFormat="1">
      <c r="A469" s="13"/>
      <c r="B469" s="233"/>
      <c r="C469" s="234"/>
      <c r="D469" s="235" t="s">
        <v>208</v>
      </c>
      <c r="E469" s="236" t="s">
        <v>19</v>
      </c>
      <c r="F469" s="237" t="s">
        <v>489</v>
      </c>
      <c r="G469" s="234"/>
      <c r="H469" s="236" t="s">
        <v>19</v>
      </c>
      <c r="I469" s="238"/>
      <c r="J469" s="234"/>
      <c r="K469" s="234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208</v>
      </c>
      <c r="AU469" s="243" t="s">
        <v>81</v>
      </c>
      <c r="AV469" s="13" t="s">
        <v>79</v>
      </c>
      <c r="AW469" s="13" t="s">
        <v>33</v>
      </c>
      <c r="AX469" s="13" t="s">
        <v>72</v>
      </c>
      <c r="AY469" s="243" t="s">
        <v>196</v>
      </c>
    </row>
    <row r="470" s="14" customFormat="1">
      <c r="A470" s="14"/>
      <c r="B470" s="244"/>
      <c r="C470" s="245"/>
      <c r="D470" s="235" t="s">
        <v>208</v>
      </c>
      <c r="E470" s="246" t="s">
        <v>19</v>
      </c>
      <c r="F470" s="247" t="s">
        <v>3026</v>
      </c>
      <c r="G470" s="245"/>
      <c r="H470" s="248">
        <v>207</v>
      </c>
      <c r="I470" s="249"/>
      <c r="J470" s="245"/>
      <c r="K470" s="245"/>
      <c r="L470" s="250"/>
      <c r="M470" s="251"/>
      <c r="N470" s="252"/>
      <c r="O470" s="252"/>
      <c r="P470" s="252"/>
      <c r="Q470" s="252"/>
      <c r="R470" s="252"/>
      <c r="S470" s="252"/>
      <c r="T470" s="253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4" t="s">
        <v>208</v>
      </c>
      <c r="AU470" s="254" t="s">
        <v>81</v>
      </c>
      <c r="AV470" s="14" t="s">
        <v>81</v>
      </c>
      <c r="AW470" s="14" t="s">
        <v>33</v>
      </c>
      <c r="AX470" s="14" t="s">
        <v>72</v>
      </c>
      <c r="AY470" s="254" t="s">
        <v>196</v>
      </c>
    </row>
    <row r="471" s="13" customFormat="1">
      <c r="A471" s="13"/>
      <c r="B471" s="233"/>
      <c r="C471" s="234"/>
      <c r="D471" s="235" t="s">
        <v>208</v>
      </c>
      <c r="E471" s="236" t="s">
        <v>19</v>
      </c>
      <c r="F471" s="237" t="s">
        <v>3023</v>
      </c>
      <c r="G471" s="234"/>
      <c r="H471" s="236" t="s">
        <v>19</v>
      </c>
      <c r="I471" s="238"/>
      <c r="J471" s="234"/>
      <c r="K471" s="234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208</v>
      </c>
      <c r="AU471" s="243" t="s">
        <v>81</v>
      </c>
      <c r="AV471" s="13" t="s">
        <v>79</v>
      </c>
      <c r="AW471" s="13" t="s">
        <v>33</v>
      </c>
      <c r="AX471" s="13" t="s">
        <v>72</v>
      </c>
      <c r="AY471" s="243" t="s">
        <v>196</v>
      </c>
    </row>
    <row r="472" s="13" customFormat="1">
      <c r="A472" s="13"/>
      <c r="B472" s="233"/>
      <c r="C472" s="234"/>
      <c r="D472" s="235" t="s">
        <v>208</v>
      </c>
      <c r="E472" s="236" t="s">
        <v>19</v>
      </c>
      <c r="F472" s="237" t="s">
        <v>3024</v>
      </c>
      <c r="G472" s="234"/>
      <c r="H472" s="236" t="s">
        <v>19</v>
      </c>
      <c r="I472" s="238"/>
      <c r="J472" s="234"/>
      <c r="K472" s="234"/>
      <c r="L472" s="239"/>
      <c r="M472" s="240"/>
      <c r="N472" s="241"/>
      <c r="O472" s="241"/>
      <c r="P472" s="241"/>
      <c r="Q472" s="241"/>
      <c r="R472" s="241"/>
      <c r="S472" s="241"/>
      <c r="T472" s="242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3" t="s">
        <v>208</v>
      </c>
      <c r="AU472" s="243" t="s">
        <v>81</v>
      </c>
      <c r="AV472" s="13" t="s">
        <v>79</v>
      </c>
      <c r="AW472" s="13" t="s">
        <v>33</v>
      </c>
      <c r="AX472" s="13" t="s">
        <v>72</v>
      </c>
      <c r="AY472" s="243" t="s">
        <v>196</v>
      </c>
    </row>
    <row r="473" s="13" customFormat="1">
      <c r="A473" s="13"/>
      <c r="B473" s="233"/>
      <c r="C473" s="234"/>
      <c r="D473" s="235" t="s">
        <v>208</v>
      </c>
      <c r="E473" s="236" t="s">
        <v>19</v>
      </c>
      <c r="F473" s="237" t="s">
        <v>401</v>
      </c>
      <c r="G473" s="234"/>
      <c r="H473" s="236" t="s">
        <v>19</v>
      </c>
      <c r="I473" s="238"/>
      <c r="J473" s="234"/>
      <c r="K473" s="234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208</v>
      </c>
      <c r="AU473" s="243" t="s">
        <v>81</v>
      </c>
      <c r="AV473" s="13" t="s">
        <v>79</v>
      </c>
      <c r="AW473" s="13" t="s">
        <v>33</v>
      </c>
      <c r="AX473" s="13" t="s">
        <v>72</v>
      </c>
      <c r="AY473" s="243" t="s">
        <v>196</v>
      </c>
    </row>
    <row r="474" s="14" customFormat="1">
      <c r="A474" s="14"/>
      <c r="B474" s="244"/>
      <c r="C474" s="245"/>
      <c r="D474" s="235" t="s">
        <v>208</v>
      </c>
      <c r="E474" s="246" t="s">
        <v>19</v>
      </c>
      <c r="F474" s="247" t="s">
        <v>2631</v>
      </c>
      <c r="G474" s="245"/>
      <c r="H474" s="248">
        <v>5.2000000000000002</v>
      </c>
      <c r="I474" s="249"/>
      <c r="J474" s="245"/>
      <c r="K474" s="245"/>
      <c r="L474" s="250"/>
      <c r="M474" s="251"/>
      <c r="N474" s="252"/>
      <c r="O474" s="252"/>
      <c r="P474" s="252"/>
      <c r="Q474" s="252"/>
      <c r="R474" s="252"/>
      <c r="S474" s="252"/>
      <c r="T474" s="253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4" t="s">
        <v>208</v>
      </c>
      <c r="AU474" s="254" t="s">
        <v>81</v>
      </c>
      <c r="AV474" s="14" t="s">
        <v>81</v>
      </c>
      <c r="AW474" s="14" t="s">
        <v>33</v>
      </c>
      <c r="AX474" s="14" t="s">
        <v>72</v>
      </c>
      <c r="AY474" s="254" t="s">
        <v>196</v>
      </c>
    </row>
    <row r="475" s="15" customFormat="1">
      <c r="A475" s="15"/>
      <c r="B475" s="255"/>
      <c r="C475" s="256"/>
      <c r="D475" s="235" t="s">
        <v>208</v>
      </c>
      <c r="E475" s="257" t="s">
        <v>19</v>
      </c>
      <c r="F475" s="258" t="s">
        <v>219</v>
      </c>
      <c r="G475" s="256"/>
      <c r="H475" s="259">
        <v>636</v>
      </c>
      <c r="I475" s="260"/>
      <c r="J475" s="256"/>
      <c r="K475" s="256"/>
      <c r="L475" s="261"/>
      <c r="M475" s="262"/>
      <c r="N475" s="263"/>
      <c r="O475" s="263"/>
      <c r="P475" s="263"/>
      <c r="Q475" s="263"/>
      <c r="R475" s="263"/>
      <c r="S475" s="263"/>
      <c r="T475" s="264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T475" s="265" t="s">
        <v>208</v>
      </c>
      <c r="AU475" s="265" t="s">
        <v>81</v>
      </c>
      <c r="AV475" s="15" t="s">
        <v>204</v>
      </c>
      <c r="AW475" s="15" t="s">
        <v>33</v>
      </c>
      <c r="AX475" s="15" t="s">
        <v>79</v>
      </c>
      <c r="AY475" s="265" t="s">
        <v>196</v>
      </c>
    </row>
    <row r="476" s="2" customFormat="1" ht="24.15" customHeight="1">
      <c r="A476" s="41"/>
      <c r="B476" s="42"/>
      <c r="C476" s="215" t="s">
        <v>591</v>
      </c>
      <c r="D476" s="215" t="s">
        <v>199</v>
      </c>
      <c r="E476" s="216" t="s">
        <v>2914</v>
      </c>
      <c r="F476" s="217" t="s">
        <v>2915</v>
      </c>
      <c r="G476" s="218" t="s">
        <v>202</v>
      </c>
      <c r="H476" s="219">
        <v>636</v>
      </c>
      <c r="I476" s="220"/>
      <c r="J476" s="221">
        <f>ROUND(I476*H476,2)</f>
        <v>0</v>
      </c>
      <c r="K476" s="217" t="s">
        <v>203</v>
      </c>
      <c r="L476" s="47"/>
      <c r="M476" s="222" t="s">
        <v>19</v>
      </c>
      <c r="N476" s="223" t="s">
        <v>43</v>
      </c>
      <c r="O476" s="87"/>
      <c r="P476" s="224">
        <f>O476*H476</f>
        <v>0</v>
      </c>
      <c r="Q476" s="224">
        <v>0</v>
      </c>
      <c r="R476" s="224">
        <f>Q476*H476</f>
        <v>0</v>
      </c>
      <c r="S476" s="224">
        <v>0</v>
      </c>
      <c r="T476" s="225">
        <f>S476*H476</f>
        <v>0</v>
      </c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R476" s="226" t="s">
        <v>204</v>
      </c>
      <c r="AT476" s="226" t="s">
        <v>199</v>
      </c>
      <c r="AU476" s="226" t="s">
        <v>81</v>
      </c>
      <c r="AY476" s="20" t="s">
        <v>196</v>
      </c>
      <c r="BE476" s="227">
        <f>IF(N476="základní",J476,0)</f>
        <v>0</v>
      </c>
      <c r="BF476" s="227">
        <f>IF(N476="snížená",J476,0)</f>
        <v>0</v>
      </c>
      <c r="BG476" s="227">
        <f>IF(N476="zákl. přenesená",J476,0)</f>
        <v>0</v>
      </c>
      <c r="BH476" s="227">
        <f>IF(N476="sníž. přenesená",J476,0)</f>
        <v>0</v>
      </c>
      <c r="BI476" s="227">
        <f>IF(N476="nulová",J476,0)</f>
        <v>0</v>
      </c>
      <c r="BJ476" s="20" t="s">
        <v>79</v>
      </c>
      <c r="BK476" s="227">
        <f>ROUND(I476*H476,2)</f>
        <v>0</v>
      </c>
      <c r="BL476" s="20" t="s">
        <v>204</v>
      </c>
      <c r="BM476" s="226" t="s">
        <v>3036</v>
      </c>
    </row>
    <row r="477" s="2" customFormat="1">
      <c r="A477" s="41"/>
      <c r="B477" s="42"/>
      <c r="C477" s="43"/>
      <c r="D477" s="228" t="s">
        <v>206</v>
      </c>
      <c r="E477" s="43"/>
      <c r="F477" s="229" t="s">
        <v>2917</v>
      </c>
      <c r="G477" s="43"/>
      <c r="H477" s="43"/>
      <c r="I477" s="230"/>
      <c r="J477" s="43"/>
      <c r="K477" s="43"/>
      <c r="L477" s="47"/>
      <c r="M477" s="231"/>
      <c r="N477" s="232"/>
      <c r="O477" s="87"/>
      <c r="P477" s="87"/>
      <c r="Q477" s="87"/>
      <c r="R477" s="87"/>
      <c r="S477" s="87"/>
      <c r="T477" s="88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T477" s="20" t="s">
        <v>206</v>
      </c>
      <c r="AU477" s="20" t="s">
        <v>81</v>
      </c>
    </row>
    <row r="478" s="13" customFormat="1">
      <c r="A478" s="13"/>
      <c r="B478" s="233"/>
      <c r="C478" s="234"/>
      <c r="D478" s="235" t="s">
        <v>208</v>
      </c>
      <c r="E478" s="236" t="s">
        <v>19</v>
      </c>
      <c r="F478" s="237" t="s">
        <v>3023</v>
      </c>
      <c r="G478" s="234"/>
      <c r="H478" s="236" t="s">
        <v>19</v>
      </c>
      <c r="I478" s="238"/>
      <c r="J478" s="234"/>
      <c r="K478" s="234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208</v>
      </c>
      <c r="AU478" s="243" t="s">
        <v>81</v>
      </c>
      <c r="AV478" s="13" t="s">
        <v>79</v>
      </c>
      <c r="AW478" s="13" t="s">
        <v>33</v>
      </c>
      <c r="AX478" s="13" t="s">
        <v>72</v>
      </c>
      <c r="AY478" s="243" t="s">
        <v>196</v>
      </c>
    </row>
    <row r="479" s="13" customFormat="1">
      <c r="A479" s="13"/>
      <c r="B479" s="233"/>
      <c r="C479" s="234"/>
      <c r="D479" s="235" t="s">
        <v>208</v>
      </c>
      <c r="E479" s="236" t="s">
        <v>19</v>
      </c>
      <c r="F479" s="237" t="s">
        <v>3023</v>
      </c>
      <c r="G479" s="234"/>
      <c r="H479" s="236" t="s">
        <v>19</v>
      </c>
      <c r="I479" s="238"/>
      <c r="J479" s="234"/>
      <c r="K479" s="234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208</v>
      </c>
      <c r="AU479" s="243" t="s">
        <v>81</v>
      </c>
      <c r="AV479" s="13" t="s">
        <v>79</v>
      </c>
      <c r="AW479" s="13" t="s">
        <v>33</v>
      </c>
      <c r="AX479" s="13" t="s">
        <v>72</v>
      </c>
      <c r="AY479" s="243" t="s">
        <v>196</v>
      </c>
    </row>
    <row r="480" s="13" customFormat="1">
      <c r="A480" s="13"/>
      <c r="B480" s="233"/>
      <c r="C480" s="234"/>
      <c r="D480" s="235" t="s">
        <v>208</v>
      </c>
      <c r="E480" s="236" t="s">
        <v>19</v>
      </c>
      <c r="F480" s="237" t="s">
        <v>3024</v>
      </c>
      <c r="G480" s="234"/>
      <c r="H480" s="236" t="s">
        <v>19</v>
      </c>
      <c r="I480" s="238"/>
      <c r="J480" s="234"/>
      <c r="K480" s="234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208</v>
      </c>
      <c r="AU480" s="243" t="s">
        <v>81</v>
      </c>
      <c r="AV480" s="13" t="s">
        <v>79</v>
      </c>
      <c r="AW480" s="13" t="s">
        <v>33</v>
      </c>
      <c r="AX480" s="13" t="s">
        <v>72</v>
      </c>
      <c r="AY480" s="243" t="s">
        <v>196</v>
      </c>
    </row>
    <row r="481" s="13" customFormat="1">
      <c r="A481" s="13"/>
      <c r="B481" s="233"/>
      <c r="C481" s="234"/>
      <c r="D481" s="235" t="s">
        <v>208</v>
      </c>
      <c r="E481" s="236" t="s">
        <v>19</v>
      </c>
      <c r="F481" s="237" t="s">
        <v>487</v>
      </c>
      <c r="G481" s="234"/>
      <c r="H481" s="236" t="s">
        <v>19</v>
      </c>
      <c r="I481" s="238"/>
      <c r="J481" s="234"/>
      <c r="K481" s="234"/>
      <c r="L481" s="239"/>
      <c r="M481" s="240"/>
      <c r="N481" s="241"/>
      <c r="O481" s="241"/>
      <c r="P481" s="241"/>
      <c r="Q481" s="241"/>
      <c r="R481" s="241"/>
      <c r="S481" s="241"/>
      <c r="T481" s="24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3" t="s">
        <v>208</v>
      </c>
      <c r="AU481" s="243" t="s">
        <v>81</v>
      </c>
      <c r="AV481" s="13" t="s">
        <v>79</v>
      </c>
      <c r="AW481" s="13" t="s">
        <v>33</v>
      </c>
      <c r="AX481" s="13" t="s">
        <v>72</v>
      </c>
      <c r="AY481" s="243" t="s">
        <v>196</v>
      </c>
    </row>
    <row r="482" s="14" customFormat="1">
      <c r="A482" s="14"/>
      <c r="B482" s="244"/>
      <c r="C482" s="245"/>
      <c r="D482" s="235" t="s">
        <v>208</v>
      </c>
      <c r="E482" s="246" t="s">
        <v>19</v>
      </c>
      <c r="F482" s="247" t="s">
        <v>3025</v>
      </c>
      <c r="G482" s="245"/>
      <c r="H482" s="248">
        <v>423.80000000000001</v>
      </c>
      <c r="I482" s="249"/>
      <c r="J482" s="245"/>
      <c r="K482" s="245"/>
      <c r="L482" s="250"/>
      <c r="M482" s="251"/>
      <c r="N482" s="252"/>
      <c r="O482" s="252"/>
      <c r="P482" s="252"/>
      <c r="Q482" s="252"/>
      <c r="R482" s="252"/>
      <c r="S482" s="252"/>
      <c r="T482" s="253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4" t="s">
        <v>208</v>
      </c>
      <c r="AU482" s="254" t="s">
        <v>81</v>
      </c>
      <c r="AV482" s="14" t="s">
        <v>81</v>
      </c>
      <c r="AW482" s="14" t="s">
        <v>33</v>
      </c>
      <c r="AX482" s="14" t="s">
        <v>72</v>
      </c>
      <c r="AY482" s="254" t="s">
        <v>196</v>
      </c>
    </row>
    <row r="483" s="13" customFormat="1">
      <c r="A483" s="13"/>
      <c r="B483" s="233"/>
      <c r="C483" s="234"/>
      <c r="D483" s="235" t="s">
        <v>208</v>
      </c>
      <c r="E483" s="236" t="s">
        <v>19</v>
      </c>
      <c r="F483" s="237" t="s">
        <v>3023</v>
      </c>
      <c r="G483" s="234"/>
      <c r="H483" s="236" t="s">
        <v>19</v>
      </c>
      <c r="I483" s="238"/>
      <c r="J483" s="234"/>
      <c r="K483" s="234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208</v>
      </c>
      <c r="AU483" s="243" t="s">
        <v>81</v>
      </c>
      <c r="AV483" s="13" t="s">
        <v>79</v>
      </c>
      <c r="AW483" s="13" t="s">
        <v>33</v>
      </c>
      <c r="AX483" s="13" t="s">
        <v>72</v>
      </c>
      <c r="AY483" s="243" t="s">
        <v>196</v>
      </c>
    </row>
    <row r="484" s="13" customFormat="1">
      <c r="A484" s="13"/>
      <c r="B484" s="233"/>
      <c r="C484" s="234"/>
      <c r="D484" s="235" t="s">
        <v>208</v>
      </c>
      <c r="E484" s="236" t="s">
        <v>19</v>
      </c>
      <c r="F484" s="237" t="s">
        <v>3024</v>
      </c>
      <c r="G484" s="234"/>
      <c r="H484" s="236" t="s">
        <v>19</v>
      </c>
      <c r="I484" s="238"/>
      <c r="J484" s="234"/>
      <c r="K484" s="234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208</v>
      </c>
      <c r="AU484" s="243" t="s">
        <v>81</v>
      </c>
      <c r="AV484" s="13" t="s">
        <v>79</v>
      </c>
      <c r="AW484" s="13" t="s">
        <v>33</v>
      </c>
      <c r="AX484" s="13" t="s">
        <v>72</v>
      </c>
      <c r="AY484" s="243" t="s">
        <v>196</v>
      </c>
    </row>
    <row r="485" s="13" customFormat="1">
      <c r="A485" s="13"/>
      <c r="B485" s="233"/>
      <c r="C485" s="234"/>
      <c r="D485" s="235" t="s">
        <v>208</v>
      </c>
      <c r="E485" s="236" t="s">
        <v>19</v>
      </c>
      <c r="F485" s="237" t="s">
        <v>489</v>
      </c>
      <c r="G485" s="234"/>
      <c r="H485" s="236" t="s">
        <v>19</v>
      </c>
      <c r="I485" s="238"/>
      <c r="J485" s="234"/>
      <c r="K485" s="234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208</v>
      </c>
      <c r="AU485" s="243" t="s">
        <v>81</v>
      </c>
      <c r="AV485" s="13" t="s">
        <v>79</v>
      </c>
      <c r="AW485" s="13" t="s">
        <v>33</v>
      </c>
      <c r="AX485" s="13" t="s">
        <v>72</v>
      </c>
      <c r="AY485" s="243" t="s">
        <v>196</v>
      </c>
    </row>
    <row r="486" s="14" customFormat="1">
      <c r="A486" s="14"/>
      <c r="B486" s="244"/>
      <c r="C486" s="245"/>
      <c r="D486" s="235" t="s">
        <v>208</v>
      </c>
      <c r="E486" s="246" t="s">
        <v>19</v>
      </c>
      <c r="F486" s="247" t="s">
        <v>3026</v>
      </c>
      <c r="G486" s="245"/>
      <c r="H486" s="248">
        <v>207</v>
      </c>
      <c r="I486" s="249"/>
      <c r="J486" s="245"/>
      <c r="K486" s="245"/>
      <c r="L486" s="250"/>
      <c r="M486" s="251"/>
      <c r="N486" s="252"/>
      <c r="O486" s="252"/>
      <c r="P486" s="252"/>
      <c r="Q486" s="252"/>
      <c r="R486" s="252"/>
      <c r="S486" s="252"/>
      <c r="T486" s="253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4" t="s">
        <v>208</v>
      </c>
      <c r="AU486" s="254" t="s">
        <v>81</v>
      </c>
      <c r="AV486" s="14" t="s">
        <v>81</v>
      </c>
      <c r="AW486" s="14" t="s">
        <v>33</v>
      </c>
      <c r="AX486" s="14" t="s">
        <v>72</v>
      </c>
      <c r="AY486" s="254" t="s">
        <v>196</v>
      </c>
    </row>
    <row r="487" s="13" customFormat="1">
      <c r="A487" s="13"/>
      <c r="B487" s="233"/>
      <c r="C487" s="234"/>
      <c r="D487" s="235" t="s">
        <v>208</v>
      </c>
      <c r="E487" s="236" t="s">
        <v>19</v>
      </c>
      <c r="F487" s="237" t="s">
        <v>3023</v>
      </c>
      <c r="G487" s="234"/>
      <c r="H487" s="236" t="s">
        <v>19</v>
      </c>
      <c r="I487" s="238"/>
      <c r="J487" s="234"/>
      <c r="K487" s="234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208</v>
      </c>
      <c r="AU487" s="243" t="s">
        <v>81</v>
      </c>
      <c r="AV487" s="13" t="s">
        <v>79</v>
      </c>
      <c r="AW487" s="13" t="s">
        <v>33</v>
      </c>
      <c r="AX487" s="13" t="s">
        <v>72</v>
      </c>
      <c r="AY487" s="243" t="s">
        <v>196</v>
      </c>
    </row>
    <row r="488" s="13" customFormat="1">
      <c r="A488" s="13"/>
      <c r="B488" s="233"/>
      <c r="C488" s="234"/>
      <c r="D488" s="235" t="s">
        <v>208</v>
      </c>
      <c r="E488" s="236" t="s">
        <v>19</v>
      </c>
      <c r="F488" s="237" t="s">
        <v>3024</v>
      </c>
      <c r="G488" s="234"/>
      <c r="H488" s="236" t="s">
        <v>19</v>
      </c>
      <c r="I488" s="238"/>
      <c r="J488" s="234"/>
      <c r="K488" s="234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208</v>
      </c>
      <c r="AU488" s="243" t="s">
        <v>81</v>
      </c>
      <c r="AV488" s="13" t="s">
        <v>79</v>
      </c>
      <c r="AW488" s="13" t="s">
        <v>33</v>
      </c>
      <c r="AX488" s="13" t="s">
        <v>72</v>
      </c>
      <c r="AY488" s="243" t="s">
        <v>196</v>
      </c>
    </row>
    <row r="489" s="13" customFormat="1">
      <c r="A489" s="13"/>
      <c r="B489" s="233"/>
      <c r="C489" s="234"/>
      <c r="D489" s="235" t="s">
        <v>208</v>
      </c>
      <c r="E489" s="236" t="s">
        <v>19</v>
      </c>
      <c r="F489" s="237" t="s">
        <v>401</v>
      </c>
      <c r="G489" s="234"/>
      <c r="H489" s="236" t="s">
        <v>19</v>
      </c>
      <c r="I489" s="238"/>
      <c r="J489" s="234"/>
      <c r="K489" s="234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208</v>
      </c>
      <c r="AU489" s="243" t="s">
        <v>81</v>
      </c>
      <c r="AV489" s="13" t="s">
        <v>79</v>
      </c>
      <c r="AW489" s="13" t="s">
        <v>33</v>
      </c>
      <c r="AX489" s="13" t="s">
        <v>72</v>
      </c>
      <c r="AY489" s="243" t="s">
        <v>196</v>
      </c>
    </row>
    <row r="490" s="14" customFormat="1">
      <c r="A490" s="14"/>
      <c r="B490" s="244"/>
      <c r="C490" s="245"/>
      <c r="D490" s="235" t="s">
        <v>208</v>
      </c>
      <c r="E490" s="246" t="s">
        <v>19</v>
      </c>
      <c r="F490" s="247" t="s">
        <v>2631</v>
      </c>
      <c r="G490" s="245"/>
      <c r="H490" s="248">
        <v>5.2000000000000002</v>
      </c>
      <c r="I490" s="249"/>
      <c r="J490" s="245"/>
      <c r="K490" s="245"/>
      <c r="L490" s="250"/>
      <c r="M490" s="251"/>
      <c r="N490" s="252"/>
      <c r="O490" s="252"/>
      <c r="P490" s="252"/>
      <c r="Q490" s="252"/>
      <c r="R490" s="252"/>
      <c r="S490" s="252"/>
      <c r="T490" s="253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4" t="s">
        <v>208</v>
      </c>
      <c r="AU490" s="254" t="s">
        <v>81</v>
      </c>
      <c r="AV490" s="14" t="s">
        <v>81</v>
      </c>
      <c r="AW490" s="14" t="s">
        <v>33</v>
      </c>
      <c r="AX490" s="14" t="s">
        <v>72</v>
      </c>
      <c r="AY490" s="254" t="s">
        <v>196</v>
      </c>
    </row>
    <row r="491" s="15" customFormat="1">
      <c r="A491" s="15"/>
      <c r="B491" s="255"/>
      <c r="C491" s="256"/>
      <c r="D491" s="235" t="s">
        <v>208</v>
      </c>
      <c r="E491" s="257" t="s">
        <v>19</v>
      </c>
      <c r="F491" s="258" t="s">
        <v>219</v>
      </c>
      <c r="G491" s="256"/>
      <c r="H491" s="259">
        <v>636</v>
      </c>
      <c r="I491" s="260"/>
      <c r="J491" s="256"/>
      <c r="K491" s="256"/>
      <c r="L491" s="261"/>
      <c r="M491" s="262"/>
      <c r="N491" s="263"/>
      <c r="O491" s="263"/>
      <c r="P491" s="263"/>
      <c r="Q491" s="263"/>
      <c r="R491" s="263"/>
      <c r="S491" s="263"/>
      <c r="T491" s="264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T491" s="265" t="s">
        <v>208</v>
      </c>
      <c r="AU491" s="265" t="s">
        <v>81</v>
      </c>
      <c r="AV491" s="15" t="s">
        <v>204</v>
      </c>
      <c r="AW491" s="15" t="s">
        <v>33</v>
      </c>
      <c r="AX491" s="15" t="s">
        <v>79</v>
      </c>
      <c r="AY491" s="265" t="s">
        <v>196</v>
      </c>
    </row>
    <row r="492" s="2" customFormat="1" ht="24.15" customHeight="1">
      <c r="A492" s="41"/>
      <c r="B492" s="42"/>
      <c r="C492" s="215" t="s">
        <v>593</v>
      </c>
      <c r="D492" s="215" t="s">
        <v>199</v>
      </c>
      <c r="E492" s="216" t="s">
        <v>2918</v>
      </c>
      <c r="F492" s="217" t="s">
        <v>2919</v>
      </c>
      <c r="G492" s="218" t="s">
        <v>202</v>
      </c>
      <c r="H492" s="219">
        <v>636</v>
      </c>
      <c r="I492" s="220"/>
      <c r="J492" s="221">
        <f>ROUND(I492*H492,2)</f>
        <v>0</v>
      </c>
      <c r="K492" s="217" t="s">
        <v>203</v>
      </c>
      <c r="L492" s="47"/>
      <c r="M492" s="222" t="s">
        <v>19</v>
      </c>
      <c r="N492" s="223" t="s">
        <v>43</v>
      </c>
      <c r="O492" s="87"/>
      <c r="P492" s="224">
        <f>O492*H492</f>
        <v>0</v>
      </c>
      <c r="Q492" s="224">
        <v>0</v>
      </c>
      <c r="R492" s="224">
        <f>Q492*H492</f>
        <v>0</v>
      </c>
      <c r="S492" s="224">
        <v>0</v>
      </c>
      <c r="T492" s="225">
        <f>S492*H492</f>
        <v>0</v>
      </c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R492" s="226" t="s">
        <v>204</v>
      </c>
      <c r="AT492" s="226" t="s">
        <v>199</v>
      </c>
      <c r="AU492" s="226" t="s">
        <v>81</v>
      </c>
      <c r="AY492" s="20" t="s">
        <v>196</v>
      </c>
      <c r="BE492" s="227">
        <f>IF(N492="základní",J492,0)</f>
        <v>0</v>
      </c>
      <c r="BF492" s="227">
        <f>IF(N492="snížená",J492,0)</f>
        <v>0</v>
      </c>
      <c r="BG492" s="227">
        <f>IF(N492="zákl. přenesená",J492,0)</f>
        <v>0</v>
      </c>
      <c r="BH492" s="227">
        <f>IF(N492="sníž. přenesená",J492,0)</f>
        <v>0</v>
      </c>
      <c r="BI492" s="227">
        <f>IF(N492="nulová",J492,0)</f>
        <v>0</v>
      </c>
      <c r="BJ492" s="20" t="s">
        <v>79</v>
      </c>
      <c r="BK492" s="227">
        <f>ROUND(I492*H492,2)</f>
        <v>0</v>
      </c>
      <c r="BL492" s="20" t="s">
        <v>204</v>
      </c>
      <c r="BM492" s="226" t="s">
        <v>3037</v>
      </c>
    </row>
    <row r="493" s="2" customFormat="1">
      <c r="A493" s="41"/>
      <c r="B493" s="42"/>
      <c r="C493" s="43"/>
      <c r="D493" s="228" t="s">
        <v>206</v>
      </c>
      <c r="E493" s="43"/>
      <c r="F493" s="229" t="s">
        <v>2921</v>
      </c>
      <c r="G493" s="43"/>
      <c r="H493" s="43"/>
      <c r="I493" s="230"/>
      <c r="J493" s="43"/>
      <c r="K493" s="43"/>
      <c r="L493" s="47"/>
      <c r="M493" s="231"/>
      <c r="N493" s="232"/>
      <c r="O493" s="87"/>
      <c r="P493" s="87"/>
      <c r="Q493" s="87"/>
      <c r="R493" s="87"/>
      <c r="S493" s="87"/>
      <c r="T493" s="88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T493" s="20" t="s">
        <v>206</v>
      </c>
      <c r="AU493" s="20" t="s">
        <v>81</v>
      </c>
    </row>
    <row r="494" s="13" customFormat="1">
      <c r="A494" s="13"/>
      <c r="B494" s="233"/>
      <c r="C494" s="234"/>
      <c r="D494" s="235" t="s">
        <v>208</v>
      </c>
      <c r="E494" s="236" t="s">
        <v>19</v>
      </c>
      <c r="F494" s="237" t="s">
        <v>3023</v>
      </c>
      <c r="G494" s="234"/>
      <c r="H494" s="236" t="s">
        <v>19</v>
      </c>
      <c r="I494" s="238"/>
      <c r="J494" s="234"/>
      <c r="K494" s="234"/>
      <c r="L494" s="239"/>
      <c r="M494" s="240"/>
      <c r="N494" s="241"/>
      <c r="O494" s="241"/>
      <c r="P494" s="241"/>
      <c r="Q494" s="241"/>
      <c r="R494" s="241"/>
      <c r="S494" s="241"/>
      <c r="T494" s="24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3" t="s">
        <v>208</v>
      </c>
      <c r="AU494" s="243" t="s">
        <v>81</v>
      </c>
      <c r="AV494" s="13" t="s">
        <v>79</v>
      </c>
      <c r="AW494" s="13" t="s">
        <v>33</v>
      </c>
      <c r="AX494" s="13" t="s">
        <v>72</v>
      </c>
      <c r="AY494" s="243" t="s">
        <v>196</v>
      </c>
    </row>
    <row r="495" s="13" customFormat="1">
      <c r="A495" s="13"/>
      <c r="B495" s="233"/>
      <c r="C495" s="234"/>
      <c r="D495" s="235" t="s">
        <v>208</v>
      </c>
      <c r="E495" s="236" t="s">
        <v>19</v>
      </c>
      <c r="F495" s="237" t="s">
        <v>3023</v>
      </c>
      <c r="G495" s="234"/>
      <c r="H495" s="236" t="s">
        <v>19</v>
      </c>
      <c r="I495" s="238"/>
      <c r="J495" s="234"/>
      <c r="K495" s="234"/>
      <c r="L495" s="239"/>
      <c r="M495" s="240"/>
      <c r="N495" s="241"/>
      <c r="O495" s="241"/>
      <c r="P495" s="241"/>
      <c r="Q495" s="241"/>
      <c r="R495" s="241"/>
      <c r="S495" s="241"/>
      <c r="T495" s="242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3" t="s">
        <v>208</v>
      </c>
      <c r="AU495" s="243" t="s">
        <v>81</v>
      </c>
      <c r="AV495" s="13" t="s">
        <v>79</v>
      </c>
      <c r="AW495" s="13" t="s">
        <v>33</v>
      </c>
      <c r="AX495" s="13" t="s">
        <v>72</v>
      </c>
      <c r="AY495" s="243" t="s">
        <v>196</v>
      </c>
    </row>
    <row r="496" s="13" customFormat="1">
      <c r="A496" s="13"/>
      <c r="B496" s="233"/>
      <c r="C496" s="234"/>
      <c r="D496" s="235" t="s">
        <v>208</v>
      </c>
      <c r="E496" s="236" t="s">
        <v>19</v>
      </c>
      <c r="F496" s="237" t="s">
        <v>3024</v>
      </c>
      <c r="G496" s="234"/>
      <c r="H496" s="236" t="s">
        <v>19</v>
      </c>
      <c r="I496" s="238"/>
      <c r="J496" s="234"/>
      <c r="K496" s="234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208</v>
      </c>
      <c r="AU496" s="243" t="s">
        <v>81</v>
      </c>
      <c r="AV496" s="13" t="s">
        <v>79</v>
      </c>
      <c r="AW496" s="13" t="s">
        <v>33</v>
      </c>
      <c r="AX496" s="13" t="s">
        <v>72</v>
      </c>
      <c r="AY496" s="243" t="s">
        <v>196</v>
      </c>
    </row>
    <row r="497" s="13" customFormat="1">
      <c r="A497" s="13"/>
      <c r="B497" s="233"/>
      <c r="C497" s="234"/>
      <c r="D497" s="235" t="s">
        <v>208</v>
      </c>
      <c r="E497" s="236" t="s">
        <v>19</v>
      </c>
      <c r="F497" s="237" t="s">
        <v>487</v>
      </c>
      <c r="G497" s="234"/>
      <c r="H497" s="236" t="s">
        <v>19</v>
      </c>
      <c r="I497" s="238"/>
      <c r="J497" s="234"/>
      <c r="K497" s="234"/>
      <c r="L497" s="239"/>
      <c r="M497" s="240"/>
      <c r="N497" s="241"/>
      <c r="O497" s="241"/>
      <c r="P497" s="241"/>
      <c r="Q497" s="241"/>
      <c r="R497" s="241"/>
      <c r="S497" s="241"/>
      <c r="T497" s="24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3" t="s">
        <v>208</v>
      </c>
      <c r="AU497" s="243" t="s">
        <v>81</v>
      </c>
      <c r="AV497" s="13" t="s">
        <v>79</v>
      </c>
      <c r="AW497" s="13" t="s">
        <v>33</v>
      </c>
      <c r="AX497" s="13" t="s">
        <v>72</v>
      </c>
      <c r="AY497" s="243" t="s">
        <v>196</v>
      </c>
    </row>
    <row r="498" s="14" customFormat="1">
      <c r="A498" s="14"/>
      <c r="B498" s="244"/>
      <c r="C498" s="245"/>
      <c r="D498" s="235" t="s">
        <v>208</v>
      </c>
      <c r="E498" s="246" t="s">
        <v>19</v>
      </c>
      <c r="F498" s="247" t="s">
        <v>3025</v>
      </c>
      <c r="G498" s="245"/>
      <c r="H498" s="248">
        <v>423.80000000000001</v>
      </c>
      <c r="I498" s="249"/>
      <c r="J498" s="245"/>
      <c r="K498" s="245"/>
      <c r="L498" s="250"/>
      <c r="M498" s="251"/>
      <c r="N498" s="252"/>
      <c r="O498" s="252"/>
      <c r="P498" s="252"/>
      <c r="Q498" s="252"/>
      <c r="R498" s="252"/>
      <c r="S498" s="252"/>
      <c r="T498" s="253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4" t="s">
        <v>208</v>
      </c>
      <c r="AU498" s="254" t="s">
        <v>81</v>
      </c>
      <c r="AV498" s="14" t="s">
        <v>81</v>
      </c>
      <c r="AW498" s="14" t="s">
        <v>33</v>
      </c>
      <c r="AX498" s="14" t="s">
        <v>72</v>
      </c>
      <c r="AY498" s="254" t="s">
        <v>196</v>
      </c>
    </row>
    <row r="499" s="13" customFormat="1">
      <c r="A499" s="13"/>
      <c r="B499" s="233"/>
      <c r="C499" s="234"/>
      <c r="D499" s="235" t="s">
        <v>208</v>
      </c>
      <c r="E499" s="236" t="s">
        <v>19</v>
      </c>
      <c r="F499" s="237" t="s">
        <v>3023</v>
      </c>
      <c r="G499" s="234"/>
      <c r="H499" s="236" t="s">
        <v>19</v>
      </c>
      <c r="I499" s="238"/>
      <c r="J499" s="234"/>
      <c r="K499" s="234"/>
      <c r="L499" s="239"/>
      <c r="M499" s="240"/>
      <c r="N499" s="241"/>
      <c r="O499" s="241"/>
      <c r="P499" s="241"/>
      <c r="Q499" s="241"/>
      <c r="R499" s="241"/>
      <c r="S499" s="241"/>
      <c r="T499" s="242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43" t="s">
        <v>208</v>
      </c>
      <c r="AU499" s="243" t="s">
        <v>81</v>
      </c>
      <c r="AV499" s="13" t="s">
        <v>79</v>
      </c>
      <c r="AW499" s="13" t="s">
        <v>33</v>
      </c>
      <c r="AX499" s="13" t="s">
        <v>72</v>
      </c>
      <c r="AY499" s="243" t="s">
        <v>196</v>
      </c>
    </row>
    <row r="500" s="13" customFormat="1">
      <c r="A500" s="13"/>
      <c r="B500" s="233"/>
      <c r="C500" s="234"/>
      <c r="D500" s="235" t="s">
        <v>208</v>
      </c>
      <c r="E500" s="236" t="s">
        <v>19</v>
      </c>
      <c r="F500" s="237" t="s">
        <v>3024</v>
      </c>
      <c r="G500" s="234"/>
      <c r="H500" s="236" t="s">
        <v>19</v>
      </c>
      <c r="I500" s="238"/>
      <c r="J500" s="234"/>
      <c r="K500" s="234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208</v>
      </c>
      <c r="AU500" s="243" t="s">
        <v>81</v>
      </c>
      <c r="AV500" s="13" t="s">
        <v>79</v>
      </c>
      <c r="AW500" s="13" t="s">
        <v>33</v>
      </c>
      <c r="AX500" s="13" t="s">
        <v>72</v>
      </c>
      <c r="AY500" s="243" t="s">
        <v>196</v>
      </c>
    </row>
    <row r="501" s="13" customFormat="1">
      <c r="A501" s="13"/>
      <c r="B501" s="233"/>
      <c r="C501" s="234"/>
      <c r="D501" s="235" t="s">
        <v>208</v>
      </c>
      <c r="E501" s="236" t="s">
        <v>19</v>
      </c>
      <c r="F501" s="237" t="s">
        <v>489</v>
      </c>
      <c r="G501" s="234"/>
      <c r="H501" s="236" t="s">
        <v>19</v>
      </c>
      <c r="I501" s="238"/>
      <c r="J501" s="234"/>
      <c r="K501" s="234"/>
      <c r="L501" s="239"/>
      <c r="M501" s="240"/>
      <c r="N501" s="241"/>
      <c r="O501" s="241"/>
      <c r="P501" s="241"/>
      <c r="Q501" s="241"/>
      <c r="R501" s="241"/>
      <c r="S501" s="241"/>
      <c r="T501" s="242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3" t="s">
        <v>208</v>
      </c>
      <c r="AU501" s="243" t="s">
        <v>81</v>
      </c>
      <c r="AV501" s="13" t="s">
        <v>79</v>
      </c>
      <c r="AW501" s="13" t="s">
        <v>33</v>
      </c>
      <c r="AX501" s="13" t="s">
        <v>72</v>
      </c>
      <c r="AY501" s="243" t="s">
        <v>196</v>
      </c>
    </row>
    <row r="502" s="14" customFormat="1">
      <c r="A502" s="14"/>
      <c r="B502" s="244"/>
      <c r="C502" s="245"/>
      <c r="D502" s="235" t="s">
        <v>208</v>
      </c>
      <c r="E502" s="246" t="s">
        <v>19</v>
      </c>
      <c r="F502" s="247" t="s">
        <v>3026</v>
      </c>
      <c r="G502" s="245"/>
      <c r="H502" s="248">
        <v>207</v>
      </c>
      <c r="I502" s="249"/>
      <c r="J502" s="245"/>
      <c r="K502" s="245"/>
      <c r="L502" s="250"/>
      <c r="M502" s="251"/>
      <c r="N502" s="252"/>
      <c r="O502" s="252"/>
      <c r="P502" s="252"/>
      <c r="Q502" s="252"/>
      <c r="R502" s="252"/>
      <c r="S502" s="252"/>
      <c r="T502" s="253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4" t="s">
        <v>208</v>
      </c>
      <c r="AU502" s="254" t="s">
        <v>81</v>
      </c>
      <c r="AV502" s="14" t="s">
        <v>81</v>
      </c>
      <c r="AW502" s="14" t="s">
        <v>33</v>
      </c>
      <c r="AX502" s="14" t="s">
        <v>72</v>
      </c>
      <c r="AY502" s="254" t="s">
        <v>196</v>
      </c>
    </row>
    <row r="503" s="13" customFormat="1">
      <c r="A503" s="13"/>
      <c r="B503" s="233"/>
      <c r="C503" s="234"/>
      <c r="D503" s="235" t="s">
        <v>208</v>
      </c>
      <c r="E503" s="236" t="s">
        <v>19</v>
      </c>
      <c r="F503" s="237" t="s">
        <v>3023</v>
      </c>
      <c r="G503" s="234"/>
      <c r="H503" s="236" t="s">
        <v>19</v>
      </c>
      <c r="I503" s="238"/>
      <c r="J503" s="234"/>
      <c r="K503" s="234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208</v>
      </c>
      <c r="AU503" s="243" t="s">
        <v>81</v>
      </c>
      <c r="AV503" s="13" t="s">
        <v>79</v>
      </c>
      <c r="AW503" s="13" t="s">
        <v>33</v>
      </c>
      <c r="AX503" s="13" t="s">
        <v>72</v>
      </c>
      <c r="AY503" s="243" t="s">
        <v>196</v>
      </c>
    </row>
    <row r="504" s="13" customFormat="1">
      <c r="A504" s="13"/>
      <c r="B504" s="233"/>
      <c r="C504" s="234"/>
      <c r="D504" s="235" t="s">
        <v>208</v>
      </c>
      <c r="E504" s="236" t="s">
        <v>19</v>
      </c>
      <c r="F504" s="237" t="s">
        <v>3024</v>
      </c>
      <c r="G504" s="234"/>
      <c r="H504" s="236" t="s">
        <v>19</v>
      </c>
      <c r="I504" s="238"/>
      <c r="J504" s="234"/>
      <c r="K504" s="234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208</v>
      </c>
      <c r="AU504" s="243" t="s">
        <v>81</v>
      </c>
      <c r="AV504" s="13" t="s">
        <v>79</v>
      </c>
      <c r="AW504" s="13" t="s">
        <v>33</v>
      </c>
      <c r="AX504" s="13" t="s">
        <v>72</v>
      </c>
      <c r="AY504" s="243" t="s">
        <v>196</v>
      </c>
    </row>
    <row r="505" s="13" customFormat="1">
      <c r="A505" s="13"/>
      <c r="B505" s="233"/>
      <c r="C505" s="234"/>
      <c r="D505" s="235" t="s">
        <v>208</v>
      </c>
      <c r="E505" s="236" t="s">
        <v>19</v>
      </c>
      <c r="F505" s="237" t="s">
        <v>401</v>
      </c>
      <c r="G505" s="234"/>
      <c r="H505" s="236" t="s">
        <v>19</v>
      </c>
      <c r="I505" s="238"/>
      <c r="J505" s="234"/>
      <c r="K505" s="234"/>
      <c r="L505" s="239"/>
      <c r="M505" s="240"/>
      <c r="N505" s="241"/>
      <c r="O505" s="241"/>
      <c r="P505" s="241"/>
      <c r="Q505" s="241"/>
      <c r="R505" s="241"/>
      <c r="S505" s="241"/>
      <c r="T505" s="242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3" t="s">
        <v>208</v>
      </c>
      <c r="AU505" s="243" t="s">
        <v>81</v>
      </c>
      <c r="AV505" s="13" t="s">
        <v>79</v>
      </c>
      <c r="AW505" s="13" t="s">
        <v>33</v>
      </c>
      <c r="AX505" s="13" t="s">
        <v>72</v>
      </c>
      <c r="AY505" s="243" t="s">
        <v>196</v>
      </c>
    </row>
    <row r="506" s="14" customFormat="1">
      <c r="A506" s="14"/>
      <c r="B506" s="244"/>
      <c r="C506" s="245"/>
      <c r="D506" s="235" t="s">
        <v>208</v>
      </c>
      <c r="E506" s="246" t="s">
        <v>19</v>
      </c>
      <c r="F506" s="247" t="s">
        <v>2631</v>
      </c>
      <c r="G506" s="245"/>
      <c r="H506" s="248">
        <v>5.2000000000000002</v>
      </c>
      <c r="I506" s="249"/>
      <c r="J506" s="245"/>
      <c r="K506" s="245"/>
      <c r="L506" s="250"/>
      <c r="M506" s="251"/>
      <c r="N506" s="252"/>
      <c r="O506" s="252"/>
      <c r="P506" s="252"/>
      <c r="Q506" s="252"/>
      <c r="R506" s="252"/>
      <c r="S506" s="252"/>
      <c r="T506" s="253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4" t="s">
        <v>208</v>
      </c>
      <c r="AU506" s="254" t="s">
        <v>81</v>
      </c>
      <c r="AV506" s="14" t="s">
        <v>81</v>
      </c>
      <c r="AW506" s="14" t="s">
        <v>33</v>
      </c>
      <c r="AX506" s="14" t="s">
        <v>72</v>
      </c>
      <c r="AY506" s="254" t="s">
        <v>196</v>
      </c>
    </row>
    <row r="507" s="15" customFormat="1">
      <c r="A507" s="15"/>
      <c r="B507" s="255"/>
      <c r="C507" s="256"/>
      <c r="D507" s="235" t="s">
        <v>208</v>
      </c>
      <c r="E507" s="257" t="s">
        <v>19</v>
      </c>
      <c r="F507" s="258" t="s">
        <v>219</v>
      </c>
      <c r="G507" s="256"/>
      <c r="H507" s="259">
        <v>636</v>
      </c>
      <c r="I507" s="260"/>
      <c r="J507" s="256"/>
      <c r="K507" s="256"/>
      <c r="L507" s="261"/>
      <c r="M507" s="262"/>
      <c r="N507" s="263"/>
      <c r="O507" s="263"/>
      <c r="P507" s="263"/>
      <c r="Q507" s="263"/>
      <c r="R507" s="263"/>
      <c r="S507" s="263"/>
      <c r="T507" s="264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65" t="s">
        <v>208</v>
      </c>
      <c r="AU507" s="265" t="s">
        <v>81</v>
      </c>
      <c r="AV507" s="15" t="s">
        <v>204</v>
      </c>
      <c r="AW507" s="15" t="s">
        <v>33</v>
      </c>
      <c r="AX507" s="15" t="s">
        <v>79</v>
      </c>
      <c r="AY507" s="265" t="s">
        <v>196</v>
      </c>
    </row>
    <row r="508" s="2" customFormat="1" ht="16.5" customHeight="1">
      <c r="A508" s="41"/>
      <c r="B508" s="42"/>
      <c r="C508" s="215" t="s">
        <v>600</v>
      </c>
      <c r="D508" s="215" t="s">
        <v>199</v>
      </c>
      <c r="E508" s="216" t="s">
        <v>2949</v>
      </c>
      <c r="F508" s="217" t="s">
        <v>2950</v>
      </c>
      <c r="G508" s="218" t="s">
        <v>202</v>
      </c>
      <c r="H508" s="219">
        <v>636</v>
      </c>
      <c r="I508" s="220"/>
      <c r="J508" s="221">
        <f>ROUND(I508*H508,2)</f>
        <v>0</v>
      </c>
      <c r="K508" s="217" t="s">
        <v>203</v>
      </c>
      <c r="L508" s="47"/>
      <c r="M508" s="222" t="s">
        <v>19</v>
      </c>
      <c r="N508" s="223" t="s">
        <v>43</v>
      </c>
      <c r="O508" s="87"/>
      <c r="P508" s="224">
        <f>O508*H508</f>
        <v>0</v>
      </c>
      <c r="Q508" s="224">
        <v>0</v>
      </c>
      <c r="R508" s="224">
        <f>Q508*H508</f>
        <v>0</v>
      </c>
      <c r="S508" s="224">
        <v>0</v>
      </c>
      <c r="T508" s="225">
        <f>S508*H508</f>
        <v>0</v>
      </c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R508" s="226" t="s">
        <v>204</v>
      </c>
      <c r="AT508" s="226" t="s">
        <v>199</v>
      </c>
      <c r="AU508" s="226" t="s">
        <v>81</v>
      </c>
      <c r="AY508" s="20" t="s">
        <v>196</v>
      </c>
      <c r="BE508" s="227">
        <f>IF(N508="základní",J508,0)</f>
        <v>0</v>
      </c>
      <c r="BF508" s="227">
        <f>IF(N508="snížená",J508,0)</f>
        <v>0</v>
      </c>
      <c r="BG508" s="227">
        <f>IF(N508="zákl. přenesená",J508,0)</f>
        <v>0</v>
      </c>
      <c r="BH508" s="227">
        <f>IF(N508="sníž. přenesená",J508,0)</f>
        <v>0</v>
      </c>
      <c r="BI508" s="227">
        <f>IF(N508="nulová",J508,0)</f>
        <v>0</v>
      </c>
      <c r="BJ508" s="20" t="s">
        <v>79</v>
      </c>
      <c r="BK508" s="227">
        <f>ROUND(I508*H508,2)</f>
        <v>0</v>
      </c>
      <c r="BL508" s="20" t="s">
        <v>204</v>
      </c>
      <c r="BM508" s="226" t="s">
        <v>3038</v>
      </c>
    </row>
    <row r="509" s="2" customFormat="1">
      <c r="A509" s="41"/>
      <c r="B509" s="42"/>
      <c r="C509" s="43"/>
      <c r="D509" s="228" t="s">
        <v>206</v>
      </c>
      <c r="E509" s="43"/>
      <c r="F509" s="229" t="s">
        <v>2952</v>
      </c>
      <c r="G509" s="43"/>
      <c r="H509" s="43"/>
      <c r="I509" s="230"/>
      <c r="J509" s="43"/>
      <c r="K509" s="43"/>
      <c r="L509" s="47"/>
      <c r="M509" s="231"/>
      <c r="N509" s="232"/>
      <c r="O509" s="87"/>
      <c r="P509" s="87"/>
      <c r="Q509" s="87"/>
      <c r="R509" s="87"/>
      <c r="S509" s="87"/>
      <c r="T509" s="88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T509" s="20" t="s">
        <v>206</v>
      </c>
      <c r="AU509" s="20" t="s">
        <v>81</v>
      </c>
    </row>
    <row r="510" s="13" customFormat="1">
      <c r="A510" s="13"/>
      <c r="B510" s="233"/>
      <c r="C510" s="234"/>
      <c r="D510" s="235" t="s">
        <v>208</v>
      </c>
      <c r="E510" s="236" t="s">
        <v>19</v>
      </c>
      <c r="F510" s="237" t="s">
        <v>3023</v>
      </c>
      <c r="G510" s="234"/>
      <c r="H510" s="236" t="s">
        <v>19</v>
      </c>
      <c r="I510" s="238"/>
      <c r="J510" s="234"/>
      <c r="K510" s="234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208</v>
      </c>
      <c r="AU510" s="243" t="s">
        <v>81</v>
      </c>
      <c r="AV510" s="13" t="s">
        <v>79</v>
      </c>
      <c r="AW510" s="13" t="s">
        <v>33</v>
      </c>
      <c r="AX510" s="13" t="s">
        <v>72</v>
      </c>
      <c r="AY510" s="243" t="s">
        <v>196</v>
      </c>
    </row>
    <row r="511" s="13" customFormat="1">
      <c r="A511" s="13"/>
      <c r="B511" s="233"/>
      <c r="C511" s="234"/>
      <c r="D511" s="235" t="s">
        <v>208</v>
      </c>
      <c r="E511" s="236" t="s">
        <v>19</v>
      </c>
      <c r="F511" s="237" t="s">
        <v>3023</v>
      </c>
      <c r="G511" s="234"/>
      <c r="H511" s="236" t="s">
        <v>19</v>
      </c>
      <c r="I511" s="238"/>
      <c r="J511" s="234"/>
      <c r="K511" s="234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208</v>
      </c>
      <c r="AU511" s="243" t="s">
        <v>81</v>
      </c>
      <c r="AV511" s="13" t="s">
        <v>79</v>
      </c>
      <c r="AW511" s="13" t="s">
        <v>33</v>
      </c>
      <c r="AX511" s="13" t="s">
        <v>72</v>
      </c>
      <c r="AY511" s="243" t="s">
        <v>196</v>
      </c>
    </row>
    <row r="512" s="13" customFormat="1">
      <c r="A512" s="13"/>
      <c r="B512" s="233"/>
      <c r="C512" s="234"/>
      <c r="D512" s="235" t="s">
        <v>208</v>
      </c>
      <c r="E512" s="236" t="s">
        <v>19</v>
      </c>
      <c r="F512" s="237" t="s">
        <v>3024</v>
      </c>
      <c r="G512" s="234"/>
      <c r="H512" s="236" t="s">
        <v>19</v>
      </c>
      <c r="I512" s="238"/>
      <c r="J512" s="234"/>
      <c r="K512" s="234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208</v>
      </c>
      <c r="AU512" s="243" t="s">
        <v>81</v>
      </c>
      <c r="AV512" s="13" t="s">
        <v>79</v>
      </c>
      <c r="AW512" s="13" t="s">
        <v>33</v>
      </c>
      <c r="AX512" s="13" t="s">
        <v>72</v>
      </c>
      <c r="AY512" s="243" t="s">
        <v>196</v>
      </c>
    </row>
    <row r="513" s="13" customFormat="1">
      <c r="A513" s="13"/>
      <c r="B513" s="233"/>
      <c r="C513" s="234"/>
      <c r="D513" s="235" t="s">
        <v>208</v>
      </c>
      <c r="E513" s="236" t="s">
        <v>19</v>
      </c>
      <c r="F513" s="237" t="s">
        <v>487</v>
      </c>
      <c r="G513" s="234"/>
      <c r="H513" s="236" t="s">
        <v>19</v>
      </c>
      <c r="I513" s="238"/>
      <c r="J513" s="234"/>
      <c r="K513" s="234"/>
      <c r="L513" s="239"/>
      <c r="M513" s="240"/>
      <c r="N513" s="241"/>
      <c r="O513" s="241"/>
      <c r="P513" s="241"/>
      <c r="Q513" s="241"/>
      <c r="R513" s="241"/>
      <c r="S513" s="241"/>
      <c r="T513" s="24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3" t="s">
        <v>208</v>
      </c>
      <c r="AU513" s="243" t="s">
        <v>81</v>
      </c>
      <c r="AV513" s="13" t="s">
        <v>79</v>
      </c>
      <c r="AW513" s="13" t="s">
        <v>33</v>
      </c>
      <c r="AX513" s="13" t="s">
        <v>72</v>
      </c>
      <c r="AY513" s="243" t="s">
        <v>196</v>
      </c>
    </row>
    <row r="514" s="14" customFormat="1">
      <c r="A514" s="14"/>
      <c r="B514" s="244"/>
      <c r="C514" s="245"/>
      <c r="D514" s="235" t="s">
        <v>208</v>
      </c>
      <c r="E514" s="246" t="s">
        <v>19</v>
      </c>
      <c r="F514" s="247" t="s">
        <v>3025</v>
      </c>
      <c r="G514" s="245"/>
      <c r="H514" s="248">
        <v>423.80000000000001</v>
      </c>
      <c r="I514" s="249"/>
      <c r="J514" s="245"/>
      <c r="K514" s="245"/>
      <c r="L514" s="250"/>
      <c r="M514" s="251"/>
      <c r="N514" s="252"/>
      <c r="O514" s="252"/>
      <c r="P514" s="252"/>
      <c r="Q514" s="252"/>
      <c r="R514" s="252"/>
      <c r="S514" s="252"/>
      <c r="T514" s="253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T514" s="254" t="s">
        <v>208</v>
      </c>
      <c r="AU514" s="254" t="s">
        <v>81</v>
      </c>
      <c r="AV514" s="14" t="s">
        <v>81</v>
      </c>
      <c r="AW514" s="14" t="s">
        <v>33</v>
      </c>
      <c r="AX514" s="14" t="s">
        <v>72</v>
      </c>
      <c r="AY514" s="254" t="s">
        <v>196</v>
      </c>
    </row>
    <row r="515" s="13" customFormat="1">
      <c r="A515" s="13"/>
      <c r="B515" s="233"/>
      <c r="C515" s="234"/>
      <c r="D515" s="235" t="s">
        <v>208</v>
      </c>
      <c r="E515" s="236" t="s">
        <v>19</v>
      </c>
      <c r="F515" s="237" t="s">
        <v>3023</v>
      </c>
      <c r="G515" s="234"/>
      <c r="H515" s="236" t="s">
        <v>19</v>
      </c>
      <c r="I515" s="238"/>
      <c r="J515" s="234"/>
      <c r="K515" s="234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208</v>
      </c>
      <c r="AU515" s="243" t="s">
        <v>81</v>
      </c>
      <c r="AV515" s="13" t="s">
        <v>79</v>
      </c>
      <c r="AW515" s="13" t="s">
        <v>33</v>
      </c>
      <c r="AX515" s="13" t="s">
        <v>72</v>
      </c>
      <c r="AY515" s="243" t="s">
        <v>196</v>
      </c>
    </row>
    <row r="516" s="13" customFormat="1">
      <c r="A516" s="13"/>
      <c r="B516" s="233"/>
      <c r="C516" s="234"/>
      <c r="D516" s="235" t="s">
        <v>208</v>
      </c>
      <c r="E516" s="236" t="s">
        <v>19</v>
      </c>
      <c r="F516" s="237" t="s">
        <v>3024</v>
      </c>
      <c r="G516" s="234"/>
      <c r="H516" s="236" t="s">
        <v>19</v>
      </c>
      <c r="I516" s="238"/>
      <c r="J516" s="234"/>
      <c r="K516" s="234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208</v>
      </c>
      <c r="AU516" s="243" t="s">
        <v>81</v>
      </c>
      <c r="AV516" s="13" t="s">
        <v>79</v>
      </c>
      <c r="AW516" s="13" t="s">
        <v>33</v>
      </c>
      <c r="AX516" s="13" t="s">
        <v>72</v>
      </c>
      <c r="AY516" s="243" t="s">
        <v>196</v>
      </c>
    </row>
    <row r="517" s="13" customFormat="1">
      <c r="A517" s="13"/>
      <c r="B517" s="233"/>
      <c r="C517" s="234"/>
      <c r="D517" s="235" t="s">
        <v>208</v>
      </c>
      <c r="E517" s="236" t="s">
        <v>19</v>
      </c>
      <c r="F517" s="237" t="s">
        <v>489</v>
      </c>
      <c r="G517" s="234"/>
      <c r="H517" s="236" t="s">
        <v>19</v>
      </c>
      <c r="I517" s="238"/>
      <c r="J517" s="234"/>
      <c r="K517" s="234"/>
      <c r="L517" s="239"/>
      <c r="M517" s="240"/>
      <c r="N517" s="241"/>
      <c r="O517" s="241"/>
      <c r="P517" s="241"/>
      <c r="Q517" s="241"/>
      <c r="R517" s="241"/>
      <c r="S517" s="241"/>
      <c r="T517" s="24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3" t="s">
        <v>208</v>
      </c>
      <c r="AU517" s="243" t="s">
        <v>81</v>
      </c>
      <c r="AV517" s="13" t="s">
        <v>79</v>
      </c>
      <c r="AW517" s="13" t="s">
        <v>33</v>
      </c>
      <c r="AX517" s="13" t="s">
        <v>72</v>
      </c>
      <c r="AY517" s="243" t="s">
        <v>196</v>
      </c>
    </row>
    <row r="518" s="14" customFormat="1">
      <c r="A518" s="14"/>
      <c r="B518" s="244"/>
      <c r="C518" s="245"/>
      <c r="D518" s="235" t="s">
        <v>208</v>
      </c>
      <c r="E518" s="246" t="s">
        <v>19</v>
      </c>
      <c r="F518" s="247" t="s">
        <v>3026</v>
      </c>
      <c r="G518" s="245"/>
      <c r="H518" s="248">
        <v>207</v>
      </c>
      <c r="I518" s="249"/>
      <c r="J518" s="245"/>
      <c r="K518" s="245"/>
      <c r="L518" s="250"/>
      <c r="M518" s="251"/>
      <c r="N518" s="252"/>
      <c r="O518" s="252"/>
      <c r="P518" s="252"/>
      <c r="Q518" s="252"/>
      <c r="R518" s="252"/>
      <c r="S518" s="252"/>
      <c r="T518" s="253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54" t="s">
        <v>208</v>
      </c>
      <c r="AU518" s="254" t="s">
        <v>81</v>
      </c>
      <c r="AV518" s="14" t="s">
        <v>81</v>
      </c>
      <c r="AW518" s="14" t="s">
        <v>33</v>
      </c>
      <c r="AX518" s="14" t="s">
        <v>72</v>
      </c>
      <c r="AY518" s="254" t="s">
        <v>196</v>
      </c>
    </row>
    <row r="519" s="13" customFormat="1">
      <c r="A519" s="13"/>
      <c r="B519" s="233"/>
      <c r="C519" s="234"/>
      <c r="D519" s="235" t="s">
        <v>208</v>
      </c>
      <c r="E519" s="236" t="s">
        <v>19</v>
      </c>
      <c r="F519" s="237" t="s">
        <v>3023</v>
      </c>
      <c r="G519" s="234"/>
      <c r="H519" s="236" t="s">
        <v>19</v>
      </c>
      <c r="I519" s="238"/>
      <c r="J519" s="234"/>
      <c r="K519" s="234"/>
      <c r="L519" s="239"/>
      <c r="M519" s="240"/>
      <c r="N519" s="241"/>
      <c r="O519" s="241"/>
      <c r="P519" s="241"/>
      <c r="Q519" s="241"/>
      <c r="R519" s="241"/>
      <c r="S519" s="241"/>
      <c r="T519" s="242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3" t="s">
        <v>208</v>
      </c>
      <c r="AU519" s="243" t="s">
        <v>81</v>
      </c>
      <c r="AV519" s="13" t="s">
        <v>79</v>
      </c>
      <c r="AW519" s="13" t="s">
        <v>33</v>
      </c>
      <c r="AX519" s="13" t="s">
        <v>72</v>
      </c>
      <c r="AY519" s="243" t="s">
        <v>196</v>
      </c>
    </row>
    <row r="520" s="13" customFormat="1">
      <c r="A520" s="13"/>
      <c r="B520" s="233"/>
      <c r="C520" s="234"/>
      <c r="D520" s="235" t="s">
        <v>208</v>
      </c>
      <c r="E520" s="236" t="s">
        <v>19</v>
      </c>
      <c r="F520" s="237" t="s">
        <v>3024</v>
      </c>
      <c r="G520" s="234"/>
      <c r="H520" s="236" t="s">
        <v>19</v>
      </c>
      <c r="I520" s="238"/>
      <c r="J520" s="234"/>
      <c r="K520" s="234"/>
      <c r="L520" s="239"/>
      <c r="M520" s="240"/>
      <c r="N520" s="241"/>
      <c r="O520" s="241"/>
      <c r="P520" s="241"/>
      <c r="Q520" s="241"/>
      <c r="R520" s="241"/>
      <c r="S520" s="241"/>
      <c r="T520" s="24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3" t="s">
        <v>208</v>
      </c>
      <c r="AU520" s="243" t="s">
        <v>81</v>
      </c>
      <c r="AV520" s="13" t="s">
        <v>79</v>
      </c>
      <c r="AW520" s="13" t="s">
        <v>33</v>
      </c>
      <c r="AX520" s="13" t="s">
        <v>72</v>
      </c>
      <c r="AY520" s="243" t="s">
        <v>196</v>
      </c>
    </row>
    <row r="521" s="13" customFormat="1">
      <c r="A521" s="13"/>
      <c r="B521" s="233"/>
      <c r="C521" s="234"/>
      <c r="D521" s="235" t="s">
        <v>208</v>
      </c>
      <c r="E521" s="236" t="s">
        <v>19</v>
      </c>
      <c r="F521" s="237" t="s">
        <v>401</v>
      </c>
      <c r="G521" s="234"/>
      <c r="H521" s="236" t="s">
        <v>19</v>
      </c>
      <c r="I521" s="238"/>
      <c r="J521" s="234"/>
      <c r="K521" s="234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208</v>
      </c>
      <c r="AU521" s="243" t="s">
        <v>81</v>
      </c>
      <c r="AV521" s="13" t="s">
        <v>79</v>
      </c>
      <c r="AW521" s="13" t="s">
        <v>33</v>
      </c>
      <c r="AX521" s="13" t="s">
        <v>72</v>
      </c>
      <c r="AY521" s="243" t="s">
        <v>196</v>
      </c>
    </row>
    <row r="522" s="14" customFormat="1">
      <c r="A522" s="14"/>
      <c r="B522" s="244"/>
      <c r="C522" s="245"/>
      <c r="D522" s="235" t="s">
        <v>208</v>
      </c>
      <c r="E522" s="246" t="s">
        <v>19</v>
      </c>
      <c r="F522" s="247" t="s">
        <v>2631</v>
      </c>
      <c r="G522" s="245"/>
      <c r="H522" s="248">
        <v>5.2000000000000002</v>
      </c>
      <c r="I522" s="249"/>
      <c r="J522" s="245"/>
      <c r="K522" s="245"/>
      <c r="L522" s="250"/>
      <c r="M522" s="251"/>
      <c r="N522" s="252"/>
      <c r="O522" s="252"/>
      <c r="P522" s="252"/>
      <c r="Q522" s="252"/>
      <c r="R522" s="252"/>
      <c r="S522" s="252"/>
      <c r="T522" s="253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4" t="s">
        <v>208</v>
      </c>
      <c r="AU522" s="254" t="s">
        <v>81</v>
      </c>
      <c r="AV522" s="14" t="s">
        <v>81</v>
      </c>
      <c r="AW522" s="14" t="s">
        <v>33</v>
      </c>
      <c r="AX522" s="14" t="s">
        <v>72</v>
      </c>
      <c r="AY522" s="254" t="s">
        <v>196</v>
      </c>
    </row>
    <row r="523" s="15" customFormat="1">
      <c r="A523" s="15"/>
      <c r="B523" s="255"/>
      <c r="C523" s="256"/>
      <c r="D523" s="235" t="s">
        <v>208</v>
      </c>
      <c r="E523" s="257" t="s">
        <v>19</v>
      </c>
      <c r="F523" s="258" t="s">
        <v>219</v>
      </c>
      <c r="G523" s="256"/>
      <c r="H523" s="259">
        <v>636</v>
      </c>
      <c r="I523" s="260"/>
      <c r="J523" s="256"/>
      <c r="K523" s="256"/>
      <c r="L523" s="261"/>
      <c r="M523" s="262"/>
      <c r="N523" s="263"/>
      <c r="O523" s="263"/>
      <c r="P523" s="263"/>
      <c r="Q523" s="263"/>
      <c r="R523" s="263"/>
      <c r="S523" s="263"/>
      <c r="T523" s="264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T523" s="265" t="s">
        <v>208</v>
      </c>
      <c r="AU523" s="265" t="s">
        <v>81</v>
      </c>
      <c r="AV523" s="15" t="s">
        <v>204</v>
      </c>
      <c r="AW523" s="15" t="s">
        <v>33</v>
      </c>
      <c r="AX523" s="15" t="s">
        <v>79</v>
      </c>
      <c r="AY523" s="265" t="s">
        <v>196</v>
      </c>
    </row>
    <row r="524" s="2" customFormat="1" ht="16.5" customHeight="1">
      <c r="A524" s="41"/>
      <c r="B524" s="42"/>
      <c r="C524" s="215" t="s">
        <v>602</v>
      </c>
      <c r="D524" s="215" t="s">
        <v>199</v>
      </c>
      <c r="E524" s="216" t="s">
        <v>2953</v>
      </c>
      <c r="F524" s="217" t="s">
        <v>2954</v>
      </c>
      <c r="G524" s="218" t="s">
        <v>202</v>
      </c>
      <c r="H524" s="219">
        <v>636</v>
      </c>
      <c r="I524" s="220"/>
      <c r="J524" s="221">
        <f>ROUND(I524*H524,2)</f>
        <v>0</v>
      </c>
      <c r="K524" s="217" t="s">
        <v>203</v>
      </c>
      <c r="L524" s="47"/>
      <c r="M524" s="222" t="s">
        <v>19</v>
      </c>
      <c r="N524" s="223" t="s">
        <v>43</v>
      </c>
      <c r="O524" s="87"/>
      <c r="P524" s="224">
        <f>O524*H524</f>
        <v>0</v>
      </c>
      <c r="Q524" s="224">
        <v>0</v>
      </c>
      <c r="R524" s="224">
        <f>Q524*H524</f>
        <v>0</v>
      </c>
      <c r="S524" s="224">
        <v>0</v>
      </c>
      <c r="T524" s="225">
        <f>S524*H524</f>
        <v>0</v>
      </c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R524" s="226" t="s">
        <v>204</v>
      </c>
      <c r="AT524" s="226" t="s">
        <v>199</v>
      </c>
      <c r="AU524" s="226" t="s">
        <v>81</v>
      </c>
      <c r="AY524" s="20" t="s">
        <v>196</v>
      </c>
      <c r="BE524" s="227">
        <f>IF(N524="základní",J524,0)</f>
        <v>0</v>
      </c>
      <c r="BF524" s="227">
        <f>IF(N524="snížená",J524,0)</f>
        <v>0</v>
      </c>
      <c r="BG524" s="227">
        <f>IF(N524="zákl. přenesená",J524,0)</f>
        <v>0</v>
      </c>
      <c r="BH524" s="227">
        <f>IF(N524="sníž. přenesená",J524,0)</f>
        <v>0</v>
      </c>
      <c r="BI524" s="227">
        <f>IF(N524="nulová",J524,0)</f>
        <v>0</v>
      </c>
      <c r="BJ524" s="20" t="s">
        <v>79</v>
      </c>
      <c r="BK524" s="227">
        <f>ROUND(I524*H524,2)</f>
        <v>0</v>
      </c>
      <c r="BL524" s="20" t="s">
        <v>204</v>
      </c>
      <c r="BM524" s="226" t="s">
        <v>3039</v>
      </c>
    </row>
    <row r="525" s="2" customFormat="1">
      <c r="A525" s="41"/>
      <c r="B525" s="42"/>
      <c r="C525" s="43"/>
      <c r="D525" s="228" t="s">
        <v>206</v>
      </c>
      <c r="E525" s="43"/>
      <c r="F525" s="229" t="s">
        <v>2956</v>
      </c>
      <c r="G525" s="43"/>
      <c r="H525" s="43"/>
      <c r="I525" s="230"/>
      <c r="J525" s="43"/>
      <c r="K525" s="43"/>
      <c r="L525" s="47"/>
      <c r="M525" s="231"/>
      <c r="N525" s="232"/>
      <c r="O525" s="87"/>
      <c r="P525" s="87"/>
      <c r="Q525" s="87"/>
      <c r="R525" s="87"/>
      <c r="S525" s="87"/>
      <c r="T525" s="88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T525" s="20" t="s">
        <v>206</v>
      </c>
      <c r="AU525" s="20" t="s">
        <v>81</v>
      </c>
    </row>
    <row r="526" s="13" customFormat="1">
      <c r="A526" s="13"/>
      <c r="B526" s="233"/>
      <c r="C526" s="234"/>
      <c r="D526" s="235" t="s">
        <v>208</v>
      </c>
      <c r="E526" s="236" t="s">
        <v>19</v>
      </c>
      <c r="F526" s="237" t="s">
        <v>3023</v>
      </c>
      <c r="G526" s="234"/>
      <c r="H526" s="236" t="s">
        <v>19</v>
      </c>
      <c r="I526" s="238"/>
      <c r="J526" s="234"/>
      <c r="K526" s="234"/>
      <c r="L526" s="239"/>
      <c r="M526" s="240"/>
      <c r="N526" s="241"/>
      <c r="O526" s="241"/>
      <c r="P526" s="241"/>
      <c r="Q526" s="241"/>
      <c r="R526" s="241"/>
      <c r="S526" s="241"/>
      <c r="T526" s="24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3" t="s">
        <v>208</v>
      </c>
      <c r="AU526" s="243" t="s">
        <v>81</v>
      </c>
      <c r="AV526" s="13" t="s">
        <v>79</v>
      </c>
      <c r="AW526" s="13" t="s">
        <v>33</v>
      </c>
      <c r="AX526" s="13" t="s">
        <v>72</v>
      </c>
      <c r="AY526" s="243" t="s">
        <v>196</v>
      </c>
    </row>
    <row r="527" s="13" customFormat="1">
      <c r="A527" s="13"/>
      <c r="B527" s="233"/>
      <c r="C527" s="234"/>
      <c r="D527" s="235" t="s">
        <v>208</v>
      </c>
      <c r="E527" s="236" t="s">
        <v>19</v>
      </c>
      <c r="F527" s="237" t="s">
        <v>3023</v>
      </c>
      <c r="G527" s="234"/>
      <c r="H527" s="236" t="s">
        <v>19</v>
      </c>
      <c r="I527" s="238"/>
      <c r="J527" s="234"/>
      <c r="K527" s="234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208</v>
      </c>
      <c r="AU527" s="243" t="s">
        <v>81</v>
      </c>
      <c r="AV527" s="13" t="s">
        <v>79</v>
      </c>
      <c r="AW527" s="13" t="s">
        <v>33</v>
      </c>
      <c r="AX527" s="13" t="s">
        <v>72</v>
      </c>
      <c r="AY527" s="243" t="s">
        <v>196</v>
      </c>
    </row>
    <row r="528" s="13" customFormat="1">
      <c r="A528" s="13"/>
      <c r="B528" s="233"/>
      <c r="C528" s="234"/>
      <c r="D528" s="235" t="s">
        <v>208</v>
      </c>
      <c r="E528" s="236" t="s">
        <v>19</v>
      </c>
      <c r="F528" s="237" t="s">
        <v>3024</v>
      </c>
      <c r="G528" s="234"/>
      <c r="H528" s="236" t="s">
        <v>19</v>
      </c>
      <c r="I528" s="238"/>
      <c r="J528" s="234"/>
      <c r="K528" s="234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208</v>
      </c>
      <c r="AU528" s="243" t="s">
        <v>81</v>
      </c>
      <c r="AV528" s="13" t="s">
        <v>79</v>
      </c>
      <c r="AW528" s="13" t="s">
        <v>33</v>
      </c>
      <c r="AX528" s="13" t="s">
        <v>72</v>
      </c>
      <c r="AY528" s="243" t="s">
        <v>196</v>
      </c>
    </row>
    <row r="529" s="13" customFormat="1">
      <c r="A529" s="13"/>
      <c r="B529" s="233"/>
      <c r="C529" s="234"/>
      <c r="D529" s="235" t="s">
        <v>208</v>
      </c>
      <c r="E529" s="236" t="s">
        <v>19</v>
      </c>
      <c r="F529" s="237" t="s">
        <v>487</v>
      </c>
      <c r="G529" s="234"/>
      <c r="H529" s="236" t="s">
        <v>19</v>
      </c>
      <c r="I529" s="238"/>
      <c r="J529" s="234"/>
      <c r="K529" s="234"/>
      <c r="L529" s="239"/>
      <c r="M529" s="240"/>
      <c r="N529" s="241"/>
      <c r="O529" s="241"/>
      <c r="P529" s="241"/>
      <c r="Q529" s="241"/>
      <c r="R529" s="241"/>
      <c r="S529" s="241"/>
      <c r="T529" s="242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3" t="s">
        <v>208</v>
      </c>
      <c r="AU529" s="243" t="s">
        <v>81</v>
      </c>
      <c r="AV529" s="13" t="s">
        <v>79</v>
      </c>
      <c r="AW529" s="13" t="s">
        <v>33</v>
      </c>
      <c r="AX529" s="13" t="s">
        <v>72</v>
      </c>
      <c r="AY529" s="243" t="s">
        <v>196</v>
      </c>
    </row>
    <row r="530" s="14" customFormat="1">
      <c r="A530" s="14"/>
      <c r="B530" s="244"/>
      <c r="C530" s="245"/>
      <c r="D530" s="235" t="s">
        <v>208</v>
      </c>
      <c r="E530" s="246" t="s">
        <v>19</v>
      </c>
      <c r="F530" s="247" t="s">
        <v>3025</v>
      </c>
      <c r="G530" s="245"/>
      <c r="H530" s="248">
        <v>423.80000000000001</v>
      </c>
      <c r="I530" s="249"/>
      <c r="J530" s="245"/>
      <c r="K530" s="245"/>
      <c r="L530" s="250"/>
      <c r="M530" s="251"/>
      <c r="N530" s="252"/>
      <c r="O530" s="252"/>
      <c r="P530" s="252"/>
      <c r="Q530" s="252"/>
      <c r="R530" s="252"/>
      <c r="S530" s="252"/>
      <c r="T530" s="253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54" t="s">
        <v>208</v>
      </c>
      <c r="AU530" s="254" t="s">
        <v>81</v>
      </c>
      <c r="AV530" s="14" t="s">
        <v>81</v>
      </c>
      <c r="AW530" s="14" t="s">
        <v>33</v>
      </c>
      <c r="AX530" s="14" t="s">
        <v>72</v>
      </c>
      <c r="AY530" s="254" t="s">
        <v>196</v>
      </c>
    </row>
    <row r="531" s="13" customFormat="1">
      <c r="A531" s="13"/>
      <c r="B531" s="233"/>
      <c r="C531" s="234"/>
      <c r="D531" s="235" t="s">
        <v>208</v>
      </c>
      <c r="E531" s="236" t="s">
        <v>19</v>
      </c>
      <c r="F531" s="237" t="s">
        <v>3023</v>
      </c>
      <c r="G531" s="234"/>
      <c r="H531" s="236" t="s">
        <v>19</v>
      </c>
      <c r="I531" s="238"/>
      <c r="J531" s="234"/>
      <c r="K531" s="234"/>
      <c r="L531" s="239"/>
      <c r="M531" s="240"/>
      <c r="N531" s="241"/>
      <c r="O531" s="241"/>
      <c r="P531" s="241"/>
      <c r="Q531" s="241"/>
      <c r="R531" s="241"/>
      <c r="S531" s="241"/>
      <c r="T531" s="24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3" t="s">
        <v>208</v>
      </c>
      <c r="AU531" s="243" t="s">
        <v>81</v>
      </c>
      <c r="AV531" s="13" t="s">
        <v>79</v>
      </c>
      <c r="AW531" s="13" t="s">
        <v>33</v>
      </c>
      <c r="AX531" s="13" t="s">
        <v>72</v>
      </c>
      <c r="AY531" s="243" t="s">
        <v>196</v>
      </c>
    </row>
    <row r="532" s="13" customFormat="1">
      <c r="A532" s="13"/>
      <c r="B532" s="233"/>
      <c r="C532" s="234"/>
      <c r="D532" s="235" t="s">
        <v>208</v>
      </c>
      <c r="E532" s="236" t="s">
        <v>19</v>
      </c>
      <c r="F532" s="237" t="s">
        <v>3024</v>
      </c>
      <c r="G532" s="234"/>
      <c r="H532" s="236" t="s">
        <v>19</v>
      </c>
      <c r="I532" s="238"/>
      <c r="J532" s="234"/>
      <c r="K532" s="234"/>
      <c r="L532" s="239"/>
      <c r="M532" s="240"/>
      <c r="N532" s="241"/>
      <c r="O532" s="241"/>
      <c r="P532" s="241"/>
      <c r="Q532" s="241"/>
      <c r="R532" s="241"/>
      <c r="S532" s="241"/>
      <c r="T532" s="242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3" t="s">
        <v>208</v>
      </c>
      <c r="AU532" s="243" t="s">
        <v>81</v>
      </c>
      <c r="AV532" s="13" t="s">
        <v>79</v>
      </c>
      <c r="AW532" s="13" t="s">
        <v>33</v>
      </c>
      <c r="AX532" s="13" t="s">
        <v>72</v>
      </c>
      <c r="AY532" s="243" t="s">
        <v>196</v>
      </c>
    </row>
    <row r="533" s="13" customFormat="1">
      <c r="A533" s="13"/>
      <c r="B533" s="233"/>
      <c r="C533" s="234"/>
      <c r="D533" s="235" t="s">
        <v>208</v>
      </c>
      <c r="E533" s="236" t="s">
        <v>19</v>
      </c>
      <c r="F533" s="237" t="s">
        <v>489</v>
      </c>
      <c r="G533" s="234"/>
      <c r="H533" s="236" t="s">
        <v>19</v>
      </c>
      <c r="I533" s="238"/>
      <c r="J533" s="234"/>
      <c r="K533" s="234"/>
      <c r="L533" s="239"/>
      <c r="M533" s="240"/>
      <c r="N533" s="241"/>
      <c r="O533" s="241"/>
      <c r="P533" s="241"/>
      <c r="Q533" s="241"/>
      <c r="R533" s="241"/>
      <c r="S533" s="241"/>
      <c r="T533" s="24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3" t="s">
        <v>208</v>
      </c>
      <c r="AU533" s="243" t="s">
        <v>81</v>
      </c>
      <c r="AV533" s="13" t="s">
        <v>79</v>
      </c>
      <c r="AW533" s="13" t="s">
        <v>33</v>
      </c>
      <c r="AX533" s="13" t="s">
        <v>72</v>
      </c>
      <c r="AY533" s="243" t="s">
        <v>196</v>
      </c>
    </row>
    <row r="534" s="14" customFormat="1">
      <c r="A534" s="14"/>
      <c r="B534" s="244"/>
      <c r="C534" s="245"/>
      <c r="D534" s="235" t="s">
        <v>208</v>
      </c>
      <c r="E534" s="246" t="s">
        <v>19</v>
      </c>
      <c r="F534" s="247" t="s">
        <v>3026</v>
      </c>
      <c r="G534" s="245"/>
      <c r="H534" s="248">
        <v>207</v>
      </c>
      <c r="I534" s="249"/>
      <c r="J534" s="245"/>
      <c r="K534" s="245"/>
      <c r="L534" s="250"/>
      <c r="M534" s="251"/>
      <c r="N534" s="252"/>
      <c r="O534" s="252"/>
      <c r="P534" s="252"/>
      <c r="Q534" s="252"/>
      <c r="R534" s="252"/>
      <c r="S534" s="252"/>
      <c r="T534" s="253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4" t="s">
        <v>208</v>
      </c>
      <c r="AU534" s="254" t="s">
        <v>81</v>
      </c>
      <c r="AV534" s="14" t="s">
        <v>81</v>
      </c>
      <c r="AW534" s="14" t="s">
        <v>33</v>
      </c>
      <c r="AX534" s="14" t="s">
        <v>72</v>
      </c>
      <c r="AY534" s="254" t="s">
        <v>196</v>
      </c>
    </row>
    <row r="535" s="13" customFormat="1">
      <c r="A535" s="13"/>
      <c r="B535" s="233"/>
      <c r="C535" s="234"/>
      <c r="D535" s="235" t="s">
        <v>208</v>
      </c>
      <c r="E535" s="236" t="s">
        <v>19</v>
      </c>
      <c r="F535" s="237" t="s">
        <v>3023</v>
      </c>
      <c r="G535" s="234"/>
      <c r="H535" s="236" t="s">
        <v>19</v>
      </c>
      <c r="I535" s="238"/>
      <c r="J535" s="234"/>
      <c r="K535" s="234"/>
      <c r="L535" s="239"/>
      <c r="M535" s="240"/>
      <c r="N535" s="241"/>
      <c r="O535" s="241"/>
      <c r="P535" s="241"/>
      <c r="Q535" s="241"/>
      <c r="R535" s="241"/>
      <c r="S535" s="241"/>
      <c r="T535" s="242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3" t="s">
        <v>208</v>
      </c>
      <c r="AU535" s="243" t="s">
        <v>81</v>
      </c>
      <c r="AV535" s="13" t="s">
        <v>79</v>
      </c>
      <c r="AW535" s="13" t="s">
        <v>33</v>
      </c>
      <c r="AX535" s="13" t="s">
        <v>72</v>
      </c>
      <c r="AY535" s="243" t="s">
        <v>196</v>
      </c>
    </row>
    <row r="536" s="13" customFormat="1">
      <c r="A536" s="13"/>
      <c r="B536" s="233"/>
      <c r="C536" s="234"/>
      <c r="D536" s="235" t="s">
        <v>208</v>
      </c>
      <c r="E536" s="236" t="s">
        <v>19</v>
      </c>
      <c r="F536" s="237" t="s">
        <v>3024</v>
      </c>
      <c r="G536" s="234"/>
      <c r="H536" s="236" t="s">
        <v>19</v>
      </c>
      <c r="I536" s="238"/>
      <c r="J536" s="234"/>
      <c r="K536" s="234"/>
      <c r="L536" s="239"/>
      <c r="M536" s="240"/>
      <c r="N536" s="241"/>
      <c r="O536" s="241"/>
      <c r="P536" s="241"/>
      <c r="Q536" s="241"/>
      <c r="R536" s="241"/>
      <c r="S536" s="241"/>
      <c r="T536" s="242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3" t="s">
        <v>208</v>
      </c>
      <c r="AU536" s="243" t="s">
        <v>81</v>
      </c>
      <c r="AV536" s="13" t="s">
        <v>79</v>
      </c>
      <c r="AW536" s="13" t="s">
        <v>33</v>
      </c>
      <c r="AX536" s="13" t="s">
        <v>72</v>
      </c>
      <c r="AY536" s="243" t="s">
        <v>196</v>
      </c>
    </row>
    <row r="537" s="13" customFormat="1">
      <c r="A537" s="13"/>
      <c r="B537" s="233"/>
      <c r="C537" s="234"/>
      <c r="D537" s="235" t="s">
        <v>208</v>
      </c>
      <c r="E537" s="236" t="s">
        <v>19</v>
      </c>
      <c r="F537" s="237" t="s">
        <v>401</v>
      </c>
      <c r="G537" s="234"/>
      <c r="H537" s="236" t="s">
        <v>19</v>
      </c>
      <c r="I537" s="238"/>
      <c r="J537" s="234"/>
      <c r="K537" s="234"/>
      <c r="L537" s="239"/>
      <c r="M537" s="240"/>
      <c r="N537" s="241"/>
      <c r="O537" s="241"/>
      <c r="P537" s="241"/>
      <c r="Q537" s="241"/>
      <c r="R537" s="241"/>
      <c r="S537" s="241"/>
      <c r="T537" s="242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3" t="s">
        <v>208</v>
      </c>
      <c r="AU537" s="243" t="s">
        <v>81</v>
      </c>
      <c r="AV537" s="13" t="s">
        <v>79</v>
      </c>
      <c r="AW537" s="13" t="s">
        <v>33</v>
      </c>
      <c r="AX537" s="13" t="s">
        <v>72</v>
      </c>
      <c r="AY537" s="243" t="s">
        <v>196</v>
      </c>
    </row>
    <row r="538" s="14" customFormat="1">
      <c r="A538" s="14"/>
      <c r="B538" s="244"/>
      <c r="C538" s="245"/>
      <c r="D538" s="235" t="s">
        <v>208</v>
      </c>
      <c r="E538" s="246" t="s">
        <v>19</v>
      </c>
      <c r="F538" s="247" t="s">
        <v>2631</v>
      </c>
      <c r="G538" s="245"/>
      <c r="H538" s="248">
        <v>5.2000000000000002</v>
      </c>
      <c r="I538" s="249"/>
      <c r="J538" s="245"/>
      <c r="K538" s="245"/>
      <c r="L538" s="250"/>
      <c r="M538" s="251"/>
      <c r="N538" s="252"/>
      <c r="O538" s="252"/>
      <c r="P538" s="252"/>
      <c r="Q538" s="252"/>
      <c r="R538" s="252"/>
      <c r="S538" s="252"/>
      <c r="T538" s="253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4" t="s">
        <v>208</v>
      </c>
      <c r="AU538" s="254" t="s">
        <v>81</v>
      </c>
      <c r="AV538" s="14" t="s">
        <v>81</v>
      </c>
      <c r="AW538" s="14" t="s">
        <v>33</v>
      </c>
      <c r="AX538" s="14" t="s">
        <v>72</v>
      </c>
      <c r="AY538" s="254" t="s">
        <v>196</v>
      </c>
    </row>
    <row r="539" s="15" customFormat="1">
      <c r="A539" s="15"/>
      <c r="B539" s="255"/>
      <c r="C539" s="256"/>
      <c r="D539" s="235" t="s">
        <v>208</v>
      </c>
      <c r="E539" s="257" t="s">
        <v>19</v>
      </c>
      <c r="F539" s="258" t="s">
        <v>219</v>
      </c>
      <c r="G539" s="256"/>
      <c r="H539" s="259">
        <v>636</v>
      </c>
      <c r="I539" s="260"/>
      <c r="J539" s="256"/>
      <c r="K539" s="256"/>
      <c r="L539" s="261"/>
      <c r="M539" s="262"/>
      <c r="N539" s="263"/>
      <c r="O539" s="263"/>
      <c r="P539" s="263"/>
      <c r="Q539" s="263"/>
      <c r="R539" s="263"/>
      <c r="S539" s="263"/>
      <c r="T539" s="264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T539" s="265" t="s">
        <v>208</v>
      </c>
      <c r="AU539" s="265" t="s">
        <v>81</v>
      </c>
      <c r="AV539" s="15" t="s">
        <v>204</v>
      </c>
      <c r="AW539" s="15" t="s">
        <v>33</v>
      </c>
      <c r="AX539" s="15" t="s">
        <v>79</v>
      </c>
      <c r="AY539" s="265" t="s">
        <v>196</v>
      </c>
    </row>
    <row r="540" s="2" customFormat="1" ht="16.5" customHeight="1">
      <c r="A540" s="41"/>
      <c r="B540" s="42"/>
      <c r="C540" s="215" t="s">
        <v>604</v>
      </c>
      <c r="D540" s="215" t="s">
        <v>199</v>
      </c>
      <c r="E540" s="216" t="s">
        <v>2957</v>
      </c>
      <c r="F540" s="217" t="s">
        <v>2958</v>
      </c>
      <c r="G540" s="218" t="s">
        <v>2959</v>
      </c>
      <c r="H540" s="219">
        <v>0.63600000000000001</v>
      </c>
      <c r="I540" s="220"/>
      <c r="J540" s="221">
        <f>ROUND(I540*H540,2)</f>
        <v>0</v>
      </c>
      <c r="K540" s="217" t="s">
        <v>203</v>
      </c>
      <c r="L540" s="47"/>
      <c r="M540" s="222" t="s">
        <v>19</v>
      </c>
      <c r="N540" s="223" t="s">
        <v>43</v>
      </c>
      <c r="O540" s="87"/>
      <c r="P540" s="224">
        <f>O540*H540</f>
        <v>0</v>
      </c>
      <c r="Q540" s="224">
        <v>0</v>
      </c>
      <c r="R540" s="224">
        <f>Q540*H540</f>
        <v>0</v>
      </c>
      <c r="S540" s="224">
        <v>0</v>
      </c>
      <c r="T540" s="225">
        <f>S540*H540</f>
        <v>0</v>
      </c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R540" s="226" t="s">
        <v>204</v>
      </c>
      <c r="AT540" s="226" t="s">
        <v>199</v>
      </c>
      <c r="AU540" s="226" t="s">
        <v>81</v>
      </c>
      <c r="AY540" s="20" t="s">
        <v>196</v>
      </c>
      <c r="BE540" s="227">
        <f>IF(N540="základní",J540,0)</f>
        <v>0</v>
      </c>
      <c r="BF540" s="227">
        <f>IF(N540="snížená",J540,0)</f>
        <v>0</v>
      </c>
      <c r="BG540" s="227">
        <f>IF(N540="zákl. přenesená",J540,0)</f>
        <v>0</v>
      </c>
      <c r="BH540" s="227">
        <f>IF(N540="sníž. přenesená",J540,0)</f>
        <v>0</v>
      </c>
      <c r="BI540" s="227">
        <f>IF(N540="nulová",J540,0)</f>
        <v>0</v>
      </c>
      <c r="BJ540" s="20" t="s">
        <v>79</v>
      </c>
      <c r="BK540" s="227">
        <f>ROUND(I540*H540,2)</f>
        <v>0</v>
      </c>
      <c r="BL540" s="20" t="s">
        <v>204</v>
      </c>
      <c r="BM540" s="226" t="s">
        <v>3040</v>
      </c>
    </row>
    <row r="541" s="2" customFormat="1">
      <c r="A541" s="41"/>
      <c r="B541" s="42"/>
      <c r="C541" s="43"/>
      <c r="D541" s="228" t="s">
        <v>206</v>
      </c>
      <c r="E541" s="43"/>
      <c r="F541" s="229" t="s">
        <v>2961</v>
      </c>
      <c r="G541" s="43"/>
      <c r="H541" s="43"/>
      <c r="I541" s="230"/>
      <c r="J541" s="43"/>
      <c r="K541" s="43"/>
      <c r="L541" s="47"/>
      <c r="M541" s="231"/>
      <c r="N541" s="232"/>
      <c r="O541" s="87"/>
      <c r="P541" s="87"/>
      <c r="Q541" s="87"/>
      <c r="R541" s="87"/>
      <c r="S541" s="87"/>
      <c r="T541" s="88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T541" s="20" t="s">
        <v>206</v>
      </c>
      <c r="AU541" s="20" t="s">
        <v>81</v>
      </c>
    </row>
    <row r="542" s="13" customFormat="1">
      <c r="A542" s="13"/>
      <c r="B542" s="233"/>
      <c r="C542" s="234"/>
      <c r="D542" s="235" t="s">
        <v>208</v>
      </c>
      <c r="E542" s="236" t="s">
        <v>19</v>
      </c>
      <c r="F542" s="237" t="s">
        <v>3023</v>
      </c>
      <c r="G542" s="234"/>
      <c r="H542" s="236" t="s">
        <v>19</v>
      </c>
      <c r="I542" s="238"/>
      <c r="J542" s="234"/>
      <c r="K542" s="234"/>
      <c r="L542" s="239"/>
      <c r="M542" s="240"/>
      <c r="N542" s="241"/>
      <c r="O542" s="241"/>
      <c r="P542" s="241"/>
      <c r="Q542" s="241"/>
      <c r="R542" s="241"/>
      <c r="S542" s="241"/>
      <c r="T542" s="242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3" t="s">
        <v>208</v>
      </c>
      <c r="AU542" s="243" t="s">
        <v>81</v>
      </c>
      <c r="AV542" s="13" t="s">
        <v>79</v>
      </c>
      <c r="AW542" s="13" t="s">
        <v>33</v>
      </c>
      <c r="AX542" s="13" t="s">
        <v>72</v>
      </c>
      <c r="AY542" s="243" t="s">
        <v>196</v>
      </c>
    </row>
    <row r="543" s="13" customFormat="1">
      <c r="A543" s="13"/>
      <c r="B543" s="233"/>
      <c r="C543" s="234"/>
      <c r="D543" s="235" t="s">
        <v>208</v>
      </c>
      <c r="E543" s="236" t="s">
        <v>19</v>
      </c>
      <c r="F543" s="237" t="s">
        <v>3023</v>
      </c>
      <c r="G543" s="234"/>
      <c r="H543" s="236" t="s">
        <v>19</v>
      </c>
      <c r="I543" s="238"/>
      <c r="J543" s="234"/>
      <c r="K543" s="234"/>
      <c r="L543" s="239"/>
      <c r="M543" s="240"/>
      <c r="N543" s="241"/>
      <c r="O543" s="241"/>
      <c r="P543" s="241"/>
      <c r="Q543" s="241"/>
      <c r="R543" s="241"/>
      <c r="S543" s="241"/>
      <c r="T543" s="24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3" t="s">
        <v>208</v>
      </c>
      <c r="AU543" s="243" t="s">
        <v>81</v>
      </c>
      <c r="AV543" s="13" t="s">
        <v>79</v>
      </c>
      <c r="AW543" s="13" t="s">
        <v>33</v>
      </c>
      <c r="AX543" s="13" t="s">
        <v>72</v>
      </c>
      <c r="AY543" s="243" t="s">
        <v>196</v>
      </c>
    </row>
    <row r="544" s="13" customFormat="1">
      <c r="A544" s="13"/>
      <c r="B544" s="233"/>
      <c r="C544" s="234"/>
      <c r="D544" s="235" t="s">
        <v>208</v>
      </c>
      <c r="E544" s="236" t="s">
        <v>19</v>
      </c>
      <c r="F544" s="237" t="s">
        <v>3024</v>
      </c>
      <c r="G544" s="234"/>
      <c r="H544" s="236" t="s">
        <v>19</v>
      </c>
      <c r="I544" s="238"/>
      <c r="J544" s="234"/>
      <c r="K544" s="234"/>
      <c r="L544" s="239"/>
      <c r="M544" s="240"/>
      <c r="N544" s="241"/>
      <c r="O544" s="241"/>
      <c r="P544" s="241"/>
      <c r="Q544" s="241"/>
      <c r="R544" s="241"/>
      <c r="S544" s="241"/>
      <c r="T544" s="242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3" t="s">
        <v>208</v>
      </c>
      <c r="AU544" s="243" t="s">
        <v>81</v>
      </c>
      <c r="AV544" s="13" t="s">
        <v>79</v>
      </c>
      <c r="AW544" s="13" t="s">
        <v>33</v>
      </c>
      <c r="AX544" s="13" t="s">
        <v>72</v>
      </c>
      <c r="AY544" s="243" t="s">
        <v>196</v>
      </c>
    </row>
    <row r="545" s="13" customFormat="1">
      <c r="A545" s="13"/>
      <c r="B545" s="233"/>
      <c r="C545" s="234"/>
      <c r="D545" s="235" t="s">
        <v>208</v>
      </c>
      <c r="E545" s="236" t="s">
        <v>19</v>
      </c>
      <c r="F545" s="237" t="s">
        <v>487</v>
      </c>
      <c r="G545" s="234"/>
      <c r="H545" s="236" t="s">
        <v>19</v>
      </c>
      <c r="I545" s="238"/>
      <c r="J545" s="234"/>
      <c r="K545" s="234"/>
      <c r="L545" s="239"/>
      <c r="M545" s="240"/>
      <c r="N545" s="241"/>
      <c r="O545" s="241"/>
      <c r="P545" s="241"/>
      <c r="Q545" s="241"/>
      <c r="R545" s="241"/>
      <c r="S545" s="241"/>
      <c r="T545" s="242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3" t="s">
        <v>208</v>
      </c>
      <c r="AU545" s="243" t="s">
        <v>81</v>
      </c>
      <c r="AV545" s="13" t="s">
        <v>79</v>
      </c>
      <c r="AW545" s="13" t="s">
        <v>33</v>
      </c>
      <c r="AX545" s="13" t="s">
        <v>72</v>
      </c>
      <c r="AY545" s="243" t="s">
        <v>196</v>
      </c>
    </row>
    <row r="546" s="14" customFormat="1">
      <c r="A546" s="14"/>
      <c r="B546" s="244"/>
      <c r="C546" s="245"/>
      <c r="D546" s="235" t="s">
        <v>208</v>
      </c>
      <c r="E546" s="246" t="s">
        <v>19</v>
      </c>
      <c r="F546" s="247" t="s">
        <v>3025</v>
      </c>
      <c r="G546" s="245"/>
      <c r="H546" s="248">
        <v>423.80000000000001</v>
      </c>
      <c r="I546" s="249"/>
      <c r="J546" s="245"/>
      <c r="K546" s="245"/>
      <c r="L546" s="250"/>
      <c r="M546" s="251"/>
      <c r="N546" s="252"/>
      <c r="O546" s="252"/>
      <c r="P546" s="252"/>
      <c r="Q546" s="252"/>
      <c r="R546" s="252"/>
      <c r="S546" s="252"/>
      <c r="T546" s="253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4" t="s">
        <v>208</v>
      </c>
      <c r="AU546" s="254" t="s">
        <v>81</v>
      </c>
      <c r="AV546" s="14" t="s">
        <v>81</v>
      </c>
      <c r="AW546" s="14" t="s">
        <v>33</v>
      </c>
      <c r="AX546" s="14" t="s">
        <v>72</v>
      </c>
      <c r="AY546" s="254" t="s">
        <v>196</v>
      </c>
    </row>
    <row r="547" s="13" customFormat="1">
      <c r="A547" s="13"/>
      <c r="B547" s="233"/>
      <c r="C547" s="234"/>
      <c r="D547" s="235" t="s">
        <v>208</v>
      </c>
      <c r="E547" s="236" t="s">
        <v>19</v>
      </c>
      <c r="F547" s="237" t="s">
        <v>3023</v>
      </c>
      <c r="G547" s="234"/>
      <c r="H547" s="236" t="s">
        <v>19</v>
      </c>
      <c r="I547" s="238"/>
      <c r="J547" s="234"/>
      <c r="K547" s="234"/>
      <c r="L547" s="239"/>
      <c r="M547" s="240"/>
      <c r="N547" s="241"/>
      <c r="O547" s="241"/>
      <c r="P547" s="241"/>
      <c r="Q547" s="241"/>
      <c r="R547" s="241"/>
      <c r="S547" s="241"/>
      <c r="T547" s="242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3" t="s">
        <v>208</v>
      </c>
      <c r="AU547" s="243" t="s">
        <v>81</v>
      </c>
      <c r="AV547" s="13" t="s">
        <v>79</v>
      </c>
      <c r="AW547" s="13" t="s">
        <v>33</v>
      </c>
      <c r="AX547" s="13" t="s">
        <v>72</v>
      </c>
      <c r="AY547" s="243" t="s">
        <v>196</v>
      </c>
    </row>
    <row r="548" s="13" customFormat="1">
      <c r="A548" s="13"/>
      <c r="B548" s="233"/>
      <c r="C548" s="234"/>
      <c r="D548" s="235" t="s">
        <v>208</v>
      </c>
      <c r="E548" s="236" t="s">
        <v>19</v>
      </c>
      <c r="F548" s="237" t="s">
        <v>3024</v>
      </c>
      <c r="G548" s="234"/>
      <c r="H548" s="236" t="s">
        <v>19</v>
      </c>
      <c r="I548" s="238"/>
      <c r="J548" s="234"/>
      <c r="K548" s="234"/>
      <c r="L548" s="239"/>
      <c r="M548" s="240"/>
      <c r="N548" s="241"/>
      <c r="O548" s="241"/>
      <c r="P548" s="241"/>
      <c r="Q548" s="241"/>
      <c r="R548" s="241"/>
      <c r="S548" s="241"/>
      <c r="T548" s="242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3" t="s">
        <v>208</v>
      </c>
      <c r="AU548" s="243" t="s">
        <v>81</v>
      </c>
      <c r="AV548" s="13" t="s">
        <v>79</v>
      </c>
      <c r="AW548" s="13" t="s">
        <v>33</v>
      </c>
      <c r="AX548" s="13" t="s">
        <v>72</v>
      </c>
      <c r="AY548" s="243" t="s">
        <v>196</v>
      </c>
    </row>
    <row r="549" s="13" customFormat="1">
      <c r="A549" s="13"/>
      <c r="B549" s="233"/>
      <c r="C549" s="234"/>
      <c r="D549" s="235" t="s">
        <v>208</v>
      </c>
      <c r="E549" s="236" t="s">
        <v>19</v>
      </c>
      <c r="F549" s="237" t="s">
        <v>489</v>
      </c>
      <c r="G549" s="234"/>
      <c r="H549" s="236" t="s">
        <v>19</v>
      </c>
      <c r="I549" s="238"/>
      <c r="J549" s="234"/>
      <c r="K549" s="234"/>
      <c r="L549" s="239"/>
      <c r="M549" s="240"/>
      <c r="N549" s="241"/>
      <c r="O549" s="241"/>
      <c r="P549" s="241"/>
      <c r="Q549" s="241"/>
      <c r="R549" s="241"/>
      <c r="S549" s="241"/>
      <c r="T549" s="242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3" t="s">
        <v>208</v>
      </c>
      <c r="AU549" s="243" t="s">
        <v>81</v>
      </c>
      <c r="AV549" s="13" t="s">
        <v>79</v>
      </c>
      <c r="AW549" s="13" t="s">
        <v>33</v>
      </c>
      <c r="AX549" s="13" t="s">
        <v>72</v>
      </c>
      <c r="AY549" s="243" t="s">
        <v>196</v>
      </c>
    </row>
    <row r="550" s="14" customFormat="1">
      <c r="A550" s="14"/>
      <c r="B550" s="244"/>
      <c r="C550" s="245"/>
      <c r="D550" s="235" t="s">
        <v>208</v>
      </c>
      <c r="E550" s="246" t="s">
        <v>19</v>
      </c>
      <c r="F550" s="247" t="s">
        <v>3026</v>
      </c>
      <c r="G550" s="245"/>
      <c r="H550" s="248">
        <v>207</v>
      </c>
      <c r="I550" s="249"/>
      <c r="J550" s="245"/>
      <c r="K550" s="245"/>
      <c r="L550" s="250"/>
      <c r="M550" s="251"/>
      <c r="N550" s="252"/>
      <c r="O550" s="252"/>
      <c r="P550" s="252"/>
      <c r="Q550" s="252"/>
      <c r="R550" s="252"/>
      <c r="S550" s="252"/>
      <c r="T550" s="253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54" t="s">
        <v>208</v>
      </c>
      <c r="AU550" s="254" t="s">
        <v>81</v>
      </c>
      <c r="AV550" s="14" t="s">
        <v>81</v>
      </c>
      <c r="AW550" s="14" t="s">
        <v>33</v>
      </c>
      <c r="AX550" s="14" t="s">
        <v>72</v>
      </c>
      <c r="AY550" s="254" t="s">
        <v>196</v>
      </c>
    </row>
    <row r="551" s="13" customFormat="1">
      <c r="A551" s="13"/>
      <c r="B551" s="233"/>
      <c r="C551" s="234"/>
      <c r="D551" s="235" t="s">
        <v>208</v>
      </c>
      <c r="E551" s="236" t="s">
        <v>19</v>
      </c>
      <c r="F551" s="237" t="s">
        <v>3023</v>
      </c>
      <c r="G551" s="234"/>
      <c r="H551" s="236" t="s">
        <v>19</v>
      </c>
      <c r="I551" s="238"/>
      <c r="J551" s="234"/>
      <c r="K551" s="234"/>
      <c r="L551" s="239"/>
      <c r="M551" s="240"/>
      <c r="N551" s="241"/>
      <c r="O551" s="241"/>
      <c r="P551" s="241"/>
      <c r="Q551" s="241"/>
      <c r="R551" s="241"/>
      <c r="S551" s="241"/>
      <c r="T551" s="24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3" t="s">
        <v>208</v>
      </c>
      <c r="AU551" s="243" t="s">
        <v>81</v>
      </c>
      <c r="AV551" s="13" t="s">
        <v>79</v>
      </c>
      <c r="AW551" s="13" t="s">
        <v>33</v>
      </c>
      <c r="AX551" s="13" t="s">
        <v>72</v>
      </c>
      <c r="AY551" s="243" t="s">
        <v>196</v>
      </c>
    </row>
    <row r="552" s="13" customFormat="1">
      <c r="A552" s="13"/>
      <c r="B552" s="233"/>
      <c r="C552" s="234"/>
      <c r="D552" s="235" t="s">
        <v>208</v>
      </c>
      <c r="E552" s="236" t="s">
        <v>19</v>
      </c>
      <c r="F552" s="237" t="s">
        <v>3024</v>
      </c>
      <c r="G552" s="234"/>
      <c r="H552" s="236" t="s">
        <v>19</v>
      </c>
      <c r="I552" s="238"/>
      <c r="J552" s="234"/>
      <c r="K552" s="234"/>
      <c r="L552" s="239"/>
      <c r="M552" s="240"/>
      <c r="N552" s="241"/>
      <c r="O552" s="241"/>
      <c r="P552" s="241"/>
      <c r="Q552" s="241"/>
      <c r="R552" s="241"/>
      <c r="S552" s="241"/>
      <c r="T552" s="242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3" t="s">
        <v>208</v>
      </c>
      <c r="AU552" s="243" t="s">
        <v>81</v>
      </c>
      <c r="AV552" s="13" t="s">
        <v>79</v>
      </c>
      <c r="AW552" s="13" t="s">
        <v>33</v>
      </c>
      <c r="AX552" s="13" t="s">
        <v>72</v>
      </c>
      <c r="AY552" s="243" t="s">
        <v>196</v>
      </c>
    </row>
    <row r="553" s="13" customFormat="1">
      <c r="A553" s="13"/>
      <c r="B553" s="233"/>
      <c r="C553" s="234"/>
      <c r="D553" s="235" t="s">
        <v>208</v>
      </c>
      <c r="E553" s="236" t="s">
        <v>19</v>
      </c>
      <c r="F553" s="237" t="s">
        <v>401</v>
      </c>
      <c r="G553" s="234"/>
      <c r="H553" s="236" t="s">
        <v>19</v>
      </c>
      <c r="I553" s="238"/>
      <c r="J553" s="234"/>
      <c r="K553" s="234"/>
      <c r="L553" s="239"/>
      <c r="M553" s="240"/>
      <c r="N553" s="241"/>
      <c r="O553" s="241"/>
      <c r="P553" s="241"/>
      <c r="Q553" s="241"/>
      <c r="R553" s="241"/>
      <c r="S553" s="241"/>
      <c r="T553" s="242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3" t="s">
        <v>208</v>
      </c>
      <c r="AU553" s="243" t="s">
        <v>81</v>
      </c>
      <c r="AV553" s="13" t="s">
        <v>79</v>
      </c>
      <c r="AW553" s="13" t="s">
        <v>33</v>
      </c>
      <c r="AX553" s="13" t="s">
        <v>72</v>
      </c>
      <c r="AY553" s="243" t="s">
        <v>196</v>
      </c>
    </row>
    <row r="554" s="14" customFormat="1">
      <c r="A554" s="14"/>
      <c r="B554" s="244"/>
      <c r="C554" s="245"/>
      <c r="D554" s="235" t="s">
        <v>208</v>
      </c>
      <c r="E554" s="246" t="s">
        <v>19</v>
      </c>
      <c r="F554" s="247" t="s">
        <v>2631</v>
      </c>
      <c r="G554" s="245"/>
      <c r="H554" s="248">
        <v>5.2000000000000002</v>
      </c>
      <c r="I554" s="249"/>
      <c r="J554" s="245"/>
      <c r="K554" s="245"/>
      <c r="L554" s="250"/>
      <c r="M554" s="251"/>
      <c r="N554" s="252"/>
      <c r="O554" s="252"/>
      <c r="P554" s="252"/>
      <c r="Q554" s="252"/>
      <c r="R554" s="252"/>
      <c r="S554" s="252"/>
      <c r="T554" s="253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T554" s="254" t="s">
        <v>208</v>
      </c>
      <c r="AU554" s="254" t="s">
        <v>81</v>
      </c>
      <c r="AV554" s="14" t="s">
        <v>81</v>
      </c>
      <c r="AW554" s="14" t="s">
        <v>33</v>
      </c>
      <c r="AX554" s="14" t="s">
        <v>72</v>
      </c>
      <c r="AY554" s="254" t="s">
        <v>196</v>
      </c>
    </row>
    <row r="555" s="15" customFormat="1">
      <c r="A555" s="15"/>
      <c r="B555" s="255"/>
      <c r="C555" s="256"/>
      <c r="D555" s="235" t="s">
        <v>208</v>
      </c>
      <c r="E555" s="257" t="s">
        <v>19</v>
      </c>
      <c r="F555" s="258" t="s">
        <v>219</v>
      </c>
      <c r="G555" s="256"/>
      <c r="H555" s="259">
        <v>636</v>
      </c>
      <c r="I555" s="260"/>
      <c r="J555" s="256"/>
      <c r="K555" s="256"/>
      <c r="L555" s="261"/>
      <c r="M555" s="262"/>
      <c r="N555" s="263"/>
      <c r="O555" s="263"/>
      <c r="P555" s="263"/>
      <c r="Q555" s="263"/>
      <c r="R555" s="263"/>
      <c r="S555" s="263"/>
      <c r="T555" s="264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T555" s="265" t="s">
        <v>208</v>
      </c>
      <c r="AU555" s="265" t="s">
        <v>81</v>
      </c>
      <c r="AV555" s="15" t="s">
        <v>204</v>
      </c>
      <c r="AW555" s="15" t="s">
        <v>33</v>
      </c>
      <c r="AX555" s="15" t="s">
        <v>79</v>
      </c>
      <c r="AY555" s="265" t="s">
        <v>196</v>
      </c>
    </row>
    <row r="556" s="14" customFormat="1">
      <c r="A556" s="14"/>
      <c r="B556" s="244"/>
      <c r="C556" s="245"/>
      <c r="D556" s="235" t="s">
        <v>208</v>
      </c>
      <c r="E556" s="245"/>
      <c r="F556" s="247" t="s">
        <v>3041</v>
      </c>
      <c r="G556" s="245"/>
      <c r="H556" s="248">
        <v>0.63600000000000001</v>
      </c>
      <c r="I556" s="249"/>
      <c r="J556" s="245"/>
      <c r="K556" s="245"/>
      <c r="L556" s="250"/>
      <c r="M556" s="251"/>
      <c r="N556" s="252"/>
      <c r="O556" s="252"/>
      <c r="P556" s="252"/>
      <c r="Q556" s="252"/>
      <c r="R556" s="252"/>
      <c r="S556" s="252"/>
      <c r="T556" s="253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4" t="s">
        <v>208</v>
      </c>
      <c r="AU556" s="254" t="s">
        <v>81</v>
      </c>
      <c r="AV556" s="14" t="s">
        <v>81</v>
      </c>
      <c r="AW556" s="14" t="s">
        <v>4</v>
      </c>
      <c r="AX556" s="14" t="s">
        <v>79</v>
      </c>
      <c r="AY556" s="254" t="s">
        <v>196</v>
      </c>
    </row>
    <row r="557" s="2" customFormat="1" ht="16.5" customHeight="1">
      <c r="A557" s="41"/>
      <c r="B557" s="42"/>
      <c r="C557" s="215" t="s">
        <v>609</v>
      </c>
      <c r="D557" s="215" t="s">
        <v>199</v>
      </c>
      <c r="E557" s="216" t="s">
        <v>1067</v>
      </c>
      <c r="F557" s="217" t="s">
        <v>1068</v>
      </c>
      <c r="G557" s="218" t="s">
        <v>202</v>
      </c>
      <c r="H557" s="219">
        <v>636</v>
      </c>
      <c r="I557" s="220"/>
      <c r="J557" s="221">
        <f>ROUND(I557*H557,2)</f>
        <v>0</v>
      </c>
      <c r="K557" s="217" t="s">
        <v>203</v>
      </c>
      <c r="L557" s="47"/>
      <c r="M557" s="222" t="s">
        <v>19</v>
      </c>
      <c r="N557" s="223" t="s">
        <v>43</v>
      </c>
      <c r="O557" s="87"/>
      <c r="P557" s="224">
        <f>O557*H557</f>
        <v>0</v>
      </c>
      <c r="Q557" s="224">
        <v>0</v>
      </c>
      <c r="R557" s="224">
        <f>Q557*H557</f>
        <v>0</v>
      </c>
      <c r="S557" s="224">
        <v>0</v>
      </c>
      <c r="T557" s="225">
        <f>S557*H557</f>
        <v>0</v>
      </c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R557" s="226" t="s">
        <v>204</v>
      </c>
      <c r="AT557" s="226" t="s">
        <v>199</v>
      </c>
      <c r="AU557" s="226" t="s">
        <v>81</v>
      </c>
      <c r="AY557" s="20" t="s">
        <v>196</v>
      </c>
      <c r="BE557" s="227">
        <f>IF(N557="základní",J557,0)</f>
        <v>0</v>
      </c>
      <c r="BF557" s="227">
        <f>IF(N557="snížená",J557,0)</f>
        <v>0</v>
      </c>
      <c r="BG557" s="227">
        <f>IF(N557="zákl. přenesená",J557,0)</f>
        <v>0</v>
      </c>
      <c r="BH557" s="227">
        <f>IF(N557="sníž. přenesená",J557,0)</f>
        <v>0</v>
      </c>
      <c r="BI557" s="227">
        <f>IF(N557="nulová",J557,0)</f>
        <v>0</v>
      </c>
      <c r="BJ557" s="20" t="s">
        <v>79</v>
      </c>
      <c r="BK557" s="227">
        <f>ROUND(I557*H557,2)</f>
        <v>0</v>
      </c>
      <c r="BL557" s="20" t="s">
        <v>204</v>
      </c>
      <c r="BM557" s="226" t="s">
        <v>3042</v>
      </c>
    </row>
    <row r="558" s="2" customFormat="1">
      <c r="A558" s="41"/>
      <c r="B558" s="42"/>
      <c r="C558" s="43"/>
      <c r="D558" s="228" t="s">
        <v>206</v>
      </c>
      <c r="E558" s="43"/>
      <c r="F558" s="229" t="s">
        <v>1070</v>
      </c>
      <c r="G558" s="43"/>
      <c r="H558" s="43"/>
      <c r="I558" s="230"/>
      <c r="J558" s="43"/>
      <c r="K558" s="43"/>
      <c r="L558" s="47"/>
      <c r="M558" s="231"/>
      <c r="N558" s="232"/>
      <c r="O558" s="87"/>
      <c r="P558" s="87"/>
      <c r="Q558" s="87"/>
      <c r="R558" s="87"/>
      <c r="S558" s="87"/>
      <c r="T558" s="88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T558" s="20" t="s">
        <v>206</v>
      </c>
      <c r="AU558" s="20" t="s">
        <v>81</v>
      </c>
    </row>
    <row r="559" s="13" customFormat="1">
      <c r="A559" s="13"/>
      <c r="B559" s="233"/>
      <c r="C559" s="234"/>
      <c r="D559" s="235" t="s">
        <v>208</v>
      </c>
      <c r="E559" s="236" t="s">
        <v>19</v>
      </c>
      <c r="F559" s="237" t="s">
        <v>3023</v>
      </c>
      <c r="G559" s="234"/>
      <c r="H559" s="236" t="s">
        <v>19</v>
      </c>
      <c r="I559" s="238"/>
      <c r="J559" s="234"/>
      <c r="K559" s="234"/>
      <c r="L559" s="239"/>
      <c r="M559" s="240"/>
      <c r="N559" s="241"/>
      <c r="O559" s="241"/>
      <c r="P559" s="241"/>
      <c r="Q559" s="241"/>
      <c r="R559" s="241"/>
      <c r="S559" s="241"/>
      <c r="T559" s="242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43" t="s">
        <v>208</v>
      </c>
      <c r="AU559" s="243" t="s">
        <v>81</v>
      </c>
      <c r="AV559" s="13" t="s">
        <v>79</v>
      </c>
      <c r="AW559" s="13" t="s">
        <v>33</v>
      </c>
      <c r="AX559" s="13" t="s">
        <v>72</v>
      </c>
      <c r="AY559" s="243" t="s">
        <v>196</v>
      </c>
    </row>
    <row r="560" s="13" customFormat="1">
      <c r="A560" s="13"/>
      <c r="B560" s="233"/>
      <c r="C560" s="234"/>
      <c r="D560" s="235" t="s">
        <v>208</v>
      </c>
      <c r="E560" s="236" t="s">
        <v>19</v>
      </c>
      <c r="F560" s="237" t="s">
        <v>3023</v>
      </c>
      <c r="G560" s="234"/>
      <c r="H560" s="236" t="s">
        <v>19</v>
      </c>
      <c r="I560" s="238"/>
      <c r="J560" s="234"/>
      <c r="K560" s="234"/>
      <c r="L560" s="239"/>
      <c r="M560" s="240"/>
      <c r="N560" s="241"/>
      <c r="O560" s="241"/>
      <c r="P560" s="241"/>
      <c r="Q560" s="241"/>
      <c r="R560" s="241"/>
      <c r="S560" s="241"/>
      <c r="T560" s="242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3" t="s">
        <v>208</v>
      </c>
      <c r="AU560" s="243" t="s">
        <v>81</v>
      </c>
      <c r="AV560" s="13" t="s">
        <v>79</v>
      </c>
      <c r="AW560" s="13" t="s">
        <v>33</v>
      </c>
      <c r="AX560" s="13" t="s">
        <v>72</v>
      </c>
      <c r="AY560" s="243" t="s">
        <v>196</v>
      </c>
    </row>
    <row r="561" s="13" customFormat="1">
      <c r="A561" s="13"/>
      <c r="B561" s="233"/>
      <c r="C561" s="234"/>
      <c r="D561" s="235" t="s">
        <v>208</v>
      </c>
      <c r="E561" s="236" t="s">
        <v>19</v>
      </c>
      <c r="F561" s="237" t="s">
        <v>3024</v>
      </c>
      <c r="G561" s="234"/>
      <c r="H561" s="236" t="s">
        <v>19</v>
      </c>
      <c r="I561" s="238"/>
      <c r="J561" s="234"/>
      <c r="K561" s="234"/>
      <c r="L561" s="239"/>
      <c r="M561" s="240"/>
      <c r="N561" s="241"/>
      <c r="O561" s="241"/>
      <c r="P561" s="241"/>
      <c r="Q561" s="241"/>
      <c r="R561" s="241"/>
      <c r="S561" s="241"/>
      <c r="T561" s="24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3" t="s">
        <v>208</v>
      </c>
      <c r="AU561" s="243" t="s">
        <v>81</v>
      </c>
      <c r="AV561" s="13" t="s">
        <v>79</v>
      </c>
      <c r="AW561" s="13" t="s">
        <v>33</v>
      </c>
      <c r="AX561" s="13" t="s">
        <v>72</v>
      </c>
      <c r="AY561" s="243" t="s">
        <v>196</v>
      </c>
    </row>
    <row r="562" s="13" customFormat="1">
      <c r="A562" s="13"/>
      <c r="B562" s="233"/>
      <c r="C562" s="234"/>
      <c r="D562" s="235" t="s">
        <v>208</v>
      </c>
      <c r="E562" s="236" t="s">
        <v>19</v>
      </c>
      <c r="F562" s="237" t="s">
        <v>487</v>
      </c>
      <c r="G562" s="234"/>
      <c r="H562" s="236" t="s">
        <v>19</v>
      </c>
      <c r="I562" s="238"/>
      <c r="J562" s="234"/>
      <c r="K562" s="234"/>
      <c r="L562" s="239"/>
      <c r="M562" s="240"/>
      <c r="N562" s="241"/>
      <c r="O562" s="241"/>
      <c r="P562" s="241"/>
      <c r="Q562" s="241"/>
      <c r="R562" s="241"/>
      <c r="S562" s="241"/>
      <c r="T562" s="24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3" t="s">
        <v>208</v>
      </c>
      <c r="AU562" s="243" t="s">
        <v>81</v>
      </c>
      <c r="AV562" s="13" t="s">
        <v>79</v>
      </c>
      <c r="AW562" s="13" t="s">
        <v>33</v>
      </c>
      <c r="AX562" s="13" t="s">
        <v>72</v>
      </c>
      <c r="AY562" s="243" t="s">
        <v>196</v>
      </c>
    </row>
    <row r="563" s="14" customFormat="1">
      <c r="A563" s="14"/>
      <c r="B563" s="244"/>
      <c r="C563" s="245"/>
      <c r="D563" s="235" t="s">
        <v>208</v>
      </c>
      <c r="E563" s="246" t="s">
        <v>19</v>
      </c>
      <c r="F563" s="247" t="s">
        <v>3025</v>
      </c>
      <c r="G563" s="245"/>
      <c r="H563" s="248">
        <v>423.80000000000001</v>
      </c>
      <c r="I563" s="249"/>
      <c r="J563" s="245"/>
      <c r="K563" s="245"/>
      <c r="L563" s="250"/>
      <c r="M563" s="251"/>
      <c r="N563" s="252"/>
      <c r="O563" s="252"/>
      <c r="P563" s="252"/>
      <c r="Q563" s="252"/>
      <c r="R563" s="252"/>
      <c r="S563" s="252"/>
      <c r="T563" s="253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4" t="s">
        <v>208</v>
      </c>
      <c r="AU563" s="254" t="s">
        <v>81</v>
      </c>
      <c r="AV563" s="14" t="s">
        <v>81</v>
      </c>
      <c r="AW563" s="14" t="s">
        <v>33</v>
      </c>
      <c r="AX563" s="14" t="s">
        <v>72</v>
      </c>
      <c r="AY563" s="254" t="s">
        <v>196</v>
      </c>
    </row>
    <row r="564" s="13" customFormat="1">
      <c r="A564" s="13"/>
      <c r="B564" s="233"/>
      <c r="C564" s="234"/>
      <c r="D564" s="235" t="s">
        <v>208</v>
      </c>
      <c r="E564" s="236" t="s">
        <v>19</v>
      </c>
      <c r="F564" s="237" t="s">
        <v>3023</v>
      </c>
      <c r="G564" s="234"/>
      <c r="H564" s="236" t="s">
        <v>19</v>
      </c>
      <c r="I564" s="238"/>
      <c r="J564" s="234"/>
      <c r="K564" s="234"/>
      <c r="L564" s="239"/>
      <c r="M564" s="240"/>
      <c r="N564" s="241"/>
      <c r="O564" s="241"/>
      <c r="P564" s="241"/>
      <c r="Q564" s="241"/>
      <c r="R564" s="241"/>
      <c r="S564" s="241"/>
      <c r="T564" s="242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3" t="s">
        <v>208</v>
      </c>
      <c r="AU564" s="243" t="s">
        <v>81</v>
      </c>
      <c r="AV564" s="13" t="s">
        <v>79</v>
      </c>
      <c r="AW564" s="13" t="s">
        <v>33</v>
      </c>
      <c r="AX564" s="13" t="s">
        <v>72</v>
      </c>
      <c r="AY564" s="243" t="s">
        <v>196</v>
      </c>
    </row>
    <row r="565" s="13" customFormat="1">
      <c r="A565" s="13"/>
      <c r="B565" s="233"/>
      <c r="C565" s="234"/>
      <c r="D565" s="235" t="s">
        <v>208</v>
      </c>
      <c r="E565" s="236" t="s">
        <v>19</v>
      </c>
      <c r="F565" s="237" t="s">
        <v>3024</v>
      </c>
      <c r="G565" s="234"/>
      <c r="H565" s="236" t="s">
        <v>19</v>
      </c>
      <c r="I565" s="238"/>
      <c r="J565" s="234"/>
      <c r="K565" s="234"/>
      <c r="L565" s="239"/>
      <c r="M565" s="240"/>
      <c r="N565" s="241"/>
      <c r="O565" s="241"/>
      <c r="P565" s="241"/>
      <c r="Q565" s="241"/>
      <c r="R565" s="241"/>
      <c r="S565" s="241"/>
      <c r="T565" s="242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3" t="s">
        <v>208</v>
      </c>
      <c r="AU565" s="243" t="s">
        <v>81</v>
      </c>
      <c r="AV565" s="13" t="s">
        <v>79</v>
      </c>
      <c r="AW565" s="13" t="s">
        <v>33</v>
      </c>
      <c r="AX565" s="13" t="s">
        <v>72</v>
      </c>
      <c r="AY565" s="243" t="s">
        <v>196</v>
      </c>
    </row>
    <row r="566" s="13" customFormat="1">
      <c r="A566" s="13"/>
      <c r="B566" s="233"/>
      <c r="C566" s="234"/>
      <c r="D566" s="235" t="s">
        <v>208</v>
      </c>
      <c r="E566" s="236" t="s">
        <v>19</v>
      </c>
      <c r="F566" s="237" t="s">
        <v>489</v>
      </c>
      <c r="G566" s="234"/>
      <c r="H566" s="236" t="s">
        <v>19</v>
      </c>
      <c r="I566" s="238"/>
      <c r="J566" s="234"/>
      <c r="K566" s="234"/>
      <c r="L566" s="239"/>
      <c r="M566" s="240"/>
      <c r="N566" s="241"/>
      <c r="O566" s="241"/>
      <c r="P566" s="241"/>
      <c r="Q566" s="241"/>
      <c r="R566" s="241"/>
      <c r="S566" s="241"/>
      <c r="T566" s="24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3" t="s">
        <v>208</v>
      </c>
      <c r="AU566" s="243" t="s">
        <v>81</v>
      </c>
      <c r="AV566" s="13" t="s">
        <v>79</v>
      </c>
      <c r="AW566" s="13" t="s">
        <v>33</v>
      </c>
      <c r="AX566" s="13" t="s">
        <v>72</v>
      </c>
      <c r="AY566" s="243" t="s">
        <v>196</v>
      </c>
    </row>
    <row r="567" s="14" customFormat="1">
      <c r="A567" s="14"/>
      <c r="B567" s="244"/>
      <c r="C567" s="245"/>
      <c r="D567" s="235" t="s">
        <v>208</v>
      </c>
      <c r="E567" s="246" t="s">
        <v>19</v>
      </c>
      <c r="F567" s="247" t="s">
        <v>3026</v>
      </c>
      <c r="G567" s="245"/>
      <c r="H567" s="248">
        <v>207</v>
      </c>
      <c r="I567" s="249"/>
      <c r="J567" s="245"/>
      <c r="K567" s="245"/>
      <c r="L567" s="250"/>
      <c r="M567" s="251"/>
      <c r="N567" s="252"/>
      <c r="O567" s="252"/>
      <c r="P567" s="252"/>
      <c r="Q567" s="252"/>
      <c r="R567" s="252"/>
      <c r="S567" s="252"/>
      <c r="T567" s="253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T567" s="254" t="s">
        <v>208</v>
      </c>
      <c r="AU567" s="254" t="s">
        <v>81</v>
      </c>
      <c r="AV567" s="14" t="s">
        <v>81</v>
      </c>
      <c r="AW567" s="14" t="s">
        <v>33</v>
      </c>
      <c r="AX567" s="14" t="s">
        <v>72</v>
      </c>
      <c r="AY567" s="254" t="s">
        <v>196</v>
      </c>
    </row>
    <row r="568" s="13" customFormat="1">
      <c r="A568" s="13"/>
      <c r="B568" s="233"/>
      <c r="C568" s="234"/>
      <c r="D568" s="235" t="s">
        <v>208</v>
      </c>
      <c r="E568" s="236" t="s">
        <v>19</v>
      </c>
      <c r="F568" s="237" t="s">
        <v>3023</v>
      </c>
      <c r="G568" s="234"/>
      <c r="H568" s="236" t="s">
        <v>19</v>
      </c>
      <c r="I568" s="238"/>
      <c r="J568" s="234"/>
      <c r="K568" s="234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208</v>
      </c>
      <c r="AU568" s="243" t="s">
        <v>81</v>
      </c>
      <c r="AV568" s="13" t="s">
        <v>79</v>
      </c>
      <c r="AW568" s="13" t="s">
        <v>33</v>
      </c>
      <c r="AX568" s="13" t="s">
        <v>72</v>
      </c>
      <c r="AY568" s="243" t="s">
        <v>196</v>
      </c>
    </row>
    <row r="569" s="13" customFormat="1">
      <c r="A569" s="13"/>
      <c r="B569" s="233"/>
      <c r="C569" s="234"/>
      <c r="D569" s="235" t="s">
        <v>208</v>
      </c>
      <c r="E569" s="236" t="s">
        <v>19</v>
      </c>
      <c r="F569" s="237" t="s">
        <v>3024</v>
      </c>
      <c r="G569" s="234"/>
      <c r="H569" s="236" t="s">
        <v>19</v>
      </c>
      <c r="I569" s="238"/>
      <c r="J569" s="234"/>
      <c r="K569" s="234"/>
      <c r="L569" s="239"/>
      <c r="M569" s="240"/>
      <c r="N569" s="241"/>
      <c r="O569" s="241"/>
      <c r="P569" s="241"/>
      <c r="Q569" s="241"/>
      <c r="R569" s="241"/>
      <c r="S569" s="241"/>
      <c r="T569" s="242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3" t="s">
        <v>208</v>
      </c>
      <c r="AU569" s="243" t="s">
        <v>81</v>
      </c>
      <c r="AV569" s="13" t="s">
        <v>79</v>
      </c>
      <c r="AW569" s="13" t="s">
        <v>33</v>
      </c>
      <c r="AX569" s="13" t="s">
        <v>72</v>
      </c>
      <c r="AY569" s="243" t="s">
        <v>196</v>
      </c>
    </row>
    <row r="570" s="13" customFormat="1">
      <c r="A570" s="13"/>
      <c r="B570" s="233"/>
      <c r="C570" s="234"/>
      <c r="D570" s="235" t="s">
        <v>208</v>
      </c>
      <c r="E570" s="236" t="s">
        <v>19</v>
      </c>
      <c r="F570" s="237" t="s">
        <v>401</v>
      </c>
      <c r="G570" s="234"/>
      <c r="H570" s="236" t="s">
        <v>19</v>
      </c>
      <c r="I570" s="238"/>
      <c r="J570" s="234"/>
      <c r="K570" s="234"/>
      <c r="L570" s="239"/>
      <c r="M570" s="240"/>
      <c r="N570" s="241"/>
      <c r="O570" s="241"/>
      <c r="P570" s="241"/>
      <c r="Q570" s="241"/>
      <c r="R570" s="241"/>
      <c r="S570" s="241"/>
      <c r="T570" s="242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3" t="s">
        <v>208</v>
      </c>
      <c r="AU570" s="243" t="s">
        <v>81</v>
      </c>
      <c r="AV570" s="13" t="s">
        <v>79</v>
      </c>
      <c r="AW570" s="13" t="s">
        <v>33</v>
      </c>
      <c r="AX570" s="13" t="s">
        <v>72</v>
      </c>
      <c r="AY570" s="243" t="s">
        <v>196</v>
      </c>
    </row>
    <row r="571" s="14" customFormat="1">
      <c r="A571" s="14"/>
      <c r="B571" s="244"/>
      <c r="C571" s="245"/>
      <c r="D571" s="235" t="s">
        <v>208</v>
      </c>
      <c r="E571" s="246" t="s">
        <v>19</v>
      </c>
      <c r="F571" s="247" t="s">
        <v>2631</v>
      </c>
      <c r="G571" s="245"/>
      <c r="H571" s="248">
        <v>5.2000000000000002</v>
      </c>
      <c r="I571" s="249"/>
      <c r="J571" s="245"/>
      <c r="K571" s="245"/>
      <c r="L571" s="250"/>
      <c r="M571" s="251"/>
      <c r="N571" s="252"/>
      <c r="O571" s="252"/>
      <c r="P571" s="252"/>
      <c r="Q571" s="252"/>
      <c r="R571" s="252"/>
      <c r="S571" s="252"/>
      <c r="T571" s="253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54" t="s">
        <v>208</v>
      </c>
      <c r="AU571" s="254" t="s">
        <v>81</v>
      </c>
      <c r="AV571" s="14" t="s">
        <v>81</v>
      </c>
      <c r="AW571" s="14" t="s">
        <v>33</v>
      </c>
      <c r="AX571" s="14" t="s">
        <v>72</v>
      </c>
      <c r="AY571" s="254" t="s">
        <v>196</v>
      </c>
    </row>
    <row r="572" s="15" customFormat="1">
      <c r="A572" s="15"/>
      <c r="B572" s="255"/>
      <c r="C572" s="256"/>
      <c r="D572" s="235" t="s">
        <v>208</v>
      </c>
      <c r="E572" s="257" t="s">
        <v>19</v>
      </c>
      <c r="F572" s="258" t="s">
        <v>219</v>
      </c>
      <c r="G572" s="256"/>
      <c r="H572" s="259">
        <v>636</v>
      </c>
      <c r="I572" s="260"/>
      <c r="J572" s="256"/>
      <c r="K572" s="256"/>
      <c r="L572" s="261"/>
      <c r="M572" s="262"/>
      <c r="N572" s="263"/>
      <c r="O572" s="263"/>
      <c r="P572" s="263"/>
      <c r="Q572" s="263"/>
      <c r="R572" s="263"/>
      <c r="S572" s="263"/>
      <c r="T572" s="264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T572" s="265" t="s">
        <v>208</v>
      </c>
      <c r="AU572" s="265" t="s">
        <v>81</v>
      </c>
      <c r="AV572" s="15" t="s">
        <v>204</v>
      </c>
      <c r="AW572" s="15" t="s">
        <v>33</v>
      </c>
      <c r="AX572" s="15" t="s">
        <v>79</v>
      </c>
      <c r="AY572" s="265" t="s">
        <v>196</v>
      </c>
    </row>
    <row r="573" s="2" customFormat="1" ht="16.5" customHeight="1">
      <c r="A573" s="41"/>
      <c r="B573" s="42"/>
      <c r="C573" s="215" t="s">
        <v>615</v>
      </c>
      <c r="D573" s="215" t="s">
        <v>199</v>
      </c>
      <c r="E573" s="216" t="s">
        <v>2964</v>
      </c>
      <c r="F573" s="217" t="s">
        <v>2965</v>
      </c>
      <c r="G573" s="218" t="s">
        <v>264</v>
      </c>
      <c r="H573" s="219">
        <v>76.319999999999993</v>
      </c>
      <c r="I573" s="220"/>
      <c r="J573" s="221">
        <f>ROUND(I573*H573,2)</f>
        <v>0</v>
      </c>
      <c r="K573" s="217" t="s">
        <v>203</v>
      </c>
      <c r="L573" s="47"/>
      <c r="M573" s="222" t="s">
        <v>19</v>
      </c>
      <c r="N573" s="223" t="s">
        <v>43</v>
      </c>
      <c r="O573" s="87"/>
      <c r="P573" s="224">
        <f>O573*H573</f>
        <v>0</v>
      </c>
      <c r="Q573" s="224">
        <v>0</v>
      </c>
      <c r="R573" s="224">
        <f>Q573*H573</f>
        <v>0</v>
      </c>
      <c r="S573" s="224">
        <v>0</v>
      </c>
      <c r="T573" s="225">
        <f>S573*H573</f>
        <v>0</v>
      </c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R573" s="226" t="s">
        <v>204</v>
      </c>
      <c r="AT573" s="226" t="s">
        <v>199</v>
      </c>
      <c r="AU573" s="226" t="s">
        <v>81</v>
      </c>
      <c r="AY573" s="20" t="s">
        <v>196</v>
      </c>
      <c r="BE573" s="227">
        <f>IF(N573="základní",J573,0)</f>
        <v>0</v>
      </c>
      <c r="BF573" s="227">
        <f>IF(N573="snížená",J573,0)</f>
        <v>0</v>
      </c>
      <c r="BG573" s="227">
        <f>IF(N573="zákl. přenesená",J573,0)</f>
        <v>0</v>
      </c>
      <c r="BH573" s="227">
        <f>IF(N573="sníž. přenesená",J573,0)</f>
        <v>0</v>
      </c>
      <c r="BI573" s="227">
        <f>IF(N573="nulová",J573,0)</f>
        <v>0</v>
      </c>
      <c r="BJ573" s="20" t="s">
        <v>79</v>
      </c>
      <c r="BK573" s="227">
        <f>ROUND(I573*H573,2)</f>
        <v>0</v>
      </c>
      <c r="BL573" s="20" t="s">
        <v>204</v>
      </c>
      <c r="BM573" s="226" t="s">
        <v>3043</v>
      </c>
    </row>
    <row r="574" s="2" customFormat="1">
      <c r="A574" s="41"/>
      <c r="B574" s="42"/>
      <c r="C574" s="43"/>
      <c r="D574" s="228" t="s">
        <v>206</v>
      </c>
      <c r="E574" s="43"/>
      <c r="F574" s="229" t="s">
        <v>2967</v>
      </c>
      <c r="G574" s="43"/>
      <c r="H574" s="43"/>
      <c r="I574" s="230"/>
      <c r="J574" s="43"/>
      <c r="K574" s="43"/>
      <c r="L574" s="47"/>
      <c r="M574" s="231"/>
      <c r="N574" s="232"/>
      <c r="O574" s="87"/>
      <c r="P574" s="87"/>
      <c r="Q574" s="87"/>
      <c r="R574" s="87"/>
      <c r="S574" s="87"/>
      <c r="T574" s="88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T574" s="20" t="s">
        <v>206</v>
      </c>
      <c r="AU574" s="20" t="s">
        <v>81</v>
      </c>
    </row>
    <row r="575" s="13" customFormat="1">
      <c r="A575" s="13"/>
      <c r="B575" s="233"/>
      <c r="C575" s="234"/>
      <c r="D575" s="235" t="s">
        <v>208</v>
      </c>
      <c r="E575" s="236" t="s">
        <v>19</v>
      </c>
      <c r="F575" s="237" t="s">
        <v>3023</v>
      </c>
      <c r="G575" s="234"/>
      <c r="H575" s="236" t="s">
        <v>19</v>
      </c>
      <c r="I575" s="238"/>
      <c r="J575" s="234"/>
      <c r="K575" s="234"/>
      <c r="L575" s="239"/>
      <c r="M575" s="240"/>
      <c r="N575" s="241"/>
      <c r="O575" s="241"/>
      <c r="P575" s="241"/>
      <c r="Q575" s="241"/>
      <c r="R575" s="241"/>
      <c r="S575" s="241"/>
      <c r="T575" s="242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3" t="s">
        <v>208</v>
      </c>
      <c r="AU575" s="243" t="s">
        <v>81</v>
      </c>
      <c r="AV575" s="13" t="s">
        <v>79</v>
      </c>
      <c r="AW575" s="13" t="s">
        <v>33</v>
      </c>
      <c r="AX575" s="13" t="s">
        <v>72</v>
      </c>
      <c r="AY575" s="243" t="s">
        <v>196</v>
      </c>
    </row>
    <row r="576" s="13" customFormat="1">
      <c r="A576" s="13"/>
      <c r="B576" s="233"/>
      <c r="C576" s="234"/>
      <c r="D576" s="235" t="s">
        <v>208</v>
      </c>
      <c r="E576" s="236" t="s">
        <v>19</v>
      </c>
      <c r="F576" s="237" t="s">
        <v>3023</v>
      </c>
      <c r="G576" s="234"/>
      <c r="H576" s="236" t="s">
        <v>19</v>
      </c>
      <c r="I576" s="238"/>
      <c r="J576" s="234"/>
      <c r="K576" s="234"/>
      <c r="L576" s="239"/>
      <c r="M576" s="240"/>
      <c r="N576" s="241"/>
      <c r="O576" s="241"/>
      <c r="P576" s="241"/>
      <c r="Q576" s="241"/>
      <c r="R576" s="241"/>
      <c r="S576" s="241"/>
      <c r="T576" s="24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3" t="s">
        <v>208</v>
      </c>
      <c r="AU576" s="243" t="s">
        <v>81</v>
      </c>
      <c r="AV576" s="13" t="s">
        <v>79</v>
      </c>
      <c r="AW576" s="13" t="s">
        <v>33</v>
      </c>
      <c r="AX576" s="13" t="s">
        <v>72</v>
      </c>
      <c r="AY576" s="243" t="s">
        <v>196</v>
      </c>
    </row>
    <row r="577" s="13" customFormat="1">
      <c r="A577" s="13"/>
      <c r="B577" s="233"/>
      <c r="C577" s="234"/>
      <c r="D577" s="235" t="s">
        <v>208</v>
      </c>
      <c r="E577" s="236" t="s">
        <v>19</v>
      </c>
      <c r="F577" s="237" t="s">
        <v>3024</v>
      </c>
      <c r="G577" s="234"/>
      <c r="H577" s="236" t="s">
        <v>19</v>
      </c>
      <c r="I577" s="238"/>
      <c r="J577" s="234"/>
      <c r="K577" s="234"/>
      <c r="L577" s="239"/>
      <c r="M577" s="240"/>
      <c r="N577" s="241"/>
      <c r="O577" s="241"/>
      <c r="P577" s="241"/>
      <c r="Q577" s="241"/>
      <c r="R577" s="241"/>
      <c r="S577" s="241"/>
      <c r="T577" s="242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3" t="s">
        <v>208</v>
      </c>
      <c r="AU577" s="243" t="s">
        <v>81</v>
      </c>
      <c r="AV577" s="13" t="s">
        <v>79</v>
      </c>
      <c r="AW577" s="13" t="s">
        <v>33</v>
      </c>
      <c r="AX577" s="13" t="s">
        <v>72</v>
      </c>
      <c r="AY577" s="243" t="s">
        <v>196</v>
      </c>
    </row>
    <row r="578" s="13" customFormat="1">
      <c r="A578" s="13"/>
      <c r="B578" s="233"/>
      <c r="C578" s="234"/>
      <c r="D578" s="235" t="s">
        <v>208</v>
      </c>
      <c r="E578" s="236" t="s">
        <v>19</v>
      </c>
      <c r="F578" s="237" t="s">
        <v>487</v>
      </c>
      <c r="G578" s="234"/>
      <c r="H578" s="236" t="s">
        <v>19</v>
      </c>
      <c r="I578" s="238"/>
      <c r="J578" s="234"/>
      <c r="K578" s="234"/>
      <c r="L578" s="239"/>
      <c r="M578" s="240"/>
      <c r="N578" s="241"/>
      <c r="O578" s="241"/>
      <c r="P578" s="241"/>
      <c r="Q578" s="241"/>
      <c r="R578" s="241"/>
      <c r="S578" s="241"/>
      <c r="T578" s="242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3" t="s">
        <v>208</v>
      </c>
      <c r="AU578" s="243" t="s">
        <v>81</v>
      </c>
      <c r="AV578" s="13" t="s">
        <v>79</v>
      </c>
      <c r="AW578" s="13" t="s">
        <v>33</v>
      </c>
      <c r="AX578" s="13" t="s">
        <v>72</v>
      </c>
      <c r="AY578" s="243" t="s">
        <v>196</v>
      </c>
    </row>
    <row r="579" s="14" customFormat="1">
      <c r="A579" s="14"/>
      <c r="B579" s="244"/>
      <c r="C579" s="245"/>
      <c r="D579" s="235" t="s">
        <v>208</v>
      </c>
      <c r="E579" s="246" t="s">
        <v>19</v>
      </c>
      <c r="F579" s="247" t="s">
        <v>3044</v>
      </c>
      <c r="G579" s="245"/>
      <c r="H579" s="248">
        <v>8.4760000000000009</v>
      </c>
      <c r="I579" s="249"/>
      <c r="J579" s="245"/>
      <c r="K579" s="245"/>
      <c r="L579" s="250"/>
      <c r="M579" s="251"/>
      <c r="N579" s="252"/>
      <c r="O579" s="252"/>
      <c r="P579" s="252"/>
      <c r="Q579" s="252"/>
      <c r="R579" s="252"/>
      <c r="S579" s="252"/>
      <c r="T579" s="253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4" t="s">
        <v>208</v>
      </c>
      <c r="AU579" s="254" t="s">
        <v>81</v>
      </c>
      <c r="AV579" s="14" t="s">
        <v>81</v>
      </c>
      <c r="AW579" s="14" t="s">
        <v>33</v>
      </c>
      <c r="AX579" s="14" t="s">
        <v>72</v>
      </c>
      <c r="AY579" s="254" t="s">
        <v>196</v>
      </c>
    </row>
    <row r="580" s="13" customFormat="1">
      <c r="A580" s="13"/>
      <c r="B580" s="233"/>
      <c r="C580" s="234"/>
      <c r="D580" s="235" t="s">
        <v>208</v>
      </c>
      <c r="E580" s="236" t="s">
        <v>19</v>
      </c>
      <c r="F580" s="237" t="s">
        <v>3023</v>
      </c>
      <c r="G580" s="234"/>
      <c r="H580" s="236" t="s">
        <v>19</v>
      </c>
      <c r="I580" s="238"/>
      <c r="J580" s="234"/>
      <c r="K580" s="234"/>
      <c r="L580" s="239"/>
      <c r="M580" s="240"/>
      <c r="N580" s="241"/>
      <c r="O580" s="241"/>
      <c r="P580" s="241"/>
      <c r="Q580" s="241"/>
      <c r="R580" s="241"/>
      <c r="S580" s="241"/>
      <c r="T580" s="242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43" t="s">
        <v>208</v>
      </c>
      <c r="AU580" s="243" t="s">
        <v>81</v>
      </c>
      <c r="AV580" s="13" t="s">
        <v>79</v>
      </c>
      <c r="AW580" s="13" t="s">
        <v>33</v>
      </c>
      <c r="AX580" s="13" t="s">
        <v>72</v>
      </c>
      <c r="AY580" s="243" t="s">
        <v>196</v>
      </c>
    </row>
    <row r="581" s="13" customFormat="1">
      <c r="A581" s="13"/>
      <c r="B581" s="233"/>
      <c r="C581" s="234"/>
      <c r="D581" s="235" t="s">
        <v>208</v>
      </c>
      <c r="E581" s="236" t="s">
        <v>19</v>
      </c>
      <c r="F581" s="237" t="s">
        <v>3024</v>
      </c>
      <c r="G581" s="234"/>
      <c r="H581" s="236" t="s">
        <v>19</v>
      </c>
      <c r="I581" s="238"/>
      <c r="J581" s="234"/>
      <c r="K581" s="234"/>
      <c r="L581" s="239"/>
      <c r="M581" s="240"/>
      <c r="N581" s="241"/>
      <c r="O581" s="241"/>
      <c r="P581" s="241"/>
      <c r="Q581" s="241"/>
      <c r="R581" s="241"/>
      <c r="S581" s="241"/>
      <c r="T581" s="242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3" t="s">
        <v>208</v>
      </c>
      <c r="AU581" s="243" t="s">
        <v>81</v>
      </c>
      <c r="AV581" s="13" t="s">
        <v>79</v>
      </c>
      <c r="AW581" s="13" t="s">
        <v>33</v>
      </c>
      <c r="AX581" s="13" t="s">
        <v>72</v>
      </c>
      <c r="AY581" s="243" t="s">
        <v>196</v>
      </c>
    </row>
    <row r="582" s="13" customFormat="1">
      <c r="A582" s="13"/>
      <c r="B582" s="233"/>
      <c r="C582" s="234"/>
      <c r="D582" s="235" t="s">
        <v>208</v>
      </c>
      <c r="E582" s="236" t="s">
        <v>19</v>
      </c>
      <c r="F582" s="237" t="s">
        <v>489</v>
      </c>
      <c r="G582" s="234"/>
      <c r="H582" s="236" t="s">
        <v>19</v>
      </c>
      <c r="I582" s="238"/>
      <c r="J582" s="234"/>
      <c r="K582" s="234"/>
      <c r="L582" s="239"/>
      <c r="M582" s="240"/>
      <c r="N582" s="241"/>
      <c r="O582" s="241"/>
      <c r="P582" s="241"/>
      <c r="Q582" s="241"/>
      <c r="R582" s="241"/>
      <c r="S582" s="241"/>
      <c r="T582" s="242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3" t="s">
        <v>208</v>
      </c>
      <c r="AU582" s="243" t="s">
        <v>81</v>
      </c>
      <c r="AV582" s="13" t="s">
        <v>79</v>
      </c>
      <c r="AW582" s="13" t="s">
        <v>33</v>
      </c>
      <c r="AX582" s="13" t="s">
        <v>72</v>
      </c>
      <c r="AY582" s="243" t="s">
        <v>196</v>
      </c>
    </row>
    <row r="583" s="14" customFormat="1">
      <c r="A583" s="14"/>
      <c r="B583" s="244"/>
      <c r="C583" s="245"/>
      <c r="D583" s="235" t="s">
        <v>208</v>
      </c>
      <c r="E583" s="246" t="s">
        <v>19</v>
      </c>
      <c r="F583" s="247" t="s">
        <v>3045</v>
      </c>
      <c r="G583" s="245"/>
      <c r="H583" s="248">
        <v>4.1399999999999997</v>
      </c>
      <c r="I583" s="249"/>
      <c r="J583" s="245"/>
      <c r="K583" s="245"/>
      <c r="L583" s="250"/>
      <c r="M583" s="251"/>
      <c r="N583" s="252"/>
      <c r="O583" s="252"/>
      <c r="P583" s="252"/>
      <c r="Q583" s="252"/>
      <c r="R583" s="252"/>
      <c r="S583" s="252"/>
      <c r="T583" s="253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T583" s="254" t="s">
        <v>208</v>
      </c>
      <c r="AU583" s="254" t="s">
        <v>81</v>
      </c>
      <c r="AV583" s="14" t="s">
        <v>81</v>
      </c>
      <c r="AW583" s="14" t="s">
        <v>33</v>
      </c>
      <c r="AX583" s="14" t="s">
        <v>72</v>
      </c>
      <c r="AY583" s="254" t="s">
        <v>196</v>
      </c>
    </row>
    <row r="584" s="13" customFormat="1">
      <c r="A584" s="13"/>
      <c r="B584" s="233"/>
      <c r="C584" s="234"/>
      <c r="D584" s="235" t="s">
        <v>208</v>
      </c>
      <c r="E584" s="236" t="s">
        <v>19</v>
      </c>
      <c r="F584" s="237" t="s">
        <v>3023</v>
      </c>
      <c r="G584" s="234"/>
      <c r="H584" s="236" t="s">
        <v>19</v>
      </c>
      <c r="I584" s="238"/>
      <c r="J584" s="234"/>
      <c r="K584" s="234"/>
      <c r="L584" s="239"/>
      <c r="M584" s="240"/>
      <c r="N584" s="241"/>
      <c r="O584" s="241"/>
      <c r="P584" s="241"/>
      <c r="Q584" s="241"/>
      <c r="R584" s="241"/>
      <c r="S584" s="241"/>
      <c r="T584" s="242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3" t="s">
        <v>208</v>
      </c>
      <c r="AU584" s="243" t="s">
        <v>81</v>
      </c>
      <c r="AV584" s="13" t="s">
        <v>79</v>
      </c>
      <c r="AW584" s="13" t="s">
        <v>33</v>
      </c>
      <c r="AX584" s="13" t="s">
        <v>72</v>
      </c>
      <c r="AY584" s="243" t="s">
        <v>196</v>
      </c>
    </row>
    <row r="585" s="13" customFormat="1">
      <c r="A585" s="13"/>
      <c r="B585" s="233"/>
      <c r="C585" s="234"/>
      <c r="D585" s="235" t="s">
        <v>208</v>
      </c>
      <c r="E585" s="236" t="s">
        <v>19</v>
      </c>
      <c r="F585" s="237" t="s">
        <v>3024</v>
      </c>
      <c r="G585" s="234"/>
      <c r="H585" s="236" t="s">
        <v>19</v>
      </c>
      <c r="I585" s="238"/>
      <c r="J585" s="234"/>
      <c r="K585" s="234"/>
      <c r="L585" s="239"/>
      <c r="M585" s="240"/>
      <c r="N585" s="241"/>
      <c r="O585" s="241"/>
      <c r="P585" s="241"/>
      <c r="Q585" s="241"/>
      <c r="R585" s="241"/>
      <c r="S585" s="241"/>
      <c r="T585" s="242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3" t="s">
        <v>208</v>
      </c>
      <c r="AU585" s="243" t="s">
        <v>81</v>
      </c>
      <c r="AV585" s="13" t="s">
        <v>79</v>
      </c>
      <c r="AW585" s="13" t="s">
        <v>33</v>
      </c>
      <c r="AX585" s="13" t="s">
        <v>72</v>
      </c>
      <c r="AY585" s="243" t="s">
        <v>196</v>
      </c>
    </row>
    <row r="586" s="13" customFormat="1">
      <c r="A586" s="13"/>
      <c r="B586" s="233"/>
      <c r="C586" s="234"/>
      <c r="D586" s="235" t="s">
        <v>208</v>
      </c>
      <c r="E586" s="236" t="s">
        <v>19</v>
      </c>
      <c r="F586" s="237" t="s">
        <v>401</v>
      </c>
      <c r="G586" s="234"/>
      <c r="H586" s="236" t="s">
        <v>19</v>
      </c>
      <c r="I586" s="238"/>
      <c r="J586" s="234"/>
      <c r="K586" s="234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208</v>
      </c>
      <c r="AU586" s="243" t="s">
        <v>81</v>
      </c>
      <c r="AV586" s="13" t="s">
        <v>79</v>
      </c>
      <c r="AW586" s="13" t="s">
        <v>33</v>
      </c>
      <c r="AX586" s="13" t="s">
        <v>72</v>
      </c>
      <c r="AY586" s="243" t="s">
        <v>196</v>
      </c>
    </row>
    <row r="587" s="14" customFormat="1">
      <c r="A587" s="14"/>
      <c r="B587" s="244"/>
      <c r="C587" s="245"/>
      <c r="D587" s="235" t="s">
        <v>208</v>
      </c>
      <c r="E587" s="246" t="s">
        <v>19</v>
      </c>
      <c r="F587" s="247" t="s">
        <v>3046</v>
      </c>
      <c r="G587" s="245"/>
      <c r="H587" s="248">
        <v>0.104</v>
      </c>
      <c r="I587" s="249"/>
      <c r="J587" s="245"/>
      <c r="K587" s="245"/>
      <c r="L587" s="250"/>
      <c r="M587" s="251"/>
      <c r="N587" s="252"/>
      <c r="O587" s="252"/>
      <c r="P587" s="252"/>
      <c r="Q587" s="252"/>
      <c r="R587" s="252"/>
      <c r="S587" s="252"/>
      <c r="T587" s="253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4" t="s">
        <v>208</v>
      </c>
      <c r="AU587" s="254" t="s">
        <v>81</v>
      </c>
      <c r="AV587" s="14" t="s">
        <v>81</v>
      </c>
      <c r="AW587" s="14" t="s">
        <v>33</v>
      </c>
      <c r="AX587" s="14" t="s">
        <v>72</v>
      </c>
      <c r="AY587" s="254" t="s">
        <v>196</v>
      </c>
    </row>
    <row r="588" s="13" customFormat="1">
      <c r="A588" s="13"/>
      <c r="B588" s="233"/>
      <c r="C588" s="234"/>
      <c r="D588" s="235" t="s">
        <v>208</v>
      </c>
      <c r="E588" s="236" t="s">
        <v>19</v>
      </c>
      <c r="F588" s="237" t="s">
        <v>2969</v>
      </c>
      <c r="G588" s="234"/>
      <c r="H588" s="236" t="s">
        <v>19</v>
      </c>
      <c r="I588" s="238"/>
      <c r="J588" s="234"/>
      <c r="K588" s="234"/>
      <c r="L588" s="239"/>
      <c r="M588" s="240"/>
      <c r="N588" s="241"/>
      <c r="O588" s="241"/>
      <c r="P588" s="241"/>
      <c r="Q588" s="241"/>
      <c r="R588" s="241"/>
      <c r="S588" s="241"/>
      <c r="T588" s="242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43" t="s">
        <v>208</v>
      </c>
      <c r="AU588" s="243" t="s">
        <v>81</v>
      </c>
      <c r="AV588" s="13" t="s">
        <v>79</v>
      </c>
      <c r="AW588" s="13" t="s">
        <v>33</v>
      </c>
      <c r="AX588" s="13" t="s">
        <v>72</v>
      </c>
      <c r="AY588" s="243" t="s">
        <v>196</v>
      </c>
    </row>
    <row r="589" s="16" customFormat="1">
      <c r="A589" s="16"/>
      <c r="B589" s="266"/>
      <c r="C589" s="267"/>
      <c r="D589" s="235" t="s">
        <v>208</v>
      </c>
      <c r="E589" s="268" t="s">
        <v>19</v>
      </c>
      <c r="F589" s="269" t="s">
        <v>2970</v>
      </c>
      <c r="G589" s="267"/>
      <c r="H589" s="270">
        <v>12.720000000000001</v>
      </c>
      <c r="I589" s="271"/>
      <c r="J589" s="267"/>
      <c r="K589" s="267"/>
      <c r="L589" s="272"/>
      <c r="M589" s="273"/>
      <c r="N589" s="274"/>
      <c r="O589" s="274"/>
      <c r="P589" s="274"/>
      <c r="Q589" s="274"/>
      <c r="R589" s="274"/>
      <c r="S589" s="274"/>
      <c r="T589" s="275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T589" s="276" t="s">
        <v>208</v>
      </c>
      <c r="AU589" s="276" t="s">
        <v>81</v>
      </c>
      <c r="AV589" s="16" t="s">
        <v>226</v>
      </c>
      <c r="AW589" s="16" t="s">
        <v>33</v>
      </c>
      <c r="AX589" s="16" t="s">
        <v>72</v>
      </c>
      <c r="AY589" s="276" t="s">
        <v>196</v>
      </c>
    </row>
    <row r="590" s="13" customFormat="1">
      <c r="A590" s="13"/>
      <c r="B590" s="233"/>
      <c r="C590" s="234"/>
      <c r="D590" s="235" t="s">
        <v>208</v>
      </c>
      <c r="E590" s="236" t="s">
        <v>19</v>
      </c>
      <c r="F590" s="237" t="s">
        <v>2971</v>
      </c>
      <c r="G590" s="234"/>
      <c r="H590" s="236" t="s">
        <v>19</v>
      </c>
      <c r="I590" s="238"/>
      <c r="J590" s="234"/>
      <c r="K590" s="234"/>
      <c r="L590" s="239"/>
      <c r="M590" s="240"/>
      <c r="N590" s="241"/>
      <c r="O590" s="241"/>
      <c r="P590" s="241"/>
      <c r="Q590" s="241"/>
      <c r="R590" s="241"/>
      <c r="S590" s="241"/>
      <c r="T590" s="242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3" t="s">
        <v>208</v>
      </c>
      <c r="AU590" s="243" t="s">
        <v>81</v>
      </c>
      <c r="AV590" s="13" t="s">
        <v>79</v>
      </c>
      <c r="AW590" s="13" t="s">
        <v>33</v>
      </c>
      <c r="AX590" s="13" t="s">
        <v>72</v>
      </c>
      <c r="AY590" s="243" t="s">
        <v>196</v>
      </c>
    </row>
    <row r="591" s="14" customFormat="1">
      <c r="A591" s="14"/>
      <c r="B591" s="244"/>
      <c r="C591" s="245"/>
      <c r="D591" s="235" t="s">
        <v>208</v>
      </c>
      <c r="E591" s="246" t="s">
        <v>19</v>
      </c>
      <c r="F591" s="247" t="s">
        <v>3047</v>
      </c>
      <c r="G591" s="245"/>
      <c r="H591" s="248">
        <v>63.600000000000001</v>
      </c>
      <c r="I591" s="249"/>
      <c r="J591" s="245"/>
      <c r="K591" s="245"/>
      <c r="L591" s="250"/>
      <c r="M591" s="251"/>
      <c r="N591" s="252"/>
      <c r="O591" s="252"/>
      <c r="P591" s="252"/>
      <c r="Q591" s="252"/>
      <c r="R591" s="252"/>
      <c r="S591" s="252"/>
      <c r="T591" s="253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T591" s="254" t="s">
        <v>208</v>
      </c>
      <c r="AU591" s="254" t="s">
        <v>81</v>
      </c>
      <c r="AV591" s="14" t="s">
        <v>81</v>
      </c>
      <c r="AW591" s="14" t="s">
        <v>33</v>
      </c>
      <c r="AX591" s="14" t="s">
        <v>72</v>
      </c>
      <c r="AY591" s="254" t="s">
        <v>196</v>
      </c>
    </row>
    <row r="592" s="16" customFormat="1">
      <c r="A592" s="16"/>
      <c r="B592" s="266"/>
      <c r="C592" s="267"/>
      <c r="D592" s="235" t="s">
        <v>208</v>
      </c>
      <c r="E592" s="268" t="s">
        <v>19</v>
      </c>
      <c r="F592" s="269" t="s">
        <v>2973</v>
      </c>
      <c r="G592" s="267"/>
      <c r="H592" s="270">
        <v>63.600000000000001</v>
      </c>
      <c r="I592" s="271"/>
      <c r="J592" s="267"/>
      <c r="K592" s="267"/>
      <c r="L592" s="272"/>
      <c r="M592" s="273"/>
      <c r="N592" s="274"/>
      <c r="O592" s="274"/>
      <c r="P592" s="274"/>
      <c r="Q592" s="274"/>
      <c r="R592" s="274"/>
      <c r="S592" s="274"/>
      <c r="T592" s="275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T592" s="276" t="s">
        <v>208</v>
      </c>
      <c r="AU592" s="276" t="s">
        <v>81</v>
      </c>
      <c r="AV592" s="16" t="s">
        <v>226</v>
      </c>
      <c r="AW592" s="16" t="s">
        <v>33</v>
      </c>
      <c r="AX592" s="16" t="s">
        <v>72</v>
      </c>
      <c r="AY592" s="276" t="s">
        <v>196</v>
      </c>
    </row>
    <row r="593" s="15" customFormat="1">
      <c r="A593" s="15"/>
      <c r="B593" s="255"/>
      <c r="C593" s="256"/>
      <c r="D593" s="235" t="s">
        <v>208</v>
      </c>
      <c r="E593" s="257" t="s">
        <v>19</v>
      </c>
      <c r="F593" s="258" t="s">
        <v>219</v>
      </c>
      <c r="G593" s="256"/>
      <c r="H593" s="259">
        <v>76.319999999999993</v>
      </c>
      <c r="I593" s="260"/>
      <c r="J593" s="256"/>
      <c r="K593" s="256"/>
      <c r="L593" s="261"/>
      <c r="M593" s="262"/>
      <c r="N593" s="263"/>
      <c r="O593" s="263"/>
      <c r="P593" s="263"/>
      <c r="Q593" s="263"/>
      <c r="R593" s="263"/>
      <c r="S593" s="263"/>
      <c r="T593" s="264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T593" s="265" t="s">
        <v>208</v>
      </c>
      <c r="AU593" s="265" t="s">
        <v>81</v>
      </c>
      <c r="AV593" s="15" t="s">
        <v>204</v>
      </c>
      <c r="AW593" s="15" t="s">
        <v>33</v>
      </c>
      <c r="AX593" s="15" t="s">
        <v>79</v>
      </c>
      <c r="AY593" s="265" t="s">
        <v>196</v>
      </c>
    </row>
    <row r="594" s="2" customFormat="1" ht="16.5" customHeight="1">
      <c r="A594" s="41"/>
      <c r="B594" s="42"/>
      <c r="C594" s="215" t="s">
        <v>620</v>
      </c>
      <c r="D594" s="215" t="s">
        <v>199</v>
      </c>
      <c r="E594" s="216" t="s">
        <v>2974</v>
      </c>
      <c r="F594" s="217" t="s">
        <v>2975</v>
      </c>
      <c r="G594" s="218" t="s">
        <v>264</v>
      </c>
      <c r="H594" s="219">
        <v>76.319999999999993</v>
      </c>
      <c r="I594" s="220"/>
      <c r="J594" s="221">
        <f>ROUND(I594*H594,2)</f>
        <v>0</v>
      </c>
      <c r="K594" s="217" t="s">
        <v>203</v>
      </c>
      <c r="L594" s="47"/>
      <c r="M594" s="222" t="s">
        <v>19</v>
      </c>
      <c r="N594" s="223" t="s">
        <v>43</v>
      </c>
      <c r="O594" s="87"/>
      <c r="P594" s="224">
        <f>O594*H594</f>
        <v>0</v>
      </c>
      <c r="Q594" s="224">
        <v>0</v>
      </c>
      <c r="R594" s="224">
        <f>Q594*H594</f>
        <v>0</v>
      </c>
      <c r="S594" s="224">
        <v>0</v>
      </c>
      <c r="T594" s="225">
        <f>S594*H594</f>
        <v>0</v>
      </c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R594" s="226" t="s">
        <v>204</v>
      </c>
      <c r="AT594" s="226" t="s">
        <v>199</v>
      </c>
      <c r="AU594" s="226" t="s">
        <v>81</v>
      </c>
      <c r="AY594" s="20" t="s">
        <v>196</v>
      </c>
      <c r="BE594" s="227">
        <f>IF(N594="základní",J594,0)</f>
        <v>0</v>
      </c>
      <c r="BF594" s="227">
        <f>IF(N594="snížená",J594,0)</f>
        <v>0</v>
      </c>
      <c r="BG594" s="227">
        <f>IF(N594="zákl. přenesená",J594,0)</f>
        <v>0</v>
      </c>
      <c r="BH594" s="227">
        <f>IF(N594="sníž. přenesená",J594,0)</f>
        <v>0</v>
      </c>
      <c r="BI594" s="227">
        <f>IF(N594="nulová",J594,0)</f>
        <v>0</v>
      </c>
      <c r="BJ594" s="20" t="s">
        <v>79</v>
      </c>
      <c r="BK594" s="227">
        <f>ROUND(I594*H594,2)</f>
        <v>0</v>
      </c>
      <c r="BL594" s="20" t="s">
        <v>204</v>
      </c>
      <c r="BM594" s="226" t="s">
        <v>3048</v>
      </c>
    </row>
    <row r="595" s="2" customFormat="1">
      <c r="A595" s="41"/>
      <c r="B595" s="42"/>
      <c r="C595" s="43"/>
      <c r="D595" s="228" t="s">
        <v>206</v>
      </c>
      <c r="E595" s="43"/>
      <c r="F595" s="229" t="s">
        <v>2977</v>
      </c>
      <c r="G595" s="43"/>
      <c r="H595" s="43"/>
      <c r="I595" s="230"/>
      <c r="J595" s="43"/>
      <c r="K595" s="43"/>
      <c r="L595" s="47"/>
      <c r="M595" s="231"/>
      <c r="N595" s="232"/>
      <c r="O595" s="87"/>
      <c r="P595" s="87"/>
      <c r="Q595" s="87"/>
      <c r="R595" s="87"/>
      <c r="S595" s="87"/>
      <c r="T595" s="88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T595" s="20" t="s">
        <v>206</v>
      </c>
      <c r="AU595" s="20" t="s">
        <v>81</v>
      </c>
    </row>
    <row r="596" s="13" customFormat="1">
      <c r="A596" s="13"/>
      <c r="B596" s="233"/>
      <c r="C596" s="234"/>
      <c r="D596" s="235" t="s">
        <v>208</v>
      </c>
      <c r="E596" s="236" t="s">
        <v>19</v>
      </c>
      <c r="F596" s="237" t="s">
        <v>3023</v>
      </c>
      <c r="G596" s="234"/>
      <c r="H596" s="236" t="s">
        <v>19</v>
      </c>
      <c r="I596" s="238"/>
      <c r="J596" s="234"/>
      <c r="K596" s="234"/>
      <c r="L596" s="239"/>
      <c r="M596" s="240"/>
      <c r="N596" s="241"/>
      <c r="O596" s="241"/>
      <c r="P596" s="241"/>
      <c r="Q596" s="241"/>
      <c r="R596" s="241"/>
      <c r="S596" s="241"/>
      <c r="T596" s="24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3" t="s">
        <v>208</v>
      </c>
      <c r="AU596" s="243" t="s">
        <v>81</v>
      </c>
      <c r="AV596" s="13" t="s">
        <v>79</v>
      </c>
      <c r="AW596" s="13" t="s">
        <v>33</v>
      </c>
      <c r="AX596" s="13" t="s">
        <v>72</v>
      </c>
      <c r="AY596" s="243" t="s">
        <v>196</v>
      </c>
    </row>
    <row r="597" s="13" customFormat="1">
      <c r="A597" s="13"/>
      <c r="B597" s="233"/>
      <c r="C597" s="234"/>
      <c r="D597" s="235" t="s">
        <v>208</v>
      </c>
      <c r="E597" s="236" t="s">
        <v>19</v>
      </c>
      <c r="F597" s="237" t="s">
        <v>3023</v>
      </c>
      <c r="G597" s="234"/>
      <c r="H597" s="236" t="s">
        <v>19</v>
      </c>
      <c r="I597" s="238"/>
      <c r="J597" s="234"/>
      <c r="K597" s="234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208</v>
      </c>
      <c r="AU597" s="243" t="s">
        <v>81</v>
      </c>
      <c r="AV597" s="13" t="s">
        <v>79</v>
      </c>
      <c r="AW597" s="13" t="s">
        <v>33</v>
      </c>
      <c r="AX597" s="13" t="s">
        <v>72</v>
      </c>
      <c r="AY597" s="243" t="s">
        <v>196</v>
      </c>
    </row>
    <row r="598" s="13" customFormat="1">
      <c r="A598" s="13"/>
      <c r="B598" s="233"/>
      <c r="C598" s="234"/>
      <c r="D598" s="235" t="s">
        <v>208</v>
      </c>
      <c r="E598" s="236" t="s">
        <v>19</v>
      </c>
      <c r="F598" s="237" t="s">
        <v>3024</v>
      </c>
      <c r="G598" s="234"/>
      <c r="H598" s="236" t="s">
        <v>19</v>
      </c>
      <c r="I598" s="238"/>
      <c r="J598" s="234"/>
      <c r="K598" s="234"/>
      <c r="L598" s="239"/>
      <c r="M598" s="240"/>
      <c r="N598" s="241"/>
      <c r="O598" s="241"/>
      <c r="P598" s="241"/>
      <c r="Q598" s="241"/>
      <c r="R598" s="241"/>
      <c r="S598" s="241"/>
      <c r="T598" s="24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3" t="s">
        <v>208</v>
      </c>
      <c r="AU598" s="243" t="s">
        <v>81</v>
      </c>
      <c r="AV598" s="13" t="s">
        <v>79</v>
      </c>
      <c r="AW598" s="13" t="s">
        <v>33</v>
      </c>
      <c r="AX598" s="13" t="s">
        <v>72</v>
      </c>
      <c r="AY598" s="243" t="s">
        <v>196</v>
      </c>
    </row>
    <row r="599" s="13" customFormat="1">
      <c r="A599" s="13"/>
      <c r="B599" s="233"/>
      <c r="C599" s="234"/>
      <c r="D599" s="235" t="s">
        <v>208</v>
      </c>
      <c r="E599" s="236" t="s">
        <v>19</v>
      </c>
      <c r="F599" s="237" t="s">
        <v>487</v>
      </c>
      <c r="G599" s="234"/>
      <c r="H599" s="236" t="s">
        <v>19</v>
      </c>
      <c r="I599" s="238"/>
      <c r="J599" s="234"/>
      <c r="K599" s="234"/>
      <c r="L599" s="239"/>
      <c r="M599" s="240"/>
      <c r="N599" s="241"/>
      <c r="O599" s="241"/>
      <c r="P599" s="241"/>
      <c r="Q599" s="241"/>
      <c r="R599" s="241"/>
      <c r="S599" s="241"/>
      <c r="T599" s="24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3" t="s">
        <v>208</v>
      </c>
      <c r="AU599" s="243" t="s">
        <v>81</v>
      </c>
      <c r="AV599" s="13" t="s">
        <v>79</v>
      </c>
      <c r="AW599" s="13" t="s">
        <v>33</v>
      </c>
      <c r="AX599" s="13" t="s">
        <v>72</v>
      </c>
      <c r="AY599" s="243" t="s">
        <v>196</v>
      </c>
    </row>
    <row r="600" s="14" customFormat="1">
      <c r="A600" s="14"/>
      <c r="B600" s="244"/>
      <c r="C600" s="245"/>
      <c r="D600" s="235" t="s">
        <v>208</v>
      </c>
      <c r="E600" s="246" t="s">
        <v>19</v>
      </c>
      <c r="F600" s="247" t="s">
        <v>3044</v>
      </c>
      <c r="G600" s="245"/>
      <c r="H600" s="248">
        <v>8.4760000000000009</v>
      </c>
      <c r="I600" s="249"/>
      <c r="J600" s="245"/>
      <c r="K600" s="245"/>
      <c r="L600" s="250"/>
      <c r="M600" s="251"/>
      <c r="N600" s="252"/>
      <c r="O600" s="252"/>
      <c r="P600" s="252"/>
      <c r="Q600" s="252"/>
      <c r="R600" s="252"/>
      <c r="S600" s="252"/>
      <c r="T600" s="253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54" t="s">
        <v>208</v>
      </c>
      <c r="AU600" s="254" t="s">
        <v>81</v>
      </c>
      <c r="AV600" s="14" t="s">
        <v>81</v>
      </c>
      <c r="AW600" s="14" t="s">
        <v>33</v>
      </c>
      <c r="AX600" s="14" t="s">
        <v>72</v>
      </c>
      <c r="AY600" s="254" t="s">
        <v>196</v>
      </c>
    </row>
    <row r="601" s="13" customFormat="1">
      <c r="A601" s="13"/>
      <c r="B601" s="233"/>
      <c r="C601" s="234"/>
      <c r="D601" s="235" t="s">
        <v>208</v>
      </c>
      <c r="E601" s="236" t="s">
        <v>19</v>
      </c>
      <c r="F601" s="237" t="s">
        <v>3023</v>
      </c>
      <c r="G601" s="234"/>
      <c r="H601" s="236" t="s">
        <v>19</v>
      </c>
      <c r="I601" s="238"/>
      <c r="J601" s="234"/>
      <c r="K601" s="234"/>
      <c r="L601" s="239"/>
      <c r="M601" s="240"/>
      <c r="N601" s="241"/>
      <c r="O601" s="241"/>
      <c r="P601" s="241"/>
      <c r="Q601" s="241"/>
      <c r="R601" s="241"/>
      <c r="S601" s="241"/>
      <c r="T601" s="242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3" t="s">
        <v>208</v>
      </c>
      <c r="AU601" s="243" t="s">
        <v>81</v>
      </c>
      <c r="AV601" s="13" t="s">
        <v>79</v>
      </c>
      <c r="AW601" s="13" t="s">
        <v>33</v>
      </c>
      <c r="AX601" s="13" t="s">
        <v>72</v>
      </c>
      <c r="AY601" s="243" t="s">
        <v>196</v>
      </c>
    </row>
    <row r="602" s="13" customFormat="1">
      <c r="A602" s="13"/>
      <c r="B602" s="233"/>
      <c r="C602" s="234"/>
      <c r="D602" s="235" t="s">
        <v>208</v>
      </c>
      <c r="E602" s="236" t="s">
        <v>19</v>
      </c>
      <c r="F602" s="237" t="s">
        <v>3024</v>
      </c>
      <c r="G602" s="234"/>
      <c r="H602" s="236" t="s">
        <v>19</v>
      </c>
      <c r="I602" s="238"/>
      <c r="J602" s="234"/>
      <c r="K602" s="234"/>
      <c r="L602" s="239"/>
      <c r="M602" s="240"/>
      <c r="N602" s="241"/>
      <c r="O602" s="241"/>
      <c r="P602" s="241"/>
      <c r="Q602" s="241"/>
      <c r="R602" s="241"/>
      <c r="S602" s="241"/>
      <c r="T602" s="242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3" t="s">
        <v>208</v>
      </c>
      <c r="AU602" s="243" t="s">
        <v>81</v>
      </c>
      <c r="AV602" s="13" t="s">
        <v>79</v>
      </c>
      <c r="AW602" s="13" t="s">
        <v>33</v>
      </c>
      <c r="AX602" s="13" t="s">
        <v>72</v>
      </c>
      <c r="AY602" s="243" t="s">
        <v>196</v>
      </c>
    </row>
    <row r="603" s="13" customFormat="1">
      <c r="A603" s="13"/>
      <c r="B603" s="233"/>
      <c r="C603" s="234"/>
      <c r="D603" s="235" t="s">
        <v>208</v>
      </c>
      <c r="E603" s="236" t="s">
        <v>19</v>
      </c>
      <c r="F603" s="237" t="s">
        <v>489</v>
      </c>
      <c r="G603" s="234"/>
      <c r="H603" s="236" t="s">
        <v>19</v>
      </c>
      <c r="I603" s="238"/>
      <c r="J603" s="234"/>
      <c r="K603" s="234"/>
      <c r="L603" s="239"/>
      <c r="M603" s="240"/>
      <c r="N603" s="241"/>
      <c r="O603" s="241"/>
      <c r="P603" s="241"/>
      <c r="Q603" s="241"/>
      <c r="R603" s="241"/>
      <c r="S603" s="241"/>
      <c r="T603" s="242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3" t="s">
        <v>208</v>
      </c>
      <c r="AU603" s="243" t="s">
        <v>81</v>
      </c>
      <c r="AV603" s="13" t="s">
        <v>79</v>
      </c>
      <c r="AW603" s="13" t="s">
        <v>33</v>
      </c>
      <c r="AX603" s="13" t="s">
        <v>72</v>
      </c>
      <c r="AY603" s="243" t="s">
        <v>196</v>
      </c>
    </row>
    <row r="604" s="14" customFormat="1">
      <c r="A604" s="14"/>
      <c r="B604" s="244"/>
      <c r="C604" s="245"/>
      <c r="D604" s="235" t="s">
        <v>208</v>
      </c>
      <c r="E604" s="246" t="s">
        <v>19</v>
      </c>
      <c r="F604" s="247" t="s">
        <v>3045</v>
      </c>
      <c r="G604" s="245"/>
      <c r="H604" s="248">
        <v>4.1399999999999997</v>
      </c>
      <c r="I604" s="249"/>
      <c r="J604" s="245"/>
      <c r="K604" s="245"/>
      <c r="L604" s="250"/>
      <c r="M604" s="251"/>
      <c r="N604" s="252"/>
      <c r="O604" s="252"/>
      <c r="P604" s="252"/>
      <c r="Q604" s="252"/>
      <c r="R604" s="252"/>
      <c r="S604" s="252"/>
      <c r="T604" s="253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T604" s="254" t="s">
        <v>208</v>
      </c>
      <c r="AU604" s="254" t="s">
        <v>81</v>
      </c>
      <c r="AV604" s="14" t="s">
        <v>81</v>
      </c>
      <c r="AW604" s="14" t="s">
        <v>33</v>
      </c>
      <c r="AX604" s="14" t="s">
        <v>72</v>
      </c>
      <c r="AY604" s="254" t="s">
        <v>196</v>
      </c>
    </row>
    <row r="605" s="13" customFormat="1">
      <c r="A605" s="13"/>
      <c r="B605" s="233"/>
      <c r="C605" s="234"/>
      <c r="D605" s="235" t="s">
        <v>208</v>
      </c>
      <c r="E605" s="236" t="s">
        <v>19</v>
      </c>
      <c r="F605" s="237" t="s">
        <v>3023</v>
      </c>
      <c r="G605" s="234"/>
      <c r="H605" s="236" t="s">
        <v>19</v>
      </c>
      <c r="I605" s="238"/>
      <c r="J605" s="234"/>
      <c r="K605" s="234"/>
      <c r="L605" s="239"/>
      <c r="M605" s="240"/>
      <c r="N605" s="241"/>
      <c r="O605" s="241"/>
      <c r="P605" s="241"/>
      <c r="Q605" s="241"/>
      <c r="R605" s="241"/>
      <c r="S605" s="241"/>
      <c r="T605" s="24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3" t="s">
        <v>208</v>
      </c>
      <c r="AU605" s="243" t="s">
        <v>81</v>
      </c>
      <c r="AV605" s="13" t="s">
        <v>79</v>
      </c>
      <c r="AW605" s="13" t="s">
        <v>33</v>
      </c>
      <c r="AX605" s="13" t="s">
        <v>72</v>
      </c>
      <c r="AY605" s="243" t="s">
        <v>196</v>
      </c>
    </row>
    <row r="606" s="13" customFormat="1">
      <c r="A606" s="13"/>
      <c r="B606" s="233"/>
      <c r="C606" s="234"/>
      <c r="D606" s="235" t="s">
        <v>208</v>
      </c>
      <c r="E606" s="236" t="s">
        <v>19</v>
      </c>
      <c r="F606" s="237" t="s">
        <v>3024</v>
      </c>
      <c r="G606" s="234"/>
      <c r="H606" s="236" t="s">
        <v>19</v>
      </c>
      <c r="I606" s="238"/>
      <c r="J606" s="234"/>
      <c r="K606" s="234"/>
      <c r="L606" s="239"/>
      <c r="M606" s="240"/>
      <c r="N606" s="241"/>
      <c r="O606" s="241"/>
      <c r="P606" s="241"/>
      <c r="Q606" s="241"/>
      <c r="R606" s="241"/>
      <c r="S606" s="241"/>
      <c r="T606" s="242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3" t="s">
        <v>208</v>
      </c>
      <c r="AU606" s="243" t="s">
        <v>81</v>
      </c>
      <c r="AV606" s="13" t="s">
        <v>79</v>
      </c>
      <c r="AW606" s="13" t="s">
        <v>33</v>
      </c>
      <c r="AX606" s="13" t="s">
        <v>72</v>
      </c>
      <c r="AY606" s="243" t="s">
        <v>196</v>
      </c>
    </row>
    <row r="607" s="13" customFormat="1">
      <c r="A607" s="13"/>
      <c r="B607" s="233"/>
      <c r="C607" s="234"/>
      <c r="D607" s="235" t="s">
        <v>208</v>
      </c>
      <c r="E607" s="236" t="s">
        <v>19</v>
      </c>
      <c r="F607" s="237" t="s">
        <v>401</v>
      </c>
      <c r="G607" s="234"/>
      <c r="H607" s="236" t="s">
        <v>19</v>
      </c>
      <c r="I607" s="238"/>
      <c r="J607" s="234"/>
      <c r="K607" s="234"/>
      <c r="L607" s="239"/>
      <c r="M607" s="240"/>
      <c r="N607" s="241"/>
      <c r="O607" s="241"/>
      <c r="P607" s="241"/>
      <c r="Q607" s="241"/>
      <c r="R607" s="241"/>
      <c r="S607" s="241"/>
      <c r="T607" s="242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3" t="s">
        <v>208</v>
      </c>
      <c r="AU607" s="243" t="s">
        <v>81</v>
      </c>
      <c r="AV607" s="13" t="s">
        <v>79</v>
      </c>
      <c r="AW607" s="13" t="s">
        <v>33</v>
      </c>
      <c r="AX607" s="13" t="s">
        <v>72</v>
      </c>
      <c r="AY607" s="243" t="s">
        <v>196</v>
      </c>
    </row>
    <row r="608" s="14" customFormat="1">
      <c r="A608" s="14"/>
      <c r="B608" s="244"/>
      <c r="C608" s="245"/>
      <c r="D608" s="235" t="s">
        <v>208</v>
      </c>
      <c r="E608" s="246" t="s">
        <v>19</v>
      </c>
      <c r="F608" s="247" t="s">
        <v>3046</v>
      </c>
      <c r="G608" s="245"/>
      <c r="H608" s="248">
        <v>0.104</v>
      </c>
      <c r="I608" s="249"/>
      <c r="J608" s="245"/>
      <c r="K608" s="245"/>
      <c r="L608" s="250"/>
      <c r="M608" s="251"/>
      <c r="N608" s="252"/>
      <c r="O608" s="252"/>
      <c r="P608" s="252"/>
      <c r="Q608" s="252"/>
      <c r="R608" s="252"/>
      <c r="S608" s="252"/>
      <c r="T608" s="253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54" t="s">
        <v>208</v>
      </c>
      <c r="AU608" s="254" t="s">
        <v>81</v>
      </c>
      <c r="AV608" s="14" t="s">
        <v>81</v>
      </c>
      <c r="AW608" s="14" t="s">
        <v>33</v>
      </c>
      <c r="AX608" s="14" t="s">
        <v>72</v>
      </c>
      <c r="AY608" s="254" t="s">
        <v>196</v>
      </c>
    </row>
    <row r="609" s="13" customFormat="1">
      <c r="A609" s="13"/>
      <c r="B609" s="233"/>
      <c r="C609" s="234"/>
      <c r="D609" s="235" t="s">
        <v>208</v>
      </c>
      <c r="E609" s="236" t="s">
        <v>19</v>
      </c>
      <c r="F609" s="237" t="s">
        <v>2969</v>
      </c>
      <c r="G609" s="234"/>
      <c r="H609" s="236" t="s">
        <v>19</v>
      </c>
      <c r="I609" s="238"/>
      <c r="J609" s="234"/>
      <c r="K609" s="234"/>
      <c r="L609" s="239"/>
      <c r="M609" s="240"/>
      <c r="N609" s="241"/>
      <c r="O609" s="241"/>
      <c r="P609" s="241"/>
      <c r="Q609" s="241"/>
      <c r="R609" s="241"/>
      <c r="S609" s="241"/>
      <c r="T609" s="24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3" t="s">
        <v>208</v>
      </c>
      <c r="AU609" s="243" t="s">
        <v>81</v>
      </c>
      <c r="AV609" s="13" t="s">
        <v>79</v>
      </c>
      <c r="AW609" s="13" t="s">
        <v>33</v>
      </c>
      <c r="AX609" s="13" t="s">
        <v>72</v>
      </c>
      <c r="AY609" s="243" t="s">
        <v>196</v>
      </c>
    </row>
    <row r="610" s="16" customFormat="1">
      <c r="A610" s="16"/>
      <c r="B610" s="266"/>
      <c r="C610" s="267"/>
      <c r="D610" s="235" t="s">
        <v>208</v>
      </c>
      <c r="E610" s="268" t="s">
        <v>19</v>
      </c>
      <c r="F610" s="269" t="s">
        <v>2970</v>
      </c>
      <c r="G610" s="267"/>
      <c r="H610" s="270">
        <v>12.720000000000001</v>
      </c>
      <c r="I610" s="271"/>
      <c r="J610" s="267"/>
      <c r="K610" s="267"/>
      <c r="L610" s="272"/>
      <c r="M610" s="273"/>
      <c r="N610" s="274"/>
      <c r="O610" s="274"/>
      <c r="P610" s="274"/>
      <c r="Q610" s="274"/>
      <c r="R610" s="274"/>
      <c r="S610" s="274"/>
      <c r="T610" s="275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T610" s="276" t="s">
        <v>208</v>
      </c>
      <c r="AU610" s="276" t="s">
        <v>81</v>
      </c>
      <c r="AV610" s="16" t="s">
        <v>226</v>
      </c>
      <c r="AW610" s="16" t="s">
        <v>33</v>
      </c>
      <c r="AX610" s="16" t="s">
        <v>72</v>
      </c>
      <c r="AY610" s="276" t="s">
        <v>196</v>
      </c>
    </row>
    <row r="611" s="13" customFormat="1">
      <c r="A611" s="13"/>
      <c r="B611" s="233"/>
      <c r="C611" s="234"/>
      <c r="D611" s="235" t="s">
        <v>208</v>
      </c>
      <c r="E611" s="236" t="s">
        <v>19</v>
      </c>
      <c r="F611" s="237" t="s">
        <v>2971</v>
      </c>
      <c r="G611" s="234"/>
      <c r="H611" s="236" t="s">
        <v>19</v>
      </c>
      <c r="I611" s="238"/>
      <c r="J611" s="234"/>
      <c r="K611" s="234"/>
      <c r="L611" s="239"/>
      <c r="M611" s="240"/>
      <c r="N611" s="241"/>
      <c r="O611" s="241"/>
      <c r="P611" s="241"/>
      <c r="Q611" s="241"/>
      <c r="R611" s="241"/>
      <c r="S611" s="241"/>
      <c r="T611" s="242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43" t="s">
        <v>208</v>
      </c>
      <c r="AU611" s="243" t="s">
        <v>81</v>
      </c>
      <c r="AV611" s="13" t="s">
        <v>79</v>
      </c>
      <c r="AW611" s="13" t="s">
        <v>33</v>
      </c>
      <c r="AX611" s="13" t="s">
        <v>72</v>
      </c>
      <c r="AY611" s="243" t="s">
        <v>196</v>
      </c>
    </row>
    <row r="612" s="14" customFormat="1">
      <c r="A612" s="14"/>
      <c r="B612" s="244"/>
      <c r="C612" s="245"/>
      <c r="D612" s="235" t="s">
        <v>208</v>
      </c>
      <c r="E612" s="246" t="s">
        <v>19</v>
      </c>
      <c r="F612" s="247" t="s">
        <v>3047</v>
      </c>
      <c r="G612" s="245"/>
      <c r="H612" s="248">
        <v>63.600000000000001</v>
      </c>
      <c r="I612" s="249"/>
      <c r="J612" s="245"/>
      <c r="K612" s="245"/>
      <c r="L612" s="250"/>
      <c r="M612" s="251"/>
      <c r="N612" s="252"/>
      <c r="O612" s="252"/>
      <c r="P612" s="252"/>
      <c r="Q612" s="252"/>
      <c r="R612" s="252"/>
      <c r="S612" s="252"/>
      <c r="T612" s="253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54" t="s">
        <v>208</v>
      </c>
      <c r="AU612" s="254" t="s">
        <v>81</v>
      </c>
      <c r="AV612" s="14" t="s">
        <v>81</v>
      </c>
      <c r="AW612" s="14" t="s">
        <v>33</v>
      </c>
      <c r="AX612" s="14" t="s">
        <v>72</v>
      </c>
      <c r="AY612" s="254" t="s">
        <v>196</v>
      </c>
    </row>
    <row r="613" s="16" customFormat="1">
      <c r="A613" s="16"/>
      <c r="B613" s="266"/>
      <c r="C613" s="267"/>
      <c r="D613" s="235" t="s">
        <v>208</v>
      </c>
      <c r="E613" s="268" t="s">
        <v>19</v>
      </c>
      <c r="F613" s="269" t="s">
        <v>2973</v>
      </c>
      <c r="G613" s="267"/>
      <c r="H613" s="270">
        <v>63.600000000000001</v>
      </c>
      <c r="I613" s="271"/>
      <c r="J613" s="267"/>
      <c r="K613" s="267"/>
      <c r="L613" s="272"/>
      <c r="M613" s="273"/>
      <c r="N613" s="274"/>
      <c r="O613" s="274"/>
      <c r="P613" s="274"/>
      <c r="Q613" s="274"/>
      <c r="R613" s="274"/>
      <c r="S613" s="274"/>
      <c r="T613" s="275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T613" s="276" t="s">
        <v>208</v>
      </c>
      <c r="AU613" s="276" t="s">
        <v>81</v>
      </c>
      <c r="AV613" s="16" t="s">
        <v>226</v>
      </c>
      <c r="AW613" s="16" t="s">
        <v>33</v>
      </c>
      <c r="AX613" s="16" t="s">
        <v>72</v>
      </c>
      <c r="AY613" s="276" t="s">
        <v>196</v>
      </c>
    </row>
    <row r="614" s="15" customFormat="1">
      <c r="A614" s="15"/>
      <c r="B614" s="255"/>
      <c r="C614" s="256"/>
      <c r="D614" s="235" t="s">
        <v>208</v>
      </c>
      <c r="E614" s="257" t="s">
        <v>19</v>
      </c>
      <c r="F614" s="258" t="s">
        <v>219</v>
      </c>
      <c r="G614" s="256"/>
      <c r="H614" s="259">
        <v>76.319999999999993</v>
      </c>
      <c r="I614" s="260"/>
      <c r="J614" s="256"/>
      <c r="K614" s="256"/>
      <c r="L614" s="261"/>
      <c r="M614" s="262"/>
      <c r="N614" s="263"/>
      <c r="O614" s="263"/>
      <c r="P614" s="263"/>
      <c r="Q614" s="263"/>
      <c r="R614" s="263"/>
      <c r="S614" s="263"/>
      <c r="T614" s="264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T614" s="265" t="s">
        <v>208</v>
      </c>
      <c r="AU614" s="265" t="s">
        <v>81</v>
      </c>
      <c r="AV614" s="15" t="s">
        <v>204</v>
      </c>
      <c r="AW614" s="15" t="s">
        <v>33</v>
      </c>
      <c r="AX614" s="15" t="s">
        <v>79</v>
      </c>
      <c r="AY614" s="265" t="s">
        <v>196</v>
      </c>
    </row>
    <row r="615" s="2" customFormat="1" ht="16.5" customHeight="1">
      <c r="A615" s="41"/>
      <c r="B615" s="42"/>
      <c r="C615" s="215" t="s">
        <v>622</v>
      </c>
      <c r="D615" s="215" t="s">
        <v>199</v>
      </c>
      <c r="E615" s="216" t="s">
        <v>2978</v>
      </c>
      <c r="F615" s="217" t="s">
        <v>2979</v>
      </c>
      <c r="G615" s="218" t="s">
        <v>264</v>
      </c>
      <c r="H615" s="219">
        <v>763.20000000000005</v>
      </c>
      <c r="I615" s="220"/>
      <c r="J615" s="221">
        <f>ROUND(I615*H615,2)</f>
        <v>0</v>
      </c>
      <c r="K615" s="217" t="s">
        <v>203</v>
      </c>
      <c r="L615" s="47"/>
      <c r="M615" s="222" t="s">
        <v>19</v>
      </c>
      <c r="N615" s="223" t="s">
        <v>43</v>
      </c>
      <c r="O615" s="87"/>
      <c r="P615" s="224">
        <f>O615*H615</f>
        <v>0</v>
      </c>
      <c r="Q615" s="224">
        <v>0</v>
      </c>
      <c r="R615" s="224">
        <f>Q615*H615</f>
        <v>0</v>
      </c>
      <c r="S615" s="224">
        <v>0</v>
      </c>
      <c r="T615" s="225">
        <f>S615*H615</f>
        <v>0</v>
      </c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R615" s="226" t="s">
        <v>204</v>
      </c>
      <c r="AT615" s="226" t="s">
        <v>199</v>
      </c>
      <c r="AU615" s="226" t="s">
        <v>81</v>
      </c>
      <c r="AY615" s="20" t="s">
        <v>196</v>
      </c>
      <c r="BE615" s="227">
        <f>IF(N615="základní",J615,0)</f>
        <v>0</v>
      </c>
      <c r="BF615" s="227">
        <f>IF(N615="snížená",J615,0)</f>
        <v>0</v>
      </c>
      <c r="BG615" s="227">
        <f>IF(N615="zákl. přenesená",J615,0)</f>
        <v>0</v>
      </c>
      <c r="BH615" s="227">
        <f>IF(N615="sníž. přenesená",J615,0)</f>
        <v>0</v>
      </c>
      <c r="BI615" s="227">
        <f>IF(N615="nulová",J615,0)</f>
        <v>0</v>
      </c>
      <c r="BJ615" s="20" t="s">
        <v>79</v>
      </c>
      <c r="BK615" s="227">
        <f>ROUND(I615*H615,2)</f>
        <v>0</v>
      </c>
      <c r="BL615" s="20" t="s">
        <v>204</v>
      </c>
      <c r="BM615" s="226" t="s">
        <v>3049</v>
      </c>
    </row>
    <row r="616" s="2" customFormat="1">
      <c r="A616" s="41"/>
      <c r="B616" s="42"/>
      <c r="C616" s="43"/>
      <c r="D616" s="228" t="s">
        <v>206</v>
      </c>
      <c r="E616" s="43"/>
      <c r="F616" s="229" t="s">
        <v>2981</v>
      </c>
      <c r="G616" s="43"/>
      <c r="H616" s="43"/>
      <c r="I616" s="230"/>
      <c r="J616" s="43"/>
      <c r="K616" s="43"/>
      <c r="L616" s="47"/>
      <c r="M616" s="231"/>
      <c r="N616" s="232"/>
      <c r="O616" s="87"/>
      <c r="P616" s="87"/>
      <c r="Q616" s="87"/>
      <c r="R616" s="87"/>
      <c r="S616" s="87"/>
      <c r="T616" s="88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T616" s="20" t="s">
        <v>206</v>
      </c>
      <c r="AU616" s="20" t="s">
        <v>81</v>
      </c>
    </row>
    <row r="617" s="13" customFormat="1">
      <c r="A617" s="13"/>
      <c r="B617" s="233"/>
      <c r="C617" s="234"/>
      <c r="D617" s="235" t="s">
        <v>208</v>
      </c>
      <c r="E617" s="236" t="s">
        <v>19</v>
      </c>
      <c r="F617" s="237" t="s">
        <v>3023</v>
      </c>
      <c r="G617" s="234"/>
      <c r="H617" s="236" t="s">
        <v>19</v>
      </c>
      <c r="I617" s="238"/>
      <c r="J617" s="234"/>
      <c r="K617" s="234"/>
      <c r="L617" s="239"/>
      <c r="M617" s="240"/>
      <c r="N617" s="241"/>
      <c r="O617" s="241"/>
      <c r="P617" s="241"/>
      <c r="Q617" s="241"/>
      <c r="R617" s="241"/>
      <c r="S617" s="241"/>
      <c r="T617" s="24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3" t="s">
        <v>208</v>
      </c>
      <c r="AU617" s="243" t="s">
        <v>81</v>
      </c>
      <c r="AV617" s="13" t="s">
        <v>79</v>
      </c>
      <c r="AW617" s="13" t="s">
        <v>33</v>
      </c>
      <c r="AX617" s="13" t="s">
        <v>72</v>
      </c>
      <c r="AY617" s="243" t="s">
        <v>196</v>
      </c>
    </row>
    <row r="618" s="13" customFormat="1">
      <c r="A618" s="13"/>
      <c r="B618" s="233"/>
      <c r="C618" s="234"/>
      <c r="D618" s="235" t="s">
        <v>208</v>
      </c>
      <c r="E618" s="236" t="s">
        <v>19</v>
      </c>
      <c r="F618" s="237" t="s">
        <v>3023</v>
      </c>
      <c r="G618" s="234"/>
      <c r="H618" s="236" t="s">
        <v>19</v>
      </c>
      <c r="I618" s="238"/>
      <c r="J618" s="234"/>
      <c r="K618" s="234"/>
      <c r="L618" s="239"/>
      <c r="M618" s="240"/>
      <c r="N618" s="241"/>
      <c r="O618" s="241"/>
      <c r="P618" s="241"/>
      <c r="Q618" s="241"/>
      <c r="R618" s="241"/>
      <c r="S618" s="241"/>
      <c r="T618" s="24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3" t="s">
        <v>208</v>
      </c>
      <c r="AU618" s="243" t="s">
        <v>81</v>
      </c>
      <c r="AV618" s="13" t="s">
        <v>79</v>
      </c>
      <c r="AW618" s="13" t="s">
        <v>33</v>
      </c>
      <c r="AX618" s="13" t="s">
        <v>72</v>
      </c>
      <c r="AY618" s="243" t="s">
        <v>196</v>
      </c>
    </row>
    <row r="619" s="13" customFormat="1">
      <c r="A619" s="13"/>
      <c r="B619" s="233"/>
      <c r="C619" s="234"/>
      <c r="D619" s="235" t="s">
        <v>208</v>
      </c>
      <c r="E619" s="236" t="s">
        <v>19</v>
      </c>
      <c r="F619" s="237" t="s">
        <v>3024</v>
      </c>
      <c r="G619" s="234"/>
      <c r="H619" s="236" t="s">
        <v>19</v>
      </c>
      <c r="I619" s="238"/>
      <c r="J619" s="234"/>
      <c r="K619" s="234"/>
      <c r="L619" s="239"/>
      <c r="M619" s="240"/>
      <c r="N619" s="241"/>
      <c r="O619" s="241"/>
      <c r="P619" s="241"/>
      <c r="Q619" s="241"/>
      <c r="R619" s="241"/>
      <c r="S619" s="241"/>
      <c r="T619" s="242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3" t="s">
        <v>208</v>
      </c>
      <c r="AU619" s="243" t="s">
        <v>81</v>
      </c>
      <c r="AV619" s="13" t="s">
        <v>79</v>
      </c>
      <c r="AW619" s="13" t="s">
        <v>33</v>
      </c>
      <c r="AX619" s="13" t="s">
        <v>72</v>
      </c>
      <c r="AY619" s="243" t="s">
        <v>196</v>
      </c>
    </row>
    <row r="620" s="13" customFormat="1">
      <c r="A620" s="13"/>
      <c r="B620" s="233"/>
      <c r="C620" s="234"/>
      <c r="D620" s="235" t="s">
        <v>208</v>
      </c>
      <c r="E620" s="236" t="s">
        <v>19</v>
      </c>
      <c r="F620" s="237" t="s">
        <v>487</v>
      </c>
      <c r="G620" s="234"/>
      <c r="H620" s="236" t="s">
        <v>19</v>
      </c>
      <c r="I620" s="238"/>
      <c r="J620" s="234"/>
      <c r="K620" s="234"/>
      <c r="L620" s="239"/>
      <c r="M620" s="240"/>
      <c r="N620" s="241"/>
      <c r="O620" s="241"/>
      <c r="P620" s="241"/>
      <c r="Q620" s="241"/>
      <c r="R620" s="241"/>
      <c r="S620" s="241"/>
      <c r="T620" s="24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43" t="s">
        <v>208</v>
      </c>
      <c r="AU620" s="243" t="s">
        <v>81</v>
      </c>
      <c r="AV620" s="13" t="s">
        <v>79</v>
      </c>
      <c r="AW620" s="13" t="s">
        <v>33</v>
      </c>
      <c r="AX620" s="13" t="s">
        <v>72</v>
      </c>
      <c r="AY620" s="243" t="s">
        <v>196</v>
      </c>
    </row>
    <row r="621" s="14" customFormat="1">
      <c r="A621" s="14"/>
      <c r="B621" s="244"/>
      <c r="C621" s="245"/>
      <c r="D621" s="235" t="s">
        <v>208</v>
      </c>
      <c r="E621" s="246" t="s">
        <v>19</v>
      </c>
      <c r="F621" s="247" t="s">
        <v>3044</v>
      </c>
      <c r="G621" s="245"/>
      <c r="H621" s="248">
        <v>8.4760000000000009</v>
      </c>
      <c r="I621" s="249"/>
      <c r="J621" s="245"/>
      <c r="K621" s="245"/>
      <c r="L621" s="250"/>
      <c r="M621" s="251"/>
      <c r="N621" s="252"/>
      <c r="O621" s="252"/>
      <c r="P621" s="252"/>
      <c r="Q621" s="252"/>
      <c r="R621" s="252"/>
      <c r="S621" s="252"/>
      <c r="T621" s="253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54" t="s">
        <v>208</v>
      </c>
      <c r="AU621" s="254" t="s">
        <v>81</v>
      </c>
      <c r="AV621" s="14" t="s">
        <v>81</v>
      </c>
      <c r="AW621" s="14" t="s">
        <v>33</v>
      </c>
      <c r="AX621" s="14" t="s">
        <v>72</v>
      </c>
      <c r="AY621" s="254" t="s">
        <v>196</v>
      </c>
    </row>
    <row r="622" s="13" customFormat="1">
      <c r="A622" s="13"/>
      <c r="B622" s="233"/>
      <c r="C622" s="234"/>
      <c r="D622" s="235" t="s">
        <v>208</v>
      </c>
      <c r="E622" s="236" t="s">
        <v>19</v>
      </c>
      <c r="F622" s="237" t="s">
        <v>3023</v>
      </c>
      <c r="G622" s="234"/>
      <c r="H622" s="236" t="s">
        <v>19</v>
      </c>
      <c r="I622" s="238"/>
      <c r="J622" s="234"/>
      <c r="K622" s="234"/>
      <c r="L622" s="239"/>
      <c r="M622" s="240"/>
      <c r="N622" s="241"/>
      <c r="O622" s="241"/>
      <c r="P622" s="241"/>
      <c r="Q622" s="241"/>
      <c r="R622" s="241"/>
      <c r="S622" s="241"/>
      <c r="T622" s="24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3" t="s">
        <v>208</v>
      </c>
      <c r="AU622" s="243" t="s">
        <v>81</v>
      </c>
      <c r="AV622" s="13" t="s">
        <v>79</v>
      </c>
      <c r="AW622" s="13" t="s">
        <v>33</v>
      </c>
      <c r="AX622" s="13" t="s">
        <v>72</v>
      </c>
      <c r="AY622" s="243" t="s">
        <v>196</v>
      </c>
    </row>
    <row r="623" s="13" customFormat="1">
      <c r="A623" s="13"/>
      <c r="B623" s="233"/>
      <c r="C623" s="234"/>
      <c r="D623" s="235" t="s">
        <v>208</v>
      </c>
      <c r="E623" s="236" t="s">
        <v>19</v>
      </c>
      <c r="F623" s="237" t="s">
        <v>3024</v>
      </c>
      <c r="G623" s="234"/>
      <c r="H623" s="236" t="s">
        <v>19</v>
      </c>
      <c r="I623" s="238"/>
      <c r="J623" s="234"/>
      <c r="K623" s="234"/>
      <c r="L623" s="239"/>
      <c r="M623" s="240"/>
      <c r="N623" s="241"/>
      <c r="O623" s="241"/>
      <c r="P623" s="241"/>
      <c r="Q623" s="241"/>
      <c r="R623" s="241"/>
      <c r="S623" s="241"/>
      <c r="T623" s="242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3" t="s">
        <v>208</v>
      </c>
      <c r="AU623" s="243" t="s">
        <v>81</v>
      </c>
      <c r="AV623" s="13" t="s">
        <v>79</v>
      </c>
      <c r="AW623" s="13" t="s">
        <v>33</v>
      </c>
      <c r="AX623" s="13" t="s">
        <v>72</v>
      </c>
      <c r="AY623" s="243" t="s">
        <v>196</v>
      </c>
    </row>
    <row r="624" s="13" customFormat="1">
      <c r="A624" s="13"/>
      <c r="B624" s="233"/>
      <c r="C624" s="234"/>
      <c r="D624" s="235" t="s">
        <v>208</v>
      </c>
      <c r="E624" s="236" t="s">
        <v>19</v>
      </c>
      <c r="F624" s="237" t="s">
        <v>489</v>
      </c>
      <c r="G624" s="234"/>
      <c r="H624" s="236" t="s">
        <v>19</v>
      </c>
      <c r="I624" s="238"/>
      <c r="J624" s="234"/>
      <c r="K624" s="234"/>
      <c r="L624" s="239"/>
      <c r="M624" s="240"/>
      <c r="N624" s="241"/>
      <c r="O624" s="241"/>
      <c r="P624" s="241"/>
      <c r="Q624" s="241"/>
      <c r="R624" s="241"/>
      <c r="S624" s="241"/>
      <c r="T624" s="242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3" t="s">
        <v>208</v>
      </c>
      <c r="AU624" s="243" t="s">
        <v>81</v>
      </c>
      <c r="AV624" s="13" t="s">
        <v>79</v>
      </c>
      <c r="AW624" s="13" t="s">
        <v>33</v>
      </c>
      <c r="AX624" s="13" t="s">
        <v>72</v>
      </c>
      <c r="AY624" s="243" t="s">
        <v>196</v>
      </c>
    </row>
    <row r="625" s="14" customFormat="1">
      <c r="A625" s="14"/>
      <c r="B625" s="244"/>
      <c r="C625" s="245"/>
      <c r="D625" s="235" t="s">
        <v>208</v>
      </c>
      <c r="E625" s="246" t="s">
        <v>19</v>
      </c>
      <c r="F625" s="247" t="s">
        <v>3045</v>
      </c>
      <c r="G625" s="245"/>
      <c r="H625" s="248">
        <v>4.1399999999999997</v>
      </c>
      <c r="I625" s="249"/>
      <c r="J625" s="245"/>
      <c r="K625" s="245"/>
      <c r="L625" s="250"/>
      <c r="M625" s="251"/>
      <c r="N625" s="252"/>
      <c r="O625" s="252"/>
      <c r="P625" s="252"/>
      <c r="Q625" s="252"/>
      <c r="R625" s="252"/>
      <c r="S625" s="252"/>
      <c r="T625" s="253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T625" s="254" t="s">
        <v>208</v>
      </c>
      <c r="AU625" s="254" t="s">
        <v>81</v>
      </c>
      <c r="AV625" s="14" t="s">
        <v>81</v>
      </c>
      <c r="AW625" s="14" t="s">
        <v>33</v>
      </c>
      <c r="AX625" s="14" t="s">
        <v>72</v>
      </c>
      <c r="AY625" s="254" t="s">
        <v>196</v>
      </c>
    </row>
    <row r="626" s="13" customFormat="1">
      <c r="A626" s="13"/>
      <c r="B626" s="233"/>
      <c r="C626" s="234"/>
      <c r="D626" s="235" t="s">
        <v>208</v>
      </c>
      <c r="E626" s="236" t="s">
        <v>19</v>
      </c>
      <c r="F626" s="237" t="s">
        <v>3023</v>
      </c>
      <c r="G626" s="234"/>
      <c r="H626" s="236" t="s">
        <v>19</v>
      </c>
      <c r="I626" s="238"/>
      <c r="J626" s="234"/>
      <c r="K626" s="234"/>
      <c r="L626" s="239"/>
      <c r="M626" s="240"/>
      <c r="N626" s="241"/>
      <c r="O626" s="241"/>
      <c r="P626" s="241"/>
      <c r="Q626" s="241"/>
      <c r="R626" s="241"/>
      <c r="S626" s="241"/>
      <c r="T626" s="242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3" t="s">
        <v>208</v>
      </c>
      <c r="AU626" s="243" t="s">
        <v>81</v>
      </c>
      <c r="AV626" s="13" t="s">
        <v>79</v>
      </c>
      <c r="AW626" s="13" t="s">
        <v>33</v>
      </c>
      <c r="AX626" s="13" t="s">
        <v>72</v>
      </c>
      <c r="AY626" s="243" t="s">
        <v>196</v>
      </c>
    </row>
    <row r="627" s="13" customFormat="1">
      <c r="A627" s="13"/>
      <c r="B627" s="233"/>
      <c r="C627" s="234"/>
      <c r="D627" s="235" t="s">
        <v>208</v>
      </c>
      <c r="E627" s="236" t="s">
        <v>19</v>
      </c>
      <c r="F627" s="237" t="s">
        <v>3024</v>
      </c>
      <c r="G627" s="234"/>
      <c r="H627" s="236" t="s">
        <v>19</v>
      </c>
      <c r="I627" s="238"/>
      <c r="J627" s="234"/>
      <c r="K627" s="234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208</v>
      </c>
      <c r="AU627" s="243" t="s">
        <v>81</v>
      </c>
      <c r="AV627" s="13" t="s">
        <v>79</v>
      </c>
      <c r="AW627" s="13" t="s">
        <v>33</v>
      </c>
      <c r="AX627" s="13" t="s">
        <v>72</v>
      </c>
      <c r="AY627" s="243" t="s">
        <v>196</v>
      </c>
    </row>
    <row r="628" s="13" customFormat="1">
      <c r="A628" s="13"/>
      <c r="B628" s="233"/>
      <c r="C628" s="234"/>
      <c r="D628" s="235" t="s">
        <v>208</v>
      </c>
      <c r="E628" s="236" t="s">
        <v>19</v>
      </c>
      <c r="F628" s="237" t="s">
        <v>401</v>
      </c>
      <c r="G628" s="234"/>
      <c r="H628" s="236" t="s">
        <v>19</v>
      </c>
      <c r="I628" s="238"/>
      <c r="J628" s="234"/>
      <c r="K628" s="234"/>
      <c r="L628" s="239"/>
      <c r="M628" s="240"/>
      <c r="N628" s="241"/>
      <c r="O628" s="241"/>
      <c r="P628" s="241"/>
      <c r="Q628" s="241"/>
      <c r="R628" s="241"/>
      <c r="S628" s="241"/>
      <c r="T628" s="242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3" t="s">
        <v>208</v>
      </c>
      <c r="AU628" s="243" t="s">
        <v>81</v>
      </c>
      <c r="AV628" s="13" t="s">
        <v>79</v>
      </c>
      <c r="AW628" s="13" t="s">
        <v>33</v>
      </c>
      <c r="AX628" s="13" t="s">
        <v>72</v>
      </c>
      <c r="AY628" s="243" t="s">
        <v>196</v>
      </c>
    </row>
    <row r="629" s="14" customFormat="1">
      <c r="A629" s="14"/>
      <c r="B629" s="244"/>
      <c r="C629" s="245"/>
      <c r="D629" s="235" t="s">
        <v>208</v>
      </c>
      <c r="E629" s="246" t="s">
        <v>19</v>
      </c>
      <c r="F629" s="247" t="s">
        <v>3046</v>
      </c>
      <c r="G629" s="245"/>
      <c r="H629" s="248">
        <v>0.104</v>
      </c>
      <c r="I629" s="249"/>
      <c r="J629" s="245"/>
      <c r="K629" s="245"/>
      <c r="L629" s="250"/>
      <c r="M629" s="251"/>
      <c r="N629" s="252"/>
      <c r="O629" s="252"/>
      <c r="P629" s="252"/>
      <c r="Q629" s="252"/>
      <c r="R629" s="252"/>
      <c r="S629" s="252"/>
      <c r="T629" s="253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54" t="s">
        <v>208</v>
      </c>
      <c r="AU629" s="254" t="s">
        <v>81</v>
      </c>
      <c r="AV629" s="14" t="s">
        <v>81</v>
      </c>
      <c r="AW629" s="14" t="s">
        <v>33</v>
      </c>
      <c r="AX629" s="14" t="s">
        <v>72</v>
      </c>
      <c r="AY629" s="254" t="s">
        <v>196</v>
      </c>
    </row>
    <row r="630" s="13" customFormat="1">
      <c r="A630" s="13"/>
      <c r="B630" s="233"/>
      <c r="C630" s="234"/>
      <c r="D630" s="235" t="s">
        <v>208</v>
      </c>
      <c r="E630" s="236" t="s">
        <v>19</v>
      </c>
      <c r="F630" s="237" t="s">
        <v>2969</v>
      </c>
      <c r="G630" s="234"/>
      <c r="H630" s="236" t="s">
        <v>19</v>
      </c>
      <c r="I630" s="238"/>
      <c r="J630" s="234"/>
      <c r="K630" s="234"/>
      <c r="L630" s="239"/>
      <c r="M630" s="240"/>
      <c r="N630" s="241"/>
      <c r="O630" s="241"/>
      <c r="P630" s="241"/>
      <c r="Q630" s="241"/>
      <c r="R630" s="241"/>
      <c r="S630" s="241"/>
      <c r="T630" s="242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3" t="s">
        <v>208</v>
      </c>
      <c r="AU630" s="243" t="s">
        <v>81</v>
      </c>
      <c r="AV630" s="13" t="s">
        <v>79</v>
      </c>
      <c r="AW630" s="13" t="s">
        <v>33</v>
      </c>
      <c r="AX630" s="13" t="s">
        <v>72</v>
      </c>
      <c r="AY630" s="243" t="s">
        <v>196</v>
      </c>
    </row>
    <row r="631" s="16" customFormat="1">
      <c r="A631" s="16"/>
      <c r="B631" s="266"/>
      <c r="C631" s="267"/>
      <c r="D631" s="235" t="s">
        <v>208</v>
      </c>
      <c r="E631" s="268" t="s">
        <v>19</v>
      </c>
      <c r="F631" s="269" t="s">
        <v>2970</v>
      </c>
      <c r="G631" s="267"/>
      <c r="H631" s="270">
        <v>12.720000000000001</v>
      </c>
      <c r="I631" s="271"/>
      <c r="J631" s="267"/>
      <c r="K631" s="267"/>
      <c r="L631" s="272"/>
      <c r="M631" s="273"/>
      <c r="N631" s="274"/>
      <c r="O631" s="274"/>
      <c r="P631" s="274"/>
      <c r="Q631" s="274"/>
      <c r="R631" s="274"/>
      <c r="S631" s="274"/>
      <c r="T631" s="275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T631" s="276" t="s">
        <v>208</v>
      </c>
      <c r="AU631" s="276" t="s">
        <v>81</v>
      </c>
      <c r="AV631" s="16" t="s">
        <v>226</v>
      </c>
      <c r="AW631" s="16" t="s">
        <v>33</v>
      </c>
      <c r="AX631" s="16" t="s">
        <v>72</v>
      </c>
      <c r="AY631" s="276" t="s">
        <v>196</v>
      </c>
    </row>
    <row r="632" s="13" customFormat="1">
      <c r="A632" s="13"/>
      <c r="B632" s="233"/>
      <c r="C632" s="234"/>
      <c r="D632" s="235" t="s">
        <v>208</v>
      </c>
      <c r="E632" s="236" t="s">
        <v>19</v>
      </c>
      <c r="F632" s="237" t="s">
        <v>2971</v>
      </c>
      <c r="G632" s="234"/>
      <c r="H632" s="236" t="s">
        <v>19</v>
      </c>
      <c r="I632" s="238"/>
      <c r="J632" s="234"/>
      <c r="K632" s="234"/>
      <c r="L632" s="239"/>
      <c r="M632" s="240"/>
      <c r="N632" s="241"/>
      <c r="O632" s="241"/>
      <c r="P632" s="241"/>
      <c r="Q632" s="241"/>
      <c r="R632" s="241"/>
      <c r="S632" s="241"/>
      <c r="T632" s="242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3" t="s">
        <v>208</v>
      </c>
      <c r="AU632" s="243" t="s">
        <v>81</v>
      </c>
      <c r="AV632" s="13" t="s">
        <v>79</v>
      </c>
      <c r="AW632" s="13" t="s">
        <v>33</v>
      </c>
      <c r="AX632" s="13" t="s">
        <v>72</v>
      </c>
      <c r="AY632" s="243" t="s">
        <v>196</v>
      </c>
    </row>
    <row r="633" s="14" customFormat="1">
      <c r="A633" s="14"/>
      <c r="B633" s="244"/>
      <c r="C633" s="245"/>
      <c r="D633" s="235" t="s">
        <v>208</v>
      </c>
      <c r="E633" s="246" t="s">
        <v>19</v>
      </c>
      <c r="F633" s="247" t="s">
        <v>3047</v>
      </c>
      <c r="G633" s="245"/>
      <c r="H633" s="248">
        <v>63.600000000000001</v>
      </c>
      <c r="I633" s="249"/>
      <c r="J633" s="245"/>
      <c r="K633" s="245"/>
      <c r="L633" s="250"/>
      <c r="M633" s="251"/>
      <c r="N633" s="252"/>
      <c r="O633" s="252"/>
      <c r="P633" s="252"/>
      <c r="Q633" s="252"/>
      <c r="R633" s="252"/>
      <c r="S633" s="252"/>
      <c r="T633" s="253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4" t="s">
        <v>208</v>
      </c>
      <c r="AU633" s="254" t="s">
        <v>81</v>
      </c>
      <c r="AV633" s="14" t="s">
        <v>81</v>
      </c>
      <c r="AW633" s="14" t="s">
        <v>33</v>
      </c>
      <c r="AX633" s="14" t="s">
        <v>72</v>
      </c>
      <c r="AY633" s="254" t="s">
        <v>196</v>
      </c>
    </row>
    <row r="634" s="16" customFormat="1">
      <c r="A634" s="16"/>
      <c r="B634" s="266"/>
      <c r="C634" s="267"/>
      <c r="D634" s="235" t="s">
        <v>208</v>
      </c>
      <c r="E634" s="268" t="s">
        <v>19</v>
      </c>
      <c r="F634" s="269" t="s">
        <v>2973</v>
      </c>
      <c r="G634" s="267"/>
      <c r="H634" s="270">
        <v>63.600000000000001</v>
      </c>
      <c r="I634" s="271"/>
      <c r="J634" s="267"/>
      <c r="K634" s="267"/>
      <c r="L634" s="272"/>
      <c r="M634" s="273"/>
      <c r="N634" s="274"/>
      <c r="O634" s="274"/>
      <c r="P634" s="274"/>
      <c r="Q634" s="274"/>
      <c r="R634" s="274"/>
      <c r="S634" s="274"/>
      <c r="T634" s="275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T634" s="276" t="s">
        <v>208</v>
      </c>
      <c r="AU634" s="276" t="s">
        <v>81</v>
      </c>
      <c r="AV634" s="16" t="s">
        <v>226</v>
      </c>
      <c r="AW634" s="16" t="s">
        <v>33</v>
      </c>
      <c r="AX634" s="16" t="s">
        <v>72</v>
      </c>
      <c r="AY634" s="276" t="s">
        <v>196</v>
      </c>
    </row>
    <row r="635" s="15" customFormat="1">
      <c r="A635" s="15"/>
      <c r="B635" s="255"/>
      <c r="C635" s="256"/>
      <c r="D635" s="235" t="s">
        <v>208</v>
      </c>
      <c r="E635" s="257" t="s">
        <v>19</v>
      </c>
      <c r="F635" s="258" t="s">
        <v>219</v>
      </c>
      <c r="G635" s="256"/>
      <c r="H635" s="259">
        <v>76.319999999999993</v>
      </c>
      <c r="I635" s="260"/>
      <c r="J635" s="256"/>
      <c r="K635" s="256"/>
      <c r="L635" s="261"/>
      <c r="M635" s="262"/>
      <c r="N635" s="263"/>
      <c r="O635" s="263"/>
      <c r="P635" s="263"/>
      <c r="Q635" s="263"/>
      <c r="R635" s="263"/>
      <c r="S635" s="263"/>
      <c r="T635" s="264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T635" s="265" t="s">
        <v>208</v>
      </c>
      <c r="AU635" s="265" t="s">
        <v>81</v>
      </c>
      <c r="AV635" s="15" t="s">
        <v>204</v>
      </c>
      <c r="AW635" s="15" t="s">
        <v>33</v>
      </c>
      <c r="AX635" s="15" t="s">
        <v>79</v>
      </c>
      <c r="AY635" s="265" t="s">
        <v>196</v>
      </c>
    </row>
    <row r="636" s="14" customFormat="1">
      <c r="A636" s="14"/>
      <c r="B636" s="244"/>
      <c r="C636" s="245"/>
      <c r="D636" s="235" t="s">
        <v>208</v>
      </c>
      <c r="E636" s="245"/>
      <c r="F636" s="247" t="s">
        <v>3050</v>
      </c>
      <c r="G636" s="245"/>
      <c r="H636" s="248">
        <v>763.20000000000005</v>
      </c>
      <c r="I636" s="249"/>
      <c r="J636" s="245"/>
      <c r="K636" s="245"/>
      <c r="L636" s="250"/>
      <c r="M636" s="251"/>
      <c r="N636" s="252"/>
      <c r="O636" s="252"/>
      <c r="P636" s="252"/>
      <c r="Q636" s="252"/>
      <c r="R636" s="252"/>
      <c r="S636" s="252"/>
      <c r="T636" s="253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54" t="s">
        <v>208</v>
      </c>
      <c r="AU636" s="254" t="s">
        <v>81</v>
      </c>
      <c r="AV636" s="14" t="s">
        <v>81</v>
      </c>
      <c r="AW636" s="14" t="s">
        <v>4</v>
      </c>
      <c r="AX636" s="14" t="s">
        <v>79</v>
      </c>
      <c r="AY636" s="254" t="s">
        <v>196</v>
      </c>
    </row>
    <row r="637" s="2" customFormat="1" ht="24.15" customHeight="1">
      <c r="A637" s="41"/>
      <c r="B637" s="42"/>
      <c r="C637" s="215" t="s">
        <v>627</v>
      </c>
      <c r="D637" s="215" t="s">
        <v>199</v>
      </c>
      <c r="E637" s="216" t="s">
        <v>1073</v>
      </c>
      <c r="F637" s="217" t="s">
        <v>1074</v>
      </c>
      <c r="G637" s="218" t="s">
        <v>317</v>
      </c>
      <c r="H637" s="219">
        <v>0.032000000000000001</v>
      </c>
      <c r="I637" s="220"/>
      <c r="J637" s="221">
        <f>ROUND(I637*H637,2)</f>
        <v>0</v>
      </c>
      <c r="K637" s="217" t="s">
        <v>203</v>
      </c>
      <c r="L637" s="47"/>
      <c r="M637" s="222" t="s">
        <v>19</v>
      </c>
      <c r="N637" s="223" t="s">
        <v>43</v>
      </c>
      <c r="O637" s="87"/>
      <c r="P637" s="224">
        <f>O637*H637</f>
        <v>0</v>
      </c>
      <c r="Q637" s="224">
        <v>0</v>
      </c>
      <c r="R637" s="224">
        <f>Q637*H637</f>
        <v>0</v>
      </c>
      <c r="S637" s="224">
        <v>0</v>
      </c>
      <c r="T637" s="225">
        <f>S637*H637</f>
        <v>0</v>
      </c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R637" s="226" t="s">
        <v>204</v>
      </c>
      <c r="AT637" s="226" t="s">
        <v>199</v>
      </c>
      <c r="AU637" s="226" t="s">
        <v>81</v>
      </c>
      <c r="AY637" s="20" t="s">
        <v>196</v>
      </c>
      <c r="BE637" s="227">
        <f>IF(N637="základní",J637,0)</f>
        <v>0</v>
      </c>
      <c r="BF637" s="227">
        <f>IF(N637="snížená",J637,0)</f>
        <v>0</v>
      </c>
      <c r="BG637" s="227">
        <f>IF(N637="zákl. přenesená",J637,0)</f>
        <v>0</v>
      </c>
      <c r="BH637" s="227">
        <f>IF(N637="sníž. přenesená",J637,0)</f>
        <v>0</v>
      </c>
      <c r="BI637" s="227">
        <f>IF(N637="nulová",J637,0)</f>
        <v>0</v>
      </c>
      <c r="BJ637" s="20" t="s">
        <v>79</v>
      </c>
      <c r="BK637" s="227">
        <f>ROUND(I637*H637,2)</f>
        <v>0</v>
      </c>
      <c r="BL637" s="20" t="s">
        <v>204</v>
      </c>
      <c r="BM637" s="226" t="s">
        <v>3051</v>
      </c>
    </row>
    <row r="638" s="2" customFormat="1">
      <c r="A638" s="41"/>
      <c r="B638" s="42"/>
      <c r="C638" s="43"/>
      <c r="D638" s="228" t="s">
        <v>206</v>
      </c>
      <c r="E638" s="43"/>
      <c r="F638" s="229" t="s">
        <v>1076</v>
      </c>
      <c r="G638" s="43"/>
      <c r="H638" s="43"/>
      <c r="I638" s="230"/>
      <c r="J638" s="43"/>
      <c r="K638" s="43"/>
      <c r="L638" s="47"/>
      <c r="M638" s="231"/>
      <c r="N638" s="232"/>
      <c r="O638" s="87"/>
      <c r="P638" s="87"/>
      <c r="Q638" s="87"/>
      <c r="R638" s="87"/>
      <c r="S638" s="87"/>
      <c r="T638" s="88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T638" s="20" t="s">
        <v>206</v>
      </c>
      <c r="AU638" s="20" t="s">
        <v>81</v>
      </c>
    </row>
    <row r="639" s="14" customFormat="1">
      <c r="A639" s="14"/>
      <c r="B639" s="244"/>
      <c r="C639" s="245"/>
      <c r="D639" s="235" t="s">
        <v>208</v>
      </c>
      <c r="E639" s="246" t="s">
        <v>19</v>
      </c>
      <c r="F639" s="247" t="s">
        <v>3052</v>
      </c>
      <c r="G639" s="245"/>
      <c r="H639" s="248">
        <v>0.032000000000000001</v>
      </c>
      <c r="I639" s="249"/>
      <c r="J639" s="245"/>
      <c r="K639" s="245"/>
      <c r="L639" s="250"/>
      <c r="M639" s="251"/>
      <c r="N639" s="252"/>
      <c r="O639" s="252"/>
      <c r="P639" s="252"/>
      <c r="Q639" s="252"/>
      <c r="R639" s="252"/>
      <c r="S639" s="252"/>
      <c r="T639" s="253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4" t="s">
        <v>208</v>
      </c>
      <c r="AU639" s="254" t="s">
        <v>81</v>
      </c>
      <c r="AV639" s="14" t="s">
        <v>81</v>
      </c>
      <c r="AW639" s="14" t="s">
        <v>33</v>
      </c>
      <c r="AX639" s="14" t="s">
        <v>79</v>
      </c>
      <c r="AY639" s="254" t="s">
        <v>196</v>
      </c>
    </row>
    <row r="640" s="2" customFormat="1" ht="33" customHeight="1">
      <c r="A640" s="41"/>
      <c r="B640" s="42"/>
      <c r="C640" s="215" t="s">
        <v>1310</v>
      </c>
      <c r="D640" s="215" t="s">
        <v>199</v>
      </c>
      <c r="E640" s="216" t="s">
        <v>2454</v>
      </c>
      <c r="F640" s="217" t="s">
        <v>2455</v>
      </c>
      <c r="G640" s="218" t="s">
        <v>317</v>
      </c>
      <c r="H640" s="219">
        <v>0.032000000000000001</v>
      </c>
      <c r="I640" s="220"/>
      <c r="J640" s="221">
        <f>ROUND(I640*H640,2)</f>
        <v>0</v>
      </c>
      <c r="K640" s="217" t="s">
        <v>203</v>
      </c>
      <c r="L640" s="47"/>
      <c r="M640" s="222" t="s">
        <v>19</v>
      </c>
      <c r="N640" s="223" t="s">
        <v>43</v>
      </c>
      <c r="O640" s="87"/>
      <c r="P640" s="224">
        <f>O640*H640</f>
        <v>0</v>
      </c>
      <c r="Q640" s="224">
        <v>0</v>
      </c>
      <c r="R640" s="224">
        <f>Q640*H640</f>
        <v>0</v>
      </c>
      <c r="S640" s="224">
        <v>0</v>
      </c>
      <c r="T640" s="225">
        <f>S640*H640</f>
        <v>0</v>
      </c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R640" s="226" t="s">
        <v>204</v>
      </c>
      <c r="AT640" s="226" t="s">
        <v>199</v>
      </c>
      <c r="AU640" s="226" t="s">
        <v>81</v>
      </c>
      <c r="AY640" s="20" t="s">
        <v>196</v>
      </c>
      <c r="BE640" s="227">
        <f>IF(N640="základní",J640,0)</f>
        <v>0</v>
      </c>
      <c r="BF640" s="227">
        <f>IF(N640="snížená",J640,0)</f>
        <v>0</v>
      </c>
      <c r="BG640" s="227">
        <f>IF(N640="zákl. přenesená",J640,0)</f>
        <v>0</v>
      </c>
      <c r="BH640" s="227">
        <f>IF(N640="sníž. přenesená",J640,0)</f>
        <v>0</v>
      </c>
      <c r="BI640" s="227">
        <f>IF(N640="nulová",J640,0)</f>
        <v>0</v>
      </c>
      <c r="BJ640" s="20" t="s">
        <v>79</v>
      </c>
      <c r="BK640" s="227">
        <f>ROUND(I640*H640,2)</f>
        <v>0</v>
      </c>
      <c r="BL640" s="20" t="s">
        <v>204</v>
      </c>
      <c r="BM640" s="226" t="s">
        <v>3053</v>
      </c>
    </row>
    <row r="641" s="2" customFormat="1">
      <c r="A641" s="41"/>
      <c r="B641" s="42"/>
      <c r="C641" s="43"/>
      <c r="D641" s="228" t="s">
        <v>206</v>
      </c>
      <c r="E641" s="43"/>
      <c r="F641" s="229" t="s">
        <v>2457</v>
      </c>
      <c r="G641" s="43"/>
      <c r="H641" s="43"/>
      <c r="I641" s="230"/>
      <c r="J641" s="43"/>
      <c r="K641" s="43"/>
      <c r="L641" s="47"/>
      <c r="M641" s="231"/>
      <c r="N641" s="232"/>
      <c r="O641" s="87"/>
      <c r="P641" s="87"/>
      <c r="Q641" s="87"/>
      <c r="R641" s="87"/>
      <c r="S641" s="87"/>
      <c r="T641" s="88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T641" s="20" t="s">
        <v>206</v>
      </c>
      <c r="AU641" s="20" t="s">
        <v>81</v>
      </c>
    </row>
    <row r="642" s="14" customFormat="1">
      <c r="A642" s="14"/>
      <c r="B642" s="244"/>
      <c r="C642" s="245"/>
      <c r="D642" s="235" t="s">
        <v>208</v>
      </c>
      <c r="E642" s="246" t="s">
        <v>19</v>
      </c>
      <c r="F642" s="247" t="s">
        <v>3052</v>
      </c>
      <c r="G642" s="245"/>
      <c r="H642" s="248">
        <v>0.032000000000000001</v>
      </c>
      <c r="I642" s="249"/>
      <c r="J642" s="245"/>
      <c r="K642" s="245"/>
      <c r="L642" s="250"/>
      <c r="M642" s="299"/>
      <c r="N642" s="300"/>
      <c r="O642" s="300"/>
      <c r="P642" s="300"/>
      <c r="Q642" s="300"/>
      <c r="R642" s="300"/>
      <c r="S642" s="300"/>
      <c r="T642" s="301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T642" s="254" t="s">
        <v>208</v>
      </c>
      <c r="AU642" s="254" t="s">
        <v>81</v>
      </c>
      <c r="AV642" s="14" t="s">
        <v>81</v>
      </c>
      <c r="AW642" s="14" t="s">
        <v>33</v>
      </c>
      <c r="AX642" s="14" t="s">
        <v>79</v>
      </c>
      <c r="AY642" s="254" t="s">
        <v>196</v>
      </c>
    </row>
    <row r="643" s="2" customFormat="1" ht="6.96" customHeight="1">
      <c r="A643" s="41"/>
      <c r="B643" s="62"/>
      <c r="C643" s="63"/>
      <c r="D643" s="63"/>
      <c r="E643" s="63"/>
      <c r="F643" s="63"/>
      <c r="G643" s="63"/>
      <c r="H643" s="63"/>
      <c r="I643" s="63"/>
      <c r="J643" s="63"/>
      <c r="K643" s="63"/>
      <c r="L643" s="47"/>
      <c r="M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</row>
  </sheetData>
  <sheetProtection sheet="1" autoFilter="0" formatColumns="0" formatRows="0" objects="1" scenarios="1" spinCount="100000" saltValue="xm/cUMnxjsJoBXzsMqjduG1KOzjPhPsECInYc79wnIZj88nBpaE4kOSZIa/yWlZPKhLjwmVj6Fkts42Gqc3JaA==" hashValue="2OY6vH33GxFpaPY/Gb2rGCgMefKQLP03Zn3Q1dDXVjRTD0zN80B0sj19b10RLUzfwujLLFZ33WbO5HKlRyAfaQ==" algorithmName="SHA-512" password="CC35"/>
  <autoFilter ref="C88:K64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3" r:id="rId1" display="https://podminky.urs.cz/item/CS_URS_2023_02/181111111"/>
    <hyperlink ref="F100" r:id="rId2" display="https://podminky.urs.cz/item/CS_URS_2022_01/184802111"/>
    <hyperlink ref="F107" r:id="rId3" display="https://podminky.urs.cz/item/CS_URS_2023_02/181411131"/>
    <hyperlink ref="F121" r:id="rId4" display="https://podminky.urs.cz/item/CS_URS_2022_01/184802611"/>
    <hyperlink ref="F128" r:id="rId5" display="https://podminky.urs.cz/item/CS_URS_2023_02/183451311"/>
    <hyperlink ref="F135" r:id="rId6" display="https://podminky.urs.cz/item/CS_URS_2023_02/183451411"/>
    <hyperlink ref="F142" r:id="rId7" display="https://podminky.urs.cz/item/CS_URS_2023_02/111151121"/>
    <hyperlink ref="F150" r:id="rId8" display="https://podminky.urs.cz/item/CS_URS_2023_02/185802113"/>
    <hyperlink ref="F164" r:id="rId9" display="https://podminky.urs.cz/item/CS_URS_2023_02/185802113"/>
    <hyperlink ref="F181" r:id="rId10" display="https://podminky.urs.cz/item/CS_URS_2023_02/185803111"/>
    <hyperlink ref="F188" r:id="rId11" display="https://podminky.urs.cz/item/CS_URS_2023_02/185803211"/>
    <hyperlink ref="F195" r:id="rId12" display="https://podminky.urs.cz/item/CS_URS_2023_02/185804215"/>
    <hyperlink ref="F202" r:id="rId13" display="https://podminky.urs.cz/item/CS_URS_2023_02/185808521"/>
    <hyperlink ref="F210" r:id="rId14" display="https://podminky.urs.cz/item/CS_URS_2023_02/185811211"/>
    <hyperlink ref="F217" r:id="rId15" display="https://podminky.urs.cz/item/CS_URS_2023_02/185804312"/>
    <hyperlink ref="F229" r:id="rId16" display="https://podminky.urs.cz/item/CS_URS_2023_02/185851121"/>
    <hyperlink ref="F241" r:id="rId17" display="https://podminky.urs.cz/item/CS_URS_2023_02/185851129"/>
    <hyperlink ref="F254" r:id="rId18" display="https://podminky.urs.cz/item/CS_URS_2023_02/998231411"/>
    <hyperlink ref="F257" r:id="rId19" display="https://podminky.urs.cz/item/CS_URS_2023_02/998231431"/>
    <hyperlink ref="F261" r:id="rId20" display="https://podminky.urs.cz/item/CS_URS_2023_02/181111111"/>
    <hyperlink ref="F268" r:id="rId21" display="https://podminky.urs.cz/item/CS_URS_2022_01/184802111"/>
    <hyperlink ref="F275" r:id="rId22" display="https://podminky.urs.cz/item/CS_URS_2023_02/181411121"/>
    <hyperlink ref="F291" r:id="rId23" display="https://podminky.urs.cz/item/CS_URS_2023_02/185802113"/>
    <hyperlink ref="F305" r:id="rId24" display="https://podminky.urs.cz/item/CS_URS_2023_02/185802113"/>
    <hyperlink ref="F322" r:id="rId25" display="https://podminky.urs.cz/item/CS_URS_2023_02/111151121"/>
    <hyperlink ref="F330" r:id="rId26" display="https://podminky.urs.cz/item/CS_URS_2023_02/185803211"/>
    <hyperlink ref="F337" r:id="rId27" display="https://podminky.urs.cz/item/CS_URS_2023_02/185808521"/>
    <hyperlink ref="F345" r:id="rId28" display="https://podminky.urs.cz/item/CS_URS_2023_02/185811211"/>
    <hyperlink ref="F352" r:id="rId29" display="https://podminky.urs.cz/item/CS_URS_2023_02/185804312"/>
    <hyperlink ref="F364" r:id="rId30" display="https://podminky.urs.cz/item/CS_URS_2023_02/185851121"/>
    <hyperlink ref="F376" r:id="rId31" display="https://podminky.urs.cz/item/CS_URS_2023_02/185851129"/>
    <hyperlink ref="F389" r:id="rId32" display="https://podminky.urs.cz/item/CS_URS_2023_02/998231411"/>
    <hyperlink ref="F392" r:id="rId33" display="https://podminky.urs.cz/item/CS_URS_2023_02/998231431"/>
    <hyperlink ref="F396" r:id="rId34" display="https://podminky.urs.cz/item/CS_URS_2023_02/181111111"/>
    <hyperlink ref="F412" r:id="rId35" display="https://podminky.urs.cz/item/CS_URS_2022_01/184802111"/>
    <hyperlink ref="F428" r:id="rId36" display="https://podminky.urs.cz/item/CS_URS_2023_02/181411121"/>
    <hyperlink ref="F461" r:id="rId37" display="https://podminky.urs.cz/item/CS_URS_2022_01/184802611"/>
    <hyperlink ref="F477" r:id="rId38" display="https://podminky.urs.cz/item/CS_URS_2023_02/183451311"/>
    <hyperlink ref="F493" r:id="rId39" display="https://podminky.urs.cz/item/CS_URS_2023_02/183451411"/>
    <hyperlink ref="F509" r:id="rId40" display="https://podminky.urs.cz/item/CS_URS_2023_02/185803211"/>
    <hyperlink ref="F525" r:id="rId41" display="https://podminky.urs.cz/item/CS_URS_2023_02/185804215"/>
    <hyperlink ref="F541" r:id="rId42" display="https://podminky.urs.cz/item/CS_URS_2023_02/185808521"/>
    <hyperlink ref="F558" r:id="rId43" display="https://podminky.urs.cz/item/CS_URS_2023_02/185811211"/>
    <hyperlink ref="F574" r:id="rId44" display="https://podminky.urs.cz/item/CS_URS_2023_02/185804312"/>
    <hyperlink ref="F595" r:id="rId45" display="https://podminky.urs.cz/item/CS_URS_2023_02/185851121"/>
    <hyperlink ref="F616" r:id="rId46" display="https://podminky.urs.cz/item/CS_URS_2023_02/185851129"/>
    <hyperlink ref="F638" r:id="rId47" display="https://podminky.urs.cz/item/CS_URS_2023_02/998231411"/>
    <hyperlink ref="F641" r:id="rId48" display="https://podminky.urs.cz/item/CS_URS_2023_02/9982314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9"/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155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2119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3054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ROUND((SUM(BE88:BE1004)),  2)</f>
        <v>0</v>
      </c>
      <c r="G35" s="41"/>
      <c r="H35" s="41"/>
      <c r="I35" s="160">
        <v>0.20999999999999999</v>
      </c>
      <c r="J35" s="159">
        <f>ROUND(((SUM(BE88:BE1004))*I35),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ROUND((SUM(BF88:BF1004)),  2)</f>
        <v>0</v>
      </c>
      <c r="G36" s="41"/>
      <c r="H36" s="41"/>
      <c r="I36" s="160">
        <v>0.14999999999999999</v>
      </c>
      <c r="J36" s="159">
        <f>ROUND(((SUM(BF88:BF1004))*I36),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ROUND((SUM(BG88:BG1004)),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ROUND((SUM(BH88:BH1004)),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ROUND((SUM(BI88:BI1004)),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2119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2023-065-04-08 - SO-04 - Krajinářské úpravy- výsadba - stromů a solitérů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895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722</v>
      </c>
      <c r="E66" s="185"/>
      <c r="F66" s="185"/>
      <c r="G66" s="185"/>
      <c r="H66" s="185"/>
      <c r="I66" s="185"/>
      <c r="J66" s="186">
        <f>J1000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181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Vědomice - Úprava ulice Na Zavadilce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166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2119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168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2023-065-04-08 - SO-04 - Krajinářské úpravy- výsadba - stromů a solitérů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6. 11. 2023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182</v>
      </c>
      <c r="D87" s="191" t="s">
        <v>57</v>
      </c>
      <c r="E87" s="191" t="s">
        <v>53</v>
      </c>
      <c r="F87" s="191" t="s">
        <v>54</v>
      </c>
      <c r="G87" s="191" t="s">
        <v>183</v>
      </c>
      <c r="H87" s="191" t="s">
        <v>184</v>
      </c>
      <c r="I87" s="191" t="s">
        <v>185</v>
      </c>
      <c r="J87" s="191" t="s">
        <v>173</v>
      </c>
      <c r="K87" s="192" t="s">
        <v>186</v>
      </c>
      <c r="L87" s="193"/>
      <c r="M87" s="95" t="s">
        <v>19</v>
      </c>
      <c r="N87" s="96" t="s">
        <v>42</v>
      </c>
      <c r="O87" s="96" t="s">
        <v>187</v>
      </c>
      <c r="P87" s="96" t="s">
        <v>188</v>
      </c>
      <c r="Q87" s="96" t="s">
        <v>189</v>
      </c>
      <c r="R87" s="96" t="s">
        <v>190</v>
      </c>
      <c r="S87" s="96" t="s">
        <v>191</v>
      </c>
      <c r="T87" s="97" t="s">
        <v>192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193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</f>
        <v>0</v>
      </c>
      <c r="Q88" s="99"/>
      <c r="R88" s="196">
        <f>R89</f>
        <v>31.989525279999999</v>
      </c>
      <c r="S88" s="99"/>
      <c r="T88" s="197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174</v>
      </c>
      <c r="BK88" s="198">
        <f>BK89</f>
        <v>0</v>
      </c>
    </row>
    <row r="89" s="12" customFormat="1" ht="25.92" customHeight="1">
      <c r="A89" s="12"/>
      <c r="B89" s="199"/>
      <c r="C89" s="200"/>
      <c r="D89" s="201" t="s">
        <v>71</v>
      </c>
      <c r="E89" s="202" t="s">
        <v>194</v>
      </c>
      <c r="F89" s="202" t="s">
        <v>195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P90+P1000</f>
        <v>0</v>
      </c>
      <c r="Q89" s="207"/>
      <c r="R89" s="208">
        <f>R90+R1000</f>
        <v>31.989525279999999</v>
      </c>
      <c r="S89" s="207"/>
      <c r="T89" s="209">
        <f>T90+T1000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79</v>
      </c>
      <c r="AT89" s="211" t="s">
        <v>71</v>
      </c>
      <c r="AU89" s="211" t="s">
        <v>72</v>
      </c>
      <c r="AY89" s="210" t="s">
        <v>196</v>
      </c>
      <c r="BK89" s="212">
        <f>BK90+BK1000</f>
        <v>0</v>
      </c>
    </row>
    <row r="90" s="12" customFormat="1" ht="22.8" customHeight="1">
      <c r="A90" s="12"/>
      <c r="B90" s="199"/>
      <c r="C90" s="200"/>
      <c r="D90" s="201" t="s">
        <v>71</v>
      </c>
      <c r="E90" s="213" t="s">
        <v>79</v>
      </c>
      <c r="F90" s="213" t="s">
        <v>898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SUM(P91:P999)</f>
        <v>0</v>
      </c>
      <c r="Q90" s="207"/>
      <c r="R90" s="208">
        <f>SUM(R91:R999)</f>
        <v>31.989525279999999</v>
      </c>
      <c r="S90" s="207"/>
      <c r="T90" s="209">
        <f>SUM(T91:T999)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79</v>
      </c>
      <c r="AT90" s="211" t="s">
        <v>71</v>
      </c>
      <c r="AU90" s="211" t="s">
        <v>79</v>
      </c>
      <c r="AY90" s="210" t="s">
        <v>196</v>
      </c>
      <c r="BK90" s="212">
        <f>SUM(BK91:BK999)</f>
        <v>0</v>
      </c>
    </row>
    <row r="91" s="2" customFormat="1" ht="24.15" customHeight="1">
      <c r="A91" s="41"/>
      <c r="B91" s="42"/>
      <c r="C91" s="215" t="s">
        <v>79</v>
      </c>
      <c r="D91" s="215" t="s">
        <v>199</v>
      </c>
      <c r="E91" s="216" t="s">
        <v>3055</v>
      </c>
      <c r="F91" s="217" t="s">
        <v>3056</v>
      </c>
      <c r="G91" s="218" t="s">
        <v>943</v>
      </c>
      <c r="H91" s="219">
        <v>20</v>
      </c>
      <c r="I91" s="220"/>
      <c r="J91" s="221">
        <f>ROUND(I91*H91,2)</f>
        <v>0</v>
      </c>
      <c r="K91" s="217" t="s">
        <v>203</v>
      </c>
      <c r="L91" s="47"/>
      <c r="M91" s="222" t="s">
        <v>19</v>
      </c>
      <c r="N91" s="223" t="s">
        <v>43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204</v>
      </c>
      <c r="AT91" s="226" t="s">
        <v>199</v>
      </c>
      <c r="AU91" s="226" t="s">
        <v>81</v>
      </c>
      <c r="AY91" s="20" t="s">
        <v>196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79</v>
      </c>
      <c r="BK91" s="227">
        <f>ROUND(I91*H91,2)</f>
        <v>0</v>
      </c>
      <c r="BL91" s="20" t="s">
        <v>204</v>
      </c>
      <c r="BM91" s="226" t="s">
        <v>3057</v>
      </c>
    </row>
    <row r="92" s="2" customFormat="1">
      <c r="A92" s="41"/>
      <c r="B92" s="42"/>
      <c r="C92" s="43"/>
      <c r="D92" s="228" t="s">
        <v>206</v>
      </c>
      <c r="E92" s="43"/>
      <c r="F92" s="229" t="s">
        <v>3058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206</v>
      </c>
      <c r="AU92" s="20" t="s">
        <v>81</v>
      </c>
    </row>
    <row r="93" s="13" customFormat="1">
      <c r="A93" s="13"/>
      <c r="B93" s="233"/>
      <c r="C93" s="234"/>
      <c r="D93" s="235" t="s">
        <v>208</v>
      </c>
      <c r="E93" s="236" t="s">
        <v>19</v>
      </c>
      <c r="F93" s="237" t="s">
        <v>3059</v>
      </c>
      <c r="G93" s="234"/>
      <c r="H93" s="236" t="s">
        <v>19</v>
      </c>
      <c r="I93" s="238"/>
      <c r="J93" s="234"/>
      <c r="K93" s="234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208</v>
      </c>
      <c r="AU93" s="243" t="s">
        <v>81</v>
      </c>
      <c r="AV93" s="13" t="s">
        <v>79</v>
      </c>
      <c r="AW93" s="13" t="s">
        <v>33</v>
      </c>
      <c r="AX93" s="13" t="s">
        <v>72</v>
      </c>
      <c r="AY93" s="243" t="s">
        <v>196</v>
      </c>
    </row>
    <row r="94" s="13" customFormat="1">
      <c r="A94" s="13"/>
      <c r="B94" s="233"/>
      <c r="C94" s="234"/>
      <c r="D94" s="235" t="s">
        <v>208</v>
      </c>
      <c r="E94" s="236" t="s">
        <v>19</v>
      </c>
      <c r="F94" s="237" t="s">
        <v>3060</v>
      </c>
      <c r="G94" s="234"/>
      <c r="H94" s="236" t="s">
        <v>19</v>
      </c>
      <c r="I94" s="238"/>
      <c r="J94" s="234"/>
      <c r="K94" s="234"/>
      <c r="L94" s="239"/>
      <c r="M94" s="240"/>
      <c r="N94" s="241"/>
      <c r="O94" s="241"/>
      <c r="P94" s="241"/>
      <c r="Q94" s="241"/>
      <c r="R94" s="241"/>
      <c r="S94" s="241"/>
      <c r="T94" s="24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208</v>
      </c>
      <c r="AU94" s="243" t="s">
        <v>81</v>
      </c>
      <c r="AV94" s="13" t="s">
        <v>79</v>
      </c>
      <c r="AW94" s="13" t="s">
        <v>33</v>
      </c>
      <c r="AX94" s="13" t="s">
        <v>72</v>
      </c>
      <c r="AY94" s="243" t="s">
        <v>196</v>
      </c>
    </row>
    <row r="95" s="13" customFormat="1">
      <c r="A95" s="13"/>
      <c r="B95" s="233"/>
      <c r="C95" s="234"/>
      <c r="D95" s="235" t="s">
        <v>208</v>
      </c>
      <c r="E95" s="236" t="s">
        <v>19</v>
      </c>
      <c r="F95" s="237" t="s">
        <v>3061</v>
      </c>
      <c r="G95" s="234"/>
      <c r="H95" s="236" t="s">
        <v>19</v>
      </c>
      <c r="I95" s="238"/>
      <c r="J95" s="234"/>
      <c r="K95" s="234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208</v>
      </c>
      <c r="AU95" s="243" t="s">
        <v>81</v>
      </c>
      <c r="AV95" s="13" t="s">
        <v>79</v>
      </c>
      <c r="AW95" s="13" t="s">
        <v>33</v>
      </c>
      <c r="AX95" s="13" t="s">
        <v>72</v>
      </c>
      <c r="AY95" s="243" t="s">
        <v>196</v>
      </c>
    </row>
    <row r="96" s="13" customFormat="1">
      <c r="A96" s="13"/>
      <c r="B96" s="233"/>
      <c r="C96" s="234"/>
      <c r="D96" s="235" t="s">
        <v>208</v>
      </c>
      <c r="E96" s="236" t="s">
        <v>19</v>
      </c>
      <c r="F96" s="237" t="s">
        <v>3061</v>
      </c>
      <c r="G96" s="234"/>
      <c r="H96" s="236" t="s">
        <v>19</v>
      </c>
      <c r="I96" s="238"/>
      <c r="J96" s="234"/>
      <c r="K96" s="234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208</v>
      </c>
      <c r="AU96" s="243" t="s">
        <v>81</v>
      </c>
      <c r="AV96" s="13" t="s">
        <v>79</v>
      </c>
      <c r="AW96" s="13" t="s">
        <v>33</v>
      </c>
      <c r="AX96" s="13" t="s">
        <v>72</v>
      </c>
      <c r="AY96" s="243" t="s">
        <v>196</v>
      </c>
    </row>
    <row r="97" s="13" customFormat="1">
      <c r="A97" s="13"/>
      <c r="B97" s="233"/>
      <c r="C97" s="234"/>
      <c r="D97" s="235" t="s">
        <v>208</v>
      </c>
      <c r="E97" s="236" t="s">
        <v>19</v>
      </c>
      <c r="F97" s="237" t="s">
        <v>3062</v>
      </c>
      <c r="G97" s="234"/>
      <c r="H97" s="236" t="s">
        <v>19</v>
      </c>
      <c r="I97" s="238"/>
      <c r="J97" s="234"/>
      <c r="K97" s="234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208</v>
      </c>
      <c r="AU97" s="243" t="s">
        <v>81</v>
      </c>
      <c r="AV97" s="13" t="s">
        <v>79</v>
      </c>
      <c r="AW97" s="13" t="s">
        <v>33</v>
      </c>
      <c r="AX97" s="13" t="s">
        <v>72</v>
      </c>
      <c r="AY97" s="243" t="s">
        <v>196</v>
      </c>
    </row>
    <row r="98" s="13" customFormat="1">
      <c r="A98" s="13"/>
      <c r="B98" s="233"/>
      <c r="C98" s="234"/>
      <c r="D98" s="235" t="s">
        <v>208</v>
      </c>
      <c r="E98" s="236" t="s">
        <v>19</v>
      </c>
      <c r="F98" s="237" t="s">
        <v>3063</v>
      </c>
      <c r="G98" s="234"/>
      <c r="H98" s="236" t="s">
        <v>19</v>
      </c>
      <c r="I98" s="238"/>
      <c r="J98" s="234"/>
      <c r="K98" s="234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208</v>
      </c>
      <c r="AU98" s="243" t="s">
        <v>81</v>
      </c>
      <c r="AV98" s="13" t="s">
        <v>79</v>
      </c>
      <c r="AW98" s="13" t="s">
        <v>33</v>
      </c>
      <c r="AX98" s="13" t="s">
        <v>72</v>
      </c>
      <c r="AY98" s="243" t="s">
        <v>196</v>
      </c>
    </row>
    <row r="99" s="13" customFormat="1">
      <c r="A99" s="13"/>
      <c r="B99" s="233"/>
      <c r="C99" s="234"/>
      <c r="D99" s="235" t="s">
        <v>208</v>
      </c>
      <c r="E99" s="236" t="s">
        <v>19</v>
      </c>
      <c r="F99" s="237" t="s">
        <v>489</v>
      </c>
      <c r="G99" s="234"/>
      <c r="H99" s="236" t="s">
        <v>19</v>
      </c>
      <c r="I99" s="238"/>
      <c r="J99" s="234"/>
      <c r="K99" s="234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208</v>
      </c>
      <c r="AU99" s="243" t="s">
        <v>81</v>
      </c>
      <c r="AV99" s="13" t="s">
        <v>79</v>
      </c>
      <c r="AW99" s="13" t="s">
        <v>33</v>
      </c>
      <c r="AX99" s="13" t="s">
        <v>72</v>
      </c>
      <c r="AY99" s="243" t="s">
        <v>196</v>
      </c>
    </row>
    <row r="100" s="14" customFormat="1">
      <c r="A100" s="14"/>
      <c r="B100" s="244"/>
      <c r="C100" s="245"/>
      <c r="D100" s="235" t="s">
        <v>208</v>
      </c>
      <c r="E100" s="246" t="s">
        <v>19</v>
      </c>
      <c r="F100" s="247" t="s">
        <v>79</v>
      </c>
      <c r="G100" s="245"/>
      <c r="H100" s="248">
        <v>1</v>
      </c>
      <c r="I100" s="249"/>
      <c r="J100" s="245"/>
      <c r="K100" s="245"/>
      <c r="L100" s="250"/>
      <c r="M100" s="251"/>
      <c r="N100" s="252"/>
      <c r="O100" s="252"/>
      <c r="P100" s="252"/>
      <c r="Q100" s="252"/>
      <c r="R100" s="252"/>
      <c r="S100" s="252"/>
      <c r="T100" s="253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4" t="s">
        <v>208</v>
      </c>
      <c r="AU100" s="254" t="s">
        <v>81</v>
      </c>
      <c r="AV100" s="14" t="s">
        <v>81</v>
      </c>
      <c r="AW100" s="14" t="s">
        <v>33</v>
      </c>
      <c r="AX100" s="14" t="s">
        <v>72</v>
      </c>
      <c r="AY100" s="254" t="s">
        <v>196</v>
      </c>
    </row>
    <row r="101" s="13" customFormat="1">
      <c r="A101" s="13"/>
      <c r="B101" s="233"/>
      <c r="C101" s="234"/>
      <c r="D101" s="235" t="s">
        <v>208</v>
      </c>
      <c r="E101" s="236" t="s">
        <v>19</v>
      </c>
      <c r="F101" s="237" t="s">
        <v>3061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208</v>
      </c>
      <c r="AU101" s="243" t="s">
        <v>81</v>
      </c>
      <c r="AV101" s="13" t="s">
        <v>79</v>
      </c>
      <c r="AW101" s="13" t="s">
        <v>33</v>
      </c>
      <c r="AX101" s="13" t="s">
        <v>72</v>
      </c>
      <c r="AY101" s="243" t="s">
        <v>196</v>
      </c>
    </row>
    <row r="102" s="13" customFormat="1">
      <c r="A102" s="13"/>
      <c r="B102" s="233"/>
      <c r="C102" s="234"/>
      <c r="D102" s="235" t="s">
        <v>208</v>
      </c>
      <c r="E102" s="236" t="s">
        <v>19</v>
      </c>
      <c r="F102" s="237" t="s">
        <v>3062</v>
      </c>
      <c r="G102" s="234"/>
      <c r="H102" s="236" t="s">
        <v>19</v>
      </c>
      <c r="I102" s="238"/>
      <c r="J102" s="234"/>
      <c r="K102" s="234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208</v>
      </c>
      <c r="AU102" s="243" t="s">
        <v>81</v>
      </c>
      <c r="AV102" s="13" t="s">
        <v>79</v>
      </c>
      <c r="AW102" s="13" t="s">
        <v>33</v>
      </c>
      <c r="AX102" s="13" t="s">
        <v>72</v>
      </c>
      <c r="AY102" s="243" t="s">
        <v>196</v>
      </c>
    </row>
    <row r="103" s="13" customFormat="1">
      <c r="A103" s="13"/>
      <c r="B103" s="233"/>
      <c r="C103" s="234"/>
      <c r="D103" s="235" t="s">
        <v>208</v>
      </c>
      <c r="E103" s="236" t="s">
        <v>19</v>
      </c>
      <c r="F103" s="237" t="s">
        <v>3063</v>
      </c>
      <c r="G103" s="234"/>
      <c r="H103" s="236" t="s">
        <v>19</v>
      </c>
      <c r="I103" s="238"/>
      <c r="J103" s="234"/>
      <c r="K103" s="234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208</v>
      </c>
      <c r="AU103" s="243" t="s">
        <v>81</v>
      </c>
      <c r="AV103" s="13" t="s">
        <v>79</v>
      </c>
      <c r="AW103" s="13" t="s">
        <v>33</v>
      </c>
      <c r="AX103" s="13" t="s">
        <v>72</v>
      </c>
      <c r="AY103" s="243" t="s">
        <v>196</v>
      </c>
    </row>
    <row r="104" s="13" customFormat="1">
      <c r="A104" s="13"/>
      <c r="B104" s="233"/>
      <c r="C104" s="234"/>
      <c r="D104" s="235" t="s">
        <v>208</v>
      </c>
      <c r="E104" s="236" t="s">
        <v>19</v>
      </c>
      <c r="F104" s="237" t="s">
        <v>401</v>
      </c>
      <c r="G104" s="234"/>
      <c r="H104" s="236" t="s">
        <v>19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208</v>
      </c>
      <c r="AU104" s="243" t="s">
        <v>81</v>
      </c>
      <c r="AV104" s="13" t="s">
        <v>79</v>
      </c>
      <c r="AW104" s="13" t="s">
        <v>33</v>
      </c>
      <c r="AX104" s="13" t="s">
        <v>72</v>
      </c>
      <c r="AY104" s="243" t="s">
        <v>196</v>
      </c>
    </row>
    <row r="105" s="14" customFormat="1">
      <c r="A105" s="14"/>
      <c r="B105" s="244"/>
      <c r="C105" s="245"/>
      <c r="D105" s="235" t="s">
        <v>208</v>
      </c>
      <c r="E105" s="246" t="s">
        <v>19</v>
      </c>
      <c r="F105" s="247" t="s">
        <v>81</v>
      </c>
      <c r="G105" s="245"/>
      <c r="H105" s="248">
        <v>2</v>
      </c>
      <c r="I105" s="249"/>
      <c r="J105" s="245"/>
      <c r="K105" s="245"/>
      <c r="L105" s="250"/>
      <c r="M105" s="251"/>
      <c r="N105" s="252"/>
      <c r="O105" s="252"/>
      <c r="P105" s="252"/>
      <c r="Q105" s="252"/>
      <c r="R105" s="252"/>
      <c r="S105" s="252"/>
      <c r="T105" s="253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4" t="s">
        <v>208</v>
      </c>
      <c r="AU105" s="254" t="s">
        <v>81</v>
      </c>
      <c r="AV105" s="14" t="s">
        <v>81</v>
      </c>
      <c r="AW105" s="14" t="s">
        <v>33</v>
      </c>
      <c r="AX105" s="14" t="s">
        <v>72</v>
      </c>
      <c r="AY105" s="254" t="s">
        <v>196</v>
      </c>
    </row>
    <row r="106" s="13" customFormat="1">
      <c r="A106" s="13"/>
      <c r="B106" s="233"/>
      <c r="C106" s="234"/>
      <c r="D106" s="235" t="s">
        <v>208</v>
      </c>
      <c r="E106" s="236" t="s">
        <v>19</v>
      </c>
      <c r="F106" s="237" t="s">
        <v>3061</v>
      </c>
      <c r="G106" s="234"/>
      <c r="H106" s="236" t="s">
        <v>19</v>
      </c>
      <c r="I106" s="238"/>
      <c r="J106" s="234"/>
      <c r="K106" s="234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208</v>
      </c>
      <c r="AU106" s="243" t="s">
        <v>81</v>
      </c>
      <c r="AV106" s="13" t="s">
        <v>79</v>
      </c>
      <c r="AW106" s="13" t="s">
        <v>33</v>
      </c>
      <c r="AX106" s="13" t="s">
        <v>72</v>
      </c>
      <c r="AY106" s="243" t="s">
        <v>196</v>
      </c>
    </row>
    <row r="107" s="13" customFormat="1">
      <c r="A107" s="13"/>
      <c r="B107" s="233"/>
      <c r="C107" s="234"/>
      <c r="D107" s="235" t="s">
        <v>208</v>
      </c>
      <c r="E107" s="236" t="s">
        <v>19</v>
      </c>
      <c r="F107" s="237" t="s">
        <v>3062</v>
      </c>
      <c r="G107" s="234"/>
      <c r="H107" s="236" t="s">
        <v>19</v>
      </c>
      <c r="I107" s="238"/>
      <c r="J107" s="234"/>
      <c r="K107" s="234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208</v>
      </c>
      <c r="AU107" s="243" t="s">
        <v>81</v>
      </c>
      <c r="AV107" s="13" t="s">
        <v>79</v>
      </c>
      <c r="AW107" s="13" t="s">
        <v>33</v>
      </c>
      <c r="AX107" s="13" t="s">
        <v>72</v>
      </c>
      <c r="AY107" s="243" t="s">
        <v>196</v>
      </c>
    </row>
    <row r="108" s="13" customFormat="1">
      <c r="A108" s="13"/>
      <c r="B108" s="233"/>
      <c r="C108" s="234"/>
      <c r="D108" s="235" t="s">
        <v>208</v>
      </c>
      <c r="E108" s="236" t="s">
        <v>19</v>
      </c>
      <c r="F108" s="237" t="s">
        <v>3063</v>
      </c>
      <c r="G108" s="234"/>
      <c r="H108" s="236" t="s">
        <v>19</v>
      </c>
      <c r="I108" s="238"/>
      <c r="J108" s="234"/>
      <c r="K108" s="234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208</v>
      </c>
      <c r="AU108" s="243" t="s">
        <v>81</v>
      </c>
      <c r="AV108" s="13" t="s">
        <v>79</v>
      </c>
      <c r="AW108" s="13" t="s">
        <v>33</v>
      </c>
      <c r="AX108" s="13" t="s">
        <v>72</v>
      </c>
      <c r="AY108" s="243" t="s">
        <v>196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401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4" customFormat="1">
      <c r="A110" s="14"/>
      <c r="B110" s="244"/>
      <c r="C110" s="245"/>
      <c r="D110" s="235" t="s">
        <v>208</v>
      </c>
      <c r="E110" s="246" t="s">
        <v>19</v>
      </c>
      <c r="F110" s="247" t="s">
        <v>241</v>
      </c>
      <c r="G110" s="245"/>
      <c r="H110" s="248">
        <v>5</v>
      </c>
      <c r="I110" s="249"/>
      <c r="J110" s="245"/>
      <c r="K110" s="245"/>
      <c r="L110" s="250"/>
      <c r="M110" s="251"/>
      <c r="N110" s="252"/>
      <c r="O110" s="252"/>
      <c r="P110" s="252"/>
      <c r="Q110" s="252"/>
      <c r="R110" s="252"/>
      <c r="S110" s="252"/>
      <c r="T110" s="253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4" t="s">
        <v>208</v>
      </c>
      <c r="AU110" s="254" t="s">
        <v>81</v>
      </c>
      <c r="AV110" s="14" t="s">
        <v>81</v>
      </c>
      <c r="AW110" s="14" t="s">
        <v>33</v>
      </c>
      <c r="AX110" s="14" t="s">
        <v>72</v>
      </c>
      <c r="AY110" s="254" t="s">
        <v>196</v>
      </c>
    </row>
    <row r="111" s="13" customFormat="1">
      <c r="A111" s="13"/>
      <c r="B111" s="233"/>
      <c r="C111" s="234"/>
      <c r="D111" s="235" t="s">
        <v>208</v>
      </c>
      <c r="E111" s="236" t="s">
        <v>19</v>
      </c>
      <c r="F111" s="237" t="s">
        <v>3061</v>
      </c>
      <c r="G111" s="234"/>
      <c r="H111" s="236" t="s">
        <v>19</v>
      </c>
      <c r="I111" s="238"/>
      <c r="J111" s="234"/>
      <c r="K111" s="234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208</v>
      </c>
      <c r="AU111" s="243" t="s">
        <v>81</v>
      </c>
      <c r="AV111" s="13" t="s">
        <v>79</v>
      </c>
      <c r="AW111" s="13" t="s">
        <v>33</v>
      </c>
      <c r="AX111" s="13" t="s">
        <v>72</v>
      </c>
      <c r="AY111" s="243" t="s">
        <v>196</v>
      </c>
    </row>
    <row r="112" s="13" customFormat="1">
      <c r="A112" s="13"/>
      <c r="B112" s="233"/>
      <c r="C112" s="234"/>
      <c r="D112" s="235" t="s">
        <v>208</v>
      </c>
      <c r="E112" s="236" t="s">
        <v>19</v>
      </c>
      <c r="F112" s="237" t="s">
        <v>3064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208</v>
      </c>
      <c r="AU112" s="243" t="s">
        <v>81</v>
      </c>
      <c r="AV112" s="13" t="s">
        <v>79</v>
      </c>
      <c r="AW112" s="13" t="s">
        <v>33</v>
      </c>
      <c r="AX112" s="13" t="s">
        <v>72</v>
      </c>
      <c r="AY112" s="243" t="s">
        <v>196</v>
      </c>
    </row>
    <row r="113" s="13" customFormat="1">
      <c r="A113" s="13"/>
      <c r="B113" s="233"/>
      <c r="C113" s="234"/>
      <c r="D113" s="235" t="s">
        <v>208</v>
      </c>
      <c r="E113" s="236" t="s">
        <v>19</v>
      </c>
      <c r="F113" s="237" t="s">
        <v>3065</v>
      </c>
      <c r="G113" s="234"/>
      <c r="H113" s="236" t="s">
        <v>19</v>
      </c>
      <c r="I113" s="238"/>
      <c r="J113" s="234"/>
      <c r="K113" s="234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208</v>
      </c>
      <c r="AU113" s="243" t="s">
        <v>81</v>
      </c>
      <c r="AV113" s="13" t="s">
        <v>79</v>
      </c>
      <c r="AW113" s="13" t="s">
        <v>33</v>
      </c>
      <c r="AX113" s="13" t="s">
        <v>72</v>
      </c>
      <c r="AY113" s="243" t="s">
        <v>196</v>
      </c>
    </row>
    <row r="114" s="13" customFormat="1">
      <c r="A114" s="13"/>
      <c r="B114" s="233"/>
      <c r="C114" s="234"/>
      <c r="D114" s="235" t="s">
        <v>208</v>
      </c>
      <c r="E114" s="236" t="s">
        <v>19</v>
      </c>
      <c r="F114" s="237" t="s">
        <v>487</v>
      </c>
      <c r="G114" s="234"/>
      <c r="H114" s="236" t="s">
        <v>19</v>
      </c>
      <c r="I114" s="238"/>
      <c r="J114" s="234"/>
      <c r="K114" s="234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208</v>
      </c>
      <c r="AU114" s="243" t="s">
        <v>81</v>
      </c>
      <c r="AV114" s="13" t="s">
        <v>79</v>
      </c>
      <c r="AW114" s="13" t="s">
        <v>33</v>
      </c>
      <c r="AX114" s="13" t="s">
        <v>72</v>
      </c>
      <c r="AY114" s="243" t="s">
        <v>196</v>
      </c>
    </row>
    <row r="115" s="14" customFormat="1">
      <c r="A115" s="14"/>
      <c r="B115" s="244"/>
      <c r="C115" s="245"/>
      <c r="D115" s="235" t="s">
        <v>208</v>
      </c>
      <c r="E115" s="246" t="s">
        <v>19</v>
      </c>
      <c r="F115" s="247" t="s">
        <v>81</v>
      </c>
      <c r="G115" s="245"/>
      <c r="H115" s="248">
        <v>2</v>
      </c>
      <c r="I115" s="249"/>
      <c r="J115" s="245"/>
      <c r="K115" s="245"/>
      <c r="L115" s="250"/>
      <c r="M115" s="251"/>
      <c r="N115" s="252"/>
      <c r="O115" s="252"/>
      <c r="P115" s="252"/>
      <c r="Q115" s="252"/>
      <c r="R115" s="252"/>
      <c r="S115" s="252"/>
      <c r="T115" s="253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4" t="s">
        <v>208</v>
      </c>
      <c r="AU115" s="254" t="s">
        <v>81</v>
      </c>
      <c r="AV115" s="14" t="s">
        <v>81</v>
      </c>
      <c r="AW115" s="14" t="s">
        <v>33</v>
      </c>
      <c r="AX115" s="14" t="s">
        <v>72</v>
      </c>
      <c r="AY115" s="254" t="s">
        <v>196</v>
      </c>
    </row>
    <row r="116" s="13" customFormat="1">
      <c r="A116" s="13"/>
      <c r="B116" s="233"/>
      <c r="C116" s="234"/>
      <c r="D116" s="235" t="s">
        <v>208</v>
      </c>
      <c r="E116" s="236" t="s">
        <v>19</v>
      </c>
      <c r="F116" s="237" t="s">
        <v>3061</v>
      </c>
      <c r="G116" s="234"/>
      <c r="H116" s="236" t="s">
        <v>19</v>
      </c>
      <c r="I116" s="238"/>
      <c r="J116" s="234"/>
      <c r="K116" s="234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208</v>
      </c>
      <c r="AU116" s="243" t="s">
        <v>81</v>
      </c>
      <c r="AV116" s="13" t="s">
        <v>79</v>
      </c>
      <c r="AW116" s="13" t="s">
        <v>33</v>
      </c>
      <c r="AX116" s="13" t="s">
        <v>72</v>
      </c>
      <c r="AY116" s="243" t="s">
        <v>196</v>
      </c>
    </row>
    <row r="117" s="13" customFormat="1">
      <c r="A117" s="13"/>
      <c r="B117" s="233"/>
      <c r="C117" s="234"/>
      <c r="D117" s="235" t="s">
        <v>208</v>
      </c>
      <c r="E117" s="236" t="s">
        <v>19</v>
      </c>
      <c r="F117" s="237" t="s">
        <v>3066</v>
      </c>
      <c r="G117" s="234"/>
      <c r="H117" s="236" t="s">
        <v>19</v>
      </c>
      <c r="I117" s="238"/>
      <c r="J117" s="234"/>
      <c r="K117" s="234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208</v>
      </c>
      <c r="AU117" s="243" t="s">
        <v>81</v>
      </c>
      <c r="AV117" s="13" t="s">
        <v>79</v>
      </c>
      <c r="AW117" s="13" t="s">
        <v>33</v>
      </c>
      <c r="AX117" s="13" t="s">
        <v>72</v>
      </c>
      <c r="AY117" s="243" t="s">
        <v>196</v>
      </c>
    </row>
    <row r="118" s="13" customFormat="1">
      <c r="A118" s="13"/>
      <c r="B118" s="233"/>
      <c r="C118" s="234"/>
      <c r="D118" s="235" t="s">
        <v>208</v>
      </c>
      <c r="E118" s="236" t="s">
        <v>19</v>
      </c>
      <c r="F118" s="237" t="s">
        <v>3067</v>
      </c>
      <c r="G118" s="234"/>
      <c r="H118" s="236" t="s">
        <v>19</v>
      </c>
      <c r="I118" s="238"/>
      <c r="J118" s="234"/>
      <c r="K118" s="234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208</v>
      </c>
      <c r="AU118" s="243" t="s">
        <v>81</v>
      </c>
      <c r="AV118" s="13" t="s">
        <v>79</v>
      </c>
      <c r="AW118" s="13" t="s">
        <v>33</v>
      </c>
      <c r="AX118" s="13" t="s">
        <v>72</v>
      </c>
      <c r="AY118" s="243" t="s">
        <v>196</v>
      </c>
    </row>
    <row r="119" s="13" customFormat="1">
      <c r="A119" s="13"/>
      <c r="B119" s="233"/>
      <c r="C119" s="234"/>
      <c r="D119" s="235" t="s">
        <v>208</v>
      </c>
      <c r="E119" s="236" t="s">
        <v>19</v>
      </c>
      <c r="F119" s="237" t="s">
        <v>401</v>
      </c>
      <c r="G119" s="234"/>
      <c r="H119" s="236" t="s">
        <v>19</v>
      </c>
      <c r="I119" s="238"/>
      <c r="J119" s="234"/>
      <c r="K119" s="234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208</v>
      </c>
      <c r="AU119" s="243" t="s">
        <v>81</v>
      </c>
      <c r="AV119" s="13" t="s">
        <v>79</v>
      </c>
      <c r="AW119" s="13" t="s">
        <v>33</v>
      </c>
      <c r="AX119" s="13" t="s">
        <v>72</v>
      </c>
      <c r="AY119" s="243" t="s">
        <v>196</v>
      </c>
    </row>
    <row r="120" s="14" customFormat="1">
      <c r="A120" s="14"/>
      <c r="B120" s="244"/>
      <c r="C120" s="245"/>
      <c r="D120" s="235" t="s">
        <v>208</v>
      </c>
      <c r="E120" s="246" t="s">
        <v>19</v>
      </c>
      <c r="F120" s="247" t="s">
        <v>79</v>
      </c>
      <c r="G120" s="245"/>
      <c r="H120" s="248">
        <v>1</v>
      </c>
      <c r="I120" s="249"/>
      <c r="J120" s="245"/>
      <c r="K120" s="245"/>
      <c r="L120" s="250"/>
      <c r="M120" s="251"/>
      <c r="N120" s="252"/>
      <c r="O120" s="252"/>
      <c r="P120" s="252"/>
      <c r="Q120" s="252"/>
      <c r="R120" s="252"/>
      <c r="S120" s="252"/>
      <c r="T120" s="25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4" t="s">
        <v>208</v>
      </c>
      <c r="AU120" s="254" t="s">
        <v>81</v>
      </c>
      <c r="AV120" s="14" t="s">
        <v>81</v>
      </c>
      <c r="AW120" s="14" t="s">
        <v>33</v>
      </c>
      <c r="AX120" s="14" t="s">
        <v>72</v>
      </c>
      <c r="AY120" s="254" t="s">
        <v>196</v>
      </c>
    </row>
    <row r="121" s="13" customFormat="1">
      <c r="A121" s="13"/>
      <c r="B121" s="233"/>
      <c r="C121" s="234"/>
      <c r="D121" s="235" t="s">
        <v>208</v>
      </c>
      <c r="E121" s="236" t="s">
        <v>19</v>
      </c>
      <c r="F121" s="237" t="s">
        <v>3061</v>
      </c>
      <c r="G121" s="234"/>
      <c r="H121" s="236" t="s">
        <v>19</v>
      </c>
      <c r="I121" s="238"/>
      <c r="J121" s="234"/>
      <c r="K121" s="234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208</v>
      </c>
      <c r="AU121" s="243" t="s">
        <v>81</v>
      </c>
      <c r="AV121" s="13" t="s">
        <v>79</v>
      </c>
      <c r="AW121" s="13" t="s">
        <v>33</v>
      </c>
      <c r="AX121" s="13" t="s">
        <v>72</v>
      </c>
      <c r="AY121" s="243" t="s">
        <v>196</v>
      </c>
    </row>
    <row r="122" s="13" customFormat="1">
      <c r="A122" s="13"/>
      <c r="B122" s="233"/>
      <c r="C122" s="234"/>
      <c r="D122" s="235" t="s">
        <v>208</v>
      </c>
      <c r="E122" s="236" t="s">
        <v>19</v>
      </c>
      <c r="F122" s="237" t="s">
        <v>3068</v>
      </c>
      <c r="G122" s="234"/>
      <c r="H122" s="236" t="s">
        <v>19</v>
      </c>
      <c r="I122" s="238"/>
      <c r="J122" s="234"/>
      <c r="K122" s="234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208</v>
      </c>
      <c r="AU122" s="243" t="s">
        <v>81</v>
      </c>
      <c r="AV122" s="13" t="s">
        <v>79</v>
      </c>
      <c r="AW122" s="13" t="s">
        <v>33</v>
      </c>
      <c r="AX122" s="13" t="s">
        <v>72</v>
      </c>
      <c r="AY122" s="243" t="s">
        <v>196</v>
      </c>
    </row>
    <row r="123" s="13" customFormat="1">
      <c r="A123" s="13"/>
      <c r="B123" s="233"/>
      <c r="C123" s="234"/>
      <c r="D123" s="235" t="s">
        <v>208</v>
      </c>
      <c r="E123" s="236" t="s">
        <v>19</v>
      </c>
      <c r="F123" s="237" t="s">
        <v>3069</v>
      </c>
      <c r="G123" s="234"/>
      <c r="H123" s="236" t="s">
        <v>19</v>
      </c>
      <c r="I123" s="238"/>
      <c r="J123" s="234"/>
      <c r="K123" s="234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208</v>
      </c>
      <c r="AU123" s="243" t="s">
        <v>81</v>
      </c>
      <c r="AV123" s="13" t="s">
        <v>79</v>
      </c>
      <c r="AW123" s="13" t="s">
        <v>33</v>
      </c>
      <c r="AX123" s="13" t="s">
        <v>72</v>
      </c>
      <c r="AY123" s="243" t="s">
        <v>196</v>
      </c>
    </row>
    <row r="124" s="13" customFormat="1">
      <c r="A124" s="13"/>
      <c r="B124" s="233"/>
      <c r="C124" s="234"/>
      <c r="D124" s="235" t="s">
        <v>208</v>
      </c>
      <c r="E124" s="236" t="s">
        <v>19</v>
      </c>
      <c r="F124" s="237" t="s">
        <v>401</v>
      </c>
      <c r="G124" s="234"/>
      <c r="H124" s="236" t="s">
        <v>19</v>
      </c>
      <c r="I124" s="238"/>
      <c r="J124" s="234"/>
      <c r="K124" s="234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208</v>
      </c>
      <c r="AU124" s="243" t="s">
        <v>81</v>
      </c>
      <c r="AV124" s="13" t="s">
        <v>79</v>
      </c>
      <c r="AW124" s="13" t="s">
        <v>33</v>
      </c>
      <c r="AX124" s="13" t="s">
        <v>72</v>
      </c>
      <c r="AY124" s="243" t="s">
        <v>196</v>
      </c>
    </row>
    <row r="125" s="14" customFormat="1">
      <c r="A125" s="14"/>
      <c r="B125" s="244"/>
      <c r="C125" s="245"/>
      <c r="D125" s="235" t="s">
        <v>208</v>
      </c>
      <c r="E125" s="246" t="s">
        <v>19</v>
      </c>
      <c r="F125" s="247" t="s">
        <v>79</v>
      </c>
      <c r="G125" s="245"/>
      <c r="H125" s="248">
        <v>1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4" t="s">
        <v>208</v>
      </c>
      <c r="AU125" s="254" t="s">
        <v>81</v>
      </c>
      <c r="AV125" s="14" t="s">
        <v>81</v>
      </c>
      <c r="AW125" s="14" t="s">
        <v>33</v>
      </c>
      <c r="AX125" s="14" t="s">
        <v>72</v>
      </c>
      <c r="AY125" s="254" t="s">
        <v>196</v>
      </c>
    </row>
    <row r="126" s="13" customFormat="1">
      <c r="A126" s="13"/>
      <c r="B126" s="233"/>
      <c r="C126" s="234"/>
      <c r="D126" s="235" t="s">
        <v>208</v>
      </c>
      <c r="E126" s="236" t="s">
        <v>19</v>
      </c>
      <c r="F126" s="237" t="s">
        <v>3061</v>
      </c>
      <c r="G126" s="234"/>
      <c r="H126" s="236" t="s">
        <v>19</v>
      </c>
      <c r="I126" s="238"/>
      <c r="J126" s="234"/>
      <c r="K126" s="234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208</v>
      </c>
      <c r="AU126" s="243" t="s">
        <v>81</v>
      </c>
      <c r="AV126" s="13" t="s">
        <v>79</v>
      </c>
      <c r="AW126" s="13" t="s">
        <v>33</v>
      </c>
      <c r="AX126" s="13" t="s">
        <v>72</v>
      </c>
      <c r="AY126" s="243" t="s">
        <v>196</v>
      </c>
    </row>
    <row r="127" s="13" customFormat="1">
      <c r="A127" s="13"/>
      <c r="B127" s="233"/>
      <c r="C127" s="234"/>
      <c r="D127" s="235" t="s">
        <v>208</v>
      </c>
      <c r="E127" s="236" t="s">
        <v>19</v>
      </c>
      <c r="F127" s="237" t="s">
        <v>3070</v>
      </c>
      <c r="G127" s="234"/>
      <c r="H127" s="236" t="s">
        <v>19</v>
      </c>
      <c r="I127" s="238"/>
      <c r="J127" s="234"/>
      <c r="K127" s="234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208</v>
      </c>
      <c r="AU127" s="243" t="s">
        <v>81</v>
      </c>
      <c r="AV127" s="13" t="s">
        <v>79</v>
      </c>
      <c r="AW127" s="13" t="s">
        <v>33</v>
      </c>
      <c r="AX127" s="13" t="s">
        <v>72</v>
      </c>
      <c r="AY127" s="243" t="s">
        <v>196</v>
      </c>
    </row>
    <row r="128" s="13" customFormat="1">
      <c r="A128" s="13"/>
      <c r="B128" s="233"/>
      <c r="C128" s="234"/>
      <c r="D128" s="235" t="s">
        <v>208</v>
      </c>
      <c r="E128" s="236" t="s">
        <v>19</v>
      </c>
      <c r="F128" s="237" t="s">
        <v>3071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208</v>
      </c>
      <c r="AU128" s="243" t="s">
        <v>81</v>
      </c>
      <c r="AV128" s="13" t="s">
        <v>79</v>
      </c>
      <c r="AW128" s="13" t="s">
        <v>33</v>
      </c>
      <c r="AX128" s="13" t="s">
        <v>72</v>
      </c>
      <c r="AY128" s="243" t="s">
        <v>196</v>
      </c>
    </row>
    <row r="129" s="13" customFormat="1">
      <c r="A129" s="13"/>
      <c r="B129" s="233"/>
      <c r="C129" s="234"/>
      <c r="D129" s="235" t="s">
        <v>208</v>
      </c>
      <c r="E129" s="236" t="s">
        <v>19</v>
      </c>
      <c r="F129" s="237" t="s">
        <v>401</v>
      </c>
      <c r="G129" s="234"/>
      <c r="H129" s="236" t="s">
        <v>19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208</v>
      </c>
      <c r="AU129" s="243" t="s">
        <v>81</v>
      </c>
      <c r="AV129" s="13" t="s">
        <v>79</v>
      </c>
      <c r="AW129" s="13" t="s">
        <v>33</v>
      </c>
      <c r="AX129" s="13" t="s">
        <v>72</v>
      </c>
      <c r="AY129" s="243" t="s">
        <v>196</v>
      </c>
    </row>
    <row r="130" s="14" customFormat="1">
      <c r="A130" s="14"/>
      <c r="B130" s="244"/>
      <c r="C130" s="245"/>
      <c r="D130" s="235" t="s">
        <v>208</v>
      </c>
      <c r="E130" s="246" t="s">
        <v>19</v>
      </c>
      <c r="F130" s="247" t="s">
        <v>81</v>
      </c>
      <c r="G130" s="245"/>
      <c r="H130" s="248">
        <v>2</v>
      </c>
      <c r="I130" s="249"/>
      <c r="J130" s="245"/>
      <c r="K130" s="245"/>
      <c r="L130" s="250"/>
      <c r="M130" s="251"/>
      <c r="N130" s="252"/>
      <c r="O130" s="252"/>
      <c r="P130" s="252"/>
      <c r="Q130" s="252"/>
      <c r="R130" s="252"/>
      <c r="S130" s="252"/>
      <c r="T130" s="253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4" t="s">
        <v>208</v>
      </c>
      <c r="AU130" s="254" t="s">
        <v>81</v>
      </c>
      <c r="AV130" s="14" t="s">
        <v>81</v>
      </c>
      <c r="AW130" s="14" t="s">
        <v>33</v>
      </c>
      <c r="AX130" s="14" t="s">
        <v>72</v>
      </c>
      <c r="AY130" s="254" t="s">
        <v>196</v>
      </c>
    </row>
    <row r="131" s="13" customFormat="1">
      <c r="A131" s="13"/>
      <c r="B131" s="233"/>
      <c r="C131" s="234"/>
      <c r="D131" s="235" t="s">
        <v>208</v>
      </c>
      <c r="E131" s="236" t="s">
        <v>19</v>
      </c>
      <c r="F131" s="237" t="s">
        <v>3061</v>
      </c>
      <c r="G131" s="234"/>
      <c r="H131" s="236" t="s">
        <v>19</v>
      </c>
      <c r="I131" s="238"/>
      <c r="J131" s="234"/>
      <c r="K131" s="234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208</v>
      </c>
      <c r="AU131" s="243" t="s">
        <v>81</v>
      </c>
      <c r="AV131" s="13" t="s">
        <v>79</v>
      </c>
      <c r="AW131" s="13" t="s">
        <v>33</v>
      </c>
      <c r="AX131" s="13" t="s">
        <v>72</v>
      </c>
      <c r="AY131" s="243" t="s">
        <v>196</v>
      </c>
    </row>
    <row r="132" s="13" customFormat="1">
      <c r="A132" s="13"/>
      <c r="B132" s="233"/>
      <c r="C132" s="234"/>
      <c r="D132" s="235" t="s">
        <v>208</v>
      </c>
      <c r="E132" s="236" t="s">
        <v>19</v>
      </c>
      <c r="F132" s="237" t="s">
        <v>3072</v>
      </c>
      <c r="G132" s="234"/>
      <c r="H132" s="236" t="s">
        <v>19</v>
      </c>
      <c r="I132" s="238"/>
      <c r="J132" s="234"/>
      <c r="K132" s="234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208</v>
      </c>
      <c r="AU132" s="243" t="s">
        <v>81</v>
      </c>
      <c r="AV132" s="13" t="s">
        <v>79</v>
      </c>
      <c r="AW132" s="13" t="s">
        <v>33</v>
      </c>
      <c r="AX132" s="13" t="s">
        <v>72</v>
      </c>
      <c r="AY132" s="243" t="s">
        <v>196</v>
      </c>
    </row>
    <row r="133" s="13" customFormat="1">
      <c r="A133" s="13"/>
      <c r="B133" s="233"/>
      <c r="C133" s="234"/>
      <c r="D133" s="235" t="s">
        <v>208</v>
      </c>
      <c r="E133" s="236" t="s">
        <v>19</v>
      </c>
      <c r="F133" s="237" t="s">
        <v>3073</v>
      </c>
      <c r="G133" s="234"/>
      <c r="H133" s="236" t="s">
        <v>19</v>
      </c>
      <c r="I133" s="238"/>
      <c r="J133" s="234"/>
      <c r="K133" s="234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208</v>
      </c>
      <c r="AU133" s="243" t="s">
        <v>81</v>
      </c>
      <c r="AV133" s="13" t="s">
        <v>79</v>
      </c>
      <c r="AW133" s="13" t="s">
        <v>33</v>
      </c>
      <c r="AX133" s="13" t="s">
        <v>72</v>
      </c>
      <c r="AY133" s="243" t="s">
        <v>196</v>
      </c>
    </row>
    <row r="134" s="13" customFormat="1">
      <c r="A134" s="13"/>
      <c r="B134" s="233"/>
      <c r="C134" s="234"/>
      <c r="D134" s="235" t="s">
        <v>208</v>
      </c>
      <c r="E134" s="236" t="s">
        <v>19</v>
      </c>
      <c r="F134" s="237" t="s">
        <v>401</v>
      </c>
      <c r="G134" s="234"/>
      <c r="H134" s="236" t="s">
        <v>19</v>
      </c>
      <c r="I134" s="238"/>
      <c r="J134" s="234"/>
      <c r="K134" s="234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208</v>
      </c>
      <c r="AU134" s="243" t="s">
        <v>81</v>
      </c>
      <c r="AV134" s="13" t="s">
        <v>79</v>
      </c>
      <c r="AW134" s="13" t="s">
        <v>33</v>
      </c>
      <c r="AX134" s="13" t="s">
        <v>72</v>
      </c>
      <c r="AY134" s="243" t="s">
        <v>196</v>
      </c>
    </row>
    <row r="135" s="14" customFormat="1">
      <c r="A135" s="14"/>
      <c r="B135" s="244"/>
      <c r="C135" s="245"/>
      <c r="D135" s="235" t="s">
        <v>208</v>
      </c>
      <c r="E135" s="246" t="s">
        <v>19</v>
      </c>
      <c r="F135" s="247" t="s">
        <v>79</v>
      </c>
      <c r="G135" s="245"/>
      <c r="H135" s="248">
        <v>1</v>
      </c>
      <c r="I135" s="249"/>
      <c r="J135" s="245"/>
      <c r="K135" s="245"/>
      <c r="L135" s="250"/>
      <c r="M135" s="251"/>
      <c r="N135" s="252"/>
      <c r="O135" s="252"/>
      <c r="P135" s="252"/>
      <c r="Q135" s="252"/>
      <c r="R135" s="252"/>
      <c r="S135" s="252"/>
      <c r="T135" s="25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4" t="s">
        <v>208</v>
      </c>
      <c r="AU135" s="254" t="s">
        <v>81</v>
      </c>
      <c r="AV135" s="14" t="s">
        <v>81</v>
      </c>
      <c r="AW135" s="14" t="s">
        <v>33</v>
      </c>
      <c r="AX135" s="14" t="s">
        <v>72</v>
      </c>
      <c r="AY135" s="254" t="s">
        <v>196</v>
      </c>
    </row>
    <row r="136" s="13" customFormat="1">
      <c r="A136" s="13"/>
      <c r="B136" s="233"/>
      <c r="C136" s="234"/>
      <c r="D136" s="235" t="s">
        <v>208</v>
      </c>
      <c r="E136" s="236" t="s">
        <v>19</v>
      </c>
      <c r="F136" s="237" t="s">
        <v>3061</v>
      </c>
      <c r="G136" s="234"/>
      <c r="H136" s="236" t="s">
        <v>19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208</v>
      </c>
      <c r="AU136" s="243" t="s">
        <v>81</v>
      </c>
      <c r="AV136" s="13" t="s">
        <v>79</v>
      </c>
      <c r="AW136" s="13" t="s">
        <v>33</v>
      </c>
      <c r="AX136" s="13" t="s">
        <v>72</v>
      </c>
      <c r="AY136" s="243" t="s">
        <v>196</v>
      </c>
    </row>
    <row r="137" s="13" customFormat="1">
      <c r="A137" s="13"/>
      <c r="B137" s="233"/>
      <c r="C137" s="234"/>
      <c r="D137" s="235" t="s">
        <v>208</v>
      </c>
      <c r="E137" s="236" t="s">
        <v>19</v>
      </c>
      <c r="F137" s="237" t="s">
        <v>3074</v>
      </c>
      <c r="G137" s="234"/>
      <c r="H137" s="236" t="s">
        <v>19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208</v>
      </c>
      <c r="AU137" s="243" t="s">
        <v>81</v>
      </c>
      <c r="AV137" s="13" t="s">
        <v>79</v>
      </c>
      <c r="AW137" s="13" t="s">
        <v>33</v>
      </c>
      <c r="AX137" s="13" t="s">
        <v>72</v>
      </c>
      <c r="AY137" s="243" t="s">
        <v>196</v>
      </c>
    </row>
    <row r="138" s="13" customFormat="1">
      <c r="A138" s="13"/>
      <c r="B138" s="233"/>
      <c r="C138" s="234"/>
      <c r="D138" s="235" t="s">
        <v>208</v>
      </c>
      <c r="E138" s="236" t="s">
        <v>19</v>
      </c>
      <c r="F138" s="237" t="s">
        <v>3075</v>
      </c>
      <c r="G138" s="234"/>
      <c r="H138" s="236" t="s">
        <v>19</v>
      </c>
      <c r="I138" s="238"/>
      <c r="J138" s="234"/>
      <c r="K138" s="234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208</v>
      </c>
      <c r="AU138" s="243" t="s">
        <v>81</v>
      </c>
      <c r="AV138" s="13" t="s">
        <v>79</v>
      </c>
      <c r="AW138" s="13" t="s">
        <v>33</v>
      </c>
      <c r="AX138" s="13" t="s">
        <v>72</v>
      </c>
      <c r="AY138" s="243" t="s">
        <v>196</v>
      </c>
    </row>
    <row r="139" s="13" customFormat="1">
      <c r="A139" s="13"/>
      <c r="B139" s="233"/>
      <c r="C139" s="234"/>
      <c r="D139" s="235" t="s">
        <v>208</v>
      </c>
      <c r="E139" s="236" t="s">
        <v>19</v>
      </c>
      <c r="F139" s="237" t="s">
        <v>401</v>
      </c>
      <c r="G139" s="234"/>
      <c r="H139" s="236" t="s">
        <v>19</v>
      </c>
      <c r="I139" s="238"/>
      <c r="J139" s="234"/>
      <c r="K139" s="234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208</v>
      </c>
      <c r="AU139" s="243" t="s">
        <v>81</v>
      </c>
      <c r="AV139" s="13" t="s">
        <v>79</v>
      </c>
      <c r="AW139" s="13" t="s">
        <v>33</v>
      </c>
      <c r="AX139" s="13" t="s">
        <v>72</v>
      </c>
      <c r="AY139" s="243" t="s">
        <v>196</v>
      </c>
    </row>
    <row r="140" s="14" customFormat="1">
      <c r="A140" s="14"/>
      <c r="B140" s="244"/>
      <c r="C140" s="245"/>
      <c r="D140" s="235" t="s">
        <v>208</v>
      </c>
      <c r="E140" s="246" t="s">
        <v>19</v>
      </c>
      <c r="F140" s="247" t="s">
        <v>79</v>
      </c>
      <c r="G140" s="245"/>
      <c r="H140" s="248">
        <v>1</v>
      </c>
      <c r="I140" s="249"/>
      <c r="J140" s="245"/>
      <c r="K140" s="245"/>
      <c r="L140" s="250"/>
      <c r="M140" s="251"/>
      <c r="N140" s="252"/>
      <c r="O140" s="252"/>
      <c r="P140" s="252"/>
      <c r="Q140" s="252"/>
      <c r="R140" s="252"/>
      <c r="S140" s="252"/>
      <c r="T140" s="25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4" t="s">
        <v>208</v>
      </c>
      <c r="AU140" s="254" t="s">
        <v>81</v>
      </c>
      <c r="AV140" s="14" t="s">
        <v>81</v>
      </c>
      <c r="AW140" s="14" t="s">
        <v>33</v>
      </c>
      <c r="AX140" s="14" t="s">
        <v>72</v>
      </c>
      <c r="AY140" s="254" t="s">
        <v>196</v>
      </c>
    </row>
    <row r="141" s="16" customFormat="1">
      <c r="A141" s="16"/>
      <c r="B141" s="266"/>
      <c r="C141" s="267"/>
      <c r="D141" s="235" t="s">
        <v>208</v>
      </c>
      <c r="E141" s="268" t="s">
        <v>19</v>
      </c>
      <c r="F141" s="269" t="s">
        <v>269</v>
      </c>
      <c r="G141" s="267"/>
      <c r="H141" s="270">
        <v>16</v>
      </c>
      <c r="I141" s="271"/>
      <c r="J141" s="267"/>
      <c r="K141" s="267"/>
      <c r="L141" s="272"/>
      <c r="M141" s="273"/>
      <c r="N141" s="274"/>
      <c r="O141" s="274"/>
      <c r="P141" s="274"/>
      <c r="Q141" s="274"/>
      <c r="R141" s="274"/>
      <c r="S141" s="274"/>
      <c r="T141" s="275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T141" s="276" t="s">
        <v>208</v>
      </c>
      <c r="AU141" s="276" t="s">
        <v>81</v>
      </c>
      <c r="AV141" s="16" t="s">
        <v>226</v>
      </c>
      <c r="AW141" s="16" t="s">
        <v>33</v>
      </c>
      <c r="AX141" s="16" t="s">
        <v>72</v>
      </c>
      <c r="AY141" s="276" t="s">
        <v>196</v>
      </c>
    </row>
    <row r="142" s="13" customFormat="1">
      <c r="A142" s="13"/>
      <c r="B142" s="233"/>
      <c r="C142" s="234"/>
      <c r="D142" s="235" t="s">
        <v>208</v>
      </c>
      <c r="E142" s="236" t="s">
        <v>19</v>
      </c>
      <c r="F142" s="237" t="s">
        <v>3076</v>
      </c>
      <c r="G142" s="234"/>
      <c r="H142" s="236" t="s">
        <v>19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208</v>
      </c>
      <c r="AU142" s="243" t="s">
        <v>81</v>
      </c>
      <c r="AV142" s="13" t="s">
        <v>79</v>
      </c>
      <c r="AW142" s="13" t="s">
        <v>33</v>
      </c>
      <c r="AX142" s="13" t="s">
        <v>72</v>
      </c>
      <c r="AY142" s="243" t="s">
        <v>196</v>
      </c>
    </row>
    <row r="143" s="13" customFormat="1">
      <c r="A143" s="13"/>
      <c r="B143" s="233"/>
      <c r="C143" s="234"/>
      <c r="D143" s="235" t="s">
        <v>208</v>
      </c>
      <c r="E143" s="236" t="s">
        <v>19</v>
      </c>
      <c r="F143" s="237" t="s">
        <v>3076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208</v>
      </c>
      <c r="AU143" s="243" t="s">
        <v>81</v>
      </c>
      <c r="AV143" s="13" t="s">
        <v>79</v>
      </c>
      <c r="AW143" s="13" t="s">
        <v>33</v>
      </c>
      <c r="AX143" s="13" t="s">
        <v>72</v>
      </c>
      <c r="AY143" s="243" t="s">
        <v>196</v>
      </c>
    </row>
    <row r="144" s="13" customFormat="1">
      <c r="A144" s="13"/>
      <c r="B144" s="233"/>
      <c r="C144" s="234"/>
      <c r="D144" s="235" t="s">
        <v>208</v>
      </c>
      <c r="E144" s="236" t="s">
        <v>19</v>
      </c>
      <c r="F144" s="237" t="s">
        <v>3066</v>
      </c>
      <c r="G144" s="234"/>
      <c r="H144" s="236" t="s">
        <v>19</v>
      </c>
      <c r="I144" s="238"/>
      <c r="J144" s="234"/>
      <c r="K144" s="234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208</v>
      </c>
      <c r="AU144" s="243" t="s">
        <v>81</v>
      </c>
      <c r="AV144" s="13" t="s">
        <v>79</v>
      </c>
      <c r="AW144" s="13" t="s">
        <v>33</v>
      </c>
      <c r="AX144" s="13" t="s">
        <v>72</v>
      </c>
      <c r="AY144" s="243" t="s">
        <v>196</v>
      </c>
    </row>
    <row r="145" s="13" customFormat="1">
      <c r="A145" s="13"/>
      <c r="B145" s="233"/>
      <c r="C145" s="234"/>
      <c r="D145" s="235" t="s">
        <v>208</v>
      </c>
      <c r="E145" s="236" t="s">
        <v>19</v>
      </c>
      <c r="F145" s="237" t="s">
        <v>3067</v>
      </c>
      <c r="G145" s="234"/>
      <c r="H145" s="236" t="s">
        <v>19</v>
      </c>
      <c r="I145" s="238"/>
      <c r="J145" s="234"/>
      <c r="K145" s="234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208</v>
      </c>
      <c r="AU145" s="243" t="s">
        <v>81</v>
      </c>
      <c r="AV145" s="13" t="s">
        <v>79</v>
      </c>
      <c r="AW145" s="13" t="s">
        <v>33</v>
      </c>
      <c r="AX145" s="13" t="s">
        <v>72</v>
      </c>
      <c r="AY145" s="243" t="s">
        <v>196</v>
      </c>
    </row>
    <row r="146" s="13" customFormat="1">
      <c r="A146" s="13"/>
      <c r="B146" s="233"/>
      <c r="C146" s="234"/>
      <c r="D146" s="235" t="s">
        <v>208</v>
      </c>
      <c r="E146" s="236" t="s">
        <v>19</v>
      </c>
      <c r="F146" s="237" t="s">
        <v>401</v>
      </c>
      <c r="G146" s="234"/>
      <c r="H146" s="236" t="s">
        <v>19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208</v>
      </c>
      <c r="AU146" s="243" t="s">
        <v>81</v>
      </c>
      <c r="AV146" s="13" t="s">
        <v>79</v>
      </c>
      <c r="AW146" s="13" t="s">
        <v>33</v>
      </c>
      <c r="AX146" s="13" t="s">
        <v>72</v>
      </c>
      <c r="AY146" s="243" t="s">
        <v>196</v>
      </c>
    </row>
    <row r="147" s="14" customFormat="1">
      <c r="A147" s="14"/>
      <c r="B147" s="244"/>
      <c r="C147" s="245"/>
      <c r="D147" s="235" t="s">
        <v>208</v>
      </c>
      <c r="E147" s="246" t="s">
        <v>19</v>
      </c>
      <c r="F147" s="247" t="s">
        <v>79</v>
      </c>
      <c r="G147" s="245"/>
      <c r="H147" s="248">
        <v>1</v>
      </c>
      <c r="I147" s="249"/>
      <c r="J147" s="245"/>
      <c r="K147" s="245"/>
      <c r="L147" s="250"/>
      <c r="M147" s="251"/>
      <c r="N147" s="252"/>
      <c r="O147" s="252"/>
      <c r="P147" s="252"/>
      <c r="Q147" s="252"/>
      <c r="R147" s="252"/>
      <c r="S147" s="252"/>
      <c r="T147" s="25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4" t="s">
        <v>208</v>
      </c>
      <c r="AU147" s="254" t="s">
        <v>81</v>
      </c>
      <c r="AV147" s="14" t="s">
        <v>81</v>
      </c>
      <c r="AW147" s="14" t="s">
        <v>33</v>
      </c>
      <c r="AX147" s="14" t="s">
        <v>72</v>
      </c>
      <c r="AY147" s="254" t="s">
        <v>196</v>
      </c>
    </row>
    <row r="148" s="13" customFormat="1">
      <c r="A148" s="13"/>
      <c r="B148" s="233"/>
      <c r="C148" s="234"/>
      <c r="D148" s="235" t="s">
        <v>208</v>
      </c>
      <c r="E148" s="236" t="s">
        <v>19</v>
      </c>
      <c r="F148" s="237" t="s">
        <v>3076</v>
      </c>
      <c r="G148" s="234"/>
      <c r="H148" s="236" t="s">
        <v>19</v>
      </c>
      <c r="I148" s="238"/>
      <c r="J148" s="234"/>
      <c r="K148" s="234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208</v>
      </c>
      <c r="AU148" s="243" t="s">
        <v>81</v>
      </c>
      <c r="AV148" s="13" t="s">
        <v>79</v>
      </c>
      <c r="AW148" s="13" t="s">
        <v>33</v>
      </c>
      <c r="AX148" s="13" t="s">
        <v>72</v>
      </c>
      <c r="AY148" s="243" t="s">
        <v>196</v>
      </c>
    </row>
    <row r="149" s="13" customFormat="1">
      <c r="A149" s="13"/>
      <c r="B149" s="233"/>
      <c r="C149" s="234"/>
      <c r="D149" s="235" t="s">
        <v>208</v>
      </c>
      <c r="E149" s="236" t="s">
        <v>19</v>
      </c>
      <c r="F149" s="237" t="s">
        <v>3077</v>
      </c>
      <c r="G149" s="234"/>
      <c r="H149" s="236" t="s">
        <v>19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208</v>
      </c>
      <c r="AU149" s="243" t="s">
        <v>81</v>
      </c>
      <c r="AV149" s="13" t="s">
        <v>79</v>
      </c>
      <c r="AW149" s="13" t="s">
        <v>33</v>
      </c>
      <c r="AX149" s="13" t="s">
        <v>72</v>
      </c>
      <c r="AY149" s="243" t="s">
        <v>196</v>
      </c>
    </row>
    <row r="150" s="13" customFormat="1">
      <c r="A150" s="13"/>
      <c r="B150" s="233"/>
      <c r="C150" s="234"/>
      <c r="D150" s="235" t="s">
        <v>208</v>
      </c>
      <c r="E150" s="236" t="s">
        <v>19</v>
      </c>
      <c r="F150" s="237" t="s">
        <v>3078</v>
      </c>
      <c r="G150" s="234"/>
      <c r="H150" s="236" t="s">
        <v>19</v>
      </c>
      <c r="I150" s="238"/>
      <c r="J150" s="234"/>
      <c r="K150" s="234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208</v>
      </c>
      <c r="AU150" s="243" t="s">
        <v>81</v>
      </c>
      <c r="AV150" s="13" t="s">
        <v>79</v>
      </c>
      <c r="AW150" s="13" t="s">
        <v>33</v>
      </c>
      <c r="AX150" s="13" t="s">
        <v>72</v>
      </c>
      <c r="AY150" s="243" t="s">
        <v>196</v>
      </c>
    </row>
    <row r="151" s="13" customFormat="1">
      <c r="A151" s="13"/>
      <c r="B151" s="233"/>
      <c r="C151" s="234"/>
      <c r="D151" s="235" t="s">
        <v>208</v>
      </c>
      <c r="E151" s="236" t="s">
        <v>19</v>
      </c>
      <c r="F151" s="237" t="s">
        <v>401</v>
      </c>
      <c r="G151" s="234"/>
      <c r="H151" s="236" t="s">
        <v>19</v>
      </c>
      <c r="I151" s="238"/>
      <c r="J151" s="234"/>
      <c r="K151" s="234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208</v>
      </c>
      <c r="AU151" s="243" t="s">
        <v>81</v>
      </c>
      <c r="AV151" s="13" t="s">
        <v>79</v>
      </c>
      <c r="AW151" s="13" t="s">
        <v>33</v>
      </c>
      <c r="AX151" s="13" t="s">
        <v>72</v>
      </c>
      <c r="AY151" s="243" t="s">
        <v>196</v>
      </c>
    </row>
    <row r="152" s="14" customFormat="1">
      <c r="A152" s="14"/>
      <c r="B152" s="244"/>
      <c r="C152" s="245"/>
      <c r="D152" s="235" t="s">
        <v>208</v>
      </c>
      <c r="E152" s="246" t="s">
        <v>19</v>
      </c>
      <c r="F152" s="247" t="s">
        <v>79</v>
      </c>
      <c r="G152" s="245"/>
      <c r="H152" s="248">
        <v>1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208</v>
      </c>
      <c r="AU152" s="254" t="s">
        <v>81</v>
      </c>
      <c r="AV152" s="14" t="s">
        <v>81</v>
      </c>
      <c r="AW152" s="14" t="s">
        <v>33</v>
      </c>
      <c r="AX152" s="14" t="s">
        <v>72</v>
      </c>
      <c r="AY152" s="254" t="s">
        <v>196</v>
      </c>
    </row>
    <row r="153" s="13" customFormat="1">
      <c r="A153" s="13"/>
      <c r="B153" s="233"/>
      <c r="C153" s="234"/>
      <c r="D153" s="235" t="s">
        <v>208</v>
      </c>
      <c r="E153" s="236" t="s">
        <v>19</v>
      </c>
      <c r="F153" s="237" t="s">
        <v>3076</v>
      </c>
      <c r="G153" s="234"/>
      <c r="H153" s="236" t="s">
        <v>19</v>
      </c>
      <c r="I153" s="238"/>
      <c r="J153" s="234"/>
      <c r="K153" s="234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208</v>
      </c>
      <c r="AU153" s="243" t="s">
        <v>81</v>
      </c>
      <c r="AV153" s="13" t="s">
        <v>79</v>
      </c>
      <c r="AW153" s="13" t="s">
        <v>33</v>
      </c>
      <c r="AX153" s="13" t="s">
        <v>72</v>
      </c>
      <c r="AY153" s="243" t="s">
        <v>196</v>
      </c>
    </row>
    <row r="154" s="13" customFormat="1">
      <c r="A154" s="13"/>
      <c r="B154" s="233"/>
      <c r="C154" s="234"/>
      <c r="D154" s="235" t="s">
        <v>208</v>
      </c>
      <c r="E154" s="236" t="s">
        <v>19</v>
      </c>
      <c r="F154" s="237" t="s">
        <v>3079</v>
      </c>
      <c r="G154" s="234"/>
      <c r="H154" s="236" t="s">
        <v>19</v>
      </c>
      <c r="I154" s="238"/>
      <c r="J154" s="234"/>
      <c r="K154" s="234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208</v>
      </c>
      <c r="AU154" s="243" t="s">
        <v>81</v>
      </c>
      <c r="AV154" s="13" t="s">
        <v>79</v>
      </c>
      <c r="AW154" s="13" t="s">
        <v>33</v>
      </c>
      <c r="AX154" s="13" t="s">
        <v>72</v>
      </c>
      <c r="AY154" s="243" t="s">
        <v>196</v>
      </c>
    </row>
    <row r="155" s="13" customFormat="1">
      <c r="A155" s="13"/>
      <c r="B155" s="233"/>
      <c r="C155" s="234"/>
      <c r="D155" s="235" t="s">
        <v>208</v>
      </c>
      <c r="E155" s="236" t="s">
        <v>19</v>
      </c>
      <c r="F155" s="237" t="s">
        <v>3080</v>
      </c>
      <c r="G155" s="234"/>
      <c r="H155" s="236" t="s">
        <v>19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208</v>
      </c>
      <c r="AU155" s="243" t="s">
        <v>81</v>
      </c>
      <c r="AV155" s="13" t="s">
        <v>79</v>
      </c>
      <c r="AW155" s="13" t="s">
        <v>33</v>
      </c>
      <c r="AX155" s="13" t="s">
        <v>72</v>
      </c>
      <c r="AY155" s="243" t="s">
        <v>196</v>
      </c>
    </row>
    <row r="156" s="13" customFormat="1">
      <c r="A156" s="13"/>
      <c r="B156" s="233"/>
      <c r="C156" s="234"/>
      <c r="D156" s="235" t="s">
        <v>208</v>
      </c>
      <c r="E156" s="236" t="s">
        <v>19</v>
      </c>
      <c r="F156" s="237" t="s">
        <v>401</v>
      </c>
      <c r="G156" s="234"/>
      <c r="H156" s="236" t="s">
        <v>19</v>
      </c>
      <c r="I156" s="238"/>
      <c r="J156" s="234"/>
      <c r="K156" s="234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208</v>
      </c>
      <c r="AU156" s="243" t="s">
        <v>81</v>
      </c>
      <c r="AV156" s="13" t="s">
        <v>79</v>
      </c>
      <c r="AW156" s="13" t="s">
        <v>33</v>
      </c>
      <c r="AX156" s="13" t="s">
        <v>72</v>
      </c>
      <c r="AY156" s="243" t="s">
        <v>196</v>
      </c>
    </row>
    <row r="157" s="14" customFormat="1">
      <c r="A157" s="14"/>
      <c r="B157" s="244"/>
      <c r="C157" s="245"/>
      <c r="D157" s="235" t="s">
        <v>208</v>
      </c>
      <c r="E157" s="246" t="s">
        <v>19</v>
      </c>
      <c r="F157" s="247" t="s">
        <v>79</v>
      </c>
      <c r="G157" s="245"/>
      <c r="H157" s="248">
        <v>1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4" t="s">
        <v>208</v>
      </c>
      <c r="AU157" s="254" t="s">
        <v>81</v>
      </c>
      <c r="AV157" s="14" t="s">
        <v>81</v>
      </c>
      <c r="AW157" s="14" t="s">
        <v>33</v>
      </c>
      <c r="AX157" s="14" t="s">
        <v>72</v>
      </c>
      <c r="AY157" s="254" t="s">
        <v>196</v>
      </c>
    </row>
    <row r="158" s="13" customFormat="1">
      <c r="A158" s="13"/>
      <c r="B158" s="233"/>
      <c r="C158" s="234"/>
      <c r="D158" s="235" t="s">
        <v>208</v>
      </c>
      <c r="E158" s="236" t="s">
        <v>19</v>
      </c>
      <c r="F158" s="237" t="s">
        <v>3076</v>
      </c>
      <c r="G158" s="234"/>
      <c r="H158" s="236" t="s">
        <v>19</v>
      </c>
      <c r="I158" s="238"/>
      <c r="J158" s="234"/>
      <c r="K158" s="234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208</v>
      </c>
      <c r="AU158" s="243" t="s">
        <v>81</v>
      </c>
      <c r="AV158" s="13" t="s">
        <v>79</v>
      </c>
      <c r="AW158" s="13" t="s">
        <v>33</v>
      </c>
      <c r="AX158" s="13" t="s">
        <v>72</v>
      </c>
      <c r="AY158" s="243" t="s">
        <v>196</v>
      </c>
    </row>
    <row r="159" s="13" customFormat="1">
      <c r="A159" s="13"/>
      <c r="B159" s="233"/>
      <c r="C159" s="234"/>
      <c r="D159" s="235" t="s">
        <v>208</v>
      </c>
      <c r="E159" s="236" t="s">
        <v>19</v>
      </c>
      <c r="F159" s="237" t="s">
        <v>3072</v>
      </c>
      <c r="G159" s="234"/>
      <c r="H159" s="236" t="s">
        <v>19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208</v>
      </c>
      <c r="AU159" s="243" t="s">
        <v>81</v>
      </c>
      <c r="AV159" s="13" t="s">
        <v>79</v>
      </c>
      <c r="AW159" s="13" t="s">
        <v>33</v>
      </c>
      <c r="AX159" s="13" t="s">
        <v>72</v>
      </c>
      <c r="AY159" s="243" t="s">
        <v>196</v>
      </c>
    </row>
    <row r="160" s="13" customFormat="1">
      <c r="A160" s="13"/>
      <c r="B160" s="233"/>
      <c r="C160" s="234"/>
      <c r="D160" s="235" t="s">
        <v>208</v>
      </c>
      <c r="E160" s="236" t="s">
        <v>19</v>
      </c>
      <c r="F160" s="237" t="s">
        <v>3073</v>
      </c>
      <c r="G160" s="234"/>
      <c r="H160" s="236" t="s">
        <v>19</v>
      </c>
      <c r="I160" s="238"/>
      <c r="J160" s="234"/>
      <c r="K160" s="234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208</v>
      </c>
      <c r="AU160" s="243" t="s">
        <v>81</v>
      </c>
      <c r="AV160" s="13" t="s">
        <v>79</v>
      </c>
      <c r="AW160" s="13" t="s">
        <v>33</v>
      </c>
      <c r="AX160" s="13" t="s">
        <v>72</v>
      </c>
      <c r="AY160" s="243" t="s">
        <v>196</v>
      </c>
    </row>
    <row r="161" s="13" customFormat="1">
      <c r="A161" s="13"/>
      <c r="B161" s="233"/>
      <c r="C161" s="234"/>
      <c r="D161" s="235" t="s">
        <v>208</v>
      </c>
      <c r="E161" s="236" t="s">
        <v>19</v>
      </c>
      <c r="F161" s="237" t="s">
        <v>401</v>
      </c>
      <c r="G161" s="234"/>
      <c r="H161" s="236" t="s">
        <v>19</v>
      </c>
      <c r="I161" s="238"/>
      <c r="J161" s="234"/>
      <c r="K161" s="234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208</v>
      </c>
      <c r="AU161" s="243" t="s">
        <v>81</v>
      </c>
      <c r="AV161" s="13" t="s">
        <v>79</v>
      </c>
      <c r="AW161" s="13" t="s">
        <v>33</v>
      </c>
      <c r="AX161" s="13" t="s">
        <v>72</v>
      </c>
      <c r="AY161" s="243" t="s">
        <v>196</v>
      </c>
    </row>
    <row r="162" s="14" customFormat="1">
      <c r="A162" s="14"/>
      <c r="B162" s="244"/>
      <c r="C162" s="245"/>
      <c r="D162" s="235" t="s">
        <v>208</v>
      </c>
      <c r="E162" s="246" t="s">
        <v>19</v>
      </c>
      <c r="F162" s="247" t="s">
        <v>79</v>
      </c>
      <c r="G162" s="245"/>
      <c r="H162" s="248">
        <v>1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208</v>
      </c>
      <c r="AU162" s="254" t="s">
        <v>81</v>
      </c>
      <c r="AV162" s="14" t="s">
        <v>81</v>
      </c>
      <c r="AW162" s="14" t="s">
        <v>33</v>
      </c>
      <c r="AX162" s="14" t="s">
        <v>72</v>
      </c>
      <c r="AY162" s="254" t="s">
        <v>196</v>
      </c>
    </row>
    <row r="163" s="16" customFormat="1">
      <c r="A163" s="16"/>
      <c r="B163" s="266"/>
      <c r="C163" s="267"/>
      <c r="D163" s="235" t="s">
        <v>208</v>
      </c>
      <c r="E163" s="268" t="s">
        <v>19</v>
      </c>
      <c r="F163" s="269" t="s">
        <v>269</v>
      </c>
      <c r="G163" s="267"/>
      <c r="H163" s="270">
        <v>4</v>
      </c>
      <c r="I163" s="271"/>
      <c r="J163" s="267"/>
      <c r="K163" s="267"/>
      <c r="L163" s="272"/>
      <c r="M163" s="273"/>
      <c r="N163" s="274"/>
      <c r="O163" s="274"/>
      <c r="P163" s="274"/>
      <c r="Q163" s="274"/>
      <c r="R163" s="274"/>
      <c r="S163" s="274"/>
      <c r="T163" s="275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T163" s="276" t="s">
        <v>208</v>
      </c>
      <c r="AU163" s="276" t="s">
        <v>81</v>
      </c>
      <c r="AV163" s="16" t="s">
        <v>226</v>
      </c>
      <c r="AW163" s="16" t="s">
        <v>33</v>
      </c>
      <c r="AX163" s="16" t="s">
        <v>72</v>
      </c>
      <c r="AY163" s="276" t="s">
        <v>196</v>
      </c>
    </row>
    <row r="164" s="15" customFormat="1">
      <c r="A164" s="15"/>
      <c r="B164" s="255"/>
      <c r="C164" s="256"/>
      <c r="D164" s="235" t="s">
        <v>208</v>
      </c>
      <c r="E164" s="257" t="s">
        <v>19</v>
      </c>
      <c r="F164" s="258" t="s">
        <v>219</v>
      </c>
      <c r="G164" s="256"/>
      <c r="H164" s="259">
        <v>20</v>
      </c>
      <c r="I164" s="260"/>
      <c r="J164" s="256"/>
      <c r="K164" s="256"/>
      <c r="L164" s="261"/>
      <c r="M164" s="262"/>
      <c r="N164" s="263"/>
      <c r="O164" s="263"/>
      <c r="P164" s="263"/>
      <c r="Q164" s="263"/>
      <c r="R164" s="263"/>
      <c r="S164" s="263"/>
      <c r="T164" s="264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5" t="s">
        <v>208</v>
      </c>
      <c r="AU164" s="265" t="s">
        <v>81</v>
      </c>
      <c r="AV164" s="15" t="s">
        <v>204</v>
      </c>
      <c r="AW164" s="15" t="s">
        <v>33</v>
      </c>
      <c r="AX164" s="15" t="s">
        <v>79</v>
      </c>
      <c r="AY164" s="265" t="s">
        <v>196</v>
      </c>
    </row>
    <row r="165" s="2" customFormat="1" ht="16.5" customHeight="1">
      <c r="A165" s="41"/>
      <c r="B165" s="42"/>
      <c r="C165" s="280" t="s">
        <v>81</v>
      </c>
      <c r="D165" s="280" t="s">
        <v>407</v>
      </c>
      <c r="E165" s="281" t="s">
        <v>1049</v>
      </c>
      <c r="F165" s="282" t="s">
        <v>1050</v>
      </c>
      <c r="G165" s="283" t="s">
        <v>264</v>
      </c>
      <c r="H165" s="284">
        <v>5</v>
      </c>
      <c r="I165" s="285"/>
      <c r="J165" s="286">
        <f>ROUND(I165*H165,2)</f>
        <v>0</v>
      </c>
      <c r="K165" s="282" t="s">
        <v>203</v>
      </c>
      <c r="L165" s="287"/>
      <c r="M165" s="288" t="s">
        <v>19</v>
      </c>
      <c r="N165" s="289" t="s">
        <v>43</v>
      </c>
      <c r="O165" s="87"/>
      <c r="P165" s="224">
        <f>O165*H165</f>
        <v>0</v>
      </c>
      <c r="Q165" s="224">
        <v>0.22</v>
      </c>
      <c r="R165" s="224">
        <f>Q165*H165</f>
        <v>1.1000000000000001</v>
      </c>
      <c r="S165" s="224">
        <v>0</v>
      </c>
      <c r="T165" s="225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6" t="s">
        <v>284</v>
      </c>
      <c r="AT165" s="226" t="s">
        <v>407</v>
      </c>
      <c r="AU165" s="226" t="s">
        <v>81</v>
      </c>
      <c r="AY165" s="20" t="s">
        <v>196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20" t="s">
        <v>79</v>
      </c>
      <c r="BK165" s="227">
        <f>ROUND(I165*H165,2)</f>
        <v>0</v>
      </c>
      <c r="BL165" s="20" t="s">
        <v>204</v>
      </c>
      <c r="BM165" s="226" t="s">
        <v>3081</v>
      </c>
    </row>
    <row r="166" s="13" customFormat="1">
      <c r="A166" s="13"/>
      <c r="B166" s="233"/>
      <c r="C166" s="234"/>
      <c r="D166" s="235" t="s">
        <v>208</v>
      </c>
      <c r="E166" s="236" t="s">
        <v>19</v>
      </c>
      <c r="F166" s="237" t="s">
        <v>3082</v>
      </c>
      <c r="G166" s="234"/>
      <c r="H166" s="236" t="s">
        <v>19</v>
      </c>
      <c r="I166" s="238"/>
      <c r="J166" s="234"/>
      <c r="K166" s="234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208</v>
      </c>
      <c r="AU166" s="243" t="s">
        <v>81</v>
      </c>
      <c r="AV166" s="13" t="s">
        <v>79</v>
      </c>
      <c r="AW166" s="13" t="s">
        <v>33</v>
      </c>
      <c r="AX166" s="13" t="s">
        <v>72</v>
      </c>
      <c r="AY166" s="243" t="s">
        <v>196</v>
      </c>
    </row>
    <row r="167" s="13" customFormat="1">
      <c r="A167" s="13"/>
      <c r="B167" s="233"/>
      <c r="C167" s="234"/>
      <c r="D167" s="235" t="s">
        <v>208</v>
      </c>
      <c r="E167" s="236" t="s">
        <v>19</v>
      </c>
      <c r="F167" s="237" t="s">
        <v>3061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208</v>
      </c>
      <c r="AU167" s="243" t="s">
        <v>81</v>
      </c>
      <c r="AV167" s="13" t="s">
        <v>79</v>
      </c>
      <c r="AW167" s="13" t="s">
        <v>33</v>
      </c>
      <c r="AX167" s="13" t="s">
        <v>72</v>
      </c>
      <c r="AY167" s="243" t="s">
        <v>196</v>
      </c>
    </row>
    <row r="168" s="13" customFormat="1">
      <c r="A168" s="13"/>
      <c r="B168" s="233"/>
      <c r="C168" s="234"/>
      <c r="D168" s="235" t="s">
        <v>208</v>
      </c>
      <c r="E168" s="236" t="s">
        <v>19</v>
      </c>
      <c r="F168" s="237" t="s">
        <v>3083</v>
      </c>
      <c r="G168" s="234"/>
      <c r="H168" s="236" t="s">
        <v>19</v>
      </c>
      <c r="I168" s="238"/>
      <c r="J168" s="234"/>
      <c r="K168" s="234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208</v>
      </c>
      <c r="AU168" s="243" t="s">
        <v>81</v>
      </c>
      <c r="AV168" s="13" t="s">
        <v>79</v>
      </c>
      <c r="AW168" s="13" t="s">
        <v>33</v>
      </c>
      <c r="AX168" s="13" t="s">
        <v>72</v>
      </c>
      <c r="AY168" s="243" t="s">
        <v>196</v>
      </c>
    </row>
    <row r="169" s="14" customFormat="1">
      <c r="A169" s="14"/>
      <c r="B169" s="244"/>
      <c r="C169" s="245"/>
      <c r="D169" s="235" t="s">
        <v>208</v>
      </c>
      <c r="E169" s="246" t="s">
        <v>19</v>
      </c>
      <c r="F169" s="247" t="s">
        <v>3084</v>
      </c>
      <c r="G169" s="245"/>
      <c r="H169" s="248">
        <v>4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4" t="s">
        <v>208</v>
      </c>
      <c r="AU169" s="254" t="s">
        <v>81</v>
      </c>
      <c r="AV169" s="14" t="s">
        <v>81</v>
      </c>
      <c r="AW169" s="14" t="s">
        <v>33</v>
      </c>
      <c r="AX169" s="14" t="s">
        <v>72</v>
      </c>
      <c r="AY169" s="254" t="s">
        <v>196</v>
      </c>
    </row>
    <row r="170" s="13" customFormat="1">
      <c r="A170" s="13"/>
      <c r="B170" s="233"/>
      <c r="C170" s="234"/>
      <c r="D170" s="235" t="s">
        <v>208</v>
      </c>
      <c r="E170" s="236" t="s">
        <v>19</v>
      </c>
      <c r="F170" s="237" t="s">
        <v>3076</v>
      </c>
      <c r="G170" s="234"/>
      <c r="H170" s="236" t="s">
        <v>19</v>
      </c>
      <c r="I170" s="238"/>
      <c r="J170" s="234"/>
      <c r="K170" s="234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208</v>
      </c>
      <c r="AU170" s="243" t="s">
        <v>81</v>
      </c>
      <c r="AV170" s="13" t="s">
        <v>79</v>
      </c>
      <c r="AW170" s="13" t="s">
        <v>33</v>
      </c>
      <c r="AX170" s="13" t="s">
        <v>72</v>
      </c>
      <c r="AY170" s="243" t="s">
        <v>196</v>
      </c>
    </row>
    <row r="171" s="13" customFormat="1">
      <c r="A171" s="13"/>
      <c r="B171" s="233"/>
      <c r="C171" s="234"/>
      <c r="D171" s="235" t="s">
        <v>208</v>
      </c>
      <c r="E171" s="236" t="s">
        <v>19</v>
      </c>
      <c r="F171" s="237" t="s">
        <v>3083</v>
      </c>
      <c r="G171" s="234"/>
      <c r="H171" s="236" t="s">
        <v>19</v>
      </c>
      <c r="I171" s="238"/>
      <c r="J171" s="234"/>
      <c r="K171" s="234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208</v>
      </c>
      <c r="AU171" s="243" t="s">
        <v>81</v>
      </c>
      <c r="AV171" s="13" t="s">
        <v>79</v>
      </c>
      <c r="AW171" s="13" t="s">
        <v>33</v>
      </c>
      <c r="AX171" s="13" t="s">
        <v>72</v>
      </c>
      <c r="AY171" s="243" t="s">
        <v>196</v>
      </c>
    </row>
    <row r="172" s="14" customFormat="1">
      <c r="A172" s="14"/>
      <c r="B172" s="244"/>
      <c r="C172" s="245"/>
      <c r="D172" s="235" t="s">
        <v>208</v>
      </c>
      <c r="E172" s="246" t="s">
        <v>19</v>
      </c>
      <c r="F172" s="247" t="s">
        <v>3085</v>
      </c>
      <c r="G172" s="245"/>
      <c r="H172" s="248">
        <v>1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4" t="s">
        <v>208</v>
      </c>
      <c r="AU172" s="254" t="s">
        <v>81</v>
      </c>
      <c r="AV172" s="14" t="s">
        <v>81</v>
      </c>
      <c r="AW172" s="14" t="s">
        <v>33</v>
      </c>
      <c r="AX172" s="14" t="s">
        <v>72</v>
      </c>
      <c r="AY172" s="254" t="s">
        <v>196</v>
      </c>
    </row>
    <row r="173" s="16" customFormat="1">
      <c r="A173" s="16"/>
      <c r="B173" s="266"/>
      <c r="C173" s="267"/>
      <c r="D173" s="235" t="s">
        <v>208</v>
      </c>
      <c r="E173" s="268" t="s">
        <v>19</v>
      </c>
      <c r="F173" s="269" t="s">
        <v>269</v>
      </c>
      <c r="G173" s="267"/>
      <c r="H173" s="270">
        <v>5</v>
      </c>
      <c r="I173" s="271"/>
      <c r="J173" s="267"/>
      <c r="K173" s="267"/>
      <c r="L173" s="272"/>
      <c r="M173" s="273"/>
      <c r="N173" s="274"/>
      <c r="O173" s="274"/>
      <c r="P173" s="274"/>
      <c r="Q173" s="274"/>
      <c r="R173" s="274"/>
      <c r="S173" s="274"/>
      <c r="T173" s="275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T173" s="276" t="s">
        <v>208</v>
      </c>
      <c r="AU173" s="276" t="s">
        <v>81</v>
      </c>
      <c r="AV173" s="16" t="s">
        <v>226</v>
      </c>
      <c r="AW173" s="16" t="s">
        <v>33</v>
      </c>
      <c r="AX173" s="16" t="s">
        <v>72</v>
      </c>
      <c r="AY173" s="276" t="s">
        <v>196</v>
      </c>
    </row>
    <row r="174" s="13" customFormat="1">
      <c r="A174" s="13"/>
      <c r="B174" s="233"/>
      <c r="C174" s="234"/>
      <c r="D174" s="235" t="s">
        <v>208</v>
      </c>
      <c r="E174" s="236" t="s">
        <v>19</v>
      </c>
      <c r="F174" s="237" t="s">
        <v>3086</v>
      </c>
      <c r="G174" s="234"/>
      <c r="H174" s="236" t="s">
        <v>19</v>
      </c>
      <c r="I174" s="238"/>
      <c r="J174" s="234"/>
      <c r="K174" s="234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208</v>
      </c>
      <c r="AU174" s="243" t="s">
        <v>81</v>
      </c>
      <c r="AV174" s="13" t="s">
        <v>79</v>
      </c>
      <c r="AW174" s="13" t="s">
        <v>33</v>
      </c>
      <c r="AX174" s="13" t="s">
        <v>72</v>
      </c>
      <c r="AY174" s="243" t="s">
        <v>196</v>
      </c>
    </row>
    <row r="175" s="13" customFormat="1">
      <c r="A175" s="13"/>
      <c r="B175" s="233"/>
      <c r="C175" s="234"/>
      <c r="D175" s="235" t="s">
        <v>208</v>
      </c>
      <c r="E175" s="236" t="s">
        <v>19</v>
      </c>
      <c r="F175" s="237" t="s">
        <v>3061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208</v>
      </c>
      <c r="AU175" s="243" t="s">
        <v>81</v>
      </c>
      <c r="AV175" s="13" t="s">
        <v>79</v>
      </c>
      <c r="AW175" s="13" t="s">
        <v>33</v>
      </c>
      <c r="AX175" s="13" t="s">
        <v>72</v>
      </c>
      <c r="AY175" s="243" t="s">
        <v>196</v>
      </c>
    </row>
    <row r="176" s="13" customFormat="1">
      <c r="A176" s="13"/>
      <c r="B176" s="233"/>
      <c r="C176" s="234"/>
      <c r="D176" s="235" t="s">
        <v>208</v>
      </c>
      <c r="E176" s="236" t="s">
        <v>19</v>
      </c>
      <c r="F176" s="237" t="s">
        <v>3087</v>
      </c>
      <c r="G176" s="234"/>
      <c r="H176" s="236" t="s">
        <v>19</v>
      </c>
      <c r="I176" s="238"/>
      <c r="J176" s="234"/>
      <c r="K176" s="234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208</v>
      </c>
      <c r="AU176" s="243" t="s">
        <v>81</v>
      </c>
      <c r="AV176" s="13" t="s">
        <v>79</v>
      </c>
      <c r="AW176" s="13" t="s">
        <v>33</v>
      </c>
      <c r="AX176" s="13" t="s">
        <v>72</v>
      </c>
      <c r="AY176" s="243" t="s">
        <v>196</v>
      </c>
    </row>
    <row r="177" s="14" customFormat="1">
      <c r="A177" s="14"/>
      <c r="B177" s="244"/>
      <c r="C177" s="245"/>
      <c r="D177" s="235" t="s">
        <v>208</v>
      </c>
      <c r="E177" s="246" t="s">
        <v>19</v>
      </c>
      <c r="F177" s="247" t="s">
        <v>3084</v>
      </c>
      <c r="G177" s="245"/>
      <c r="H177" s="248">
        <v>4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4" t="s">
        <v>208</v>
      </c>
      <c r="AU177" s="254" t="s">
        <v>81</v>
      </c>
      <c r="AV177" s="14" t="s">
        <v>81</v>
      </c>
      <c r="AW177" s="14" t="s">
        <v>33</v>
      </c>
      <c r="AX177" s="14" t="s">
        <v>72</v>
      </c>
      <c r="AY177" s="254" t="s">
        <v>196</v>
      </c>
    </row>
    <row r="178" s="13" customFormat="1">
      <c r="A178" s="13"/>
      <c r="B178" s="233"/>
      <c r="C178" s="234"/>
      <c r="D178" s="235" t="s">
        <v>208</v>
      </c>
      <c r="E178" s="236" t="s">
        <v>19</v>
      </c>
      <c r="F178" s="237" t="s">
        <v>3076</v>
      </c>
      <c r="G178" s="234"/>
      <c r="H178" s="236" t="s">
        <v>19</v>
      </c>
      <c r="I178" s="238"/>
      <c r="J178" s="234"/>
      <c r="K178" s="234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208</v>
      </c>
      <c r="AU178" s="243" t="s">
        <v>81</v>
      </c>
      <c r="AV178" s="13" t="s">
        <v>79</v>
      </c>
      <c r="AW178" s="13" t="s">
        <v>33</v>
      </c>
      <c r="AX178" s="13" t="s">
        <v>72</v>
      </c>
      <c r="AY178" s="243" t="s">
        <v>196</v>
      </c>
    </row>
    <row r="179" s="13" customFormat="1">
      <c r="A179" s="13"/>
      <c r="B179" s="233"/>
      <c r="C179" s="234"/>
      <c r="D179" s="235" t="s">
        <v>208</v>
      </c>
      <c r="E179" s="236" t="s">
        <v>19</v>
      </c>
      <c r="F179" s="237" t="s">
        <v>3087</v>
      </c>
      <c r="G179" s="234"/>
      <c r="H179" s="236" t="s">
        <v>19</v>
      </c>
      <c r="I179" s="238"/>
      <c r="J179" s="234"/>
      <c r="K179" s="234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208</v>
      </c>
      <c r="AU179" s="243" t="s">
        <v>81</v>
      </c>
      <c r="AV179" s="13" t="s">
        <v>79</v>
      </c>
      <c r="AW179" s="13" t="s">
        <v>33</v>
      </c>
      <c r="AX179" s="13" t="s">
        <v>72</v>
      </c>
      <c r="AY179" s="243" t="s">
        <v>196</v>
      </c>
    </row>
    <row r="180" s="14" customFormat="1">
      <c r="A180" s="14"/>
      <c r="B180" s="244"/>
      <c r="C180" s="245"/>
      <c r="D180" s="235" t="s">
        <v>208</v>
      </c>
      <c r="E180" s="246" t="s">
        <v>19</v>
      </c>
      <c r="F180" s="247" t="s">
        <v>3085</v>
      </c>
      <c r="G180" s="245"/>
      <c r="H180" s="248">
        <v>1</v>
      </c>
      <c r="I180" s="249"/>
      <c r="J180" s="245"/>
      <c r="K180" s="245"/>
      <c r="L180" s="250"/>
      <c r="M180" s="251"/>
      <c r="N180" s="252"/>
      <c r="O180" s="252"/>
      <c r="P180" s="252"/>
      <c r="Q180" s="252"/>
      <c r="R180" s="252"/>
      <c r="S180" s="252"/>
      <c r="T180" s="253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4" t="s">
        <v>208</v>
      </c>
      <c r="AU180" s="254" t="s">
        <v>81</v>
      </c>
      <c r="AV180" s="14" t="s">
        <v>81</v>
      </c>
      <c r="AW180" s="14" t="s">
        <v>33</v>
      </c>
      <c r="AX180" s="14" t="s">
        <v>72</v>
      </c>
      <c r="AY180" s="254" t="s">
        <v>196</v>
      </c>
    </row>
    <row r="181" s="16" customFormat="1">
      <c r="A181" s="16"/>
      <c r="B181" s="266"/>
      <c r="C181" s="267"/>
      <c r="D181" s="235" t="s">
        <v>208</v>
      </c>
      <c r="E181" s="268" t="s">
        <v>19</v>
      </c>
      <c r="F181" s="269" t="s">
        <v>269</v>
      </c>
      <c r="G181" s="267"/>
      <c r="H181" s="270">
        <v>5</v>
      </c>
      <c r="I181" s="271"/>
      <c r="J181" s="267"/>
      <c r="K181" s="267"/>
      <c r="L181" s="272"/>
      <c r="M181" s="273"/>
      <c r="N181" s="274"/>
      <c r="O181" s="274"/>
      <c r="P181" s="274"/>
      <c r="Q181" s="274"/>
      <c r="R181" s="274"/>
      <c r="S181" s="274"/>
      <c r="T181" s="275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276" t="s">
        <v>208</v>
      </c>
      <c r="AU181" s="276" t="s">
        <v>81</v>
      </c>
      <c r="AV181" s="16" t="s">
        <v>226</v>
      </c>
      <c r="AW181" s="16" t="s">
        <v>33</v>
      </c>
      <c r="AX181" s="16" t="s">
        <v>72</v>
      </c>
      <c r="AY181" s="276" t="s">
        <v>196</v>
      </c>
    </row>
    <row r="182" s="15" customFormat="1">
      <c r="A182" s="15"/>
      <c r="B182" s="255"/>
      <c r="C182" s="256"/>
      <c r="D182" s="235" t="s">
        <v>208</v>
      </c>
      <c r="E182" s="257" t="s">
        <v>19</v>
      </c>
      <c r="F182" s="258" t="s">
        <v>219</v>
      </c>
      <c r="G182" s="256"/>
      <c r="H182" s="259">
        <v>10</v>
      </c>
      <c r="I182" s="260"/>
      <c r="J182" s="256"/>
      <c r="K182" s="256"/>
      <c r="L182" s="261"/>
      <c r="M182" s="262"/>
      <c r="N182" s="263"/>
      <c r="O182" s="263"/>
      <c r="P182" s="263"/>
      <c r="Q182" s="263"/>
      <c r="R182" s="263"/>
      <c r="S182" s="263"/>
      <c r="T182" s="264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5" t="s">
        <v>208</v>
      </c>
      <c r="AU182" s="265" t="s">
        <v>81</v>
      </c>
      <c r="AV182" s="15" t="s">
        <v>204</v>
      </c>
      <c r="AW182" s="15" t="s">
        <v>33</v>
      </c>
      <c r="AX182" s="15" t="s">
        <v>79</v>
      </c>
      <c r="AY182" s="265" t="s">
        <v>196</v>
      </c>
    </row>
    <row r="183" s="14" customFormat="1">
      <c r="A183" s="14"/>
      <c r="B183" s="244"/>
      <c r="C183" s="245"/>
      <c r="D183" s="235" t="s">
        <v>208</v>
      </c>
      <c r="E183" s="245"/>
      <c r="F183" s="247" t="s">
        <v>3088</v>
      </c>
      <c r="G183" s="245"/>
      <c r="H183" s="248">
        <v>5</v>
      </c>
      <c r="I183" s="249"/>
      <c r="J183" s="245"/>
      <c r="K183" s="245"/>
      <c r="L183" s="250"/>
      <c r="M183" s="251"/>
      <c r="N183" s="252"/>
      <c r="O183" s="252"/>
      <c r="P183" s="252"/>
      <c r="Q183" s="252"/>
      <c r="R183" s="252"/>
      <c r="S183" s="252"/>
      <c r="T183" s="25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4" t="s">
        <v>208</v>
      </c>
      <c r="AU183" s="254" t="s">
        <v>81</v>
      </c>
      <c r="AV183" s="14" t="s">
        <v>81</v>
      </c>
      <c r="AW183" s="14" t="s">
        <v>4</v>
      </c>
      <c r="AX183" s="14" t="s">
        <v>79</v>
      </c>
      <c r="AY183" s="254" t="s">
        <v>196</v>
      </c>
    </row>
    <row r="184" s="2" customFormat="1" ht="33" customHeight="1">
      <c r="A184" s="41"/>
      <c r="B184" s="42"/>
      <c r="C184" s="215" t="s">
        <v>226</v>
      </c>
      <c r="D184" s="215" t="s">
        <v>199</v>
      </c>
      <c r="E184" s="216" t="s">
        <v>918</v>
      </c>
      <c r="F184" s="217" t="s">
        <v>919</v>
      </c>
      <c r="G184" s="218" t="s">
        <v>264</v>
      </c>
      <c r="H184" s="219">
        <v>10</v>
      </c>
      <c r="I184" s="220"/>
      <c r="J184" s="221">
        <f>ROUND(I184*H184,2)</f>
        <v>0</v>
      </c>
      <c r="K184" s="217" t="s">
        <v>203</v>
      </c>
      <c r="L184" s="47"/>
      <c r="M184" s="222" t="s">
        <v>19</v>
      </c>
      <c r="N184" s="223" t="s">
        <v>43</v>
      </c>
      <c r="O184" s="87"/>
      <c r="P184" s="224">
        <f>O184*H184</f>
        <v>0</v>
      </c>
      <c r="Q184" s="224">
        <v>0</v>
      </c>
      <c r="R184" s="224">
        <f>Q184*H184</f>
        <v>0</v>
      </c>
      <c r="S184" s="224">
        <v>0</v>
      </c>
      <c r="T184" s="225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6" t="s">
        <v>204</v>
      </c>
      <c r="AT184" s="226" t="s">
        <v>199</v>
      </c>
      <c r="AU184" s="226" t="s">
        <v>81</v>
      </c>
      <c r="AY184" s="20" t="s">
        <v>196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20" t="s">
        <v>79</v>
      </c>
      <c r="BK184" s="227">
        <f>ROUND(I184*H184,2)</f>
        <v>0</v>
      </c>
      <c r="BL184" s="20" t="s">
        <v>204</v>
      </c>
      <c r="BM184" s="226" t="s">
        <v>3089</v>
      </c>
    </row>
    <row r="185" s="2" customFormat="1">
      <c r="A185" s="41"/>
      <c r="B185" s="42"/>
      <c r="C185" s="43"/>
      <c r="D185" s="228" t="s">
        <v>206</v>
      </c>
      <c r="E185" s="43"/>
      <c r="F185" s="229" t="s">
        <v>2388</v>
      </c>
      <c r="G185" s="43"/>
      <c r="H185" s="43"/>
      <c r="I185" s="230"/>
      <c r="J185" s="43"/>
      <c r="K185" s="43"/>
      <c r="L185" s="47"/>
      <c r="M185" s="231"/>
      <c r="N185" s="232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206</v>
      </c>
      <c r="AU185" s="20" t="s">
        <v>81</v>
      </c>
    </row>
    <row r="186" s="13" customFormat="1">
      <c r="A186" s="13"/>
      <c r="B186" s="233"/>
      <c r="C186" s="234"/>
      <c r="D186" s="235" t="s">
        <v>208</v>
      </c>
      <c r="E186" s="236" t="s">
        <v>19</v>
      </c>
      <c r="F186" s="237" t="s">
        <v>3090</v>
      </c>
      <c r="G186" s="234"/>
      <c r="H186" s="236" t="s">
        <v>19</v>
      </c>
      <c r="I186" s="238"/>
      <c r="J186" s="234"/>
      <c r="K186" s="234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208</v>
      </c>
      <c r="AU186" s="243" t="s">
        <v>81</v>
      </c>
      <c r="AV186" s="13" t="s">
        <v>79</v>
      </c>
      <c r="AW186" s="13" t="s">
        <v>33</v>
      </c>
      <c r="AX186" s="13" t="s">
        <v>72</v>
      </c>
      <c r="AY186" s="243" t="s">
        <v>196</v>
      </c>
    </row>
    <row r="187" s="13" customFormat="1">
      <c r="A187" s="13"/>
      <c r="B187" s="233"/>
      <c r="C187" s="234"/>
      <c r="D187" s="235" t="s">
        <v>208</v>
      </c>
      <c r="E187" s="236" t="s">
        <v>19</v>
      </c>
      <c r="F187" s="237" t="s">
        <v>3061</v>
      </c>
      <c r="G187" s="234"/>
      <c r="H187" s="236" t="s">
        <v>19</v>
      </c>
      <c r="I187" s="238"/>
      <c r="J187" s="234"/>
      <c r="K187" s="234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208</v>
      </c>
      <c r="AU187" s="243" t="s">
        <v>81</v>
      </c>
      <c r="AV187" s="13" t="s">
        <v>79</v>
      </c>
      <c r="AW187" s="13" t="s">
        <v>33</v>
      </c>
      <c r="AX187" s="13" t="s">
        <v>72</v>
      </c>
      <c r="AY187" s="243" t="s">
        <v>196</v>
      </c>
    </row>
    <row r="188" s="13" customFormat="1">
      <c r="A188" s="13"/>
      <c r="B188" s="233"/>
      <c r="C188" s="234"/>
      <c r="D188" s="235" t="s">
        <v>208</v>
      </c>
      <c r="E188" s="236" t="s">
        <v>19</v>
      </c>
      <c r="F188" s="237" t="s">
        <v>3091</v>
      </c>
      <c r="G188" s="234"/>
      <c r="H188" s="236" t="s">
        <v>19</v>
      </c>
      <c r="I188" s="238"/>
      <c r="J188" s="234"/>
      <c r="K188" s="234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208</v>
      </c>
      <c r="AU188" s="243" t="s">
        <v>81</v>
      </c>
      <c r="AV188" s="13" t="s">
        <v>79</v>
      </c>
      <c r="AW188" s="13" t="s">
        <v>33</v>
      </c>
      <c r="AX188" s="13" t="s">
        <v>72</v>
      </c>
      <c r="AY188" s="243" t="s">
        <v>196</v>
      </c>
    </row>
    <row r="189" s="14" customFormat="1">
      <c r="A189" s="14"/>
      <c r="B189" s="244"/>
      <c r="C189" s="245"/>
      <c r="D189" s="235" t="s">
        <v>208</v>
      </c>
      <c r="E189" s="246" t="s">
        <v>19</v>
      </c>
      <c r="F189" s="247" t="s">
        <v>3092</v>
      </c>
      <c r="G189" s="245"/>
      <c r="H189" s="248">
        <v>8</v>
      </c>
      <c r="I189" s="249"/>
      <c r="J189" s="245"/>
      <c r="K189" s="245"/>
      <c r="L189" s="250"/>
      <c r="M189" s="251"/>
      <c r="N189" s="252"/>
      <c r="O189" s="252"/>
      <c r="P189" s="252"/>
      <c r="Q189" s="252"/>
      <c r="R189" s="252"/>
      <c r="S189" s="252"/>
      <c r="T189" s="25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4" t="s">
        <v>208</v>
      </c>
      <c r="AU189" s="254" t="s">
        <v>81</v>
      </c>
      <c r="AV189" s="14" t="s">
        <v>81</v>
      </c>
      <c r="AW189" s="14" t="s">
        <v>33</v>
      </c>
      <c r="AX189" s="14" t="s">
        <v>72</v>
      </c>
      <c r="AY189" s="254" t="s">
        <v>196</v>
      </c>
    </row>
    <row r="190" s="13" customFormat="1">
      <c r="A190" s="13"/>
      <c r="B190" s="233"/>
      <c r="C190" s="234"/>
      <c r="D190" s="235" t="s">
        <v>208</v>
      </c>
      <c r="E190" s="236" t="s">
        <v>19</v>
      </c>
      <c r="F190" s="237" t="s">
        <v>3076</v>
      </c>
      <c r="G190" s="234"/>
      <c r="H190" s="236" t="s">
        <v>19</v>
      </c>
      <c r="I190" s="238"/>
      <c r="J190" s="234"/>
      <c r="K190" s="234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208</v>
      </c>
      <c r="AU190" s="243" t="s">
        <v>81</v>
      </c>
      <c r="AV190" s="13" t="s">
        <v>79</v>
      </c>
      <c r="AW190" s="13" t="s">
        <v>33</v>
      </c>
      <c r="AX190" s="13" t="s">
        <v>72</v>
      </c>
      <c r="AY190" s="243" t="s">
        <v>196</v>
      </c>
    </row>
    <row r="191" s="13" customFormat="1">
      <c r="A191" s="13"/>
      <c r="B191" s="233"/>
      <c r="C191" s="234"/>
      <c r="D191" s="235" t="s">
        <v>208</v>
      </c>
      <c r="E191" s="236" t="s">
        <v>19</v>
      </c>
      <c r="F191" s="237" t="s">
        <v>3091</v>
      </c>
      <c r="G191" s="234"/>
      <c r="H191" s="236" t="s">
        <v>19</v>
      </c>
      <c r="I191" s="238"/>
      <c r="J191" s="234"/>
      <c r="K191" s="234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208</v>
      </c>
      <c r="AU191" s="243" t="s">
        <v>81</v>
      </c>
      <c r="AV191" s="13" t="s">
        <v>79</v>
      </c>
      <c r="AW191" s="13" t="s">
        <v>33</v>
      </c>
      <c r="AX191" s="13" t="s">
        <v>72</v>
      </c>
      <c r="AY191" s="243" t="s">
        <v>196</v>
      </c>
    </row>
    <row r="192" s="14" customFormat="1">
      <c r="A192" s="14"/>
      <c r="B192" s="244"/>
      <c r="C192" s="245"/>
      <c r="D192" s="235" t="s">
        <v>208</v>
      </c>
      <c r="E192" s="246" t="s">
        <v>19</v>
      </c>
      <c r="F192" s="247" t="s">
        <v>3093</v>
      </c>
      <c r="G192" s="245"/>
      <c r="H192" s="248">
        <v>2</v>
      </c>
      <c r="I192" s="249"/>
      <c r="J192" s="245"/>
      <c r="K192" s="245"/>
      <c r="L192" s="250"/>
      <c r="M192" s="251"/>
      <c r="N192" s="252"/>
      <c r="O192" s="252"/>
      <c r="P192" s="252"/>
      <c r="Q192" s="252"/>
      <c r="R192" s="252"/>
      <c r="S192" s="252"/>
      <c r="T192" s="253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4" t="s">
        <v>208</v>
      </c>
      <c r="AU192" s="254" t="s">
        <v>81</v>
      </c>
      <c r="AV192" s="14" t="s">
        <v>81</v>
      </c>
      <c r="AW192" s="14" t="s">
        <v>33</v>
      </c>
      <c r="AX192" s="14" t="s">
        <v>72</v>
      </c>
      <c r="AY192" s="254" t="s">
        <v>196</v>
      </c>
    </row>
    <row r="193" s="15" customFormat="1">
      <c r="A193" s="15"/>
      <c r="B193" s="255"/>
      <c r="C193" s="256"/>
      <c r="D193" s="235" t="s">
        <v>208</v>
      </c>
      <c r="E193" s="257" t="s">
        <v>19</v>
      </c>
      <c r="F193" s="258" t="s">
        <v>219</v>
      </c>
      <c r="G193" s="256"/>
      <c r="H193" s="259">
        <v>10</v>
      </c>
      <c r="I193" s="260"/>
      <c r="J193" s="256"/>
      <c r="K193" s="256"/>
      <c r="L193" s="261"/>
      <c r="M193" s="262"/>
      <c r="N193" s="263"/>
      <c r="O193" s="263"/>
      <c r="P193" s="263"/>
      <c r="Q193" s="263"/>
      <c r="R193" s="263"/>
      <c r="S193" s="263"/>
      <c r="T193" s="264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65" t="s">
        <v>208</v>
      </c>
      <c r="AU193" s="265" t="s">
        <v>81</v>
      </c>
      <c r="AV193" s="15" t="s">
        <v>204</v>
      </c>
      <c r="AW193" s="15" t="s">
        <v>33</v>
      </c>
      <c r="AX193" s="15" t="s">
        <v>79</v>
      </c>
      <c r="AY193" s="265" t="s">
        <v>196</v>
      </c>
    </row>
    <row r="194" s="2" customFormat="1" ht="37.8" customHeight="1">
      <c r="A194" s="41"/>
      <c r="B194" s="42"/>
      <c r="C194" s="215" t="s">
        <v>204</v>
      </c>
      <c r="D194" s="215" t="s">
        <v>199</v>
      </c>
      <c r="E194" s="216" t="s">
        <v>295</v>
      </c>
      <c r="F194" s="217" t="s">
        <v>296</v>
      </c>
      <c r="G194" s="218" t="s">
        <v>264</v>
      </c>
      <c r="H194" s="219">
        <v>10</v>
      </c>
      <c r="I194" s="220"/>
      <c r="J194" s="221">
        <f>ROUND(I194*H194,2)</f>
        <v>0</v>
      </c>
      <c r="K194" s="217" t="s">
        <v>203</v>
      </c>
      <c r="L194" s="47"/>
      <c r="M194" s="222" t="s">
        <v>19</v>
      </c>
      <c r="N194" s="223" t="s">
        <v>43</v>
      </c>
      <c r="O194" s="87"/>
      <c r="P194" s="224">
        <f>O194*H194</f>
        <v>0</v>
      </c>
      <c r="Q194" s="224">
        <v>0</v>
      </c>
      <c r="R194" s="224">
        <f>Q194*H194</f>
        <v>0</v>
      </c>
      <c r="S194" s="224">
        <v>0</v>
      </c>
      <c r="T194" s="225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6" t="s">
        <v>204</v>
      </c>
      <c r="AT194" s="226" t="s">
        <v>199</v>
      </c>
      <c r="AU194" s="226" t="s">
        <v>81</v>
      </c>
      <c r="AY194" s="20" t="s">
        <v>196</v>
      </c>
      <c r="BE194" s="227">
        <f>IF(N194="základní",J194,0)</f>
        <v>0</v>
      </c>
      <c r="BF194" s="227">
        <f>IF(N194="snížená",J194,0)</f>
        <v>0</v>
      </c>
      <c r="BG194" s="227">
        <f>IF(N194="zákl. přenesená",J194,0)</f>
        <v>0</v>
      </c>
      <c r="BH194" s="227">
        <f>IF(N194="sníž. přenesená",J194,0)</f>
        <v>0</v>
      </c>
      <c r="BI194" s="227">
        <f>IF(N194="nulová",J194,0)</f>
        <v>0</v>
      </c>
      <c r="BJ194" s="20" t="s">
        <v>79</v>
      </c>
      <c r="BK194" s="227">
        <f>ROUND(I194*H194,2)</f>
        <v>0</v>
      </c>
      <c r="BL194" s="20" t="s">
        <v>204</v>
      </c>
      <c r="BM194" s="226" t="s">
        <v>3094</v>
      </c>
    </row>
    <row r="195" s="2" customFormat="1">
      <c r="A195" s="41"/>
      <c r="B195" s="42"/>
      <c r="C195" s="43"/>
      <c r="D195" s="228" t="s">
        <v>206</v>
      </c>
      <c r="E195" s="43"/>
      <c r="F195" s="229" t="s">
        <v>298</v>
      </c>
      <c r="G195" s="43"/>
      <c r="H195" s="43"/>
      <c r="I195" s="230"/>
      <c r="J195" s="43"/>
      <c r="K195" s="43"/>
      <c r="L195" s="47"/>
      <c r="M195" s="231"/>
      <c r="N195" s="232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206</v>
      </c>
      <c r="AU195" s="20" t="s">
        <v>81</v>
      </c>
    </row>
    <row r="196" s="13" customFormat="1">
      <c r="A196" s="13"/>
      <c r="B196" s="233"/>
      <c r="C196" s="234"/>
      <c r="D196" s="235" t="s">
        <v>208</v>
      </c>
      <c r="E196" s="236" t="s">
        <v>19</v>
      </c>
      <c r="F196" s="237" t="s">
        <v>3090</v>
      </c>
      <c r="G196" s="234"/>
      <c r="H196" s="236" t="s">
        <v>19</v>
      </c>
      <c r="I196" s="238"/>
      <c r="J196" s="234"/>
      <c r="K196" s="234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208</v>
      </c>
      <c r="AU196" s="243" t="s">
        <v>81</v>
      </c>
      <c r="AV196" s="13" t="s">
        <v>79</v>
      </c>
      <c r="AW196" s="13" t="s">
        <v>33</v>
      </c>
      <c r="AX196" s="13" t="s">
        <v>72</v>
      </c>
      <c r="AY196" s="243" t="s">
        <v>196</v>
      </c>
    </row>
    <row r="197" s="13" customFormat="1">
      <c r="A197" s="13"/>
      <c r="B197" s="233"/>
      <c r="C197" s="234"/>
      <c r="D197" s="235" t="s">
        <v>208</v>
      </c>
      <c r="E197" s="236" t="s">
        <v>19</v>
      </c>
      <c r="F197" s="237" t="s">
        <v>3061</v>
      </c>
      <c r="G197" s="234"/>
      <c r="H197" s="236" t="s">
        <v>19</v>
      </c>
      <c r="I197" s="238"/>
      <c r="J197" s="234"/>
      <c r="K197" s="234"/>
      <c r="L197" s="239"/>
      <c r="M197" s="240"/>
      <c r="N197" s="241"/>
      <c r="O197" s="241"/>
      <c r="P197" s="241"/>
      <c r="Q197" s="241"/>
      <c r="R197" s="241"/>
      <c r="S197" s="241"/>
      <c r="T197" s="24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43" t="s">
        <v>208</v>
      </c>
      <c r="AU197" s="243" t="s">
        <v>81</v>
      </c>
      <c r="AV197" s="13" t="s">
        <v>79</v>
      </c>
      <c r="AW197" s="13" t="s">
        <v>33</v>
      </c>
      <c r="AX197" s="13" t="s">
        <v>72</v>
      </c>
      <c r="AY197" s="243" t="s">
        <v>196</v>
      </c>
    </row>
    <row r="198" s="13" customFormat="1">
      <c r="A198" s="13"/>
      <c r="B198" s="233"/>
      <c r="C198" s="234"/>
      <c r="D198" s="235" t="s">
        <v>208</v>
      </c>
      <c r="E198" s="236" t="s">
        <v>19</v>
      </c>
      <c r="F198" s="237" t="s">
        <v>3091</v>
      </c>
      <c r="G198" s="234"/>
      <c r="H198" s="236" t="s">
        <v>19</v>
      </c>
      <c r="I198" s="238"/>
      <c r="J198" s="234"/>
      <c r="K198" s="234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208</v>
      </c>
      <c r="AU198" s="243" t="s">
        <v>81</v>
      </c>
      <c r="AV198" s="13" t="s">
        <v>79</v>
      </c>
      <c r="AW198" s="13" t="s">
        <v>33</v>
      </c>
      <c r="AX198" s="13" t="s">
        <v>72</v>
      </c>
      <c r="AY198" s="243" t="s">
        <v>196</v>
      </c>
    </row>
    <row r="199" s="14" customFormat="1">
      <c r="A199" s="14"/>
      <c r="B199" s="244"/>
      <c r="C199" s="245"/>
      <c r="D199" s="235" t="s">
        <v>208</v>
      </c>
      <c r="E199" s="246" t="s">
        <v>19</v>
      </c>
      <c r="F199" s="247" t="s">
        <v>3092</v>
      </c>
      <c r="G199" s="245"/>
      <c r="H199" s="248">
        <v>8</v>
      </c>
      <c r="I199" s="249"/>
      <c r="J199" s="245"/>
      <c r="K199" s="245"/>
      <c r="L199" s="250"/>
      <c r="M199" s="251"/>
      <c r="N199" s="252"/>
      <c r="O199" s="252"/>
      <c r="P199" s="252"/>
      <c r="Q199" s="252"/>
      <c r="R199" s="252"/>
      <c r="S199" s="252"/>
      <c r="T199" s="253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4" t="s">
        <v>208</v>
      </c>
      <c r="AU199" s="254" t="s">
        <v>81</v>
      </c>
      <c r="AV199" s="14" t="s">
        <v>81</v>
      </c>
      <c r="AW199" s="14" t="s">
        <v>33</v>
      </c>
      <c r="AX199" s="14" t="s">
        <v>72</v>
      </c>
      <c r="AY199" s="254" t="s">
        <v>196</v>
      </c>
    </row>
    <row r="200" s="13" customFormat="1">
      <c r="A200" s="13"/>
      <c r="B200" s="233"/>
      <c r="C200" s="234"/>
      <c r="D200" s="235" t="s">
        <v>208</v>
      </c>
      <c r="E200" s="236" t="s">
        <v>19</v>
      </c>
      <c r="F200" s="237" t="s">
        <v>3076</v>
      </c>
      <c r="G200" s="234"/>
      <c r="H200" s="236" t="s">
        <v>19</v>
      </c>
      <c r="I200" s="238"/>
      <c r="J200" s="234"/>
      <c r="K200" s="234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208</v>
      </c>
      <c r="AU200" s="243" t="s">
        <v>81</v>
      </c>
      <c r="AV200" s="13" t="s">
        <v>79</v>
      </c>
      <c r="AW200" s="13" t="s">
        <v>33</v>
      </c>
      <c r="AX200" s="13" t="s">
        <v>72</v>
      </c>
      <c r="AY200" s="243" t="s">
        <v>196</v>
      </c>
    </row>
    <row r="201" s="13" customFormat="1">
      <c r="A201" s="13"/>
      <c r="B201" s="233"/>
      <c r="C201" s="234"/>
      <c r="D201" s="235" t="s">
        <v>208</v>
      </c>
      <c r="E201" s="236" t="s">
        <v>19</v>
      </c>
      <c r="F201" s="237" t="s">
        <v>3091</v>
      </c>
      <c r="G201" s="234"/>
      <c r="H201" s="236" t="s">
        <v>19</v>
      </c>
      <c r="I201" s="238"/>
      <c r="J201" s="234"/>
      <c r="K201" s="234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208</v>
      </c>
      <c r="AU201" s="243" t="s">
        <v>81</v>
      </c>
      <c r="AV201" s="13" t="s">
        <v>79</v>
      </c>
      <c r="AW201" s="13" t="s">
        <v>33</v>
      </c>
      <c r="AX201" s="13" t="s">
        <v>72</v>
      </c>
      <c r="AY201" s="243" t="s">
        <v>196</v>
      </c>
    </row>
    <row r="202" s="14" customFormat="1">
      <c r="A202" s="14"/>
      <c r="B202" s="244"/>
      <c r="C202" s="245"/>
      <c r="D202" s="235" t="s">
        <v>208</v>
      </c>
      <c r="E202" s="246" t="s">
        <v>19</v>
      </c>
      <c r="F202" s="247" t="s">
        <v>3093</v>
      </c>
      <c r="G202" s="245"/>
      <c r="H202" s="248">
        <v>2</v>
      </c>
      <c r="I202" s="249"/>
      <c r="J202" s="245"/>
      <c r="K202" s="245"/>
      <c r="L202" s="250"/>
      <c r="M202" s="251"/>
      <c r="N202" s="252"/>
      <c r="O202" s="252"/>
      <c r="P202" s="252"/>
      <c r="Q202" s="252"/>
      <c r="R202" s="252"/>
      <c r="S202" s="252"/>
      <c r="T202" s="25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4" t="s">
        <v>208</v>
      </c>
      <c r="AU202" s="254" t="s">
        <v>81</v>
      </c>
      <c r="AV202" s="14" t="s">
        <v>81</v>
      </c>
      <c r="AW202" s="14" t="s">
        <v>33</v>
      </c>
      <c r="AX202" s="14" t="s">
        <v>72</v>
      </c>
      <c r="AY202" s="254" t="s">
        <v>196</v>
      </c>
    </row>
    <row r="203" s="15" customFormat="1">
      <c r="A203" s="15"/>
      <c r="B203" s="255"/>
      <c r="C203" s="256"/>
      <c r="D203" s="235" t="s">
        <v>208</v>
      </c>
      <c r="E203" s="257" t="s">
        <v>19</v>
      </c>
      <c r="F203" s="258" t="s">
        <v>219</v>
      </c>
      <c r="G203" s="256"/>
      <c r="H203" s="259">
        <v>10</v>
      </c>
      <c r="I203" s="260"/>
      <c r="J203" s="256"/>
      <c r="K203" s="256"/>
      <c r="L203" s="261"/>
      <c r="M203" s="262"/>
      <c r="N203" s="263"/>
      <c r="O203" s="263"/>
      <c r="P203" s="263"/>
      <c r="Q203" s="263"/>
      <c r="R203" s="263"/>
      <c r="S203" s="263"/>
      <c r="T203" s="264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65" t="s">
        <v>208</v>
      </c>
      <c r="AU203" s="265" t="s">
        <v>81</v>
      </c>
      <c r="AV203" s="15" t="s">
        <v>204</v>
      </c>
      <c r="AW203" s="15" t="s">
        <v>33</v>
      </c>
      <c r="AX203" s="15" t="s">
        <v>79</v>
      </c>
      <c r="AY203" s="265" t="s">
        <v>196</v>
      </c>
    </row>
    <row r="204" s="2" customFormat="1" ht="37.8" customHeight="1">
      <c r="A204" s="41"/>
      <c r="B204" s="42"/>
      <c r="C204" s="215" t="s">
        <v>241</v>
      </c>
      <c r="D204" s="215" t="s">
        <v>199</v>
      </c>
      <c r="E204" s="216" t="s">
        <v>300</v>
      </c>
      <c r="F204" s="217" t="s">
        <v>301</v>
      </c>
      <c r="G204" s="218" t="s">
        <v>264</v>
      </c>
      <c r="H204" s="219">
        <v>10</v>
      </c>
      <c r="I204" s="220"/>
      <c r="J204" s="221">
        <f>ROUND(I204*H204,2)</f>
        <v>0</v>
      </c>
      <c r="K204" s="217" t="s">
        <v>203</v>
      </c>
      <c r="L204" s="47"/>
      <c r="M204" s="222" t="s">
        <v>19</v>
      </c>
      <c r="N204" s="223" t="s">
        <v>43</v>
      </c>
      <c r="O204" s="87"/>
      <c r="P204" s="224">
        <f>O204*H204</f>
        <v>0</v>
      </c>
      <c r="Q204" s="224">
        <v>0</v>
      </c>
      <c r="R204" s="224">
        <f>Q204*H204</f>
        <v>0</v>
      </c>
      <c r="S204" s="224">
        <v>0</v>
      </c>
      <c r="T204" s="22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204</v>
      </c>
      <c r="AT204" s="226" t="s">
        <v>199</v>
      </c>
      <c r="AU204" s="226" t="s">
        <v>81</v>
      </c>
      <c r="AY204" s="20" t="s">
        <v>196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79</v>
      </c>
      <c r="BK204" s="227">
        <f>ROUND(I204*H204,2)</f>
        <v>0</v>
      </c>
      <c r="BL204" s="20" t="s">
        <v>204</v>
      </c>
      <c r="BM204" s="226" t="s">
        <v>3095</v>
      </c>
    </row>
    <row r="205" s="2" customFormat="1">
      <c r="A205" s="41"/>
      <c r="B205" s="42"/>
      <c r="C205" s="43"/>
      <c r="D205" s="228" t="s">
        <v>206</v>
      </c>
      <c r="E205" s="43"/>
      <c r="F205" s="229" t="s">
        <v>303</v>
      </c>
      <c r="G205" s="43"/>
      <c r="H205" s="43"/>
      <c r="I205" s="230"/>
      <c r="J205" s="43"/>
      <c r="K205" s="43"/>
      <c r="L205" s="47"/>
      <c r="M205" s="231"/>
      <c r="N205" s="232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206</v>
      </c>
      <c r="AU205" s="20" t="s">
        <v>81</v>
      </c>
    </row>
    <row r="206" s="13" customFormat="1">
      <c r="A206" s="13"/>
      <c r="B206" s="233"/>
      <c r="C206" s="234"/>
      <c r="D206" s="235" t="s">
        <v>208</v>
      </c>
      <c r="E206" s="236" t="s">
        <v>19</v>
      </c>
      <c r="F206" s="237" t="s">
        <v>3090</v>
      </c>
      <c r="G206" s="234"/>
      <c r="H206" s="236" t="s">
        <v>19</v>
      </c>
      <c r="I206" s="238"/>
      <c r="J206" s="234"/>
      <c r="K206" s="234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208</v>
      </c>
      <c r="AU206" s="243" t="s">
        <v>81</v>
      </c>
      <c r="AV206" s="13" t="s">
        <v>79</v>
      </c>
      <c r="AW206" s="13" t="s">
        <v>33</v>
      </c>
      <c r="AX206" s="13" t="s">
        <v>72</v>
      </c>
      <c r="AY206" s="243" t="s">
        <v>196</v>
      </c>
    </row>
    <row r="207" s="13" customFormat="1">
      <c r="A207" s="13"/>
      <c r="B207" s="233"/>
      <c r="C207" s="234"/>
      <c r="D207" s="235" t="s">
        <v>208</v>
      </c>
      <c r="E207" s="236" t="s">
        <v>19</v>
      </c>
      <c r="F207" s="237" t="s">
        <v>3061</v>
      </c>
      <c r="G207" s="234"/>
      <c r="H207" s="236" t="s">
        <v>19</v>
      </c>
      <c r="I207" s="238"/>
      <c r="J207" s="234"/>
      <c r="K207" s="234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208</v>
      </c>
      <c r="AU207" s="243" t="s">
        <v>81</v>
      </c>
      <c r="AV207" s="13" t="s">
        <v>79</v>
      </c>
      <c r="AW207" s="13" t="s">
        <v>33</v>
      </c>
      <c r="AX207" s="13" t="s">
        <v>72</v>
      </c>
      <c r="AY207" s="243" t="s">
        <v>196</v>
      </c>
    </row>
    <row r="208" s="13" customFormat="1">
      <c r="A208" s="13"/>
      <c r="B208" s="233"/>
      <c r="C208" s="234"/>
      <c r="D208" s="235" t="s">
        <v>208</v>
      </c>
      <c r="E208" s="236" t="s">
        <v>19</v>
      </c>
      <c r="F208" s="237" t="s">
        <v>3091</v>
      </c>
      <c r="G208" s="234"/>
      <c r="H208" s="236" t="s">
        <v>19</v>
      </c>
      <c r="I208" s="238"/>
      <c r="J208" s="234"/>
      <c r="K208" s="234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208</v>
      </c>
      <c r="AU208" s="243" t="s">
        <v>81</v>
      </c>
      <c r="AV208" s="13" t="s">
        <v>79</v>
      </c>
      <c r="AW208" s="13" t="s">
        <v>33</v>
      </c>
      <c r="AX208" s="13" t="s">
        <v>72</v>
      </c>
      <c r="AY208" s="243" t="s">
        <v>196</v>
      </c>
    </row>
    <row r="209" s="14" customFormat="1">
      <c r="A209" s="14"/>
      <c r="B209" s="244"/>
      <c r="C209" s="245"/>
      <c r="D209" s="235" t="s">
        <v>208</v>
      </c>
      <c r="E209" s="246" t="s">
        <v>19</v>
      </c>
      <c r="F209" s="247" t="s">
        <v>3092</v>
      </c>
      <c r="G209" s="245"/>
      <c r="H209" s="248">
        <v>8</v>
      </c>
      <c r="I209" s="249"/>
      <c r="J209" s="245"/>
      <c r="K209" s="245"/>
      <c r="L209" s="250"/>
      <c r="M209" s="251"/>
      <c r="N209" s="252"/>
      <c r="O209" s="252"/>
      <c r="P209" s="252"/>
      <c r="Q209" s="252"/>
      <c r="R209" s="252"/>
      <c r="S209" s="252"/>
      <c r="T209" s="253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4" t="s">
        <v>208</v>
      </c>
      <c r="AU209" s="254" t="s">
        <v>81</v>
      </c>
      <c r="AV209" s="14" t="s">
        <v>81</v>
      </c>
      <c r="AW209" s="14" t="s">
        <v>33</v>
      </c>
      <c r="AX209" s="14" t="s">
        <v>72</v>
      </c>
      <c r="AY209" s="254" t="s">
        <v>196</v>
      </c>
    </row>
    <row r="210" s="13" customFormat="1">
      <c r="A210" s="13"/>
      <c r="B210" s="233"/>
      <c r="C210" s="234"/>
      <c r="D210" s="235" t="s">
        <v>208</v>
      </c>
      <c r="E210" s="236" t="s">
        <v>19</v>
      </c>
      <c r="F210" s="237" t="s">
        <v>3076</v>
      </c>
      <c r="G210" s="234"/>
      <c r="H210" s="236" t="s">
        <v>19</v>
      </c>
      <c r="I210" s="238"/>
      <c r="J210" s="234"/>
      <c r="K210" s="234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208</v>
      </c>
      <c r="AU210" s="243" t="s">
        <v>81</v>
      </c>
      <c r="AV210" s="13" t="s">
        <v>79</v>
      </c>
      <c r="AW210" s="13" t="s">
        <v>33</v>
      </c>
      <c r="AX210" s="13" t="s">
        <v>72</v>
      </c>
      <c r="AY210" s="243" t="s">
        <v>196</v>
      </c>
    </row>
    <row r="211" s="13" customFormat="1">
      <c r="A211" s="13"/>
      <c r="B211" s="233"/>
      <c r="C211" s="234"/>
      <c r="D211" s="235" t="s">
        <v>208</v>
      </c>
      <c r="E211" s="236" t="s">
        <v>19</v>
      </c>
      <c r="F211" s="237" t="s">
        <v>3091</v>
      </c>
      <c r="G211" s="234"/>
      <c r="H211" s="236" t="s">
        <v>19</v>
      </c>
      <c r="I211" s="238"/>
      <c r="J211" s="234"/>
      <c r="K211" s="234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208</v>
      </c>
      <c r="AU211" s="243" t="s">
        <v>81</v>
      </c>
      <c r="AV211" s="13" t="s">
        <v>79</v>
      </c>
      <c r="AW211" s="13" t="s">
        <v>33</v>
      </c>
      <c r="AX211" s="13" t="s">
        <v>72</v>
      </c>
      <c r="AY211" s="243" t="s">
        <v>196</v>
      </c>
    </row>
    <row r="212" s="14" customFormat="1">
      <c r="A212" s="14"/>
      <c r="B212" s="244"/>
      <c r="C212" s="245"/>
      <c r="D212" s="235" t="s">
        <v>208</v>
      </c>
      <c r="E212" s="246" t="s">
        <v>19</v>
      </c>
      <c r="F212" s="247" t="s">
        <v>3093</v>
      </c>
      <c r="G212" s="245"/>
      <c r="H212" s="248">
        <v>2</v>
      </c>
      <c r="I212" s="249"/>
      <c r="J212" s="245"/>
      <c r="K212" s="245"/>
      <c r="L212" s="250"/>
      <c r="M212" s="251"/>
      <c r="N212" s="252"/>
      <c r="O212" s="252"/>
      <c r="P212" s="252"/>
      <c r="Q212" s="252"/>
      <c r="R212" s="252"/>
      <c r="S212" s="252"/>
      <c r="T212" s="253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4" t="s">
        <v>208</v>
      </c>
      <c r="AU212" s="254" t="s">
        <v>81</v>
      </c>
      <c r="AV212" s="14" t="s">
        <v>81</v>
      </c>
      <c r="AW212" s="14" t="s">
        <v>33</v>
      </c>
      <c r="AX212" s="14" t="s">
        <v>72</v>
      </c>
      <c r="AY212" s="254" t="s">
        <v>196</v>
      </c>
    </row>
    <row r="213" s="15" customFormat="1">
      <c r="A213" s="15"/>
      <c r="B213" s="255"/>
      <c r="C213" s="256"/>
      <c r="D213" s="235" t="s">
        <v>208</v>
      </c>
      <c r="E213" s="257" t="s">
        <v>19</v>
      </c>
      <c r="F213" s="258" t="s">
        <v>219</v>
      </c>
      <c r="G213" s="256"/>
      <c r="H213" s="259">
        <v>10</v>
      </c>
      <c r="I213" s="260"/>
      <c r="J213" s="256"/>
      <c r="K213" s="256"/>
      <c r="L213" s="261"/>
      <c r="M213" s="262"/>
      <c r="N213" s="263"/>
      <c r="O213" s="263"/>
      <c r="P213" s="263"/>
      <c r="Q213" s="263"/>
      <c r="R213" s="263"/>
      <c r="S213" s="263"/>
      <c r="T213" s="264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5" t="s">
        <v>208</v>
      </c>
      <c r="AU213" s="265" t="s">
        <v>81</v>
      </c>
      <c r="AV213" s="15" t="s">
        <v>204</v>
      </c>
      <c r="AW213" s="15" t="s">
        <v>33</v>
      </c>
      <c r="AX213" s="15" t="s">
        <v>79</v>
      </c>
      <c r="AY213" s="265" t="s">
        <v>196</v>
      </c>
    </row>
    <row r="214" s="2" customFormat="1" ht="24.15" customHeight="1">
      <c r="A214" s="41"/>
      <c r="B214" s="42"/>
      <c r="C214" s="215" t="s">
        <v>261</v>
      </c>
      <c r="D214" s="215" t="s">
        <v>199</v>
      </c>
      <c r="E214" s="216" t="s">
        <v>1469</v>
      </c>
      <c r="F214" s="217" t="s">
        <v>1470</v>
      </c>
      <c r="G214" s="218" t="s">
        <v>264</v>
      </c>
      <c r="H214" s="219">
        <v>10</v>
      </c>
      <c r="I214" s="220"/>
      <c r="J214" s="221">
        <f>ROUND(I214*H214,2)</f>
        <v>0</v>
      </c>
      <c r="K214" s="217" t="s">
        <v>203</v>
      </c>
      <c r="L214" s="47"/>
      <c r="M214" s="222" t="s">
        <v>19</v>
      </c>
      <c r="N214" s="223" t="s">
        <v>43</v>
      </c>
      <c r="O214" s="87"/>
      <c r="P214" s="224">
        <f>O214*H214</f>
        <v>0</v>
      </c>
      <c r="Q214" s="224">
        <v>0</v>
      </c>
      <c r="R214" s="224">
        <f>Q214*H214</f>
        <v>0</v>
      </c>
      <c r="S214" s="224">
        <v>0</v>
      </c>
      <c r="T214" s="225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6" t="s">
        <v>204</v>
      </c>
      <c r="AT214" s="226" t="s">
        <v>199</v>
      </c>
      <c r="AU214" s="226" t="s">
        <v>81</v>
      </c>
      <c r="AY214" s="20" t="s">
        <v>196</v>
      </c>
      <c r="BE214" s="227">
        <f>IF(N214="základní",J214,0)</f>
        <v>0</v>
      </c>
      <c r="BF214" s="227">
        <f>IF(N214="snížená",J214,0)</f>
        <v>0</v>
      </c>
      <c r="BG214" s="227">
        <f>IF(N214="zákl. přenesená",J214,0)</f>
        <v>0</v>
      </c>
      <c r="BH214" s="227">
        <f>IF(N214="sníž. přenesená",J214,0)</f>
        <v>0</v>
      </c>
      <c r="BI214" s="227">
        <f>IF(N214="nulová",J214,0)</f>
        <v>0</v>
      </c>
      <c r="BJ214" s="20" t="s">
        <v>79</v>
      </c>
      <c r="BK214" s="227">
        <f>ROUND(I214*H214,2)</f>
        <v>0</v>
      </c>
      <c r="BL214" s="20" t="s">
        <v>204</v>
      </c>
      <c r="BM214" s="226" t="s">
        <v>3096</v>
      </c>
    </row>
    <row r="215" s="2" customFormat="1">
      <c r="A215" s="41"/>
      <c r="B215" s="42"/>
      <c r="C215" s="43"/>
      <c r="D215" s="228" t="s">
        <v>206</v>
      </c>
      <c r="E215" s="43"/>
      <c r="F215" s="229" t="s">
        <v>1472</v>
      </c>
      <c r="G215" s="43"/>
      <c r="H215" s="43"/>
      <c r="I215" s="230"/>
      <c r="J215" s="43"/>
      <c r="K215" s="43"/>
      <c r="L215" s="47"/>
      <c r="M215" s="231"/>
      <c r="N215" s="232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206</v>
      </c>
      <c r="AU215" s="20" t="s">
        <v>81</v>
      </c>
    </row>
    <row r="216" s="13" customFormat="1">
      <c r="A216" s="13"/>
      <c r="B216" s="233"/>
      <c r="C216" s="234"/>
      <c r="D216" s="235" t="s">
        <v>208</v>
      </c>
      <c r="E216" s="236" t="s">
        <v>19</v>
      </c>
      <c r="F216" s="237" t="s">
        <v>3090</v>
      </c>
      <c r="G216" s="234"/>
      <c r="H216" s="236" t="s">
        <v>19</v>
      </c>
      <c r="I216" s="238"/>
      <c r="J216" s="234"/>
      <c r="K216" s="234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208</v>
      </c>
      <c r="AU216" s="243" t="s">
        <v>81</v>
      </c>
      <c r="AV216" s="13" t="s">
        <v>79</v>
      </c>
      <c r="AW216" s="13" t="s">
        <v>33</v>
      </c>
      <c r="AX216" s="13" t="s">
        <v>72</v>
      </c>
      <c r="AY216" s="243" t="s">
        <v>196</v>
      </c>
    </row>
    <row r="217" s="13" customFormat="1">
      <c r="A217" s="13"/>
      <c r="B217" s="233"/>
      <c r="C217" s="234"/>
      <c r="D217" s="235" t="s">
        <v>208</v>
      </c>
      <c r="E217" s="236" t="s">
        <v>19</v>
      </c>
      <c r="F217" s="237" t="s">
        <v>3061</v>
      </c>
      <c r="G217" s="234"/>
      <c r="H217" s="236" t="s">
        <v>19</v>
      </c>
      <c r="I217" s="238"/>
      <c r="J217" s="234"/>
      <c r="K217" s="234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208</v>
      </c>
      <c r="AU217" s="243" t="s">
        <v>81</v>
      </c>
      <c r="AV217" s="13" t="s">
        <v>79</v>
      </c>
      <c r="AW217" s="13" t="s">
        <v>33</v>
      </c>
      <c r="AX217" s="13" t="s">
        <v>72</v>
      </c>
      <c r="AY217" s="243" t="s">
        <v>196</v>
      </c>
    </row>
    <row r="218" s="13" customFormat="1">
      <c r="A218" s="13"/>
      <c r="B218" s="233"/>
      <c r="C218" s="234"/>
      <c r="D218" s="235" t="s">
        <v>208</v>
      </c>
      <c r="E218" s="236" t="s">
        <v>19</v>
      </c>
      <c r="F218" s="237" t="s">
        <v>3091</v>
      </c>
      <c r="G218" s="234"/>
      <c r="H218" s="236" t="s">
        <v>19</v>
      </c>
      <c r="I218" s="238"/>
      <c r="J218" s="234"/>
      <c r="K218" s="234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208</v>
      </c>
      <c r="AU218" s="243" t="s">
        <v>81</v>
      </c>
      <c r="AV218" s="13" t="s">
        <v>79</v>
      </c>
      <c r="AW218" s="13" t="s">
        <v>33</v>
      </c>
      <c r="AX218" s="13" t="s">
        <v>72</v>
      </c>
      <c r="AY218" s="243" t="s">
        <v>196</v>
      </c>
    </row>
    <row r="219" s="14" customFormat="1">
      <c r="A219" s="14"/>
      <c r="B219" s="244"/>
      <c r="C219" s="245"/>
      <c r="D219" s="235" t="s">
        <v>208</v>
      </c>
      <c r="E219" s="246" t="s">
        <v>19</v>
      </c>
      <c r="F219" s="247" t="s">
        <v>3092</v>
      </c>
      <c r="G219" s="245"/>
      <c r="H219" s="248">
        <v>8</v>
      </c>
      <c r="I219" s="249"/>
      <c r="J219" s="245"/>
      <c r="K219" s="245"/>
      <c r="L219" s="250"/>
      <c r="M219" s="251"/>
      <c r="N219" s="252"/>
      <c r="O219" s="252"/>
      <c r="P219" s="252"/>
      <c r="Q219" s="252"/>
      <c r="R219" s="252"/>
      <c r="S219" s="252"/>
      <c r="T219" s="253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4" t="s">
        <v>208</v>
      </c>
      <c r="AU219" s="254" t="s">
        <v>81</v>
      </c>
      <c r="AV219" s="14" t="s">
        <v>81</v>
      </c>
      <c r="AW219" s="14" t="s">
        <v>33</v>
      </c>
      <c r="AX219" s="14" t="s">
        <v>72</v>
      </c>
      <c r="AY219" s="254" t="s">
        <v>196</v>
      </c>
    </row>
    <row r="220" s="13" customFormat="1">
      <c r="A220" s="13"/>
      <c r="B220" s="233"/>
      <c r="C220" s="234"/>
      <c r="D220" s="235" t="s">
        <v>208</v>
      </c>
      <c r="E220" s="236" t="s">
        <v>19</v>
      </c>
      <c r="F220" s="237" t="s">
        <v>3076</v>
      </c>
      <c r="G220" s="234"/>
      <c r="H220" s="236" t="s">
        <v>19</v>
      </c>
      <c r="I220" s="238"/>
      <c r="J220" s="234"/>
      <c r="K220" s="234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208</v>
      </c>
      <c r="AU220" s="243" t="s">
        <v>81</v>
      </c>
      <c r="AV220" s="13" t="s">
        <v>79</v>
      </c>
      <c r="AW220" s="13" t="s">
        <v>33</v>
      </c>
      <c r="AX220" s="13" t="s">
        <v>72</v>
      </c>
      <c r="AY220" s="243" t="s">
        <v>196</v>
      </c>
    </row>
    <row r="221" s="13" customFormat="1">
      <c r="A221" s="13"/>
      <c r="B221" s="233"/>
      <c r="C221" s="234"/>
      <c r="D221" s="235" t="s">
        <v>208</v>
      </c>
      <c r="E221" s="236" t="s">
        <v>19</v>
      </c>
      <c r="F221" s="237" t="s">
        <v>3091</v>
      </c>
      <c r="G221" s="234"/>
      <c r="H221" s="236" t="s">
        <v>19</v>
      </c>
      <c r="I221" s="238"/>
      <c r="J221" s="234"/>
      <c r="K221" s="234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208</v>
      </c>
      <c r="AU221" s="243" t="s">
        <v>81</v>
      </c>
      <c r="AV221" s="13" t="s">
        <v>79</v>
      </c>
      <c r="AW221" s="13" t="s">
        <v>33</v>
      </c>
      <c r="AX221" s="13" t="s">
        <v>72</v>
      </c>
      <c r="AY221" s="243" t="s">
        <v>196</v>
      </c>
    </row>
    <row r="222" s="14" customFormat="1">
      <c r="A222" s="14"/>
      <c r="B222" s="244"/>
      <c r="C222" s="245"/>
      <c r="D222" s="235" t="s">
        <v>208</v>
      </c>
      <c r="E222" s="246" t="s">
        <v>19</v>
      </c>
      <c r="F222" s="247" t="s">
        <v>3093</v>
      </c>
      <c r="G222" s="245"/>
      <c r="H222" s="248">
        <v>2</v>
      </c>
      <c r="I222" s="249"/>
      <c r="J222" s="245"/>
      <c r="K222" s="245"/>
      <c r="L222" s="250"/>
      <c r="M222" s="251"/>
      <c r="N222" s="252"/>
      <c r="O222" s="252"/>
      <c r="P222" s="252"/>
      <c r="Q222" s="252"/>
      <c r="R222" s="252"/>
      <c r="S222" s="252"/>
      <c r="T222" s="253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4" t="s">
        <v>208</v>
      </c>
      <c r="AU222" s="254" t="s">
        <v>81</v>
      </c>
      <c r="AV222" s="14" t="s">
        <v>81</v>
      </c>
      <c r="AW222" s="14" t="s">
        <v>33</v>
      </c>
      <c r="AX222" s="14" t="s">
        <v>72</v>
      </c>
      <c r="AY222" s="254" t="s">
        <v>196</v>
      </c>
    </row>
    <row r="223" s="15" customFormat="1">
      <c r="A223" s="15"/>
      <c r="B223" s="255"/>
      <c r="C223" s="256"/>
      <c r="D223" s="235" t="s">
        <v>208</v>
      </c>
      <c r="E223" s="257" t="s">
        <v>19</v>
      </c>
      <c r="F223" s="258" t="s">
        <v>219</v>
      </c>
      <c r="G223" s="256"/>
      <c r="H223" s="259">
        <v>10</v>
      </c>
      <c r="I223" s="260"/>
      <c r="J223" s="256"/>
      <c r="K223" s="256"/>
      <c r="L223" s="261"/>
      <c r="M223" s="262"/>
      <c r="N223" s="263"/>
      <c r="O223" s="263"/>
      <c r="P223" s="263"/>
      <c r="Q223" s="263"/>
      <c r="R223" s="263"/>
      <c r="S223" s="263"/>
      <c r="T223" s="264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5" t="s">
        <v>208</v>
      </c>
      <c r="AU223" s="265" t="s">
        <v>81</v>
      </c>
      <c r="AV223" s="15" t="s">
        <v>204</v>
      </c>
      <c r="AW223" s="15" t="s">
        <v>33</v>
      </c>
      <c r="AX223" s="15" t="s">
        <v>79</v>
      </c>
      <c r="AY223" s="265" t="s">
        <v>196</v>
      </c>
    </row>
    <row r="224" s="2" customFormat="1" ht="24.15" customHeight="1">
      <c r="A224" s="41"/>
      <c r="B224" s="42"/>
      <c r="C224" s="215" t="s">
        <v>278</v>
      </c>
      <c r="D224" s="215" t="s">
        <v>199</v>
      </c>
      <c r="E224" s="216" t="s">
        <v>310</v>
      </c>
      <c r="F224" s="217" t="s">
        <v>311</v>
      </c>
      <c r="G224" s="218" t="s">
        <v>264</v>
      </c>
      <c r="H224" s="219">
        <v>10</v>
      </c>
      <c r="I224" s="220"/>
      <c r="J224" s="221">
        <f>ROUND(I224*H224,2)</f>
        <v>0</v>
      </c>
      <c r="K224" s="217" t="s">
        <v>203</v>
      </c>
      <c r="L224" s="47"/>
      <c r="M224" s="222" t="s">
        <v>19</v>
      </c>
      <c r="N224" s="223" t="s">
        <v>43</v>
      </c>
      <c r="O224" s="87"/>
      <c r="P224" s="224">
        <f>O224*H224</f>
        <v>0</v>
      </c>
      <c r="Q224" s="224">
        <v>0</v>
      </c>
      <c r="R224" s="224">
        <f>Q224*H224</f>
        <v>0</v>
      </c>
      <c r="S224" s="224">
        <v>0</v>
      </c>
      <c r="T224" s="22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6" t="s">
        <v>204</v>
      </c>
      <c r="AT224" s="226" t="s">
        <v>199</v>
      </c>
      <c r="AU224" s="226" t="s">
        <v>81</v>
      </c>
      <c r="AY224" s="20" t="s">
        <v>196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20" t="s">
        <v>79</v>
      </c>
      <c r="BK224" s="227">
        <f>ROUND(I224*H224,2)</f>
        <v>0</v>
      </c>
      <c r="BL224" s="20" t="s">
        <v>204</v>
      </c>
      <c r="BM224" s="226" t="s">
        <v>3097</v>
      </c>
    </row>
    <row r="225" s="2" customFormat="1">
      <c r="A225" s="41"/>
      <c r="B225" s="42"/>
      <c r="C225" s="43"/>
      <c r="D225" s="228" t="s">
        <v>206</v>
      </c>
      <c r="E225" s="43"/>
      <c r="F225" s="229" t="s">
        <v>313</v>
      </c>
      <c r="G225" s="43"/>
      <c r="H225" s="43"/>
      <c r="I225" s="230"/>
      <c r="J225" s="43"/>
      <c r="K225" s="43"/>
      <c r="L225" s="47"/>
      <c r="M225" s="231"/>
      <c r="N225" s="232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206</v>
      </c>
      <c r="AU225" s="20" t="s">
        <v>81</v>
      </c>
    </row>
    <row r="226" s="13" customFormat="1">
      <c r="A226" s="13"/>
      <c r="B226" s="233"/>
      <c r="C226" s="234"/>
      <c r="D226" s="235" t="s">
        <v>208</v>
      </c>
      <c r="E226" s="236" t="s">
        <v>19</v>
      </c>
      <c r="F226" s="237" t="s">
        <v>3090</v>
      </c>
      <c r="G226" s="234"/>
      <c r="H226" s="236" t="s">
        <v>19</v>
      </c>
      <c r="I226" s="238"/>
      <c r="J226" s="234"/>
      <c r="K226" s="234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208</v>
      </c>
      <c r="AU226" s="243" t="s">
        <v>81</v>
      </c>
      <c r="AV226" s="13" t="s">
        <v>79</v>
      </c>
      <c r="AW226" s="13" t="s">
        <v>33</v>
      </c>
      <c r="AX226" s="13" t="s">
        <v>72</v>
      </c>
      <c r="AY226" s="243" t="s">
        <v>196</v>
      </c>
    </row>
    <row r="227" s="13" customFormat="1">
      <c r="A227" s="13"/>
      <c r="B227" s="233"/>
      <c r="C227" s="234"/>
      <c r="D227" s="235" t="s">
        <v>208</v>
      </c>
      <c r="E227" s="236" t="s">
        <v>19</v>
      </c>
      <c r="F227" s="237" t="s">
        <v>3061</v>
      </c>
      <c r="G227" s="234"/>
      <c r="H227" s="236" t="s">
        <v>19</v>
      </c>
      <c r="I227" s="238"/>
      <c r="J227" s="234"/>
      <c r="K227" s="234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208</v>
      </c>
      <c r="AU227" s="243" t="s">
        <v>81</v>
      </c>
      <c r="AV227" s="13" t="s">
        <v>79</v>
      </c>
      <c r="AW227" s="13" t="s">
        <v>33</v>
      </c>
      <c r="AX227" s="13" t="s">
        <v>72</v>
      </c>
      <c r="AY227" s="243" t="s">
        <v>196</v>
      </c>
    </row>
    <row r="228" s="13" customFormat="1">
      <c r="A228" s="13"/>
      <c r="B228" s="233"/>
      <c r="C228" s="234"/>
      <c r="D228" s="235" t="s">
        <v>208</v>
      </c>
      <c r="E228" s="236" t="s">
        <v>19</v>
      </c>
      <c r="F228" s="237" t="s">
        <v>3091</v>
      </c>
      <c r="G228" s="234"/>
      <c r="H228" s="236" t="s">
        <v>19</v>
      </c>
      <c r="I228" s="238"/>
      <c r="J228" s="234"/>
      <c r="K228" s="234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208</v>
      </c>
      <c r="AU228" s="243" t="s">
        <v>81</v>
      </c>
      <c r="AV228" s="13" t="s">
        <v>79</v>
      </c>
      <c r="AW228" s="13" t="s">
        <v>33</v>
      </c>
      <c r="AX228" s="13" t="s">
        <v>72</v>
      </c>
      <c r="AY228" s="243" t="s">
        <v>196</v>
      </c>
    </row>
    <row r="229" s="14" customFormat="1">
      <c r="A229" s="14"/>
      <c r="B229" s="244"/>
      <c r="C229" s="245"/>
      <c r="D229" s="235" t="s">
        <v>208</v>
      </c>
      <c r="E229" s="246" t="s">
        <v>19</v>
      </c>
      <c r="F229" s="247" t="s">
        <v>3092</v>
      </c>
      <c r="G229" s="245"/>
      <c r="H229" s="248">
        <v>8</v>
      </c>
      <c r="I229" s="249"/>
      <c r="J229" s="245"/>
      <c r="K229" s="245"/>
      <c r="L229" s="250"/>
      <c r="M229" s="251"/>
      <c r="N229" s="252"/>
      <c r="O229" s="252"/>
      <c r="P229" s="252"/>
      <c r="Q229" s="252"/>
      <c r="R229" s="252"/>
      <c r="S229" s="252"/>
      <c r="T229" s="253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4" t="s">
        <v>208</v>
      </c>
      <c r="AU229" s="254" t="s">
        <v>81</v>
      </c>
      <c r="AV229" s="14" t="s">
        <v>81</v>
      </c>
      <c r="AW229" s="14" t="s">
        <v>33</v>
      </c>
      <c r="AX229" s="14" t="s">
        <v>72</v>
      </c>
      <c r="AY229" s="254" t="s">
        <v>196</v>
      </c>
    </row>
    <row r="230" s="13" customFormat="1">
      <c r="A230" s="13"/>
      <c r="B230" s="233"/>
      <c r="C230" s="234"/>
      <c r="D230" s="235" t="s">
        <v>208</v>
      </c>
      <c r="E230" s="236" t="s">
        <v>19</v>
      </c>
      <c r="F230" s="237" t="s">
        <v>3076</v>
      </c>
      <c r="G230" s="234"/>
      <c r="H230" s="236" t="s">
        <v>19</v>
      </c>
      <c r="I230" s="238"/>
      <c r="J230" s="234"/>
      <c r="K230" s="234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208</v>
      </c>
      <c r="AU230" s="243" t="s">
        <v>81</v>
      </c>
      <c r="AV230" s="13" t="s">
        <v>79</v>
      </c>
      <c r="AW230" s="13" t="s">
        <v>33</v>
      </c>
      <c r="AX230" s="13" t="s">
        <v>72</v>
      </c>
      <c r="AY230" s="243" t="s">
        <v>196</v>
      </c>
    </row>
    <row r="231" s="13" customFormat="1">
      <c r="A231" s="13"/>
      <c r="B231" s="233"/>
      <c r="C231" s="234"/>
      <c r="D231" s="235" t="s">
        <v>208</v>
      </c>
      <c r="E231" s="236" t="s">
        <v>19</v>
      </c>
      <c r="F231" s="237" t="s">
        <v>3091</v>
      </c>
      <c r="G231" s="234"/>
      <c r="H231" s="236" t="s">
        <v>19</v>
      </c>
      <c r="I231" s="238"/>
      <c r="J231" s="234"/>
      <c r="K231" s="234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208</v>
      </c>
      <c r="AU231" s="243" t="s">
        <v>81</v>
      </c>
      <c r="AV231" s="13" t="s">
        <v>79</v>
      </c>
      <c r="AW231" s="13" t="s">
        <v>33</v>
      </c>
      <c r="AX231" s="13" t="s">
        <v>72</v>
      </c>
      <c r="AY231" s="243" t="s">
        <v>196</v>
      </c>
    </row>
    <row r="232" s="14" customFormat="1">
      <c r="A232" s="14"/>
      <c r="B232" s="244"/>
      <c r="C232" s="245"/>
      <c r="D232" s="235" t="s">
        <v>208</v>
      </c>
      <c r="E232" s="246" t="s">
        <v>19</v>
      </c>
      <c r="F232" s="247" t="s">
        <v>3093</v>
      </c>
      <c r="G232" s="245"/>
      <c r="H232" s="248">
        <v>2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4" t="s">
        <v>208</v>
      </c>
      <c r="AU232" s="254" t="s">
        <v>81</v>
      </c>
      <c r="AV232" s="14" t="s">
        <v>81</v>
      </c>
      <c r="AW232" s="14" t="s">
        <v>33</v>
      </c>
      <c r="AX232" s="14" t="s">
        <v>72</v>
      </c>
      <c r="AY232" s="254" t="s">
        <v>196</v>
      </c>
    </row>
    <row r="233" s="15" customFormat="1">
      <c r="A233" s="15"/>
      <c r="B233" s="255"/>
      <c r="C233" s="256"/>
      <c r="D233" s="235" t="s">
        <v>208</v>
      </c>
      <c r="E233" s="257" t="s">
        <v>19</v>
      </c>
      <c r="F233" s="258" t="s">
        <v>219</v>
      </c>
      <c r="G233" s="256"/>
      <c r="H233" s="259">
        <v>10</v>
      </c>
      <c r="I233" s="260"/>
      <c r="J233" s="256"/>
      <c r="K233" s="256"/>
      <c r="L233" s="261"/>
      <c r="M233" s="262"/>
      <c r="N233" s="263"/>
      <c r="O233" s="263"/>
      <c r="P233" s="263"/>
      <c r="Q233" s="263"/>
      <c r="R233" s="263"/>
      <c r="S233" s="263"/>
      <c r="T233" s="264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5" t="s">
        <v>208</v>
      </c>
      <c r="AU233" s="265" t="s">
        <v>81</v>
      </c>
      <c r="AV233" s="15" t="s">
        <v>204</v>
      </c>
      <c r="AW233" s="15" t="s">
        <v>33</v>
      </c>
      <c r="AX233" s="15" t="s">
        <v>79</v>
      </c>
      <c r="AY233" s="265" t="s">
        <v>196</v>
      </c>
    </row>
    <row r="234" s="2" customFormat="1" ht="24.15" customHeight="1">
      <c r="A234" s="41"/>
      <c r="B234" s="42"/>
      <c r="C234" s="215" t="s">
        <v>284</v>
      </c>
      <c r="D234" s="215" t="s">
        <v>199</v>
      </c>
      <c r="E234" s="216" t="s">
        <v>315</v>
      </c>
      <c r="F234" s="217" t="s">
        <v>316</v>
      </c>
      <c r="G234" s="218" t="s">
        <v>317</v>
      </c>
      <c r="H234" s="219">
        <v>16</v>
      </c>
      <c r="I234" s="220"/>
      <c r="J234" s="221">
        <f>ROUND(I234*H234,2)</f>
        <v>0</v>
      </c>
      <c r="K234" s="217" t="s">
        <v>203</v>
      </c>
      <c r="L234" s="47"/>
      <c r="M234" s="222" t="s">
        <v>19</v>
      </c>
      <c r="N234" s="223" t="s">
        <v>43</v>
      </c>
      <c r="O234" s="87"/>
      <c r="P234" s="224">
        <f>O234*H234</f>
        <v>0</v>
      </c>
      <c r="Q234" s="224">
        <v>0</v>
      </c>
      <c r="R234" s="224">
        <f>Q234*H234</f>
        <v>0</v>
      </c>
      <c r="S234" s="224">
        <v>0</v>
      </c>
      <c r="T234" s="225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6" t="s">
        <v>204</v>
      </c>
      <c r="AT234" s="226" t="s">
        <v>199</v>
      </c>
      <c r="AU234" s="226" t="s">
        <v>81</v>
      </c>
      <c r="AY234" s="20" t="s">
        <v>196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20" t="s">
        <v>79</v>
      </c>
      <c r="BK234" s="227">
        <f>ROUND(I234*H234,2)</f>
        <v>0</v>
      </c>
      <c r="BL234" s="20" t="s">
        <v>204</v>
      </c>
      <c r="BM234" s="226" t="s">
        <v>3098</v>
      </c>
    </row>
    <row r="235" s="2" customFormat="1">
      <c r="A235" s="41"/>
      <c r="B235" s="42"/>
      <c r="C235" s="43"/>
      <c r="D235" s="228" t="s">
        <v>206</v>
      </c>
      <c r="E235" s="43"/>
      <c r="F235" s="229" t="s">
        <v>319</v>
      </c>
      <c r="G235" s="43"/>
      <c r="H235" s="43"/>
      <c r="I235" s="230"/>
      <c r="J235" s="43"/>
      <c r="K235" s="43"/>
      <c r="L235" s="47"/>
      <c r="M235" s="231"/>
      <c r="N235" s="232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206</v>
      </c>
      <c r="AU235" s="20" t="s">
        <v>81</v>
      </c>
    </row>
    <row r="236" s="13" customFormat="1">
      <c r="A236" s="13"/>
      <c r="B236" s="233"/>
      <c r="C236" s="234"/>
      <c r="D236" s="235" t="s">
        <v>208</v>
      </c>
      <c r="E236" s="236" t="s">
        <v>19</v>
      </c>
      <c r="F236" s="237" t="s">
        <v>3090</v>
      </c>
      <c r="G236" s="234"/>
      <c r="H236" s="236" t="s">
        <v>19</v>
      </c>
      <c r="I236" s="238"/>
      <c r="J236" s="234"/>
      <c r="K236" s="234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208</v>
      </c>
      <c r="AU236" s="243" t="s">
        <v>81</v>
      </c>
      <c r="AV236" s="13" t="s">
        <v>79</v>
      </c>
      <c r="AW236" s="13" t="s">
        <v>33</v>
      </c>
      <c r="AX236" s="13" t="s">
        <v>72</v>
      </c>
      <c r="AY236" s="243" t="s">
        <v>196</v>
      </c>
    </row>
    <row r="237" s="13" customFormat="1">
      <c r="A237" s="13"/>
      <c r="B237" s="233"/>
      <c r="C237" s="234"/>
      <c r="D237" s="235" t="s">
        <v>208</v>
      </c>
      <c r="E237" s="236" t="s">
        <v>19</v>
      </c>
      <c r="F237" s="237" t="s">
        <v>3061</v>
      </c>
      <c r="G237" s="234"/>
      <c r="H237" s="236" t="s">
        <v>19</v>
      </c>
      <c r="I237" s="238"/>
      <c r="J237" s="234"/>
      <c r="K237" s="234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208</v>
      </c>
      <c r="AU237" s="243" t="s">
        <v>81</v>
      </c>
      <c r="AV237" s="13" t="s">
        <v>79</v>
      </c>
      <c r="AW237" s="13" t="s">
        <v>33</v>
      </c>
      <c r="AX237" s="13" t="s">
        <v>72</v>
      </c>
      <c r="AY237" s="243" t="s">
        <v>196</v>
      </c>
    </row>
    <row r="238" s="13" customFormat="1">
      <c r="A238" s="13"/>
      <c r="B238" s="233"/>
      <c r="C238" s="234"/>
      <c r="D238" s="235" t="s">
        <v>208</v>
      </c>
      <c r="E238" s="236" t="s">
        <v>19</v>
      </c>
      <c r="F238" s="237" t="s">
        <v>3091</v>
      </c>
      <c r="G238" s="234"/>
      <c r="H238" s="236" t="s">
        <v>19</v>
      </c>
      <c r="I238" s="238"/>
      <c r="J238" s="234"/>
      <c r="K238" s="234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208</v>
      </c>
      <c r="AU238" s="243" t="s">
        <v>81</v>
      </c>
      <c r="AV238" s="13" t="s">
        <v>79</v>
      </c>
      <c r="AW238" s="13" t="s">
        <v>33</v>
      </c>
      <c r="AX238" s="13" t="s">
        <v>72</v>
      </c>
      <c r="AY238" s="243" t="s">
        <v>196</v>
      </c>
    </row>
    <row r="239" s="14" customFormat="1">
      <c r="A239" s="14"/>
      <c r="B239" s="244"/>
      <c r="C239" s="245"/>
      <c r="D239" s="235" t="s">
        <v>208</v>
      </c>
      <c r="E239" s="246" t="s">
        <v>19</v>
      </c>
      <c r="F239" s="247" t="s">
        <v>3099</v>
      </c>
      <c r="G239" s="245"/>
      <c r="H239" s="248">
        <v>12.800000000000001</v>
      </c>
      <c r="I239" s="249"/>
      <c r="J239" s="245"/>
      <c r="K239" s="245"/>
      <c r="L239" s="250"/>
      <c r="M239" s="251"/>
      <c r="N239" s="252"/>
      <c r="O239" s="252"/>
      <c r="P239" s="252"/>
      <c r="Q239" s="252"/>
      <c r="R239" s="252"/>
      <c r="S239" s="252"/>
      <c r="T239" s="253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4" t="s">
        <v>208</v>
      </c>
      <c r="AU239" s="254" t="s">
        <v>81</v>
      </c>
      <c r="AV239" s="14" t="s">
        <v>81</v>
      </c>
      <c r="AW239" s="14" t="s">
        <v>33</v>
      </c>
      <c r="AX239" s="14" t="s">
        <v>72</v>
      </c>
      <c r="AY239" s="254" t="s">
        <v>196</v>
      </c>
    </row>
    <row r="240" s="13" customFormat="1">
      <c r="A240" s="13"/>
      <c r="B240" s="233"/>
      <c r="C240" s="234"/>
      <c r="D240" s="235" t="s">
        <v>208</v>
      </c>
      <c r="E240" s="236" t="s">
        <v>19</v>
      </c>
      <c r="F240" s="237" t="s">
        <v>3076</v>
      </c>
      <c r="G240" s="234"/>
      <c r="H240" s="236" t="s">
        <v>19</v>
      </c>
      <c r="I240" s="238"/>
      <c r="J240" s="234"/>
      <c r="K240" s="234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208</v>
      </c>
      <c r="AU240" s="243" t="s">
        <v>81</v>
      </c>
      <c r="AV240" s="13" t="s">
        <v>79</v>
      </c>
      <c r="AW240" s="13" t="s">
        <v>33</v>
      </c>
      <c r="AX240" s="13" t="s">
        <v>72</v>
      </c>
      <c r="AY240" s="243" t="s">
        <v>196</v>
      </c>
    </row>
    <row r="241" s="13" customFormat="1">
      <c r="A241" s="13"/>
      <c r="B241" s="233"/>
      <c r="C241" s="234"/>
      <c r="D241" s="235" t="s">
        <v>208</v>
      </c>
      <c r="E241" s="236" t="s">
        <v>19</v>
      </c>
      <c r="F241" s="237" t="s">
        <v>3091</v>
      </c>
      <c r="G241" s="234"/>
      <c r="H241" s="236" t="s">
        <v>19</v>
      </c>
      <c r="I241" s="238"/>
      <c r="J241" s="234"/>
      <c r="K241" s="234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208</v>
      </c>
      <c r="AU241" s="243" t="s">
        <v>81</v>
      </c>
      <c r="AV241" s="13" t="s">
        <v>79</v>
      </c>
      <c r="AW241" s="13" t="s">
        <v>33</v>
      </c>
      <c r="AX241" s="13" t="s">
        <v>72</v>
      </c>
      <c r="AY241" s="243" t="s">
        <v>196</v>
      </c>
    </row>
    <row r="242" s="14" customFormat="1">
      <c r="A242" s="14"/>
      <c r="B242" s="244"/>
      <c r="C242" s="245"/>
      <c r="D242" s="235" t="s">
        <v>208</v>
      </c>
      <c r="E242" s="246" t="s">
        <v>19</v>
      </c>
      <c r="F242" s="247" t="s">
        <v>3100</v>
      </c>
      <c r="G242" s="245"/>
      <c r="H242" s="248">
        <v>3.2000000000000002</v>
      </c>
      <c r="I242" s="249"/>
      <c r="J242" s="245"/>
      <c r="K242" s="245"/>
      <c r="L242" s="250"/>
      <c r="M242" s="251"/>
      <c r="N242" s="252"/>
      <c r="O242" s="252"/>
      <c r="P242" s="252"/>
      <c r="Q242" s="252"/>
      <c r="R242" s="252"/>
      <c r="S242" s="252"/>
      <c r="T242" s="253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4" t="s">
        <v>208</v>
      </c>
      <c r="AU242" s="254" t="s">
        <v>81</v>
      </c>
      <c r="AV242" s="14" t="s">
        <v>81</v>
      </c>
      <c r="AW242" s="14" t="s">
        <v>33</v>
      </c>
      <c r="AX242" s="14" t="s">
        <v>72</v>
      </c>
      <c r="AY242" s="254" t="s">
        <v>196</v>
      </c>
    </row>
    <row r="243" s="15" customFormat="1">
      <c r="A243" s="15"/>
      <c r="B243" s="255"/>
      <c r="C243" s="256"/>
      <c r="D243" s="235" t="s">
        <v>208</v>
      </c>
      <c r="E243" s="257" t="s">
        <v>19</v>
      </c>
      <c r="F243" s="258" t="s">
        <v>219</v>
      </c>
      <c r="G243" s="256"/>
      <c r="H243" s="259">
        <v>16</v>
      </c>
      <c r="I243" s="260"/>
      <c r="J243" s="256"/>
      <c r="K243" s="256"/>
      <c r="L243" s="261"/>
      <c r="M243" s="262"/>
      <c r="N243" s="263"/>
      <c r="O243" s="263"/>
      <c r="P243" s="263"/>
      <c r="Q243" s="263"/>
      <c r="R243" s="263"/>
      <c r="S243" s="263"/>
      <c r="T243" s="264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5" t="s">
        <v>208</v>
      </c>
      <c r="AU243" s="265" t="s">
        <v>81</v>
      </c>
      <c r="AV243" s="15" t="s">
        <v>204</v>
      </c>
      <c r="AW243" s="15" t="s">
        <v>33</v>
      </c>
      <c r="AX243" s="15" t="s">
        <v>79</v>
      </c>
      <c r="AY243" s="265" t="s">
        <v>196</v>
      </c>
    </row>
    <row r="244" s="2" customFormat="1" ht="21.75" customHeight="1">
      <c r="A244" s="41"/>
      <c r="B244" s="42"/>
      <c r="C244" s="215" t="s">
        <v>294</v>
      </c>
      <c r="D244" s="215" t="s">
        <v>199</v>
      </c>
      <c r="E244" s="216" t="s">
        <v>3101</v>
      </c>
      <c r="F244" s="217" t="s">
        <v>3102</v>
      </c>
      <c r="G244" s="218" t="s">
        <v>264</v>
      </c>
      <c r="H244" s="219">
        <v>1</v>
      </c>
      <c r="I244" s="220"/>
      <c r="J244" s="221">
        <f>ROUND(I244*H244,2)</f>
        <v>0</v>
      </c>
      <c r="K244" s="217" t="s">
        <v>19</v>
      </c>
      <c r="L244" s="47"/>
      <c r="M244" s="222" t="s">
        <v>19</v>
      </c>
      <c r="N244" s="223" t="s">
        <v>43</v>
      </c>
      <c r="O244" s="87"/>
      <c r="P244" s="224">
        <f>O244*H244</f>
        <v>0</v>
      </c>
      <c r="Q244" s="224">
        <v>1</v>
      </c>
      <c r="R244" s="224">
        <f>Q244*H244</f>
        <v>1</v>
      </c>
      <c r="S244" s="224">
        <v>0</v>
      </c>
      <c r="T244" s="225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6" t="s">
        <v>204</v>
      </c>
      <c r="AT244" s="226" t="s">
        <v>199</v>
      </c>
      <c r="AU244" s="226" t="s">
        <v>81</v>
      </c>
      <c r="AY244" s="20" t="s">
        <v>196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20" t="s">
        <v>79</v>
      </c>
      <c r="BK244" s="227">
        <f>ROUND(I244*H244,2)</f>
        <v>0</v>
      </c>
      <c r="BL244" s="20" t="s">
        <v>204</v>
      </c>
      <c r="BM244" s="226" t="s">
        <v>3103</v>
      </c>
    </row>
    <row r="245" s="13" customFormat="1">
      <c r="A245" s="13"/>
      <c r="B245" s="233"/>
      <c r="C245" s="234"/>
      <c r="D245" s="235" t="s">
        <v>208</v>
      </c>
      <c r="E245" s="236" t="s">
        <v>19</v>
      </c>
      <c r="F245" s="237" t="s">
        <v>3104</v>
      </c>
      <c r="G245" s="234"/>
      <c r="H245" s="236" t="s">
        <v>19</v>
      </c>
      <c r="I245" s="238"/>
      <c r="J245" s="234"/>
      <c r="K245" s="234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208</v>
      </c>
      <c r="AU245" s="243" t="s">
        <v>81</v>
      </c>
      <c r="AV245" s="13" t="s">
        <v>79</v>
      </c>
      <c r="AW245" s="13" t="s">
        <v>33</v>
      </c>
      <c r="AX245" s="13" t="s">
        <v>72</v>
      </c>
      <c r="AY245" s="243" t="s">
        <v>196</v>
      </c>
    </row>
    <row r="246" s="13" customFormat="1">
      <c r="A246" s="13"/>
      <c r="B246" s="233"/>
      <c r="C246" s="234"/>
      <c r="D246" s="235" t="s">
        <v>208</v>
      </c>
      <c r="E246" s="236" t="s">
        <v>19</v>
      </c>
      <c r="F246" s="237" t="s">
        <v>3061</v>
      </c>
      <c r="G246" s="234"/>
      <c r="H246" s="236" t="s">
        <v>19</v>
      </c>
      <c r="I246" s="238"/>
      <c r="J246" s="234"/>
      <c r="K246" s="234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208</v>
      </c>
      <c r="AU246" s="243" t="s">
        <v>81</v>
      </c>
      <c r="AV246" s="13" t="s">
        <v>79</v>
      </c>
      <c r="AW246" s="13" t="s">
        <v>33</v>
      </c>
      <c r="AX246" s="13" t="s">
        <v>72</v>
      </c>
      <c r="AY246" s="243" t="s">
        <v>196</v>
      </c>
    </row>
    <row r="247" s="13" customFormat="1">
      <c r="A247" s="13"/>
      <c r="B247" s="233"/>
      <c r="C247" s="234"/>
      <c r="D247" s="235" t="s">
        <v>208</v>
      </c>
      <c r="E247" s="236" t="s">
        <v>19</v>
      </c>
      <c r="F247" s="237" t="s">
        <v>3105</v>
      </c>
      <c r="G247" s="234"/>
      <c r="H247" s="236" t="s">
        <v>19</v>
      </c>
      <c r="I247" s="238"/>
      <c r="J247" s="234"/>
      <c r="K247" s="234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208</v>
      </c>
      <c r="AU247" s="243" t="s">
        <v>81</v>
      </c>
      <c r="AV247" s="13" t="s">
        <v>79</v>
      </c>
      <c r="AW247" s="13" t="s">
        <v>33</v>
      </c>
      <c r="AX247" s="13" t="s">
        <v>72</v>
      </c>
      <c r="AY247" s="243" t="s">
        <v>196</v>
      </c>
    </row>
    <row r="248" s="14" customFormat="1">
      <c r="A248" s="14"/>
      <c r="B248" s="244"/>
      <c r="C248" s="245"/>
      <c r="D248" s="235" t="s">
        <v>208</v>
      </c>
      <c r="E248" s="246" t="s">
        <v>19</v>
      </c>
      <c r="F248" s="247" t="s">
        <v>3106</v>
      </c>
      <c r="G248" s="245"/>
      <c r="H248" s="248">
        <v>0.80000000000000004</v>
      </c>
      <c r="I248" s="249"/>
      <c r="J248" s="245"/>
      <c r="K248" s="245"/>
      <c r="L248" s="250"/>
      <c r="M248" s="251"/>
      <c r="N248" s="252"/>
      <c r="O248" s="252"/>
      <c r="P248" s="252"/>
      <c r="Q248" s="252"/>
      <c r="R248" s="252"/>
      <c r="S248" s="252"/>
      <c r="T248" s="253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4" t="s">
        <v>208</v>
      </c>
      <c r="AU248" s="254" t="s">
        <v>81</v>
      </c>
      <c r="AV248" s="14" t="s">
        <v>81</v>
      </c>
      <c r="AW248" s="14" t="s">
        <v>33</v>
      </c>
      <c r="AX248" s="14" t="s">
        <v>72</v>
      </c>
      <c r="AY248" s="254" t="s">
        <v>196</v>
      </c>
    </row>
    <row r="249" s="13" customFormat="1">
      <c r="A249" s="13"/>
      <c r="B249" s="233"/>
      <c r="C249" s="234"/>
      <c r="D249" s="235" t="s">
        <v>208</v>
      </c>
      <c r="E249" s="236" t="s">
        <v>19</v>
      </c>
      <c r="F249" s="237" t="s">
        <v>3076</v>
      </c>
      <c r="G249" s="234"/>
      <c r="H249" s="236" t="s">
        <v>19</v>
      </c>
      <c r="I249" s="238"/>
      <c r="J249" s="234"/>
      <c r="K249" s="234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208</v>
      </c>
      <c r="AU249" s="243" t="s">
        <v>81</v>
      </c>
      <c r="AV249" s="13" t="s">
        <v>79</v>
      </c>
      <c r="AW249" s="13" t="s">
        <v>33</v>
      </c>
      <c r="AX249" s="13" t="s">
        <v>72</v>
      </c>
      <c r="AY249" s="243" t="s">
        <v>196</v>
      </c>
    </row>
    <row r="250" s="13" customFormat="1">
      <c r="A250" s="13"/>
      <c r="B250" s="233"/>
      <c r="C250" s="234"/>
      <c r="D250" s="235" t="s">
        <v>208</v>
      </c>
      <c r="E250" s="236" t="s">
        <v>19</v>
      </c>
      <c r="F250" s="237" t="s">
        <v>3105</v>
      </c>
      <c r="G250" s="234"/>
      <c r="H250" s="236" t="s">
        <v>19</v>
      </c>
      <c r="I250" s="238"/>
      <c r="J250" s="234"/>
      <c r="K250" s="234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208</v>
      </c>
      <c r="AU250" s="243" t="s">
        <v>81</v>
      </c>
      <c r="AV250" s="13" t="s">
        <v>79</v>
      </c>
      <c r="AW250" s="13" t="s">
        <v>33</v>
      </c>
      <c r="AX250" s="13" t="s">
        <v>72</v>
      </c>
      <c r="AY250" s="243" t="s">
        <v>196</v>
      </c>
    </row>
    <row r="251" s="14" customFormat="1">
      <c r="A251" s="14"/>
      <c r="B251" s="244"/>
      <c r="C251" s="245"/>
      <c r="D251" s="235" t="s">
        <v>208</v>
      </c>
      <c r="E251" s="246" t="s">
        <v>19</v>
      </c>
      <c r="F251" s="247" t="s">
        <v>3107</v>
      </c>
      <c r="G251" s="245"/>
      <c r="H251" s="248">
        <v>0.20000000000000001</v>
      </c>
      <c r="I251" s="249"/>
      <c r="J251" s="245"/>
      <c r="K251" s="245"/>
      <c r="L251" s="250"/>
      <c r="M251" s="251"/>
      <c r="N251" s="252"/>
      <c r="O251" s="252"/>
      <c r="P251" s="252"/>
      <c r="Q251" s="252"/>
      <c r="R251" s="252"/>
      <c r="S251" s="252"/>
      <c r="T251" s="253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4" t="s">
        <v>208</v>
      </c>
      <c r="AU251" s="254" t="s">
        <v>81</v>
      </c>
      <c r="AV251" s="14" t="s">
        <v>81</v>
      </c>
      <c r="AW251" s="14" t="s">
        <v>33</v>
      </c>
      <c r="AX251" s="14" t="s">
        <v>72</v>
      </c>
      <c r="AY251" s="254" t="s">
        <v>196</v>
      </c>
    </row>
    <row r="252" s="15" customFormat="1">
      <c r="A252" s="15"/>
      <c r="B252" s="255"/>
      <c r="C252" s="256"/>
      <c r="D252" s="235" t="s">
        <v>208</v>
      </c>
      <c r="E252" s="257" t="s">
        <v>19</v>
      </c>
      <c r="F252" s="258" t="s">
        <v>219</v>
      </c>
      <c r="G252" s="256"/>
      <c r="H252" s="259">
        <v>1</v>
      </c>
      <c r="I252" s="260"/>
      <c r="J252" s="256"/>
      <c r="K252" s="256"/>
      <c r="L252" s="261"/>
      <c r="M252" s="262"/>
      <c r="N252" s="263"/>
      <c r="O252" s="263"/>
      <c r="P252" s="263"/>
      <c r="Q252" s="263"/>
      <c r="R252" s="263"/>
      <c r="S252" s="263"/>
      <c r="T252" s="264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65" t="s">
        <v>208</v>
      </c>
      <c r="AU252" s="265" t="s">
        <v>81</v>
      </c>
      <c r="AV252" s="15" t="s">
        <v>204</v>
      </c>
      <c r="AW252" s="15" t="s">
        <v>33</v>
      </c>
      <c r="AX252" s="15" t="s">
        <v>79</v>
      </c>
      <c r="AY252" s="265" t="s">
        <v>196</v>
      </c>
    </row>
    <row r="253" s="2" customFormat="1" ht="16.5" customHeight="1">
      <c r="A253" s="41"/>
      <c r="B253" s="42"/>
      <c r="C253" s="215" t="s">
        <v>299</v>
      </c>
      <c r="D253" s="215" t="s">
        <v>199</v>
      </c>
      <c r="E253" s="216" t="s">
        <v>3108</v>
      </c>
      <c r="F253" s="217" t="s">
        <v>2975</v>
      </c>
      <c r="G253" s="218" t="s">
        <v>264</v>
      </c>
      <c r="H253" s="219">
        <v>1</v>
      </c>
      <c r="I253" s="220"/>
      <c r="J253" s="221">
        <f>ROUND(I253*H253,2)</f>
        <v>0</v>
      </c>
      <c r="K253" s="217" t="s">
        <v>203</v>
      </c>
      <c r="L253" s="47"/>
      <c r="M253" s="222" t="s">
        <v>19</v>
      </c>
      <c r="N253" s="223" t="s">
        <v>43</v>
      </c>
      <c r="O253" s="87"/>
      <c r="P253" s="224">
        <f>O253*H253</f>
        <v>0</v>
      </c>
      <c r="Q253" s="224">
        <v>0</v>
      </c>
      <c r="R253" s="224">
        <f>Q253*H253</f>
        <v>0</v>
      </c>
      <c r="S253" s="224">
        <v>0</v>
      </c>
      <c r="T253" s="225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6" t="s">
        <v>204</v>
      </c>
      <c r="AT253" s="226" t="s">
        <v>199</v>
      </c>
      <c r="AU253" s="226" t="s">
        <v>81</v>
      </c>
      <c r="AY253" s="20" t="s">
        <v>196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20" t="s">
        <v>79</v>
      </c>
      <c r="BK253" s="227">
        <f>ROUND(I253*H253,2)</f>
        <v>0</v>
      </c>
      <c r="BL253" s="20" t="s">
        <v>204</v>
      </c>
      <c r="BM253" s="226" t="s">
        <v>3109</v>
      </c>
    </row>
    <row r="254" s="2" customFormat="1">
      <c r="A254" s="41"/>
      <c r="B254" s="42"/>
      <c r="C254" s="43"/>
      <c r="D254" s="228" t="s">
        <v>206</v>
      </c>
      <c r="E254" s="43"/>
      <c r="F254" s="229" t="s">
        <v>3110</v>
      </c>
      <c r="G254" s="43"/>
      <c r="H254" s="43"/>
      <c r="I254" s="230"/>
      <c r="J254" s="43"/>
      <c r="K254" s="43"/>
      <c r="L254" s="47"/>
      <c r="M254" s="231"/>
      <c r="N254" s="232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206</v>
      </c>
      <c r="AU254" s="20" t="s">
        <v>81</v>
      </c>
    </row>
    <row r="255" s="13" customFormat="1">
      <c r="A255" s="13"/>
      <c r="B255" s="233"/>
      <c r="C255" s="234"/>
      <c r="D255" s="235" t="s">
        <v>208</v>
      </c>
      <c r="E255" s="236" t="s">
        <v>19</v>
      </c>
      <c r="F255" s="237" t="s">
        <v>3104</v>
      </c>
      <c r="G255" s="234"/>
      <c r="H255" s="236" t="s">
        <v>19</v>
      </c>
      <c r="I255" s="238"/>
      <c r="J255" s="234"/>
      <c r="K255" s="234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208</v>
      </c>
      <c r="AU255" s="243" t="s">
        <v>81</v>
      </c>
      <c r="AV255" s="13" t="s">
        <v>79</v>
      </c>
      <c r="AW255" s="13" t="s">
        <v>33</v>
      </c>
      <c r="AX255" s="13" t="s">
        <v>72</v>
      </c>
      <c r="AY255" s="243" t="s">
        <v>196</v>
      </c>
    </row>
    <row r="256" s="13" customFormat="1">
      <c r="A256" s="13"/>
      <c r="B256" s="233"/>
      <c r="C256" s="234"/>
      <c r="D256" s="235" t="s">
        <v>208</v>
      </c>
      <c r="E256" s="236" t="s">
        <v>19</v>
      </c>
      <c r="F256" s="237" t="s">
        <v>3061</v>
      </c>
      <c r="G256" s="234"/>
      <c r="H256" s="236" t="s">
        <v>19</v>
      </c>
      <c r="I256" s="238"/>
      <c r="J256" s="234"/>
      <c r="K256" s="234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208</v>
      </c>
      <c r="AU256" s="243" t="s">
        <v>81</v>
      </c>
      <c r="AV256" s="13" t="s">
        <v>79</v>
      </c>
      <c r="AW256" s="13" t="s">
        <v>33</v>
      </c>
      <c r="AX256" s="13" t="s">
        <v>72</v>
      </c>
      <c r="AY256" s="243" t="s">
        <v>196</v>
      </c>
    </row>
    <row r="257" s="13" customFormat="1">
      <c r="A257" s="13"/>
      <c r="B257" s="233"/>
      <c r="C257" s="234"/>
      <c r="D257" s="235" t="s">
        <v>208</v>
      </c>
      <c r="E257" s="236" t="s">
        <v>19</v>
      </c>
      <c r="F257" s="237" t="s">
        <v>3105</v>
      </c>
      <c r="G257" s="234"/>
      <c r="H257" s="236" t="s">
        <v>19</v>
      </c>
      <c r="I257" s="238"/>
      <c r="J257" s="234"/>
      <c r="K257" s="234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208</v>
      </c>
      <c r="AU257" s="243" t="s">
        <v>81</v>
      </c>
      <c r="AV257" s="13" t="s">
        <v>79</v>
      </c>
      <c r="AW257" s="13" t="s">
        <v>33</v>
      </c>
      <c r="AX257" s="13" t="s">
        <v>72</v>
      </c>
      <c r="AY257" s="243" t="s">
        <v>196</v>
      </c>
    </row>
    <row r="258" s="14" customFormat="1">
      <c r="A258" s="14"/>
      <c r="B258" s="244"/>
      <c r="C258" s="245"/>
      <c r="D258" s="235" t="s">
        <v>208</v>
      </c>
      <c r="E258" s="246" t="s">
        <v>19</v>
      </c>
      <c r="F258" s="247" t="s">
        <v>3106</v>
      </c>
      <c r="G258" s="245"/>
      <c r="H258" s="248">
        <v>0.80000000000000004</v>
      </c>
      <c r="I258" s="249"/>
      <c r="J258" s="245"/>
      <c r="K258" s="245"/>
      <c r="L258" s="250"/>
      <c r="M258" s="251"/>
      <c r="N258" s="252"/>
      <c r="O258" s="252"/>
      <c r="P258" s="252"/>
      <c r="Q258" s="252"/>
      <c r="R258" s="252"/>
      <c r="S258" s="252"/>
      <c r="T258" s="253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4" t="s">
        <v>208</v>
      </c>
      <c r="AU258" s="254" t="s">
        <v>81</v>
      </c>
      <c r="AV258" s="14" t="s">
        <v>81</v>
      </c>
      <c r="AW258" s="14" t="s">
        <v>33</v>
      </c>
      <c r="AX258" s="14" t="s">
        <v>72</v>
      </c>
      <c r="AY258" s="254" t="s">
        <v>196</v>
      </c>
    </row>
    <row r="259" s="13" customFormat="1">
      <c r="A259" s="13"/>
      <c r="B259" s="233"/>
      <c r="C259" s="234"/>
      <c r="D259" s="235" t="s">
        <v>208</v>
      </c>
      <c r="E259" s="236" t="s">
        <v>19</v>
      </c>
      <c r="F259" s="237" t="s">
        <v>3076</v>
      </c>
      <c r="G259" s="234"/>
      <c r="H259" s="236" t="s">
        <v>19</v>
      </c>
      <c r="I259" s="238"/>
      <c r="J259" s="234"/>
      <c r="K259" s="234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208</v>
      </c>
      <c r="AU259" s="243" t="s">
        <v>81</v>
      </c>
      <c r="AV259" s="13" t="s">
        <v>79</v>
      </c>
      <c r="AW259" s="13" t="s">
        <v>33</v>
      </c>
      <c r="AX259" s="13" t="s">
        <v>72</v>
      </c>
      <c r="AY259" s="243" t="s">
        <v>196</v>
      </c>
    </row>
    <row r="260" s="13" customFormat="1">
      <c r="A260" s="13"/>
      <c r="B260" s="233"/>
      <c r="C260" s="234"/>
      <c r="D260" s="235" t="s">
        <v>208</v>
      </c>
      <c r="E260" s="236" t="s">
        <v>19</v>
      </c>
      <c r="F260" s="237" t="s">
        <v>3105</v>
      </c>
      <c r="G260" s="234"/>
      <c r="H260" s="236" t="s">
        <v>19</v>
      </c>
      <c r="I260" s="238"/>
      <c r="J260" s="234"/>
      <c r="K260" s="234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208</v>
      </c>
      <c r="AU260" s="243" t="s">
        <v>81</v>
      </c>
      <c r="AV260" s="13" t="s">
        <v>79</v>
      </c>
      <c r="AW260" s="13" t="s">
        <v>33</v>
      </c>
      <c r="AX260" s="13" t="s">
        <v>72</v>
      </c>
      <c r="AY260" s="243" t="s">
        <v>196</v>
      </c>
    </row>
    <row r="261" s="14" customFormat="1">
      <c r="A261" s="14"/>
      <c r="B261" s="244"/>
      <c r="C261" s="245"/>
      <c r="D261" s="235" t="s">
        <v>208</v>
      </c>
      <c r="E261" s="246" t="s">
        <v>19</v>
      </c>
      <c r="F261" s="247" t="s">
        <v>3107</v>
      </c>
      <c r="G261" s="245"/>
      <c r="H261" s="248">
        <v>0.20000000000000001</v>
      </c>
      <c r="I261" s="249"/>
      <c r="J261" s="245"/>
      <c r="K261" s="245"/>
      <c r="L261" s="250"/>
      <c r="M261" s="251"/>
      <c r="N261" s="252"/>
      <c r="O261" s="252"/>
      <c r="P261" s="252"/>
      <c r="Q261" s="252"/>
      <c r="R261" s="252"/>
      <c r="S261" s="252"/>
      <c r="T261" s="253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4" t="s">
        <v>208</v>
      </c>
      <c r="AU261" s="254" t="s">
        <v>81</v>
      </c>
      <c r="AV261" s="14" t="s">
        <v>81</v>
      </c>
      <c r="AW261" s="14" t="s">
        <v>33</v>
      </c>
      <c r="AX261" s="14" t="s">
        <v>72</v>
      </c>
      <c r="AY261" s="254" t="s">
        <v>196</v>
      </c>
    </row>
    <row r="262" s="15" customFormat="1">
      <c r="A262" s="15"/>
      <c r="B262" s="255"/>
      <c r="C262" s="256"/>
      <c r="D262" s="235" t="s">
        <v>208</v>
      </c>
      <c r="E262" s="257" t="s">
        <v>19</v>
      </c>
      <c r="F262" s="258" t="s">
        <v>219</v>
      </c>
      <c r="G262" s="256"/>
      <c r="H262" s="259">
        <v>1</v>
      </c>
      <c r="I262" s="260"/>
      <c r="J262" s="256"/>
      <c r="K262" s="256"/>
      <c r="L262" s="261"/>
      <c r="M262" s="262"/>
      <c r="N262" s="263"/>
      <c r="O262" s="263"/>
      <c r="P262" s="263"/>
      <c r="Q262" s="263"/>
      <c r="R262" s="263"/>
      <c r="S262" s="263"/>
      <c r="T262" s="264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65" t="s">
        <v>208</v>
      </c>
      <c r="AU262" s="265" t="s">
        <v>81</v>
      </c>
      <c r="AV262" s="15" t="s">
        <v>204</v>
      </c>
      <c r="AW262" s="15" t="s">
        <v>33</v>
      </c>
      <c r="AX262" s="15" t="s">
        <v>79</v>
      </c>
      <c r="AY262" s="265" t="s">
        <v>196</v>
      </c>
    </row>
    <row r="263" s="2" customFormat="1" ht="16.5" customHeight="1">
      <c r="A263" s="41"/>
      <c r="B263" s="42"/>
      <c r="C263" s="215" t="s">
        <v>197</v>
      </c>
      <c r="D263" s="215" t="s">
        <v>199</v>
      </c>
      <c r="E263" s="216" t="s">
        <v>3111</v>
      </c>
      <c r="F263" s="217" t="s">
        <v>2979</v>
      </c>
      <c r="G263" s="218" t="s">
        <v>264</v>
      </c>
      <c r="H263" s="219">
        <v>10</v>
      </c>
      <c r="I263" s="220"/>
      <c r="J263" s="221">
        <f>ROUND(I263*H263,2)</f>
        <v>0</v>
      </c>
      <c r="K263" s="217" t="s">
        <v>203</v>
      </c>
      <c r="L263" s="47"/>
      <c r="M263" s="222" t="s">
        <v>19</v>
      </c>
      <c r="N263" s="223" t="s">
        <v>43</v>
      </c>
      <c r="O263" s="87"/>
      <c r="P263" s="224">
        <f>O263*H263</f>
        <v>0</v>
      </c>
      <c r="Q263" s="224">
        <v>0</v>
      </c>
      <c r="R263" s="224">
        <f>Q263*H263</f>
        <v>0</v>
      </c>
      <c r="S263" s="224">
        <v>0</v>
      </c>
      <c r="T263" s="225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6" t="s">
        <v>204</v>
      </c>
      <c r="AT263" s="226" t="s">
        <v>199</v>
      </c>
      <c r="AU263" s="226" t="s">
        <v>81</v>
      </c>
      <c r="AY263" s="20" t="s">
        <v>196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20" t="s">
        <v>79</v>
      </c>
      <c r="BK263" s="227">
        <f>ROUND(I263*H263,2)</f>
        <v>0</v>
      </c>
      <c r="BL263" s="20" t="s">
        <v>204</v>
      </c>
      <c r="BM263" s="226" t="s">
        <v>3112</v>
      </c>
    </row>
    <row r="264" s="2" customFormat="1">
      <c r="A264" s="41"/>
      <c r="B264" s="42"/>
      <c r="C264" s="43"/>
      <c r="D264" s="228" t="s">
        <v>206</v>
      </c>
      <c r="E264" s="43"/>
      <c r="F264" s="229" t="s">
        <v>3113</v>
      </c>
      <c r="G264" s="43"/>
      <c r="H264" s="43"/>
      <c r="I264" s="230"/>
      <c r="J264" s="43"/>
      <c r="K264" s="43"/>
      <c r="L264" s="47"/>
      <c r="M264" s="231"/>
      <c r="N264" s="232"/>
      <c r="O264" s="87"/>
      <c r="P264" s="87"/>
      <c r="Q264" s="87"/>
      <c r="R264" s="87"/>
      <c r="S264" s="87"/>
      <c r="T264" s="88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T264" s="20" t="s">
        <v>206</v>
      </c>
      <c r="AU264" s="20" t="s">
        <v>81</v>
      </c>
    </row>
    <row r="265" s="13" customFormat="1">
      <c r="A265" s="13"/>
      <c r="B265" s="233"/>
      <c r="C265" s="234"/>
      <c r="D265" s="235" t="s">
        <v>208</v>
      </c>
      <c r="E265" s="236" t="s">
        <v>19</v>
      </c>
      <c r="F265" s="237" t="s">
        <v>3104</v>
      </c>
      <c r="G265" s="234"/>
      <c r="H265" s="236" t="s">
        <v>19</v>
      </c>
      <c r="I265" s="238"/>
      <c r="J265" s="234"/>
      <c r="K265" s="234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208</v>
      </c>
      <c r="AU265" s="243" t="s">
        <v>81</v>
      </c>
      <c r="AV265" s="13" t="s">
        <v>79</v>
      </c>
      <c r="AW265" s="13" t="s">
        <v>33</v>
      </c>
      <c r="AX265" s="13" t="s">
        <v>72</v>
      </c>
      <c r="AY265" s="243" t="s">
        <v>196</v>
      </c>
    </row>
    <row r="266" s="13" customFormat="1">
      <c r="A266" s="13"/>
      <c r="B266" s="233"/>
      <c r="C266" s="234"/>
      <c r="D266" s="235" t="s">
        <v>208</v>
      </c>
      <c r="E266" s="236" t="s">
        <v>19</v>
      </c>
      <c r="F266" s="237" t="s">
        <v>3061</v>
      </c>
      <c r="G266" s="234"/>
      <c r="H266" s="236" t="s">
        <v>19</v>
      </c>
      <c r="I266" s="238"/>
      <c r="J266" s="234"/>
      <c r="K266" s="234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208</v>
      </c>
      <c r="AU266" s="243" t="s">
        <v>81</v>
      </c>
      <c r="AV266" s="13" t="s">
        <v>79</v>
      </c>
      <c r="AW266" s="13" t="s">
        <v>33</v>
      </c>
      <c r="AX266" s="13" t="s">
        <v>72</v>
      </c>
      <c r="AY266" s="243" t="s">
        <v>196</v>
      </c>
    </row>
    <row r="267" s="13" customFormat="1">
      <c r="A267" s="13"/>
      <c r="B267" s="233"/>
      <c r="C267" s="234"/>
      <c r="D267" s="235" t="s">
        <v>208</v>
      </c>
      <c r="E267" s="236" t="s">
        <v>19</v>
      </c>
      <c r="F267" s="237" t="s">
        <v>3105</v>
      </c>
      <c r="G267" s="234"/>
      <c r="H267" s="236" t="s">
        <v>19</v>
      </c>
      <c r="I267" s="238"/>
      <c r="J267" s="234"/>
      <c r="K267" s="234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208</v>
      </c>
      <c r="AU267" s="243" t="s">
        <v>81</v>
      </c>
      <c r="AV267" s="13" t="s">
        <v>79</v>
      </c>
      <c r="AW267" s="13" t="s">
        <v>33</v>
      </c>
      <c r="AX267" s="13" t="s">
        <v>72</v>
      </c>
      <c r="AY267" s="243" t="s">
        <v>196</v>
      </c>
    </row>
    <row r="268" s="14" customFormat="1">
      <c r="A268" s="14"/>
      <c r="B268" s="244"/>
      <c r="C268" s="245"/>
      <c r="D268" s="235" t="s">
        <v>208</v>
      </c>
      <c r="E268" s="246" t="s">
        <v>19</v>
      </c>
      <c r="F268" s="247" t="s">
        <v>3106</v>
      </c>
      <c r="G268" s="245"/>
      <c r="H268" s="248">
        <v>0.80000000000000004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4" t="s">
        <v>208</v>
      </c>
      <c r="AU268" s="254" t="s">
        <v>81</v>
      </c>
      <c r="AV268" s="14" t="s">
        <v>81</v>
      </c>
      <c r="AW268" s="14" t="s">
        <v>33</v>
      </c>
      <c r="AX268" s="14" t="s">
        <v>72</v>
      </c>
      <c r="AY268" s="254" t="s">
        <v>196</v>
      </c>
    </row>
    <row r="269" s="13" customFormat="1">
      <c r="A269" s="13"/>
      <c r="B269" s="233"/>
      <c r="C269" s="234"/>
      <c r="D269" s="235" t="s">
        <v>208</v>
      </c>
      <c r="E269" s="236" t="s">
        <v>19</v>
      </c>
      <c r="F269" s="237" t="s">
        <v>3076</v>
      </c>
      <c r="G269" s="234"/>
      <c r="H269" s="236" t="s">
        <v>19</v>
      </c>
      <c r="I269" s="238"/>
      <c r="J269" s="234"/>
      <c r="K269" s="234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208</v>
      </c>
      <c r="AU269" s="243" t="s">
        <v>81</v>
      </c>
      <c r="AV269" s="13" t="s">
        <v>79</v>
      </c>
      <c r="AW269" s="13" t="s">
        <v>33</v>
      </c>
      <c r="AX269" s="13" t="s">
        <v>72</v>
      </c>
      <c r="AY269" s="243" t="s">
        <v>196</v>
      </c>
    </row>
    <row r="270" s="13" customFormat="1">
      <c r="A270" s="13"/>
      <c r="B270" s="233"/>
      <c r="C270" s="234"/>
      <c r="D270" s="235" t="s">
        <v>208</v>
      </c>
      <c r="E270" s="236" t="s">
        <v>19</v>
      </c>
      <c r="F270" s="237" t="s">
        <v>3105</v>
      </c>
      <c r="G270" s="234"/>
      <c r="H270" s="236" t="s">
        <v>19</v>
      </c>
      <c r="I270" s="238"/>
      <c r="J270" s="234"/>
      <c r="K270" s="234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208</v>
      </c>
      <c r="AU270" s="243" t="s">
        <v>81</v>
      </c>
      <c r="AV270" s="13" t="s">
        <v>79</v>
      </c>
      <c r="AW270" s="13" t="s">
        <v>33</v>
      </c>
      <c r="AX270" s="13" t="s">
        <v>72</v>
      </c>
      <c r="AY270" s="243" t="s">
        <v>196</v>
      </c>
    </row>
    <row r="271" s="14" customFormat="1">
      <c r="A271" s="14"/>
      <c r="B271" s="244"/>
      <c r="C271" s="245"/>
      <c r="D271" s="235" t="s">
        <v>208</v>
      </c>
      <c r="E271" s="246" t="s">
        <v>19</v>
      </c>
      <c r="F271" s="247" t="s">
        <v>3107</v>
      </c>
      <c r="G271" s="245"/>
      <c r="H271" s="248">
        <v>0.20000000000000001</v>
      </c>
      <c r="I271" s="249"/>
      <c r="J271" s="245"/>
      <c r="K271" s="245"/>
      <c r="L271" s="250"/>
      <c r="M271" s="251"/>
      <c r="N271" s="252"/>
      <c r="O271" s="252"/>
      <c r="P271" s="252"/>
      <c r="Q271" s="252"/>
      <c r="R271" s="252"/>
      <c r="S271" s="252"/>
      <c r="T271" s="253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4" t="s">
        <v>208</v>
      </c>
      <c r="AU271" s="254" t="s">
        <v>81</v>
      </c>
      <c r="AV271" s="14" t="s">
        <v>81</v>
      </c>
      <c r="AW271" s="14" t="s">
        <v>33</v>
      </c>
      <c r="AX271" s="14" t="s">
        <v>72</v>
      </c>
      <c r="AY271" s="254" t="s">
        <v>196</v>
      </c>
    </row>
    <row r="272" s="15" customFormat="1">
      <c r="A272" s="15"/>
      <c r="B272" s="255"/>
      <c r="C272" s="256"/>
      <c r="D272" s="235" t="s">
        <v>208</v>
      </c>
      <c r="E272" s="257" t="s">
        <v>19</v>
      </c>
      <c r="F272" s="258" t="s">
        <v>219</v>
      </c>
      <c r="G272" s="256"/>
      <c r="H272" s="259">
        <v>1</v>
      </c>
      <c r="I272" s="260"/>
      <c r="J272" s="256"/>
      <c r="K272" s="256"/>
      <c r="L272" s="261"/>
      <c r="M272" s="262"/>
      <c r="N272" s="263"/>
      <c r="O272" s="263"/>
      <c r="P272" s="263"/>
      <c r="Q272" s="263"/>
      <c r="R272" s="263"/>
      <c r="S272" s="263"/>
      <c r="T272" s="264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65" t="s">
        <v>208</v>
      </c>
      <c r="AU272" s="265" t="s">
        <v>81</v>
      </c>
      <c r="AV272" s="15" t="s">
        <v>204</v>
      </c>
      <c r="AW272" s="15" t="s">
        <v>33</v>
      </c>
      <c r="AX272" s="15" t="s">
        <v>79</v>
      </c>
      <c r="AY272" s="265" t="s">
        <v>196</v>
      </c>
    </row>
    <row r="273" s="14" customFormat="1">
      <c r="A273" s="14"/>
      <c r="B273" s="244"/>
      <c r="C273" s="245"/>
      <c r="D273" s="235" t="s">
        <v>208</v>
      </c>
      <c r="E273" s="245"/>
      <c r="F273" s="247" t="s">
        <v>2246</v>
      </c>
      <c r="G273" s="245"/>
      <c r="H273" s="248">
        <v>10</v>
      </c>
      <c r="I273" s="249"/>
      <c r="J273" s="245"/>
      <c r="K273" s="245"/>
      <c r="L273" s="250"/>
      <c r="M273" s="251"/>
      <c r="N273" s="252"/>
      <c r="O273" s="252"/>
      <c r="P273" s="252"/>
      <c r="Q273" s="252"/>
      <c r="R273" s="252"/>
      <c r="S273" s="252"/>
      <c r="T273" s="253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4" t="s">
        <v>208</v>
      </c>
      <c r="AU273" s="254" t="s">
        <v>81</v>
      </c>
      <c r="AV273" s="14" t="s">
        <v>81</v>
      </c>
      <c r="AW273" s="14" t="s">
        <v>4</v>
      </c>
      <c r="AX273" s="14" t="s">
        <v>79</v>
      </c>
      <c r="AY273" s="254" t="s">
        <v>196</v>
      </c>
    </row>
    <row r="274" s="2" customFormat="1" ht="24.15" customHeight="1">
      <c r="A274" s="41"/>
      <c r="B274" s="42"/>
      <c r="C274" s="215" t="s">
        <v>259</v>
      </c>
      <c r="D274" s="215" t="s">
        <v>199</v>
      </c>
      <c r="E274" s="216" t="s">
        <v>3114</v>
      </c>
      <c r="F274" s="217" t="s">
        <v>3115</v>
      </c>
      <c r="G274" s="218" t="s">
        <v>943</v>
      </c>
      <c r="H274" s="219">
        <v>20</v>
      </c>
      <c r="I274" s="220"/>
      <c r="J274" s="221">
        <f>ROUND(I274*H274,2)</f>
        <v>0</v>
      </c>
      <c r="K274" s="217" t="s">
        <v>203</v>
      </c>
      <c r="L274" s="47"/>
      <c r="M274" s="222" t="s">
        <v>19</v>
      </c>
      <c r="N274" s="223" t="s">
        <v>43</v>
      </c>
      <c r="O274" s="87"/>
      <c r="P274" s="224">
        <f>O274*H274</f>
        <v>0</v>
      </c>
      <c r="Q274" s="224">
        <v>0</v>
      </c>
      <c r="R274" s="224">
        <f>Q274*H274</f>
        <v>0</v>
      </c>
      <c r="S274" s="224">
        <v>0</v>
      </c>
      <c r="T274" s="225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6" t="s">
        <v>204</v>
      </c>
      <c r="AT274" s="226" t="s">
        <v>199</v>
      </c>
      <c r="AU274" s="226" t="s">
        <v>81</v>
      </c>
      <c r="AY274" s="20" t="s">
        <v>196</v>
      </c>
      <c r="BE274" s="227">
        <f>IF(N274="základní",J274,0)</f>
        <v>0</v>
      </c>
      <c r="BF274" s="227">
        <f>IF(N274="snížená",J274,0)</f>
        <v>0</v>
      </c>
      <c r="BG274" s="227">
        <f>IF(N274="zákl. přenesená",J274,0)</f>
        <v>0</v>
      </c>
      <c r="BH274" s="227">
        <f>IF(N274="sníž. přenesená",J274,0)</f>
        <v>0</v>
      </c>
      <c r="BI274" s="227">
        <f>IF(N274="nulová",J274,0)</f>
        <v>0</v>
      </c>
      <c r="BJ274" s="20" t="s">
        <v>79</v>
      </c>
      <c r="BK274" s="227">
        <f>ROUND(I274*H274,2)</f>
        <v>0</v>
      </c>
      <c r="BL274" s="20" t="s">
        <v>204</v>
      </c>
      <c r="BM274" s="226" t="s">
        <v>3116</v>
      </c>
    </row>
    <row r="275" s="2" customFormat="1">
      <c r="A275" s="41"/>
      <c r="B275" s="42"/>
      <c r="C275" s="43"/>
      <c r="D275" s="228" t="s">
        <v>206</v>
      </c>
      <c r="E275" s="43"/>
      <c r="F275" s="229" t="s">
        <v>3117</v>
      </c>
      <c r="G275" s="43"/>
      <c r="H275" s="43"/>
      <c r="I275" s="230"/>
      <c r="J275" s="43"/>
      <c r="K275" s="43"/>
      <c r="L275" s="47"/>
      <c r="M275" s="231"/>
      <c r="N275" s="232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206</v>
      </c>
      <c r="AU275" s="20" t="s">
        <v>81</v>
      </c>
    </row>
    <row r="276" s="13" customFormat="1">
      <c r="A276" s="13"/>
      <c r="B276" s="233"/>
      <c r="C276" s="234"/>
      <c r="D276" s="235" t="s">
        <v>208</v>
      </c>
      <c r="E276" s="236" t="s">
        <v>19</v>
      </c>
      <c r="F276" s="237" t="s">
        <v>3118</v>
      </c>
      <c r="G276" s="234"/>
      <c r="H276" s="236" t="s">
        <v>19</v>
      </c>
      <c r="I276" s="238"/>
      <c r="J276" s="234"/>
      <c r="K276" s="234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208</v>
      </c>
      <c r="AU276" s="243" t="s">
        <v>81</v>
      </c>
      <c r="AV276" s="13" t="s">
        <v>79</v>
      </c>
      <c r="AW276" s="13" t="s">
        <v>33</v>
      </c>
      <c r="AX276" s="13" t="s">
        <v>72</v>
      </c>
      <c r="AY276" s="243" t="s">
        <v>196</v>
      </c>
    </row>
    <row r="277" s="13" customFormat="1">
      <c r="A277" s="13"/>
      <c r="B277" s="233"/>
      <c r="C277" s="234"/>
      <c r="D277" s="235" t="s">
        <v>208</v>
      </c>
      <c r="E277" s="236" t="s">
        <v>19</v>
      </c>
      <c r="F277" s="237" t="s">
        <v>3061</v>
      </c>
      <c r="G277" s="234"/>
      <c r="H277" s="236" t="s">
        <v>19</v>
      </c>
      <c r="I277" s="238"/>
      <c r="J277" s="234"/>
      <c r="K277" s="234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208</v>
      </c>
      <c r="AU277" s="243" t="s">
        <v>81</v>
      </c>
      <c r="AV277" s="13" t="s">
        <v>79</v>
      </c>
      <c r="AW277" s="13" t="s">
        <v>33</v>
      </c>
      <c r="AX277" s="13" t="s">
        <v>72</v>
      </c>
      <c r="AY277" s="243" t="s">
        <v>196</v>
      </c>
    </row>
    <row r="278" s="13" customFormat="1">
      <c r="A278" s="13"/>
      <c r="B278" s="233"/>
      <c r="C278" s="234"/>
      <c r="D278" s="235" t="s">
        <v>208</v>
      </c>
      <c r="E278" s="236" t="s">
        <v>19</v>
      </c>
      <c r="F278" s="237" t="s">
        <v>3062</v>
      </c>
      <c r="G278" s="234"/>
      <c r="H278" s="236" t="s">
        <v>19</v>
      </c>
      <c r="I278" s="238"/>
      <c r="J278" s="234"/>
      <c r="K278" s="234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208</v>
      </c>
      <c r="AU278" s="243" t="s">
        <v>81</v>
      </c>
      <c r="AV278" s="13" t="s">
        <v>79</v>
      </c>
      <c r="AW278" s="13" t="s">
        <v>33</v>
      </c>
      <c r="AX278" s="13" t="s">
        <v>72</v>
      </c>
      <c r="AY278" s="243" t="s">
        <v>196</v>
      </c>
    </row>
    <row r="279" s="13" customFormat="1">
      <c r="A279" s="13"/>
      <c r="B279" s="233"/>
      <c r="C279" s="234"/>
      <c r="D279" s="235" t="s">
        <v>208</v>
      </c>
      <c r="E279" s="236" t="s">
        <v>19</v>
      </c>
      <c r="F279" s="237" t="s">
        <v>3063</v>
      </c>
      <c r="G279" s="234"/>
      <c r="H279" s="236" t="s">
        <v>19</v>
      </c>
      <c r="I279" s="238"/>
      <c r="J279" s="234"/>
      <c r="K279" s="234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208</v>
      </c>
      <c r="AU279" s="243" t="s">
        <v>81</v>
      </c>
      <c r="AV279" s="13" t="s">
        <v>79</v>
      </c>
      <c r="AW279" s="13" t="s">
        <v>33</v>
      </c>
      <c r="AX279" s="13" t="s">
        <v>72</v>
      </c>
      <c r="AY279" s="243" t="s">
        <v>196</v>
      </c>
    </row>
    <row r="280" s="13" customFormat="1">
      <c r="A280" s="13"/>
      <c r="B280" s="233"/>
      <c r="C280" s="234"/>
      <c r="D280" s="235" t="s">
        <v>208</v>
      </c>
      <c r="E280" s="236" t="s">
        <v>19</v>
      </c>
      <c r="F280" s="237" t="s">
        <v>489</v>
      </c>
      <c r="G280" s="234"/>
      <c r="H280" s="236" t="s">
        <v>19</v>
      </c>
      <c r="I280" s="238"/>
      <c r="J280" s="234"/>
      <c r="K280" s="234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208</v>
      </c>
      <c r="AU280" s="243" t="s">
        <v>81</v>
      </c>
      <c r="AV280" s="13" t="s">
        <v>79</v>
      </c>
      <c r="AW280" s="13" t="s">
        <v>33</v>
      </c>
      <c r="AX280" s="13" t="s">
        <v>72</v>
      </c>
      <c r="AY280" s="243" t="s">
        <v>196</v>
      </c>
    </row>
    <row r="281" s="14" customFormat="1">
      <c r="A281" s="14"/>
      <c r="B281" s="244"/>
      <c r="C281" s="245"/>
      <c r="D281" s="235" t="s">
        <v>208</v>
      </c>
      <c r="E281" s="246" t="s">
        <v>19</v>
      </c>
      <c r="F281" s="247" t="s">
        <v>79</v>
      </c>
      <c r="G281" s="245"/>
      <c r="H281" s="248">
        <v>1</v>
      </c>
      <c r="I281" s="249"/>
      <c r="J281" s="245"/>
      <c r="K281" s="245"/>
      <c r="L281" s="250"/>
      <c r="M281" s="251"/>
      <c r="N281" s="252"/>
      <c r="O281" s="252"/>
      <c r="P281" s="252"/>
      <c r="Q281" s="252"/>
      <c r="R281" s="252"/>
      <c r="S281" s="252"/>
      <c r="T281" s="253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4" t="s">
        <v>208</v>
      </c>
      <c r="AU281" s="254" t="s">
        <v>81</v>
      </c>
      <c r="AV281" s="14" t="s">
        <v>81</v>
      </c>
      <c r="AW281" s="14" t="s">
        <v>33</v>
      </c>
      <c r="AX281" s="14" t="s">
        <v>72</v>
      </c>
      <c r="AY281" s="254" t="s">
        <v>196</v>
      </c>
    </row>
    <row r="282" s="13" customFormat="1">
      <c r="A282" s="13"/>
      <c r="B282" s="233"/>
      <c r="C282" s="234"/>
      <c r="D282" s="235" t="s">
        <v>208</v>
      </c>
      <c r="E282" s="236" t="s">
        <v>19</v>
      </c>
      <c r="F282" s="237" t="s">
        <v>3061</v>
      </c>
      <c r="G282" s="234"/>
      <c r="H282" s="236" t="s">
        <v>19</v>
      </c>
      <c r="I282" s="238"/>
      <c r="J282" s="234"/>
      <c r="K282" s="234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208</v>
      </c>
      <c r="AU282" s="243" t="s">
        <v>81</v>
      </c>
      <c r="AV282" s="13" t="s">
        <v>79</v>
      </c>
      <c r="AW282" s="13" t="s">
        <v>33</v>
      </c>
      <c r="AX282" s="13" t="s">
        <v>72</v>
      </c>
      <c r="AY282" s="243" t="s">
        <v>196</v>
      </c>
    </row>
    <row r="283" s="13" customFormat="1">
      <c r="A283" s="13"/>
      <c r="B283" s="233"/>
      <c r="C283" s="234"/>
      <c r="D283" s="235" t="s">
        <v>208</v>
      </c>
      <c r="E283" s="236" t="s">
        <v>19</v>
      </c>
      <c r="F283" s="237" t="s">
        <v>3062</v>
      </c>
      <c r="G283" s="234"/>
      <c r="H283" s="236" t="s">
        <v>19</v>
      </c>
      <c r="I283" s="238"/>
      <c r="J283" s="234"/>
      <c r="K283" s="234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208</v>
      </c>
      <c r="AU283" s="243" t="s">
        <v>81</v>
      </c>
      <c r="AV283" s="13" t="s">
        <v>79</v>
      </c>
      <c r="AW283" s="13" t="s">
        <v>33</v>
      </c>
      <c r="AX283" s="13" t="s">
        <v>72</v>
      </c>
      <c r="AY283" s="243" t="s">
        <v>196</v>
      </c>
    </row>
    <row r="284" s="13" customFormat="1">
      <c r="A284" s="13"/>
      <c r="B284" s="233"/>
      <c r="C284" s="234"/>
      <c r="D284" s="235" t="s">
        <v>208</v>
      </c>
      <c r="E284" s="236" t="s">
        <v>19</v>
      </c>
      <c r="F284" s="237" t="s">
        <v>3063</v>
      </c>
      <c r="G284" s="234"/>
      <c r="H284" s="236" t="s">
        <v>19</v>
      </c>
      <c r="I284" s="238"/>
      <c r="J284" s="234"/>
      <c r="K284" s="234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208</v>
      </c>
      <c r="AU284" s="243" t="s">
        <v>81</v>
      </c>
      <c r="AV284" s="13" t="s">
        <v>79</v>
      </c>
      <c r="AW284" s="13" t="s">
        <v>33</v>
      </c>
      <c r="AX284" s="13" t="s">
        <v>72</v>
      </c>
      <c r="AY284" s="243" t="s">
        <v>196</v>
      </c>
    </row>
    <row r="285" s="13" customFormat="1">
      <c r="A285" s="13"/>
      <c r="B285" s="233"/>
      <c r="C285" s="234"/>
      <c r="D285" s="235" t="s">
        <v>208</v>
      </c>
      <c r="E285" s="236" t="s">
        <v>19</v>
      </c>
      <c r="F285" s="237" t="s">
        <v>401</v>
      </c>
      <c r="G285" s="234"/>
      <c r="H285" s="236" t="s">
        <v>19</v>
      </c>
      <c r="I285" s="238"/>
      <c r="J285" s="234"/>
      <c r="K285" s="234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208</v>
      </c>
      <c r="AU285" s="243" t="s">
        <v>81</v>
      </c>
      <c r="AV285" s="13" t="s">
        <v>79</v>
      </c>
      <c r="AW285" s="13" t="s">
        <v>33</v>
      </c>
      <c r="AX285" s="13" t="s">
        <v>72</v>
      </c>
      <c r="AY285" s="243" t="s">
        <v>196</v>
      </c>
    </row>
    <row r="286" s="14" customFormat="1">
      <c r="A286" s="14"/>
      <c r="B286" s="244"/>
      <c r="C286" s="245"/>
      <c r="D286" s="235" t="s">
        <v>208</v>
      </c>
      <c r="E286" s="246" t="s">
        <v>19</v>
      </c>
      <c r="F286" s="247" t="s">
        <v>81</v>
      </c>
      <c r="G286" s="245"/>
      <c r="H286" s="248">
        <v>2</v>
      </c>
      <c r="I286" s="249"/>
      <c r="J286" s="245"/>
      <c r="K286" s="245"/>
      <c r="L286" s="250"/>
      <c r="M286" s="251"/>
      <c r="N286" s="252"/>
      <c r="O286" s="252"/>
      <c r="P286" s="252"/>
      <c r="Q286" s="252"/>
      <c r="R286" s="252"/>
      <c r="S286" s="252"/>
      <c r="T286" s="253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4" t="s">
        <v>208</v>
      </c>
      <c r="AU286" s="254" t="s">
        <v>81</v>
      </c>
      <c r="AV286" s="14" t="s">
        <v>81</v>
      </c>
      <c r="AW286" s="14" t="s">
        <v>33</v>
      </c>
      <c r="AX286" s="14" t="s">
        <v>72</v>
      </c>
      <c r="AY286" s="254" t="s">
        <v>196</v>
      </c>
    </row>
    <row r="287" s="13" customFormat="1">
      <c r="A287" s="13"/>
      <c r="B287" s="233"/>
      <c r="C287" s="234"/>
      <c r="D287" s="235" t="s">
        <v>208</v>
      </c>
      <c r="E287" s="236" t="s">
        <v>19</v>
      </c>
      <c r="F287" s="237" t="s">
        <v>3061</v>
      </c>
      <c r="G287" s="234"/>
      <c r="H287" s="236" t="s">
        <v>19</v>
      </c>
      <c r="I287" s="238"/>
      <c r="J287" s="234"/>
      <c r="K287" s="234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208</v>
      </c>
      <c r="AU287" s="243" t="s">
        <v>81</v>
      </c>
      <c r="AV287" s="13" t="s">
        <v>79</v>
      </c>
      <c r="AW287" s="13" t="s">
        <v>33</v>
      </c>
      <c r="AX287" s="13" t="s">
        <v>72</v>
      </c>
      <c r="AY287" s="243" t="s">
        <v>196</v>
      </c>
    </row>
    <row r="288" s="13" customFormat="1">
      <c r="A288" s="13"/>
      <c r="B288" s="233"/>
      <c r="C288" s="234"/>
      <c r="D288" s="235" t="s">
        <v>208</v>
      </c>
      <c r="E288" s="236" t="s">
        <v>19</v>
      </c>
      <c r="F288" s="237" t="s">
        <v>3062</v>
      </c>
      <c r="G288" s="234"/>
      <c r="H288" s="236" t="s">
        <v>19</v>
      </c>
      <c r="I288" s="238"/>
      <c r="J288" s="234"/>
      <c r="K288" s="234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208</v>
      </c>
      <c r="AU288" s="243" t="s">
        <v>81</v>
      </c>
      <c r="AV288" s="13" t="s">
        <v>79</v>
      </c>
      <c r="AW288" s="13" t="s">
        <v>33</v>
      </c>
      <c r="AX288" s="13" t="s">
        <v>72</v>
      </c>
      <c r="AY288" s="243" t="s">
        <v>196</v>
      </c>
    </row>
    <row r="289" s="13" customFormat="1">
      <c r="A289" s="13"/>
      <c r="B289" s="233"/>
      <c r="C289" s="234"/>
      <c r="D289" s="235" t="s">
        <v>208</v>
      </c>
      <c r="E289" s="236" t="s">
        <v>19</v>
      </c>
      <c r="F289" s="237" t="s">
        <v>3063</v>
      </c>
      <c r="G289" s="234"/>
      <c r="H289" s="236" t="s">
        <v>19</v>
      </c>
      <c r="I289" s="238"/>
      <c r="J289" s="234"/>
      <c r="K289" s="234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208</v>
      </c>
      <c r="AU289" s="243" t="s">
        <v>81</v>
      </c>
      <c r="AV289" s="13" t="s">
        <v>79</v>
      </c>
      <c r="AW289" s="13" t="s">
        <v>33</v>
      </c>
      <c r="AX289" s="13" t="s">
        <v>72</v>
      </c>
      <c r="AY289" s="243" t="s">
        <v>196</v>
      </c>
    </row>
    <row r="290" s="13" customFormat="1">
      <c r="A290" s="13"/>
      <c r="B290" s="233"/>
      <c r="C290" s="234"/>
      <c r="D290" s="235" t="s">
        <v>208</v>
      </c>
      <c r="E290" s="236" t="s">
        <v>19</v>
      </c>
      <c r="F290" s="237" t="s">
        <v>401</v>
      </c>
      <c r="G290" s="234"/>
      <c r="H290" s="236" t="s">
        <v>19</v>
      </c>
      <c r="I290" s="238"/>
      <c r="J290" s="234"/>
      <c r="K290" s="234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208</v>
      </c>
      <c r="AU290" s="243" t="s">
        <v>81</v>
      </c>
      <c r="AV290" s="13" t="s">
        <v>79</v>
      </c>
      <c r="AW290" s="13" t="s">
        <v>33</v>
      </c>
      <c r="AX290" s="13" t="s">
        <v>72</v>
      </c>
      <c r="AY290" s="243" t="s">
        <v>196</v>
      </c>
    </row>
    <row r="291" s="14" customFormat="1">
      <c r="A291" s="14"/>
      <c r="B291" s="244"/>
      <c r="C291" s="245"/>
      <c r="D291" s="235" t="s">
        <v>208</v>
      </c>
      <c r="E291" s="246" t="s">
        <v>19</v>
      </c>
      <c r="F291" s="247" t="s">
        <v>241</v>
      </c>
      <c r="G291" s="245"/>
      <c r="H291" s="248">
        <v>5</v>
      </c>
      <c r="I291" s="249"/>
      <c r="J291" s="245"/>
      <c r="K291" s="245"/>
      <c r="L291" s="250"/>
      <c r="M291" s="251"/>
      <c r="N291" s="252"/>
      <c r="O291" s="252"/>
      <c r="P291" s="252"/>
      <c r="Q291" s="252"/>
      <c r="R291" s="252"/>
      <c r="S291" s="252"/>
      <c r="T291" s="253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4" t="s">
        <v>208</v>
      </c>
      <c r="AU291" s="254" t="s">
        <v>81</v>
      </c>
      <c r="AV291" s="14" t="s">
        <v>81</v>
      </c>
      <c r="AW291" s="14" t="s">
        <v>33</v>
      </c>
      <c r="AX291" s="14" t="s">
        <v>72</v>
      </c>
      <c r="AY291" s="254" t="s">
        <v>196</v>
      </c>
    </row>
    <row r="292" s="13" customFormat="1">
      <c r="A292" s="13"/>
      <c r="B292" s="233"/>
      <c r="C292" s="234"/>
      <c r="D292" s="235" t="s">
        <v>208</v>
      </c>
      <c r="E292" s="236" t="s">
        <v>19</v>
      </c>
      <c r="F292" s="237" t="s">
        <v>3061</v>
      </c>
      <c r="G292" s="234"/>
      <c r="H292" s="236" t="s">
        <v>19</v>
      </c>
      <c r="I292" s="238"/>
      <c r="J292" s="234"/>
      <c r="K292" s="234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208</v>
      </c>
      <c r="AU292" s="243" t="s">
        <v>81</v>
      </c>
      <c r="AV292" s="13" t="s">
        <v>79</v>
      </c>
      <c r="AW292" s="13" t="s">
        <v>33</v>
      </c>
      <c r="AX292" s="13" t="s">
        <v>72</v>
      </c>
      <c r="AY292" s="243" t="s">
        <v>196</v>
      </c>
    </row>
    <row r="293" s="13" customFormat="1">
      <c r="A293" s="13"/>
      <c r="B293" s="233"/>
      <c r="C293" s="234"/>
      <c r="D293" s="235" t="s">
        <v>208</v>
      </c>
      <c r="E293" s="236" t="s">
        <v>19</v>
      </c>
      <c r="F293" s="237" t="s">
        <v>3064</v>
      </c>
      <c r="G293" s="234"/>
      <c r="H293" s="236" t="s">
        <v>19</v>
      </c>
      <c r="I293" s="238"/>
      <c r="J293" s="234"/>
      <c r="K293" s="234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208</v>
      </c>
      <c r="AU293" s="243" t="s">
        <v>81</v>
      </c>
      <c r="AV293" s="13" t="s">
        <v>79</v>
      </c>
      <c r="AW293" s="13" t="s">
        <v>33</v>
      </c>
      <c r="AX293" s="13" t="s">
        <v>72</v>
      </c>
      <c r="AY293" s="243" t="s">
        <v>196</v>
      </c>
    </row>
    <row r="294" s="13" customFormat="1">
      <c r="A294" s="13"/>
      <c r="B294" s="233"/>
      <c r="C294" s="234"/>
      <c r="D294" s="235" t="s">
        <v>208</v>
      </c>
      <c r="E294" s="236" t="s">
        <v>19</v>
      </c>
      <c r="F294" s="237" t="s">
        <v>3065</v>
      </c>
      <c r="G294" s="234"/>
      <c r="H294" s="236" t="s">
        <v>19</v>
      </c>
      <c r="I294" s="238"/>
      <c r="J294" s="234"/>
      <c r="K294" s="234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208</v>
      </c>
      <c r="AU294" s="243" t="s">
        <v>81</v>
      </c>
      <c r="AV294" s="13" t="s">
        <v>79</v>
      </c>
      <c r="AW294" s="13" t="s">
        <v>33</v>
      </c>
      <c r="AX294" s="13" t="s">
        <v>72</v>
      </c>
      <c r="AY294" s="243" t="s">
        <v>196</v>
      </c>
    </row>
    <row r="295" s="13" customFormat="1">
      <c r="A295" s="13"/>
      <c r="B295" s="233"/>
      <c r="C295" s="234"/>
      <c r="D295" s="235" t="s">
        <v>208</v>
      </c>
      <c r="E295" s="236" t="s">
        <v>19</v>
      </c>
      <c r="F295" s="237" t="s">
        <v>487</v>
      </c>
      <c r="G295" s="234"/>
      <c r="H295" s="236" t="s">
        <v>19</v>
      </c>
      <c r="I295" s="238"/>
      <c r="J295" s="234"/>
      <c r="K295" s="234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208</v>
      </c>
      <c r="AU295" s="243" t="s">
        <v>81</v>
      </c>
      <c r="AV295" s="13" t="s">
        <v>79</v>
      </c>
      <c r="AW295" s="13" t="s">
        <v>33</v>
      </c>
      <c r="AX295" s="13" t="s">
        <v>72</v>
      </c>
      <c r="AY295" s="243" t="s">
        <v>196</v>
      </c>
    </row>
    <row r="296" s="14" customFormat="1">
      <c r="A296" s="14"/>
      <c r="B296" s="244"/>
      <c r="C296" s="245"/>
      <c r="D296" s="235" t="s">
        <v>208</v>
      </c>
      <c r="E296" s="246" t="s">
        <v>19</v>
      </c>
      <c r="F296" s="247" t="s">
        <v>81</v>
      </c>
      <c r="G296" s="245"/>
      <c r="H296" s="248">
        <v>2</v>
      </c>
      <c r="I296" s="249"/>
      <c r="J296" s="245"/>
      <c r="K296" s="245"/>
      <c r="L296" s="250"/>
      <c r="M296" s="251"/>
      <c r="N296" s="252"/>
      <c r="O296" s="252"/>
      <c r="P296" s="252"/>
      <c r="Q296" s="252"/>
      <c r="R296" s="252"/>
      <c r="S296" s="252"/>
      <c r="T296" s="253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4" t="s">
        <v>208</v>
      </c>
      <c r="AU296" s="254" t="s">
        <v>81</v>
      </c>
      <c r="AV296" s="14" t="s">
        <v>81</v>
      </c>
      <c r="AW296" s="14" t="s">
        <v>33</v>
      </c>
      <c r="AX296" s="14" t="s">
        <v>72</v>
      </c>
      <c r="AY296" s="254" t="s">
        <v>196</v>
      </c>
    </row>
    <row r="297" s="13" customFormat="1">
      <c r="A297" s="13"/>
      <c r="B297" s="233"/>
      <c r="C297" s="234"/>
      <c r="D297" s="235" t="s">
        <v>208</v>
      </c>
      <c r="E297" s="236" t="s">
        <v>19</v>
      </c>
      <c r="F297" s="237" t="s">
        <v>3061</v>
      </c>
      <c r="G297" s="234"/>
      <c r="H297" s="236" t="s">
        <v>19</v>
      </c>
      <c r="I297" s="238"/>
      <c r="J297" s="234"/>
      <c r="K297" s="234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208</v>
      </c>
      <c r="AU297" s="243" t="s">
        <v>81</v>
      </c>
      <c r="AV297" s="13" t="s">
        <v>79</v>
      </c>
      <c r="AW297" s="13" t="s">
        <v>33</v>
      </c>
      <c r="AX297" s="13" t="s">
        <v>72</v>
      </c>
      <c r="AY297" s="243" t="s">
        <v>196</v>
      </c>
    </row>
    <row r="298" s="13" customFormat="1">
      <c r="A298" s="13"/>
      <c r="B298" s="233"/>
      <c r="C298" s="234"/>
      <c r="D298" s="235" t="s">
        <v>208</v>
      </c>
      <c r="E298" s="236" t="s">
        <v>19</v>
      </c>
      <c r="F298" s="237" t="s">
        <v>3066</v>
      </c>
      <c r="G298" s="234"/>
      <c r="H298" s="236" t="s">
        <v>19</v>
      </c>
      <c r="I298" s="238"/>
      <c r="J298" s="234"/>
      <c r="K298" s="234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208</v>
      </c>
      <c r="AU298" s="243" t="s">
        <v>81</v>
      </c>
      <c r="AV298" s="13" t="s">
        <v>79</v>
      </c>
      <c r="AW298" s="13" t="s">
        <v>33</v>
      </c>
      <c r="AX298" s="13" t="s">
        <v>72</v>
      </c>
      <c r="AY298" s="243" t="s">
        <v>196</v>
      </c>
    </row>
    <row r="299" s="13" customFormat="1">
      <c r="A299" s="13"/>
      <c r="B299" s="233"/>
      <c r="C299" s="234"/>
      <c r="D299" s="235" t="s">
        <v>208</v>
      </c>
      <c r="E299" s="236" t="s">
        <v>19</v>
      </c>
      <c r="F299" s="237" t="s">
        <v>3067</v>
      </c>
      <c r="G299" s="234"/>
      <c r="H299" s="236" t="s">
        <v>19</v>
      </c>
      <c r="I299" s="238"/>
      <c r="J299" s="234"/>
      <c r="K299" s="234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208</v>
      </c>
      <c r="AU299" s="243" t="s">
        <v>81</v>
      </c>
      <c r="AV299" s="13" t="s">
        <v>79</v>
      </c>
      <c r="AW299" s="13" t="s">
        <v>33</v>
      </c>
      <c r="AX299" s="13" t="s">
        <v>72</v>
      </c>
      <c r="AY299" s="243" t="s">
        <v>196</v>
      </c>
    </row>
    <row r="300" s="13" customFormat="1">
      <c r="A300" s="13"/>
      <c r="B300" s="233"/>
      <c r="C300" s="234"/>
      <c r="D300" s="235" t="s">
        <v>208</v>
      </c>
      <c r="E300" s="236" t="s">
        <v>19</v>
      </c>
      <c r="F300" s="237" t="s">
        <v>401</v>
      </c>
      <c r="G300" s="234"/>
      <c r="H300" s="236" t="s">
        <v>19</v>
      </c>
      <c r="I300" s="238"/>
      <c r="J300" s="234"/>
      <c r="K300" s="234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208</v>
      </c>
      <c r="AU300" s="243" t="s">
        <v>81</v>
      </c>
      <c r="AV300" s="13" t="s">
        <v>79</v>
      </c>
      <c r="AW300" s="13" t="s">
        <v>33</v>
      </c>
      <c r="AX300" s="13" t="s">
        <v>72</v>
      </c>
      <c r="AY300" s="243" t="s">
        <v>196</v>
      </c>
    </row>
    <row r="301" s="14" customFormat="1">
      <c r="A301" s="14"/>
      <c r="B301" s="244"/>
      <c r="C301" s="245"/>
      <c r="D301" s="235" t="s">
        <v>208</v>
      </c>
      <c r="E301" s="246" t="s">
        <v>19</v>
      </c>
      <c r="F301" s="247" t="s">
        <v>79</v>
      </c>
      <c r="G301" s="245"/>
      <c r="H301" s="248">
        <v>1</v>
      </c>
      <c r="I301" s="249"/>
      <c r="J301" s="245"/>
      <c r="K301" s="245"/>
      <c r="L301" s="250"/>
      <c r="M301" s="251"/>
      <c r="N301" s="252"/>
      <c r="O301" s="252"/>
      <c r="P301" s="252"/>
      <c r="Q301" s="252"/>
      <c r="R301" s="252"/>
      <c r="S301" s="252"/>
      <c r="T301" s="253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4" t="s">
        <v>208</v>
      </c>
      <c r="AU301" s="254" t="s">
        <v>81</v>
      </c>
      <c r="AV301" s="14" t="s">
        <v>81</v>
      </c>
      <c r="AW301" s="14" t="s">
        <v>33</v>
      </c>
      <c r="AX301" s="14" t="s">
        <v>72</v>
      </c>
      <c r="AY301" s="254" t="s">
        <v>196</v>
      </c>
    </row>
    <row r="302" s="13" customFormat="1">
      <c r="A302" s="13"/>
      <c r="B302" s="233"/>
      <c r="C302" s="234"/>
      <c r="D302" s="235" t="s">
        <v>208</v>
      </c>
      <c r="E302" s="236" t="s">
        <v>19</v>
      </c>
      <c r="F302" s="237" t="s">
        <v>3061</v>
      </c>
      <c r="G302" s="234"/>
      <c r="H302" s="236" t="s">
        <v>19</v>
      </c>
      <c r="I302" s="238"/>
      <c r="J302" s="234"/>
      <c r="K302" s="234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208</v>
      </c>
      <c r="AU302" s="243" t="s">
        <v>81</v>
      </c>
      <c r="AV302" s="13" t="s">
        <v>79</v>
      </c>
      <c r="AW302" s="13" t="s">
        <v>33</v>
      </c>
      <c r="AX302" s="13" t="s">
        <v>72</v>
      </c>
      <c r="AY302" s="243" t="s">
        <v>196</v>
      </c>
    </row>
    <row r="303" s="13" customFormat="1">
      <c r="A303" s="13"/>
      <c r="B303" s="233"/>
      <c r="C303" s="234"/>
      <c r="D303" s="235" t="s">
        <v>208</v>
      </c>
      <c r="E303" s="236" t="s">
        <v>19</v>
      </c>
      <c r="F303" s="237" t="s">
        <v>3068</v>
      </c>
      <c r="G303" s="234"/>
      <c r="H303" s="236" t="s">
        <v>19</v>
      </c>
      <c r="I303" s="238"/>
      <c r="J303" s="234"/>
      <c r="K303" s="234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208</v>
      </c>
      <c r="AU303" s="243" t="s">
        <v>81</v>
      </c>
      <c r="AV303" s="13" t="s">
        <v>79</v>
      </c>
      <c r="AW303" s="13" t="s">
        <v>33</v>
      </c>
      <c r="AX303" s="13" t="s">
        <v>72</v>
      </c>
      <c r="AY303" s="243" t="s">
        <v>196</v>
      </c>
    </row>
    <row r="304" s="13" customFormat="1">
      <c r="A304" s="13"/>
      <c r="B304" s="233"/>
      <c r="C304" s="234"/>
      <c r="D304" s="235" t="s">
        <v>208</v>
      </c>
      <c r="E304" s="236" t="s">
        <v>19</v>
      </c>
      <c r="F304" s="237" t="s">
        <v>3069</v>
      </c>
      <c r="G304" s="234"/>
      <c r="H304" s="236" t="s">
        <v>19</v>
      </c>
      <c r="I304" s="238"/>
      <c r="J304" s="234"/>
      <c r="K304" s="234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208</v>
      </c>
      <c r="AU304" s="243" t="s">
        <v>81</v>
      </c>
      <c r="AV304" s="13" t="s">
        <v>79</v>
      </c>
      <c r="AW304" s="13" t="s">
        <v>33</v>
      </c>
      <c r="AX304" s="13" t="s">
        <v>72</v>
      </c>
      <c r="AY304" s="243" t="s">
        <v>196</v>
      </c>
    </row>
    <row r="305" s="13" customFormat="1">
      <c r="A305" s="13"/>
      <c r="B305" s="233"/>
      <c r="C305" s="234"/>
      <c r="D305" s="235" t="s">
        <v>208</v>
      </c>
      <c r="E305" s="236" t="s">
        <v>19</v>
      </c>
      <c r="F305" s="237" t="s">
        <v>401</v>
      </c>
      <c r="G305" s="234"/>
      <c r="H305" s="236" t="s">
        <v>19</v>
      </c>
      <c r="I305" s="238"/>
      <c r="J305" s="234"/>
      <c r="K305" s="234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208</v>
      </c>
      <c r="AU305" s="243" t="s">
        <v>81</v>
      </c>
      <c r="AV305" s="13" t="s">
        <v>79</v>
      </c>
      <c r="AW305" s="13" t="s">
        <v>33</v>
      </c>
      <c r="AX305" s="13" t="s">
        <v>72</v>
      </c>
      <c r="AY305" s="243" t="s">
        <v>196</v>
      </c>
    </row>
    <row r="306" s="14" customFormat="1">
      <c r="A306" s="14"/>
      <c r="B306" s="244"/>
      <c r="C306" s="245"/>
      <c r="D306" s="235" t="s">
        <v>208</v>
      </c>
      <c r="E306" s="246" t="s">
        <v>19</v>
      </c>
      <c r="F306" s="247" t="s">
        <v>79</v>
      </c>
      <c r="G306" s="245"/>
      <c r="H306" s="248">
        <v>1</v>
      </c>
      <c r="I306" s="249"/>
      <c r="J306" s="245"/>
      <c r="K306" s="245"/>
      <c r="L306" s="250"/>
      <c r="M306" s="251"/>
      <c r="N306" s="252"/>
      <c r="O306" s="252"/>
      <c r="P306" s="252"/>
      <c r="Q306" s="252"/>
      <c r="R306" s="252"/>
      <c r="S306" s="252"/>
      <c r="T306" s="253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4" t="s">
        <v>208</v>
      </c>
      <c r="AU306" s="254" t="s">
        <v>81</v>
      </c>
      <c r="AV306" s="14" t="s">
        <v>81</v>
      </c>
      <c r="AW306" s="14" t="s">
        <v>33</v>
      </c>
      <c r="AX306" s="14" t="s">
        <v>72</v>
      </c>
      <c r="AY306" s="254" t="s">
        <v>196</v>
      </c>
    </row>
    <row r="307" s="13" customFormat="1">
      <c r="A307" s="13"/>
      <c r="B307" s="233"/>
      <c r="C307" s="234"/>
      <c r="D307" s="235" t="s">
        <v>208</v>
      </c>
      <c r="E307" s="236" t="s">
        <v>19</v>
      </c>
      <c r="F307" s="237" t="s">
        <v>3061</v>
      </c>
      <c r="G307" s="234"/>
      <c r="H307" s="236" t="s">
        <v>19</v>
      </c>
      <c r="I307" s="238"/>
      <c r="J307" s="234"/>
      <c r="K307" s="234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208</v>
      </c>
      <c r="AU307" s="243" t="s">
        <v>81</v>
      </c>
      <c r="AV307" s="13" t="s">
        <v>79</v>
      </c>
      <c r="AW307" s="13" t="s">
        <v>33</v>
      </c>
      <c r="AX307" s="13" t="s">
        <v>72</v>
      </c>
      <c r="AY307" s="243" t="s">
        <v>196</v>
      </c>
    </row>
    <row r="308" s="13" customFormat="1">
      <c r="A308" s="13"/>
      <c r="B308" s="233"/>
      <c r="C308" s="234"/>
      <c r="D308" s="235" t="s">
        <v>208</v>
      </c>
      <c r="E308" s="236" t="s">
        <v>19</v>
      </c>
      <c r="F308" s="237" t="s">
        <v>3070</v>
      </c>
      <c r="G308" s="234"/>
      <c r="H308" s="236" t="s">
        <v>19</v>
      </c>
      <c r="I308" s="238"/>
      <c r="J308" s="234"/>
      <c r="K308" s="234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208</v>
      </c>
      <c r="AU308" s="243" t="s">
        <v>81</v>
      </c>
      <c r="AV308" s="13" t="s">
        <v>79</v>
      </c>
      <c r="AW308" s="13" t="s">
        <v>33</v>
      </c>
      <c r="AX308" s="13" t="s">
        <v>72</v>
      </c>
      <c r="AY308" s="243" t="s">
        <v>196</v>
      </c>
    </row>
    <row r="309" s="13" customFormat="1">
      <c r="A309" s="13"/>
      <c r="B309" s="233"/>
      <c r="C309" s="234"/>
      <c r="D309" s="235" t="s">
        <v>208</v>
      </c>
      <c r="E309" s="236" t="s">
        <v>19</v>
      </c>
      <c r="F309" s="237" t="s">
        <v>3071</v>
      </c>
      <c r="G309" s="234"/>
      <c r="H309" s="236" t="s">
        <v>19</v>
      </c>
      <c r="I309" s="238"/>
      <c r="J309" s="234"/>
      <c r="K309" s="234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208</v>
      </c>
      <c r="AU309" s="243" t="s">
        <v>81</v>
      </c>
      <c r="AV309" s="13" t="s">
        <v>79</v>
      </c>
      <c r="AW309" s="13" t="s">
        <v>33</v>
      </c>
      <c r="AX309" s="13" t="s">
        <v>72</v>
      </c>
      <c r="AY309" s="243" t="s">
        <v>196</v>
      </c>
    </row>
    <row r="310" s="13" customFormat="1">
      <c r="A310" s="13"/>
      <c r="B310" s="233"/>
      <c r="C310" s="234"/>
      <c r="D310" s="235" t="s">
        <v>208</v>
      </c>
      <c r="E310" s="236" t="s">
        <v>19</v>
      </c>
      <c r="F310" s="237" t="s">
        <v>401</v>
      </c>
      <c r="G310" s="234"/>
      <c r="H310" s="236" t="s">
        <v>19</v>
      </c>
      <c r="I310" s="238"/>
      <c r="J310" s="234"/>
      <c r="K310" s="234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208</v>
      </c>
      <c r="AU310" s="243" t="s">
        <v>81</v>
      </c>
      <c r="AV310" s="13" t="s">
        <v>79</v>
      </c>
      <c r="AW310" s="13" t="s">
        <v>33</v>
      </c>
      <c r="AX310" s="13" t="s">
        <v>72</v>
      </c>
      <c r="AY310" s="243" t="s">
        <v>196</v>
      </c>
    </row>
    <row r="311" s="14" customFormat="1">
      <c r="A311" s="14"/>
      <c r="B311" s="244"/>
      <c r="C311" s="245"/>
      <c r="D311" s="235" t="s">
        <v>208</v>
      </c>
      <c r="E311" s="246" t="s">
        <v>19</v>
      </c>
      <c r="F311" s="247" t="s">
        <v>81</v>
      </c>
      <c r="G311" s="245"/>
      <c r="H311" s="248">
        <v>2</v>
      </c>
      <c r="I311" s="249"/>
      <c r="J311" s="245"/>
      <c r="K311" s="245"/>
      <c r="L311" s="250"/>
      <c r="M311" s="251"/>
      <c r="N311" s="252"/>
      <c r="O311" s="252"/>
      <c r="P311" s="252"/>
      <c r="Q311" s="252"/>
      <c r="R311" s="252"/>
      <c r="S311" s="252"/>
      <c r="T311" s="253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4" t="s">
        <v>208</v>
      </c>
      <c r="AU311" s="254" t="s">
        <v>81</v>
      </c>
      <c r="AV311" s="14" t="s">
        <v>81</v>
      </c>
      <c r="AW311" s="14" t="s">
        <v>33</v>
      </c>
      <c r="AX311" s="14" t="s">
        <v>72</v>
      </c>
      <c r="AY311" s="254" t="s">
        <v>196</v>
      </c>
    </row>
    <row r="312" s="13" customFormat="1">
      <c r="A312" s="13"/>
      <c r="B312" s="233"/>
      <c r="C312" s="234"/>
      <c r="D312" s="235" t="s">
        <v>208</v>
      </c>
      <c r="E312" s="236" t="s">
        <v>19</v>
      </c>
      <c r="F312" s="237" t="s">
        <v>3061</v>
      </c>
      <c r="G312" s="234"/>
      <c r="H312" s="236" t="s">
        <v>19</v>
      </c>
      <c r="I312" s="238"/>
      <c r="J312" s="234"/>
      <c r="K312" s="234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208</v>
      </c>
      <c r="AU312" s="243" t="s">
        <v>81</v>
      </c>
      <c r="AV312" s="13" t="s">
        <v>79</v>
      </c>
      <c r="AW312" s="13" t="s">
        <v>33</v>
      </c>
      <c r="AX312" s="13" t="s">
        <v>72</v>
      </c>
      <c r="AY312" s="243" t="s">
        <v>196</v>
      </c>
    </row>
    <row r="313" s="13" customFormat="1">
      <c r="A313" s="13"/>
      <c r="B313" s="233"/>
      <c r="C313" s="234"/>
      <c r="D313" s="235" t="s">
        <v>208</v>
      </c>
      <c r="E313" s="236" t="s">
        <v>19</v>
      </c>
      <c r="F313" s="237" t="s">
        <v>3072</v>
      </c>
      <c r="G313" s="234"/>
      <c r="H313" s="236" t="s">
        <v>19</v>
      </c>
      <c r="I313" s="238"/>
      <c r="J313" s="234"/>
      <c r="K313" s="234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208</v>
      </c>
      <c r="AU313" s="243" t="s">
        <v>81</v>
      </c>
      <c r="AV313" s="13" t="s">
        <v>79</v>
      </c>
      <c r="AW313" s="13" t="s">
        <v>33</v>
      </c>
      <c r="AX313" s="13" t="s">
        <v>72</v>
      </c>
      <c r="AY313" s="243" t="s">
        <v>196</v>
      </c>
    </row>
    <row r="314" s="13" customFormat="1">
      <c r="A314" s="13"/>
      <c r="B314" s="233"/>
      <c r="C314" s="234"/>
      <c r="D314" s="235" t="s">
        <v>208</v>
      </c>
      <c r="E314" s="236" t="s">
        <v>19</v>
      </c>
      <c r="F314" s="237" t="s">
        <v>3073</v>
      </c>
      <c r="G314" s="234"/>
      <c r="H314" s="236" t="s">
        <v>19</v>
      </c>
      <c r="I314" s="238"/>
      <c r="J314" s="234"/>
      <c r="K314" s="234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208</v>
      </c>
      <c r="AU314" s="243" t="s">
        <v>81</v>
      </c>
      <c r="AV314" s="13" t="s">
        <v>79</v>
      </c>
      <c r="AW314" s="13" t="s">
        <v>33</v>
      </c>
      <c r="AX314" s="13" t="s">
        <v>72</v>
      </c>
      <c r="AY314" s="243" t="s">
        <v>196</v>
      </c>
    </row>
    <row r="315" s="13" customFormat="1">
      <c r="A315" s="13"/>
      <c r="B315" s="233"/>
      <c r="C315" s="234"/>
      <c r="D315" s="235" t="s">
        <v>208</v>
      </c>
      <c r="E315" s="236" t="s">
        <v>19</v>
      </c>
      <c r="F315" s="237" t="s">
        <v>401</v>
      </c>
      <c r="G315" s="234"/>
      <c r="H315" s="236" t="s">
        <v>19</v>
      </c>
      <c r="I315" s="238"/>
      <c r="J315" s="234"/>
      <c r="K315" s="234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208</v>
      </c>
      <c r="AU315" s="243" t="s">
        <v>81</v>
      </c>
      <c r="AV315" s="13" t="s">
        <v>79</v>
      </c>
      <c r="AW315" s="13" t="s">
        <v>33</v>
      </c>
      <c r="AX315" s="13" t="s">
        <v>72</v>
      </c>
      <c r="AY315" s="243" t="s">
        <v>196</v>
      </c>
    </row>
    <row r="316" s="14" customFormat="1">
      <c r="A316" s="14"/>
      <c r="B316" s="244"/>
      <c r="C316" s="245"/>
      <c r="D316" s="235" t="s">
        <v>208</v>
      </c>
      <c r="E316" s="246" t="s">
        <v>19</v>
      </c>
      <c r="F316" s="247" t="s">
        <v>79</v>
      </c>
      <c r="G316" s="245"/>
      <c r="H316" s="248">
        <v>1</v>
      </c>
      <c r="I316" s="249"/>
      <c r="J316" s="245"/>
      <c r="K316" s="245"/>
      <c r="L316" s="250"/>
      <c r="M316" s="251"/>
      <c r="N316" s="252"/>
      <c r="O316" s="252"/>
      <c r="P316" s="252"/>
      <c r="Q316" s="252"/>
      <c r="R316" s="252"/>
      <c r="S316" s="252"/>
      <c r="T316" s="253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4" t="s">
        <v>208</v>
      </c>
      <c r="AU316" s="254" t="s">
        <v>81</v>
      </c>
      <c r="AV316" s="14" t="s">
        <v>81</v>
      </c>
      <c r="AW316" s="14" t="s">
        <v>33</v>
      </c>
      <c r="AX316" s="14" t="s">
        <v>72</v>
      </c>
      <c r="AY316" s="254" t="s">
        <v>196</v>
      </c>
    </row>
    <row r="317" s="13" customFormat="1">
      <c r="A317" s="13"/>
      <c r="B317" s="233"/>
      <c r="C317" s="234"/>
      <c r="D317" s="235" t="s">
        <v>208</v>
      </c>
      <c r="E317" s="236" t="s">
        <v>19</v>
      </c>
      <c r="F317" s="237" t="s">
        <v>3061</v>
      </c>
      <c r="G317" s="234"/>
      <c r="H317" s="236" t="s">
        <v>19</v>
      </c>
      <c r="I317" s="238"/>
      <c r="J317" s="234"/>
      <c r="K317" s="234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208</v>
      </c>
      <c r="AU317" s="243" t="s">
        <v>81</v>
      </c>
      <c r="AV317" s="13" t="s">
        <v>79</v>
      </c>
      <c r="AW317" s="13" t="s">
        <v>33</v>
      </c>
      <c r="AX317" s="13" t="s">
        <v>72</v>
      </c>
      <c r="AY317" s="243" t="s">
        <v>196</v>
      </c>
    </row>
    <row r="318" s="13" customFormat="1">
      <c r="A318" s="13"/>
      <c r="B318" s="233"/>
      <c r="C318" s="234"/>
      <c r="D318" s="235" t="s">
        <v>208</v>
      </c>
      <c r="E318" s="236" t="s">
        <v>19</v>
      </c>
      <c r="F318" s="237" t="s">
        <v>3074</v>
      </c>
      <c r="G318" s="234"/>
      <c r="H318" s="236" t="s">
        <v>19</v>
      </c>
      <c r="I318" s="238"/>
      <c r="J318" s="234"/>
      <c r="K318" s="234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208</v>
      </c>
      <c r="AU318" s="243" t="s">
        <v>81</v>
      </c>
      <c r="AV318" s="13" t="s">
        <v>79</v>
      </c>
      <c r="AW318" s="13" t="s">
        <v>33</v>
      </c>
      <c r="AX318" s="13" t="s">
        <v>72</v>
      </c>
      <c r="AY318" s="243" t="s">
        <v>196</v>
      </c>
    </row>
    <row r="319" s="13" customFormat="1">
      <c r="A319" s="13"/>
      <c r="B319" s="233"/>
      <c r="C319" s="234"/>
      <c r="D319" s="235" t="s">
        <v>208</v>
      </c>
      <c r="E319" s="236" t="s">
        <v>19</v>
      </c>
      <c r="F319" s="237" t="s">
        <v>3075</v>
      </c>
      <c r="G319" s="234"/>
      <c r="H319" s="236" t="s">
        <v>19</v>
      </c>
      <c r="I319" s="238"/>
      <c r="J319" s="234"/>
      <c r="K319" s="234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208</v>
      </c>
      <c r="AU319" s="243" t="s">
        <v>81</v>
      </c>
      <c r="AV319" s="13" t="s">
        <v>79</v>
      </c>
      <c r="AW319" s="13" t="s">
        <v>33</v>
      </c>
      <c r="AX319" s="13" t="s">
        <v>72</v>
      </c>
      <c r="AY319" s="243" t="s">
        <v>196</v>
      </c>
    </row>
    <row r="320" s="13" customFormat="1">
      <c r="A320" s="13"/>
      <c r="B320" s="233"/>
      <c r="C320" s="234"/>
      <c r="D320" s="235" t="s">
        <v>208</v>
      </c>
      <c r="E320" s="236" t="s">
        <v>19</v>
      </c>
      <c r="F320" s="237" t="s">
        <v>401</v>
      </c>
      <c r="G320" s="234"/>
      <c r="H320" s="236" t="s">
        <v>19</v>
      </c>
      <c r="I320" s="238"/>
      <c r="J320" s="234"/>
      <c r="K320" s="234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208</v>
      </c>
      <c r="AU320" s="243" t="s">
        <v>81</v>
      </c>
      <c r="AV320" s="13" t="s">
        <v>79</v>
      </c>
      <c r="AW320" s="13" t="s">
        <v>33</v>
      </c>
      <c r="AX320" s="13" t="s">
        <v>72</v>
      </c>
      <c r="AY320" s="243" t="s">
        <v>196</v>
      </c>
    </row>
    <row r="321" s="14" customFormat="1">
      <c r="A321" s="14"/>
      <c r="B321" s="244"/>
      <c r="C321" s="245"/>
      <c r="D321" s="235" t="s">
        <v>208</v>
      </c>
      <c r="E321" s="246" t="s">
        <v>19</v>
      </c>
      <c r="F321" s="247" t="s">
        <v>79</v>
      </c>
      <c r="G321" s="245"/>
      <c r="H321" s="248">
        <v>1</v>
      </c>
      <c r="I321" s="249"/>
      <c r="J321" s="245"/>
      <c r="K321" s="245"/>
      <c r="L321" s="250"/>
      <c r="M321" s="251"/>
      <c r="N321" s="252"/>
      <c r="O321" s="252"/>
      <c r="P321" s="252"/>
      <c r="Q321" s="252"/>
      <c r="R321" s="252"/>
      <c r="S321" s="252"/>
      <c r="T321" s="253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4" t="s">
        <v>208</v>
      </c>
      <c r="AU321" s="254" t="s">
        <v>81</v>
      </c>
      <c r="AV321" s="14" t="s">
        <v>81</v>
      </c>
      <c r="AW321" s="14" t="s">
        <v>33</v>
      </c>
      <c r="AX321" s="14" t="s">
        <v>72</v>
      </c>
      <c r="AY321" s="254" t="s">
        <v>196</v>
      </c>
    </row>
    <row r="322" s="13" customFormat="1">
      <c r="A322" s="13"/>
      <c r="B322" s="233"/>
      <c r="C322" s="234"/>
      <c r="D322" s="235" t="s">
        <v>208</v>
      </c>
      <c r="E322" s="236" t="s">
        <v>19</v>
      </c>
      <c r="F322" s="237" t="s">
        <v>3076</v>
      </c>
      <c r="G322" s="234"/>
      <c r="H322" s="236" t="s">
        <v>19</v>
      </c>
      <c r="I322" s="238"/>
      <c r="J322" s="234"/>
      <c r="K322" s="234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208</v>
      </c>
      <c r="AU322" s="243" t="s">
        <v>81</v>
      </c>
      <c r="AV322" s="13" t="s">
        <v>79</v>
      </c>
      <c r="AW322" s="13" t="s">
        <v>33</v>
      </c>
      <c r="AX322" s="13" t="s">
        <v>72</v>
      </c>
      <c r="AY322" s="243" t="s">
        <v>196</v>
      </c>
    </row>
    <row r="323" s="13" customFormat="1">
      <c r="A323" s="13"/>
      <c r="B323" s="233"/>
      <c r="C323" s="234"/>
      <c r="D323" s="235" t="s">
        <v>208</v>
      </c>
      <c r="E323" s="236" t="s">
        <v>19</v>
      </c>
      <c r="F323" s="237" t="s">
        <v>3066</v>
      </c>
      <c r="G323" s="234"/>
      <c r="H323" s="236" t="s">
        <v>19</v>
      </c>
      <c r="I323" s="238"/>
      <c r="J323" s="234"/>
      <c r="K323" s="234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208</v>
      </c>
      <c r="AU323" s="243" t="s">
        <v>81</v>
      </c>
      <c r="AV323" s="13" t="s">
        <v>79</v>
      </c>
      <c r="AW323" s="13" t="s">
        <v>33</v>
      </c>
      <c r="AX323" s="13" t="s">
        <v>72</v>
      </c>
      <c r="AY323" s="243" t="s">
        <v>196</v>
      </c>
    </row>
    <row r="324" s="13" customFormat="1">
      <c r="A324" s="13"/>
      <c r="B324" s="233"/>
      <c r="C324" s="234"/>
      <c r="D324" s="235" t="s">
        <v>208</v>
      </c>
      <c r="E324" s="236" t="s">
        <v>19</v>
      </c>
      <c r="F324" s="237" t="s">
        <v>3067</v>
      </c>
      <c r="G324" s="234"/>
      <c r="H324" s="236" t="s">
        <v>19</v>
      </c>
      <c r="I324" s="238"/>
      <c r="J324" s="234"/>
      <c r="K324" s="234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208</v>
      </c>
      <c r="AU324" s="243" t="s">
        <v>81</v>
      </c>
      <c r="AV324" s="13" t="s">
        <v>79</v>
      </c>
      <c r="AW324" s="13" t="s">
        <v>33</v>
      </c>
      <c r="AX324" s="13" t="s">
        <v>72</v>
      </c>
      <c r="AY324" s="243" t="s">
        <v>196</v>
      </c>
    </row>
    <row r="325" s="13" customFormat="1">
      <c r="A325" s="13"/>
      <c r="B325" s="233"/>
      <c r="C325" s="234"/>
      <c r="D325" s="235" t="s">
        <v>208</v>
      </c>
      <c r="E325" s="236" t="s">
        <v>19</v>
      </c>
      <c r="F325" s="237" t="s">
        <v>401</v>
      </c>
      <c r="G325" s="234"/>
      <c r="H325" s="236" t="s">
        <v>19</v>
      </c>
      <c r="I325" s="238"/>
      <c r="J325" s="234"/>
      <c r="K325" s="234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208</v>
      </c>
      <c r="AU325" s="243" t="s">
        <v>81</v>
      </c>
      <c r="AV325" s="13" t="s">
        <v>79</v>
      </c>
      <c r="AW325" s="13" t="s">
        <v>33</v>
      </c>
      <c r="AX325" s="13" t="s">
        <v>72</v>
      </c>
      <c r="AY325" s="243" t="s">
        <v>196</v>
      </c>
    </row>
    <row r="326" s="14" customFormat="1">
      <c r="A326" s="14"/>
      <c r="B326" s="244"/>
      <c r="C326" s="245"/>
      <c r="D326" s="235" t="s">
        <v>208</v>
      </c>
      <c r="E326" s="246" t="s">
        <v>19</v>
      </c>
      <c r="F326" s="247" t="s">
        <v>79</v>
      </c>
      <c r="G326" s="245"/>
      <c r="H326" s="248">
        <v>1</v>
      </c>
      <c r="I326" s="249"/>
      <c r="J326" s="245"/>
      <c r="K326" s="245"/>
      <c r="L326" s="250"/>
      <c r="M326" s="251"/>
      <c r="N326" s="252"/>
      <c r="O326" s="252"/>
      <c r="P326" s="252"/>
      <c r="Q326" s="252"/>
      <c r="R326" s="252"/>
      <c r="S326" s="252"/>
      <c r="T326" s="253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4" t="s">
        <v>208</v>
      </c>
      <c r="AU326" s="254" t="s">
        <v>81</v>
      </c>
      <c r="AV326" s="14" t="s">
        <v>81</v>
      </c>
      <c r="AW326" s="14" t="s">
        <v>33</v>
      </c>
      <c r="AX326" s="14" t="s">
        <v>72</v>
      </c>
      <c r="AY326" s="254" t="s">
        <v>196</v>
      </c>
    </row>
    <row r="327" s="13" customFormat="1">
      <c r="A327" s="13"/>
      <c r="B327" s="233"/>
      <c r="C327" s="234"/>
      <c r="D327" s="235" t="s">
        <v>208</v>
      </c>
      <c r="E327" s="236" t="s">
        <v>19</v>
      </c>
      <c r="F327" s="237" t="s">
        <v>3076</v>
      </c>
      <c r="G327" s="234"/>
      <c r="H327" s="236" t="s">
        <v>19</v>
      </c>
      <c r="I327" s="238"/>
      <c r="J327" s="234"/>
      <c r="K327" s="234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208</v>
      </c>
      <c r="AU327" s="243" t="s">
        <v>81</v>
      </c>
      <c r="AV327" s="13" t="s">
        <v>79</v>
      </c>
      <c r="AW327" s="13" t="s">
        <v>33</v>
      </c>
      <c r="AX327" s="13" t="s">
        <v>72</v>
      </c>
      <c r="AY327" s="243" t="s">
        <v>196</v>
      </c>
    </row>
    <row r="328" s="13" customFormat="1">
      <c r="A328" s="13"/>
      <c r="B328" s="233"/>
      <c r="C328" s="234"/>
      <c r="D328" s="235" t="s">
        <v>208</v>
      </c>
      <c r="E328" s="236" t="s">
        <v>19</v>
      </c>
      <c r="F328" s="237" t="s">
        <v>3077</v>
      </c>
      <c r="G328" s="234"/>
      <c r="H328" s="236" t="s">
        <v>19</v>
      </c>
      <c r="I328" s="238"/>
      <c r="J328" s="234"/>
      <c r="K328" s="234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208</v>
      </c>
      <c r="AU328" s="243" t="s">
        <v>81</v>
      </c>
      <c r="AV328" s="13" t="s">
        <v>79</v>
      </c>
      <c r="AW328" s="13" t="s">
        <v>33</v>
      </c>
      <c r="AX328" s="13" t="s">
        <v>72</v>
      </c>
      <c r="AY328" s="243" t="s">
        <v>196</v>
      </c>
    </row>
    <row r="329" s="13" customFormat="1">
      <c r="A329" s="13"/>
      <c r="B329" s="233"/>
      <c r="C329" s="234"/>
      <c r="D329" s="235" t="s">
        <v>208</v>
      </c>
      <c r="E329" s="236" t="s">
        <v>19</v>
      </c>
      <c r="F329" s="237" t="s">
        <v>3078</v>
      </c>
      <c r="G329" s="234"/>
      <c r="H329" s="236" t="s">
        <v>19</v>
      </c>
      <c r="I329" s="238"/>
      <c r="J329" s="234"/>
      <c r="K329" s="234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208</v>
      </c>
      <c r="AU329" s="243" t="s">
        <v>81</v>
      </c>
      <c r="AV329" s="13" t="s">
        <v>79</v>
      </c>
      <c r="AW329" s="13" t="s">
        <v>33</v>
      </c>
      <c r="AX329" s="13" t="s">
        <v>72</v>
      </c>
      <c r="AY329" s="243" t="s">
        <v>196</v>
      </c>
    </row>
    <row r="330" s="13" customFormat="1">
      <c r="A330" s="13"/>
      <c r="B330" s="233"/>
      <c r="C330" s="234"/>
      <c r="D330" s="235" t="s">
        <v>208</v>
      </c>
      <c r="E330" s="236" t="s">
        <v>19</v>
      </c>
      <c r="F330" s="237" t="s">
        <v>401</v>
      </c>
      <c r="G330" s="234"/>
      <c r="H330" s="236" t="s">
        <v>19</v>
      </c>
      <c r="I330" s="238"/>
      <c r="J330" s="234"/>
      <c r="K330" s="234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208</v>
      </c>
      <c r="AU330" s="243" t="s">
        <v>81</v>
      </c>
      <c r="AV330" s="13" t="s">
        <v>79</v>
      </c>
      <c r="AW330" s="13" t="s">
        <v>33</v>
      </c>
      <c r="AX330" s="13" t="s">
        <v>72</v>
      </c>
      <c r="AY330" s="243" t="s">
        <v>196</v>
      </c>
    </row>
    <row r="331" s="14" customFormat="1">
      <c r="A331" s="14"/>
      <c r="B331" s="244"/>
      <c r="C331" s="245"/>
      <c r="D331" s="235" t="s">
        <v>208</v>
      </c>
      <c r="E331" s="246" t="s">
        <v>19</v>
      </c>
      <c r="F331" s="247" t="s">
        <v>79</v>
      </c>
      <c r="G331" s="245"/>
      <c r="H331" s="248">
        <v>1</v>
      </c>
      <c r="I331" s="249"/>
      <c r="J331" s="245"/>
      <c r="K331" s="245"/>
      <c r="L331" s="250"/>
      <c r="M331" s="251"/>
      <c r="N331" s="252"/>
      <c r="O331" s="252"/>
      <c r="P331" s="252"/>
      <c r="Q331" s="252"/>
      <c r="R331" s="252"/>
      <c r="S331" s="252"/>
      <c r="T331" s="253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4" t="s">
        <v>208</v>
      </c>
      <c r="AU331" s="254" t="s">
        <v>81</v>
      </c>
      <c r="AV331" s="14" t="s">
        <v>81</v>
      </c>
      <c r="AW331" s="14" t="s">
        <v>33</v>
      </c>
      <c r="AX331" s="14" t="s">
        <v>72</v>
      </c>
      <c r="AY331" s="254" t="s">
        <v>196</v>
      </c>
    </row>
    <row r="332" s="13" customFormat="1">
      <c r="A332" s="13"/>
      <c r="B332" s="233"/>
      <c r="C332" s="234"/>
      <c r="D332" s="235" t="s">
        <v>208</v>
      </c>
      <c r="E332" s="236" t="s">
        <v>19</v>
      </c>
      <c r="F332" s="237" t="s">
        <v>3076</v>
      </c>
      <c r="G332" s="234"/>
      <c r="H332" s="236" t="s">
        <v>19</v>
      </c>
      <c r="I332" s="238"/>
      <c r="J332" s="234"/>
      <c r="K332" s="234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208</v>
      </c>
      <c r="AU332" s="243" t="s">
        <v>81</v>
      </c>
      <c r="AV332" s="13" t="s">
        <v>79</v>
      </c>
      <c r="AW332" s="13" t="s">
        <v>33</v>
      </c>
      <c r="AX332" s="13" t="s">
        <v>72</v>
      </c>
      <c r="AY332" s="243" t="s">
        <v>196</v>
      </c>
    </row>
    <row r="333" s="13" customFormat="1">
      <c r="A333" s="13"/>
      <c r="B333" s="233"/>
      <c r="C333" s="234"/>
      <c r="D333" s="235" t="s">
        <v>208</v>
      </c>
      <c r="E333" s="236" t="s">
        <v>19</v>
      </c>
      <c r="F333" s="237" t="s">
        <v>3079</v>
      </c>
      <c r="G333" s="234"/>
      <c r="H333" s="236" t="s">
        <v>19</v>
      </c>
      <c r="I333" s="238"/>
      <c r="J333" s="234"/>
      <c r="K333" s="234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208</v>
      </c>
      <c r="AU333" s="243" t="s">
        <v>81</v>
      </c>
      <c r="AV333" s="13" t="s">
        <v>79</v>
      </c>
      <c r="AW333" s="13" t="s">
        <v>33</v>
      </c>
      <c r="AX333" s="13" t="s">
        <v>72</v>
      </c>
      <c r="AY333" s="243" t="s">
        <v>196</v>
      </c>
    </row>
    <row r="334" s="13" customFormat="1">
      <c r="A334" s="13"/>
      <c r="B334" s="233"/>
      <c r="C334" s="234"/>
      <c r="D334" s="235" t="s">
        <v>208</v>
      </c>
      <c r="E334" s="236" t="s">
        <v>19</v>
      </c>
      <c r="F334" s="237" t="s">
        <v>3080</v>
      </c>
      <c r="G334" s="234"/>
      <c r="H334" s="236" t="s">
        <v>19</v>
      </c>
      <c r="I334" s="238"/>
      <c r="J334" s="234"/>
      <c r="K334" s="234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208</v>
      </c>
      <c r="AU334" s="243" t="s">
        <v>81</v>
      </c>
      <c r="AV334" s="13" t="s">
        <v>79</v>
      </c>
      <c r="AW334" s="13" t="s">
        <v>33</v>
      </c>
      <c r="AX334" s="13" t="s">
        <v>72</v>
      </c>
      <c r="AY334" s="243" t="s">
        <v>196</v>
      </c>
    </row>
    <row r="335" s="13" customFormat="1">
      <c r="A335" s="13"/>
      <c r="B335" s="233"/>
      <c r="C335" s="234"/>
      <c r="D335" s="235" t="s">
        <v>208</v>
      </c>
      <c r="E335" s="236" t="s">
        <v>19</v>
      </c>
      <c r="F335" s="237" t="s">
        <v>401</v>
      </c>
      <c r="G335" s="234"/>
      <c r="H335" s="236" t="s">
        <v>19</v>
      </c>
      <c r="I335" s="238"/>
      <c r="J335" s="234"/>
      <c r="K335" s="234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208</v>
      </c>
      <c r="AU335" s="243" t="s">
        <v>81</v>
      </c>
      <c r="AV335" s="13" t="s">
        <v>79</v>
      </c>
      <c r="AW335" s="13" t="s">
        <v>33</v>
      </c>
      <c r="AX335" s="13" t="s">
        <v>72</v>
      </c>
      <c r="AY335" s="243" t="s">
        <v>196</v>
      </c>
    </row>
    <row r="336" s="14" customFormat="1">
      <c r="A336" s="14"/>
      <c r="B336" s="244"/>
      <c r="C336" s="245"/>
      <c r="D336" s="235" t="s">
        <v>208</v>
      </c>
      <c r="E336" s="246" t="s">
        <v>19</v>
      </c>
      <c r="F336" s="247" t="s">
        <v>79</v>
      </c>
      <c r="G336" s="245"/>
      <c r="H336" s="248">
        <v>1</v>
      </c>
      <c r="I336" s="249"/>
      <c r="J336" s="245"/>
      <c r="K336" s="245"/>
      <c r="L336" s="250"/>
      <c r="M336" s="251"/>
      <c r="N336" s="252"/>
      <c r="O336" s="252"/>
      <c r="P336" s="252"/>
      <c r="Q336" s="252"/>
      <c r="R336" s="252"/>
      <c r="S336" s="252"/>
      <c r="T336" s="253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4" t="s">
        <v>208</v>
      </c>
      <c r="AU336" s="254" t="s">
        <v>81</v>
      </c>
      <c r="AV336" s="14" t="s">
        <v>81</v>
      </c>
      <c r="AW336" s="14" t="s">
        <v>33</v>
      </c>
      <c r="AX336" s="14" t="s">
        <v>72</v>
      </c>
      <c r="AY336" s="254" t="s">
        <v>196</v>
      </c>
    </row>
    <row r="337" s="13" customFormat="1">
      <c r="A337" s="13"/>
      <c r="B337" s="233"/>
      <c r="C337" s="234"/>
      <c r="D337" s="235" t="s">
        <v>208</v>
      </c>
      <c r="E337" s="236" t="s">
        <v>19</v>
      </c>
      <c r="F337" s="237" t="s">
        <v>3076</v>
      </c>
      <c r="G337" s="234"/>
      <c r="H337" s="236" t="s">
        <v>19</v>
      </c>
      <c r="I337" s="238"/>
      <c r="J337" s="234"/>
      <c r="K337" s="234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208</v>
      </c>
      <c r="AU337" s="243" t="s">
        <v>81</v>
      </c>
      <c r="AV337" s="13" t="s">
        <v>79</v>
      </c>
      <c r="AW337" s="13" t="s">
        <v>33</v>
      </c>
      <c r="AX337" s="13" t="s">
        <v>72</v>
      </c>
      <c r="AY337" s="243" t="s">
        <v>196</v>
      </c>
    </row>
    <row r="338" s="13" customFormat="1">
      <c r="A338" s="13"/>
      <c r="B338" s="233"/>
      <c r="C338" s="234"/>
      <c r="D338" s="235" t="s">
        <v>208</v>
      </c>
      <c r="E338" s="236" t="s">
        <v>19</v>
      </c>
      <c r="F338" s="237" t="s">
        <v>3072</v>
      </c>
      <c r="G338" s="234"/>
      <c r="H338" s="236" t="s">
        <v>19</v>
      </c>
      <c r="I338" s="238"/>
      <c r="J338" s="234"/>
      <c r="K338" s="234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208</v>
      </c>
      <c r="AU338" s="243" t="s">
        <v>81</v>
      </c>
      <c r="AV338" s="13" t="s">
        <v>79</v>
      </c>
      <c r="AW338" s="13" t="s">
        <v>33</v>
      </c>
      <c r="AX338" s="13" t="s">
        <v>72</v>
      </c>
      <c r="AY338" s="243" t="s">
        <v>196</v>
      </c>
    </row>
    <row r="339" s="13" customFormat="1">
      <c r="A339" s="13"/>
      <c r="B339" s="233"/>
      <c r="C339" s="234"/>
      <c r="D339" s="235" t="s">
        <v>208</v>
      </c>
      <c r="E339" s="236" t="s">
        <v>19</v>
      </c>
      <c r="F339" s="237" t="s">
        <v>3073</v>
      </c>
      <c r="G339" s="234"/>
      <c r="H339" s="236" t="s">
        <v>19</v>
      </c>
      <c r="I339" s="238"/>
      <c r="J339" s="234"/>
      <c r="K339" s="234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208</v>
      </c>
      <c r="AU339" s="243" t="s">
        <v>81</v>
      </c>
      <c r="AV339" s="13" t="s">
        <v>79</v>
      </c>
      <c r="AW339" s="13" t="s">
        <v>33</v>
      </c>
      <c r="AX339" s="13" t="s">
        <v>72</v>
      </c>
      <c r="AY339" s="243" t="s">
        <v>196</v>
      </c>
    </row>
    <row r="340" s="13" customFormat="1">
      <c r="A340" s="13"/>
      <c r="B340" s="233"/>
      <c r="C340" s="234"/>
      <c r="D340" s="235" t="s">
        <v>208</v>
      </c>
      <c r="E340" s="236" t="s">
        <v>19</v>
      </c>
      <c r="F340" s="237" t="s">
        <v>401</v>
      </c>
      <c r="G340" s="234"/>
      <c r="H340" s="236" t="s">
        <v>19</v>
      </c>
      <c r="I340" s="238"/>
      <c r="J340" s="234"/>
      <c r="K340" s="234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208</v>
      </c>
      <c r="AU340" s="243" t="s">
        <v>81</v>
      </c>
      <c r="AV340" s="13" t="s">
        <v>79</v>
      </c>
      <c r="AW340" s="13" t="s">
        <v>33</v>
      </c>
      <c r="AX340" s="13" t="s">
        <v>72</v>
      </c>
      <c r="AY340" s="243" t="s">
        <v>196</v>
      </c>
    </row>
    <row r="341" s="14" customFormat="1">
      <c r="A341" s="14"/>
      <c r="B341" s="244"/>
      <c r="C341" s="245"/>
      <c r="D341" s="235" t="s">
        <v>208</v>
      </c>
      <c r="E341" s="246" t="s">
        <v>19</v>
      </c>
      <c r="F341" s="247" t="s">
        <v>79</v>
      </c>
      <c r="G341" s="245"/>
      <c r="H341" s="248">
        <v>1</v>
      </c>
      <c r="I341" s="249"/>
      <c r="J341" s="245"/>
      <c r="K341" s="245"/>
      <c r="L341" s="250"/>
      <c r="M341" s="251"/>
      <c r="N341" s="252"/>
      <c r="O341" s="252"/>
      <c r="P341" s="252"/>
      <c r="Q341" s="252"/>
      <c r="R341" s="252"/>
      <c r="S341" s="252"/>
      <c r="T341" s="253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4" t="s">
        <v>208</v>
      </c>
      <c r="AU341" s="254" t="s">
        <v>81</v>
      </c>
      <c r="AV341" s="14" t="s">
        <v>81</v>
      </c>
      <c r="AW341" s="14" t="s">
        <v>33</v>
      </c>
      <c r="AX341" s="14" t="s">
        <v>72</v>
      </c>
      <c r="AY341" s="254" t="s">
        <v>196</v>
      </c>
    </row>
    <row r="342" s="15" customFormat="1">
      <c r="A342" s="15"/>
      <c r="B342" s="255"/>
      <c r="C342" s="256"/>
      <c r="D342" s="235" t="s">
        <v>208</v>
      </c>
      <c r="E342" s="257" t="s">
        <v>19</v>
      </c>
      <c r="F342" s="258" t="s">
        <v>219</v>
      </c>
      <c r="G342" s="256"/>
      <c r="H342" s="259">
        <v>20</v>
      </c>
      <c r="I342" s="260"/>
      <c r="J342" s="256"/>
      <c r="K342" s="256"/>
      <c r="L342" s="261"/>
      <c r="M342" s="262"/>
      <c r="N342" s="263"/>
      <c r="O342" s="263"/>
      <c r="P342" s="263"/>
      <c r="Q342" s="263"/>
      <c r="R342" s="263"/>
      <c r="S342" s="263"/>
      <c r="T342" s="264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T342" s="265" t="s">
        <v>208</v>
      </c>
      <c r="AU342" s="265" t="s">
        <v>81</v>
      </c>
      <c r="AV342" s="15" t="s">
        <v>204</v>
      </c>
      <c r="AW342" s="15" t="s">
        <v>33</v>
      </c>
      <c r="AX342" s="15" t="s">
        <v>79</v>
      </c>
      <c r="AY342" s="265" t="s">
        <v>196</v>
      </c>
    </row>
    <row r="343" s="2" customFormat="1" ht="16.5" customHeight="1">
      <c r="A343" s="41"/>
      <c r="B343" s="42"/>
      <c r="C343" s="280" t="s">
        <v>314</v>
      </c>
      <c r="D343" s="280" t="s">
        <v>407</v>
      </c>
      <c r="E343" s="281" t="s">
        <v>3119</v>
      </c>
      <c r="F343" s="282" t="s">
        <v>3120</v>
      </c>
      <c r="G343" s="283" t="s">
        <v>943</v>
      </c>
      <c r="H343" s="284">
        <v>1</v>
      </c>
      <c r="I343" s="285"/>
      <c r="J343" s="286">
        <f>ROUND(I343*H343,2)</f>
        <v>0</v>
      </c>
      <c r="K343" s="282" t="s">
        <v>203</v>
      </c>
      <c r="L343" s="287"/>
      <c r="M343" s="288" t="s">
        <v>19</v>
      </c>
      <c r="N343" s="289" t="s">
        <v>43</v>
      </c>
      <c r="O343" s="87"/>
      <c r="P343" s="224">
        <f>O343*H343</f>
        <v>0</v>
      </c>
      <c r="Q343" s="224">
        <v>0.027</v>
      </c>
      <c r="R343" s="224">
        <f>Q343*H343</f>
        <v>0.027</v>
      </c>
      <c r="S343" s="224">
        <v>0</v>
      </c>
      <c r="T343" s="225">
        <f>S343*H343</f>
        <v>0</v>
      </c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R343" s="226" t="s">
        <v>284</v>
      </c>
      <c r="AT343" s="226" t="s">
        <v>407</v>
      </c>
      <c r="AU343" s="226" t="s">
        <v>81</v>
      </c>
      <c r="AY343" s="20" t="s">
        <v>196</v>
      </c>
      <c r="BE343" s="227">
        <f>IF(N343="základní",J343,0)</f>
        <v>0</v>
      </c>
      <c r="BF343" s="227">
        <f>IF(N343="snížená",J343,0)</f>
        <v>0</v>
      </c>
      <c r="BG343" s="227">
        <f>IF(N343="zákl. přenesená",J343,0)</f>
        <v>0</v>
      </c>
      <c r="BH343" s="227">
        <f>IF(N343="sníž. přenesená",J343,0)</f>
        <v>0</v>
      </c>
      <c r="BI343" s="227">
        <f>IF(N343="nulová",J343,0)</f>
        <v>0</v>
      </c>
      <c r="BJ343" s="20" t="s">
        <v>79</v>
      </c>
      <c r="BK343" s="227">
        <f>ROUND(I343*H343,2)</f>
        <v>0</v>
      </c>
      <c r="BL343" s="20" t="s">
        <v>204</v>
      </c>
      <c r="BM343" s="226" t="s">
        <v>3121</v>
      </c>
    </row>
    <row r="344" s="13" customFormat="1">
      <c r="A344" s="13"/>
      <c r="B344" s="233"/>
      <c r="C344" s="234"/>
      <c r="D344" s="235" t="s">
        <v>208</v>
      </c>
      <c r="E344" s="236" t="s">
        <v>19</v>
      </c>
      <c r="F344" s="237" t="s">
        <v>3061</v>
      </c>
      <c r="G344" s="234"/>
      <c r="H344" s="236" t="s">
        <v>19</v>
      </c>
      <c r="I344" s="238"/>
      <c r="J344" s="234"/>
      <c r="K344" s="234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208</v>
      </c>
      <c r="AU344" s="243" t="s">
        <v>81</v>
      </c>
      <c r="AV344" s="13" t="s">
        <v>79</v>
      </c>
      <c r="AW344" s="13" t="s">
        <v>33</v>
      </c>
      <c r="AX344" s="13" t="s">
        <v>72</v>
      </c>
      <c r="AY344" s="243" t="s">
        <v>196</v>
      </c>
    </row>
    <row r="345" s="13" customFormat="1">
      <c r="A345" s="13"/>
      <c r="B345" s="233"/>
      <c r="C345" s="234"/>
      <c r="D345" s="235" t="s">
        <v>208</v>
      </c>
      <c r="E345" s="236" t="s">
        <v>19</v>
      </c>
      <c r="F345" s="237" t="s">
        <v>3074</v>
      </c>
      <c r="G345" s="234"/>
      <c r="H345" s="236" t="s">
        <v>19</v>
      </c>
      <c r="I345" s="238"/>
      <c r="J345" s="234"/>
      <c r="K345" s="234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208</v>
      </c>
      <c r="AU345" s="243" t="s">
        <v>81</v>
      </c>
      <c r="AV345" s="13" t="s">
        <v>79</v>
      </c>
      <c r="AW345" s="13" t="s">
        <v>33</v>
      </c>
      <c r="AX345" s="13" t="s">
        <v>72</v>
      </c>
      <c r="AY345" s="243" t="s">
        <v>196</v>
      </c>
    </row>
    <row r="346" s="13" customFormat="1">
      <c r="A346" s="13"/>
      <c r="B346" s="233"/>
      <c r="C346" s="234"/>
      <c r="D346" s="235" t="s">
        <v>208</v>
      </c>
      <c r="E346" s="236" t="s">
        <v>19</v>
      </c>
      <c r="F346" s="237" t="s">
        <v>3075</v>
      </c>
      <c r="G346" s="234"/>
      <c r="H346" s="236" t="s">
        <v>19</v>
      </c>
      <c r="I346" s="238"/>
      <c r="J346" s="234"/>
      <c r="K346" s="234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208</v>
      </c>
      <c r="AU346" s="243" t="s">
        <v>81</v>
      </c>
      <c r="AV346" s="13" t="s">
        <v>79</v>
      </c>
      <c r="AW346" s="13" t="s">
        <v>33</v>
      </c>
      <c r="AX346" s="13" t="s">
        <v>72</v>
      </c>
      <c r="AY346" s="243" t="s">
        <v>196</v>
      </c>
    </row>
    <row r="347" s="13" customFormat="1">
      <c r="A347" s="13"/>
      <c r="B347" s="233"/>
      <c r="C347" s="234"/>
      <c r="D347" s="235" t="s">
        <v>208</v>
      </c>
      <c r="E347" s="236" t="s">
        <v>19</v>
      </c>
      <c r="F347" s="237" t="s">
        <v>401</v>
      </c>
      <c r="G347" s="234"/>
      <c r="H347" s="236" t="s">
        <v>19</v>
      </c>
      <c r="I347" s="238"/>
      <c r="J347" s="234"/>
      <c r="K347" s="234"/>
      <c r="L347" s="239"/>
      <c r="M347" s="240"/>
      <c r="N347" s="241"/>
      <c r="O347" s="241"/>
      <c r="P347" s="241"/>
      <c r="Q347" s="241"/>
      <c r="R347" s="241"/>
      <c r="S347" s="241"/>
      <c r="T347" s="24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3" t="s">
        <v>208</v>
      </c>
      <c r="AU347" s="243" t="s">
        <v>81</v>
      </c>
      <c r="AV347" s="13" t="s">
        <v>79</v>
      </c>
      <c r="AW347" s="13" t="s">
        <v>33</v>
      </c>
      <c r="AX347" s="13" t="s">
        <v>72</v>
      </c>
      <c r="AY347" s="243" t="s">
        <v>196</v>
      </c>
    </row>
    <row r="348" s="14" customFormat="1">
      <c r="A348" s="14"/>
      <c r="B348" s="244"/>
      <c r="C348" s="245"/>
      <c r="D348" s="235" t="s">
        <v>208</v>
      </c>
      <c r="E348" s="246" t="s">
        <v>19</v>
      </c>
      <c r="F348" s="247" t="s">
        <v>79</v>
      </c>
      <c r="G348" s="245"/>
      <c r="H348" s="248">
        <v>1</v>
      </c>
      <c r="I348" s="249"/>
      <c r="J348" s="245"/>
      <c r="K348" s="245"/>
      <c r="L348" s="250"/>
      <c r="M348" s="251"/>
      <c r="N348" s="252"/>
      <c r="O348" s="252"/>
      <c r="P348" s="252"/>
      <c r="Q348" s="252"/>
      <c r="R348" s="252"/>
      <c r="S348" s="252"/>
      <c r="T348" s="253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4" t="s">
        <v>208</v>
      </c>
      <c r="AU348" s="254" t="s">
        <v>81</v>
      </c>
      <c r="AV348" s="14" t="s">
        <v>81</v>
      </c>
      <c r="AW348" s="14" t="s">
        <v>33</v>
      </c>
      <c r="AX348" s="14" t="s">
        <v>72</v>
      </c>
      <c r="AY348" s="254" t="s">
        <v>196</v>
      </c>
    </row>
    <row r="349" s="15" customFormat="1">
      <c r="A349" s="15"/>
      <c r="B349" s="255"/>
      <c r="C349" s="256"/>
      <c r="D349" s="235" t="s">
        <v>208</v>
      </c>
      <c r="E349" s="257" t="s">
        <v>19</v>
      </c>
      <c r="F349" s="258" t="s">
        <v>219</v>
      </c>
      <c r="G349" s="256"/>
      <c r="H349" s="259">
        <v>1</v>
      </c>
      <c r="I349" s="260"/>
      <c r="J349" s="256"/>
      <c r="K349" s="256"/>
      <c r="L349" s="261"/>
      <c r="M349" s="262"/>
      <c r="N349" s="263"/>
      <c r="O349" s="263"/>
      <c r="P349" s="263"/>
      <c r="Q349" s="263"/>
      <c r="R349" s="263"/>
      <c r="S349" s="263"/>
      <c r="T349" s="264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65" t="s">
        <v>208</v>
      </c>
      <c r="AU349" s="265" t="s">
        <v>81</v>
      </c>
      <c r="AV349" s="15" t="s">
        <v>204</v>
      </c>
      <c r="AW349" s="15" t="s">
        <v>33</v>
      </c>
      <c r="AX349" s="15" t="s">
        <v>79</v>
      </c>
      <c r="AY349" s="265" t="s">
        <v>196</v>
      </c>
    </row>
    <row r="350" s="2" customFormat="1" ht="16.5" customHeight="1">
      <c r="A350" s="41"/>
      <c r="B350" s="42"/>
      <c r="C350" s="280" t="s">
        <v>323</v>
      </c>
      <c r="D350" s="280" t="s">
        <v>407</v>
      </c>
      <c r="E350" s="281" t="s">
        <v>3122</v>
      </c>
      <c r="F350" s="282" t="s">
        <v>3123</v>
      </c>
      <c r="G350" s="283" t="s">
        <v>847</v>
      </c>
      <c r="H350" s="284">
        <v>8</v>
      </c>
      <c r="I350" s="285"/>
      <c r="J350" s="286">
        <f>ROUND(I350*H350,2)</f>
        <v>0</v>
      </c>
      <c r="K350" s="282" t="s">
        <v>19</v>
      </c>
      <c r="L350" s="287"/>
      <c r="M350" s="288" t="s">
        <v>19</v>
      </c>
      <c r="N350" s="289" t="s">
        <v>43</v>
      </c>
      <c r="O350" s="87"/>
      <c r="P350" s="224">
        <f>O350*H350</f>
        <v>0</v>
      </c>
      <c r="Q350" s="224">
        <v>0.029999999999999999</v>
      </c>
      <c r="R350" s="224">
        <f>Q350*H350</f>
        <v>0.23999999999999999</v>
      </c>
      <c r="S350" s="224">
        <v>0</v>
      </c>
      <c r="T350" s="225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6" t="s">
        <v>284</v>
      </c>
      <c r="AT350" s="226" t="s">
        <v>407</v>
      </c>
      <c r="AU350" s="226" t="s">
        <v>81</v>
      </c>
      <c r="AY350" s="20" t="s">
        <v>196</v>
      </c>
      <c r="BE350" s="227">
        <f>IF(N350="základní",J350,0)</f>
        <v>0</v>
      </c>
      <c r="BF350" s="227">
        <f>IF(N350="snížená",J350,0)</f>
        <v>0</v>
      </c>
      <c r="BG350" s="227">
        <f>IF(N350="zákl. přenesená",J350,0)</f>
        <v>0</v>
      </c>
      <c r="BH350" s="227">
        <f>IF(N350="sníž. přenesená",J350,0)</f>
        <v>0</v>
      </c>
      <c r="BI350" s="227">
        <f>IF(N350="nulová",J350,0)</f>
        <v>0</v>
      </c>
      <c r="BJ350" s="20" t="s">
        <v>79</v>
      </c>
      <c r="BK350" s="227">
        <f>ROUND(I350*H350,2)</f>
        <v>0</v>
      </c>
      <c r="BL350" s="20" t="s">
        <v>204</v>
      </c>
      <c r="BM350" s="226" t="s">
        <v>3124</v>
      </c>
    </row>
    <row r="351" s="13" customFormat="1">
      <c r="A351" s="13"/>
      <c r="B351" s="233"/>
      <c r="C351" s="234"/>
      <c r="D351" s="235" t="s">
        <v>208</v>
      </c>
      <c r="E351" s="236" t="s">
        <v>19</v>
      </c>
      <c r="F351" s="237" t="s">
        <v>3123</v>
      </c>
      <c r="G351" s="234"/>
      <c r="H351" s="236" t="s">
        <v>19</v>
      </c>
      <c r="I351" s="238"/>
      <c r="J351" s="234"/>
      <c r="K351" s="234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208</v>
      </c>
      <c r="AU351" s="243" t="s">
        <v>81</v>
      </c>
      <c r="AV351" s="13" t="s">
        <v>79</v>
      </c>
      <c r="AW351" s="13" t="s">
        <v>33</v>
      </c>
      <c r="AX351" s="13" t="s">
        <v>72</v>
      </c>
      <c r="AY351" s="243" t="s">
        <v>196</v>
      </c>
    </row>
    <row r="352" s="13" customFormat="1">
      <c r="A352" s="13"/>
      <c r="B352" s="233"/>
      <c r="C352" s="234"/>
      <c r="D352" s="235" t="s">
        <v>208</v>
      </c>
      <c r="E352" s="236" t="s">
        <v>19</v>
      </c>
      <c r="F352" s="237" t="s">
        <v>3061</v>
      </c>
      <c r="G352" s="234"/>
      <c r="H352" s="236" t="s">
        <v>19</v>
      </c>
      <c r="I352" s="238"/>
      <c r="J352" s="234"/>
      <c r="K352" s="234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208</v>
      </c>
      <c r="AU352" s="243" t="s">
        <v>81</v>
      </c>
      <c r="AV352" s="13" t="s">
        <v>79</v>
      </c>
      <c r="AW352" s="13" t="s">
        <v>33</v>
      </c>
      <c r="AX352" s="13" t="s">
        <v>72</v>
      </c>
      <c r="AY352" s="243" t="s">
        <v>196</v>
      </c>
    </row>
    <row r="353" s="13" customFormat="1">
      <c r="A353" s="13"/>
      <c r="B353" s="233"/>
      <c r="C353" s="234"/>
      <c r="D353" s="235" t="s">
        <v>208</v>
      </c>
      <c r="E353" s="236" t="s">
        <v>19</v>
      </c>
      <c r="F353" s="237" t="s">
        <v>3062</v>
      </c>
      <c r="G353" s="234"/>
      <c r="H353" s="236" t="s">
        <v>19</v>
      </c>
      <c r="I353" s="238"/>
      <c r="J353" s="234"/>
      <c r="K353" s="234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208</v>
      </c>
      <c r="AU353" s="243" t="s">
        <v>81</v>
      </c>
      <c r="AV353" s="13" t="s">
        <v>79</v>
      </c>
      <c r="AW353" s="13" t="s">
        <v>33</v>
      </c>
      <c r="AX353" s="13" t="s">
        <v>72</v>
      </c>
      <c r="AY353" s="243" t="s">
        <v>196</v>
      </c>
    </row>
    <row r="354" s="13" customFormat="1">
      <c r="A354" s="13"/>
      <c r="B354" s="233"/>
      <c r="C354" s="234"/>
      <c r="D354" s="235" t="s">
        <v>208</v>
      </c>
      <c r="E354" s="236" t="s">
        <v>19</v>
      </c>
      <c r="F354" s="237" t="s">
        <v>3063</v>
      </c>
      <c r="G354" s="234"/>
      <c r="H354" s="236" t="s">
        <v>19</v>
      </c>
      <c r="I354" s="238"/>
      <c r="J354" s="234"/>
      <c r="K354" s="234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208</v>
      </c>
      <c r="AU354" s="243" t="s">
        <v>81</v>
      </c>
      <c r="AV354" s="13" t="s">
        <v>79</v>
      </c>
      <c r="AW354" s="13" t="s">
        <v>33</v>
      </c>
      <c r="AX354" s="13" t="s">
        <v>72</v>
      </c>
      <c r="AY354" s="243" t="s">
        <v>196</v>
      </c>
    </row>
    <row r="355" s="13" customFormat="1">
      <c r="A355" s="13"/>
      <c r="B355" s="233"/>
      <c r="C355" s="234"/>
      <c r="D355" s="235" t="s">
        <v>208</v>
      </c>
      <c r="E355" s="236" t="s">
        <v>19</v>
      </c>
      <c r="F355" s="237" t="s">
        <v>489</v>
      </c>
      <c r="G355" s="234"/>
      <c r="H355" s="236" t="s">
        <v>19</v>
      </c>
      <c r="I355" s="238"/>
      <c r="J355" s="234"/>
      <c r="K355" s="234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208</v>
      </c>
      <c r="AU355" s="243" t="s">
        <v>81</v>
      </c>
      <c r="AV355" s="13" t="s">
        <v>79</v>
      </c>
      <c r="AW355" s="13" t="s">
        <v>33</v>
      </c>
      <c r="AX355" s="13" t="s">
        <v>72</v>
      </c>
      <c r="AY355" s="243" t="s">
        <v>196</v>
      </c>
    </row>
    <row r="356" s="14" customFormat="1">
      <c r="A356" s="14"/>
      <c r="B356" s="244"/>
      <c r="C356" s="245"/>
      <c r="D356" s="235" t="s">
        <v>208</v>
      </c>
      <c r="E356" s="246" t="s">
        <v>19</v>
      </c>
      <c r="F356" s="247" t="s">
        <v>79</v>
      </c>
      <c r="G356" s="245"/>
      <c r="H356" s="248">
        <v>1</v>
      </c>
      <c r="I356" s="249"/>
      <c r="J356" s="245"/>
      <c r="K356" s="245"/>
      <c r="L356" s="250"/>
      <c r="M356" s="251"/>
      <c r="N356" s="252"/>
      <c r="O356" s="252"/>
      <c r="P356" s="252"/>
      <c r="Q356" s="252"/>
      <c r="R356" s="252"/>
      <c r="S356" s="252"/>
      <c r="T356" s="253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4" t="s">
        <v>208</v>
      </c>
      <c r="AU356" s="254" t="s">
        <v>81</v>
      </c>
      <c r="AV356" s="14" t="s">
        <v>81</v>
      </c>
      <c r="AW356" s="14" t="s">
        <v>33</v>
      </c>
      <c r="AX356" s="14" t="s">
        <v>72</v>
      </c>
      <c r="AY356" s="254" t="s">
        <v>196</v>
      </c>
    </row>
    <row r="357" s="13" customFormat="1">
      <c r="A357" s="13"/>
      <c r="B357" s="233"/>
      <c r="C357" s="234"/>
      <c r="D357" s="235" t="s">
        <v>208</v>
      </c>
      <c r="E357" s="236" t="s">
        <v>19</v>
      </c>
      <c r="F357" s="237" t="s">
        <v>3061</v>
      </c>
      <c r="G357" s="234"/>
      <c r="H357" s="236" t="s">
        <v>19</v>
      </c>
      <c r="I357" s="238"/>
      <c r="J357" s="234"/>
      <c r="K357" s="234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208</v>
      </c>
      <c r="AU357" s="243" t="s">
        <v>81</v>
      </c>
      <c r="AV357" s="13" t="s">
        <v>79</v>
      </c>
      <c r="AW357" s="13" t="s">
        <v>33</v>
      </c>
      <c r="AX357" s="13" t="s">
        <v>72</v>
      </c>
      <c r="AY357" s="243" t="s">
        <v>196</v>
      </c>
    </row>
    <row r="358" s="13" customFormat="1">
      <c r="A358" s="13"/>
      <c r="B358" s="233"/>
      <c r="C358" s="234"/>
      <c r="D358" s="235" t="s">
        <v>208</v>
      </c>
      <c r="E358" s="236" t="s">
        <v>19</v>
      </c>
      <c r="F358" s="237" t="s">
        <v>3062</v>
      </c>
      <c r="G358" s="234"/>
      <c r="H358" s="236" t="s">
        <v>19</v>
      </c>
      <c r="I358" s="238"/>
      <c r="J358" s="234"/>
      <c r="K358" s="234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208</v>
      </c>
      <c r="AU358" s="243" t="s">
        <v>81</v>
      </c>
      <c r="AV358" s="13" t="s">
        <v>79</v>
      </c>
      <c r="AW358" s="13" t="s">
        <v>33</v>
      </c>
      <c r="AX358" s="13" t="s">
        <v>72</v>
      </c>
      <c r="AY358" s="243" t="s">
        <v>196</v>
      </c>
    </row>
    <row r="359" s="13" customFormat="1">
      <c r="A359" s="13"/>
      <c r="B359" s="233"/>
      <c r="C359" s="234"/>
      <c r="D359" s="235" t="s">
        <v>208</v>
      </c>
      <c r="E359" s="236" t="s">
        <v>19</v>
      </c>
      <c r="F359" s="237" t="s">
        <v>3063</v>
      </c>
      <c r="G359" s="234"/>
      <c r="H359" s="236" t="s">
        <v>19</v>
      </c>
      <c r="I359" s="238"/>
      <c r="J359" s="234"/>
      <c r="K359" s="234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208</v>
      </c>
      <c r="AU359" s="243" t="s">
        <v>81</v>
      </c>
      <c r="AV359" s="13" t="s">
        <v>79</v>
      </c>
      <c r="AW359" s="13" t="s">
        <v>33</v>
      </c>
      <c r="AX359" s="13" t="s">
        <v>72</v>
      </c>
      <c r="AY359" s="243" t="s">
        <v>196</v>
      </c>
    </row>
    <row r="360" s="13" customFormat="1">
      <c r="A360" s="13"/>
      <c r="B360" s="233"/>
      <c r="C360" s="234"/>
      <c r="D360" s="235" t="s">
        <v>208</v>
      </c>
      <c r="E360" s="236" t="s">
        <v>19</v>
      </c>
      <c r="F360" s="237" t="s">
        <v>401</v>
      </c>
      <c r="G360" s="234"/>
      <c r="H360" s="236" t="s">
        <v>19</v>
      </c>
      <c r="I360" s="238"/>
      <c r="J360" s="234"/>
      <c r="K360" s="234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208</v>
      </c>
      <c r="AU360" s="243" t="s">
        <v>81</v>
      </c>
      <c r="AV360" s="13" t="s">
        <v>79</v>
      </c>
      <c r="AW360" s="13" t="s">
        <v>33</v>
      </c>
      <c r="AX360" s="13" t="s">
        <v>72</v>
      </c>
      <c r="AY360" s="243" t="s">
        <v>196</v>
      </c>
    </row>
    <row r="361" s="14" customFormat="1">
      <c r="A361" s="14"/>
      <c r="B361" s="244"/>
      <c r="C361" s="245"/>
      <c r="D361" s="235" t="s">
        <v>208</v>
      </c>
      <c r="E361" s="246" t="s">
        <v>19</v>
      </c>
      <c r="F361" s="247" t="s">
        <v>81</v>
      </c>
      <c r="G361" s="245"/>
      <c r="H361" s="248">
        <v>2</v>
      </c>
      <c r="I361" s="249"/>
      <c r="J361" s="245"/>
      <c r="K361" s="245"/>
      <c r="L361" s="250"/>
      <c r="M361" s="251"/>
      <c r="N361" s="252"/>
      <c r="O361" s="252"/>
      <c r="P361" s="252"/>
      <c r="Q361" s="252"/>
      <c r="R361" s="252"/>
      <c r="S361" s="252"/>
      <c r="T361" s="253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4" t="s">
        <v>208</v>
      </c>
      <c r="AU361" s="254" t="s">
        <v>81</v>
      </c>
      <c r="AV361" s="14" t="s">
        <v>81</v>
      </c>
      <c r="AW361" s="14" t="s">
        <v>33</v>
      </c>
      <c r="AX361" s="14" t="s">
        <v>72</v>
      </c>
      <c r="AY361" s="254" t="s">
        <v>196</v>
      </c>
    </row>
    <row r="362" s="13" customFormat="1">
      <c r="A362" s="13"/>
      <c r="B362" s="233"/>
      <c r="C362" s="234"/>
      <c r="D362" s="235" t="s">
        <v>208</v>
      </c>
      <c r="E362" s="236" t="s">
        <v>19</v>
      </c>
      <c r="F362" s="237" t="s">
        <v>3061</v>
      </c>
      <c r="G362" s="234"/>
      <c r="H362" s="236" t="s">
        <v>19</v>
      </c>
      <c r="I362" s="238"/>
      <c r="J362" s="234"/>
      <c r="K362" s="234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208</v>
      </c>
      <c r="AU362" s="243" t="s">
        <v>81</v>
      </c>
      <c r="AV362" s="13" t="s">
        <v>79</v>
      </c>
      <c r="AW362" s="13" t="s">
        <v>33</v>
      </c>
      <c r="AX362" s="13" t="s">
        <v>72</v>
      </c>
      <c r="AY362" s="243" t="s">
        <v>196</v>
      </c>
    </row>
    <row r="363" s="13" customFormat="1">
      <c r="A363" s="13"/>
      <c r="B363" s="233"/>
      <c r="C363" s="234"/>
      <c r="D363" s="235" t="s">
        <v>208</v>
      </c>
      <c r="E363" s="236" t="s">
        <v>19</v>
      </c>
      <c r="F363" s="237" t="s">
        <v>3062</v>
      </c>
      <c r="G363" s="234"/>
      <c r="H363" s="236" t="s">
        <v>19</v>
      </c>
      <c r="I363" s="238"/>
      <c r="J363" s="234"/>
      <c r="K363" s="234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208</v>
      </c>
      <c r="AU363" s="243" t="s">
        <v>81</v>
      </c>
      <c r="AV363" s="13" t="s">
        <v>79</v>
      </c>
      <c r="AW363" s="13" t="s">
        <v>33</v>
      </c>
      <c r="AX363" s="13" t="s">
        <v>72</v>
      </c>
      <c r="AY363" s="243" t="s">
        <v>196</v>
      </c>
    </row>
    <row r="364" s="13" customFormat="1">
      <c r="A364" s="13"/>
      <c r="B364" s="233"/>
      <c r="C364" s="234"/>
      <c r="D364" s="235" t="s">
        <v>208</v>
      </c>
      <c r="E364" s="236" t="s">
        <v>19</v>
      </c>
      <c r="F364" s="237" t="s">
        <v>3063</v>
      </c>
      <c r="G364" s="234"/>
      <c r="H364" s="236" t="s">
        <v>19</v>
      </c>
      <c r="I364" s="238"/>
      <c r="J364" s="234"/>
      <c r="K364" s="234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208</v>
      </c>
      <c r="AU364" s="243" t="s">
        <v>81</v>
      </c>
      <c r="AV364" s="13" t="s">
        <v>79</v>
      </c>
      <c r="AW364" s="13" t="s">
        <v>33</v>
      </c>
      <c r="AX364" s="13" t="s">
        <v>72</v>
      </c>
      <c r="AY364" s="243" t="s">
        <v>196</v>
      </c>
    </row>
    <row r="365" s="13" customFormat="1">
      <c r="A365" s="13"/>
      <c r="B365" s="233"/>
      <c r="C365" s="234"/>
      <c r="D365" s="235" t="s">
        <v>208</v>
      </c>
      <c r="E365" s="236" t="s">
        <v>19</v>
      </c>
      <c r="F365" s="237" t="s">
        <v>401</v>
      </c>
      <c r="G365" s="234"/>
      <c r="H365" s="236" t="s">
        <v>19</v>
      </c>
      <c r="I365" s="238"/>
      <c r="J365" s="234"/>
      <c r="K365" s="234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208</v>
      </c>
      <c r="AU365" s="243" t="s">
        <v>81</v>
      </c>
      <c r="AV365" s="13" t="s">
        <v>79</v>
      </c>
      <c r="AW365" s="13" t="s">
        <v>33</v>
      </c>
      <c r="AX365" s="13" t="s">
        <v>72</v>
      </c>
      <c r="AY365" s="243" t="s">
        <v>196</v>
      </c>
    </row>
    <row r="366" s="14" customFormat="1">
      <c r="A366" s="14"/>
      <c r="B366" s="244"/>
      <c r="C366" s="245"/>
      <c r="D366" s="235" t="s">
        <v>208</v>
      </c>
      <c r="E366" s="246" t="s">
        <v>19</v>
      </c>
      <c r="F366" s="247" t="s">
        <v>241</v>
      </c>
      <c r="G366" s="245"/>
      <c r="H366" s="248">
        <v>5</v>
      </c>
      <c r="I366" s="249"/>
      <c r="J366" s="245"/>
      <c r="K366" s="245"/>
      <c r="L366" s="250"/>
      <c r="M366" s="251"/>
      <c r="N366" s="252"/>
      <c r="O366" s="252"/>
      <c r="P366" s="252"/>
      <c r="Q366" s="252"/>
      <c r="R366" s="252"/>
      <c r="S366" s="252"/>
      <c r="T366" s="253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4" t="s">
        <v>208</v>
      </c>
      <c r="AU366" s="254" t="s">
        <v>81</v>
      </c>
      <c r="AV366" s="14" t="s">
        <v>81</v>
      </c>
      <c r="AW366" s="14" t="s">
        <v>33</v>
      </c>
      <c r="AX366" s="14" t="s">
        <v>72</v>
      </c>
      <c r="AY366" s="254" t="s">
        <v>196</v>
      </c>
    </row>
    <row r="367" s="15" customFormat="1">
      <c r="A367" s="15"/>
      <c r="B367" s="255"/>
      <c r="C367" s="256"/>
      <c r="D367" s="235" t="s">
        <v>208</v>
      </c>
      <c r="E367" s="257" t="s">
        <v>19</v>
      </c>
      <c r="F367" s="258" t="s">
        <v>219</v>
      </c>
      <c r="G367" s="256"/>
      <c r="H367" s="259">
        <v>8</v>
      </c>
      <c r="I367" s="260"/>
      <c r="J367" s="256"/>
      <c r="K367" s="256"/>
      <c r="L367" s="261"/>
      <c r="M367" s="262"/>
      <c r="N367" s="263"/>
      <c r="O367" s="263"/>
      <c r="P367" s="263"/>
      <c r="Q367" s="263"/>
      <c r="R367" s="263"/>
      <c r="S367" s="263"/>
      <c r="T367" s="264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265" t="s">
        <v>208</v>
      </c>
      <c r="AU367" s="265" t="s">
        <v>81</v>
      </c>
      <c r="AV367" s="15" t="s">
        <v>204</v>
      </c>
      <c r="AW367" s="15" t="s">
        <v>33</v>
      </c>
      <c r="AX367" s="15" t="s">
        <v>79</v>
      </c>
      <c r="AY367" s="265" t="s">
        <v>196</v>
      </c>
    </row>
    <row r="368" s="2" customFormat="1" ht="16.5" customHeight="1">
      <c r="A368" s="41"/>
      <c r="B368" s="42"/>
      <c r="C368" s="280" t="s">
        <v>8</v>
      </c>
      <c r="D368" s="280" t="s">
        <v>407</v>
      </c>
      <c r="E368" s="281" t="s">
        <v>3125</v>
      </c>
      <c r="F368" s="282" t="s">
        <v>3126</v>
      </c>
      <c r="G368" s="283" t="s">
        <v>847</v>
      </c>
      <c r="H368" s="284">
        <v>2</v>
      </c>
      <c r="I368" s="285"/>
      <c r="J368" s="286">
        <f>ROUND(I368*H368,2)</f>
        <v>0</v>
      </c>
      <c r="K368" s="282" t="s">
        <v>19</v>
      </c>
      <c r="L368" s="287"/>
      <c r="M368" s="288" t="s">
        <v>19</v>
      </c>
      <c r="N368" s="289" t="s">
        <v>43</v>
      </c>
      <c r="O368" s="87"/>
      <c r="P368" s="224">
        <f>O368*H368</f>
        <v>0</v>
      </c>
      <c r="Q368" s="224">
        <v>0.029999999999999999</v>
      </c>
      <c r="R368" s="224">
        <f>Q368*H368</f>
        <v>0.059999999999999998</v>
      </c>
      <c r="S368" s="224">
        <v>0</v>
      </c>
      <c r="T368" s="225">
        <f>S368*H368</f>
        <v>0</v>
      </c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R368" s="226" t="s">
        <v>284</v>
      </c>
      <c r="AT368" s="226" t="s">
        <v>407</v>
      </c>
      <c r="AU368" s="226" t="s">
        <v>81</v>
      </c>
      <c r="AY368" s="20" t="s">
        <v>196</v>
      </c>
      <c r="BE368" s="227">
        <f>IF(N368="základní",J368,0)</f>
        <v>0</v>
      </c>
      <c r="BF368" s="227">
        <f>IF(N368="snížená",J368,0)</f>
        <v>0</v>
      </c>
      <c r="BG368" s="227">
        <f>IF(N368="zákl. přenesená",J368,0)</f>
        <v>0</v>
      </c>
      <c r="BH368" s="227">
        <f>IF(N368="sníž. přenesená",J368,0)</f>
        <v>0</v>
      </c>
      <c r="BI368" s="227">
        <f>IF(N368="nulová",J368,0)</f>
        <v>0</v>
      </c>
      <c r="BJ368" s="20" t="s">
        <v>79</v>
      </c>
      <c r="BK368" s="227">
        <f>ROUND(I368*H368,2)</f>
        <v>0</v>
      </c>
      <c r="BL368" s="20" t="s">
        <v>204</v>
      </c>
      <c r="BM368" s="226" t="s">
        <v>3127</v>
      </c>
    </row>
    <row r="369" s="13" customFormat="1">
      <c r="A369" s="13"/>
      <c r="B369" s="233"/>
      <c r="C369" s="234"/>
      <c r="D369" s="235" t="s">
        <v>208</v>
      </c>
      <c r="E369" s="236" t="s">
        <v>19</v>
      </c>
      <c r="F369" s="237" t="s">
        <v>3061</v>
      </c>
      <c r="G369" s="234"/>
      <c r="H369" s="236" t="s">
        <v>19</v>
      </c>
      <c r="I369" s="238"/>
      <c r="J369" s="234"/>
      <c r="K369" s="234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208</v>
      </c>
      <c r="AU369" s="243" t="s">
        <v>81</v>
      </c>
      <c r="AV369" s="13" t="s">
        <v>79</v>
      </c>
      <c r="AW369" s="13" t="s">
        <v>33</v>
      </c>
      <c r="AX369" s="13" t="s">
        <v>72</v>
      </c>
      <c r="AY369" s="243" t="s">
        <v>196</v>
      </c>
    </row>
    <row r="370" s="13" customFormat="1">
      <c r="A370" s="13"/>
      <c r="B370" s="233"/>
      <c r="C370" s="234"/>
      <c r="D370" s="235" t="s">
        <v>208</v>
      </c>
      <c r="E370" s="236" t="s">
        <v>19</v>
      </c>
      <c r="F370" s="237" t="s">
        <v>3064</v>
      </c>
      <c r="G370" s="234"/>
      <c r="H370" s="236" t="s">
        <v>19</v>
      </c>
      <c r="I370" s="238"/>
      <c r="J370" s="234"/>
      <c r="K370" s="234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208</v>
      </c>
      <c r="AU370" s="243" t="s">
        <v>81</v>
      </c>
      <c r="AV370" s="13" t="s">
        <v>79</v>
      </c>
      <c r="AW370" s="13" t="s">
        <v>33</v>
      </c>
      <c r="AX370" s="13" t="s">
        <v>72</v>
      </c>
      <c r="AY370" s="243" t="s">
        <v>196</v>
      </c>
    </row>
    <row r="371" s="13" customFormat="1">
      <c r="A371" s="13"/>
      <c r="B371" s="233"/>
      <c r="C371" s="234"/>
      <c r="D371" s="235" t="s">
        <v>208</v>
      </c>
      <c r="E371" s="236" t="s">
        <v>19</v>
      </c>
      <c r="F371" s="237" t="s">
        <v>3065</v>
      </c>
      <c r="G371" s="234"/>
      <c r="H371" s="236" t="s">
        <v>19</v>
      </c>
      <c r="I371" s="238"/>
      <c r="J371" s="234"/>
      <c r="K371" s="234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208</v>
      </c>
      <c r="AU371" s="243" t="s">
        <v>81</v>
      </c>
      <c r="AV371" s="13" t="s">
        <v>79</v>
      </c>
      <c r="AW371" s="13" t="s">
        <v>33</v>
      </c>
      <c r="AX371" s="13" t="s">
        <v>72</v>
      </c>
      <c r="AY371" s="243" t="s">
        <v>196</v>
      </c>
    </row>
    <row r="372" s="13" customFormat="1">
      <c r="A372" s="13"/>
      <c r="B372" s="233"/>
      <c r="C372" s="234"/>
      <c r="D372" s="235" t="s">
        <v>208</v>
      </c>
      <c r="E372" s="236" t="s">
        <v>19</v>
      </c>
      <c r="F372" s="237" t="s">
        <v>487</v>
      </c>
      <c r="G372" s="234"/>
      <c r="H372" s="236" t="s">
        <v>19</v>
      </c>
      <c r="I372" s="238"/>
      <c r="J372" s="234"/>
      <c r="K372" s="234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208</v>
      </c>
      <c r="AU372" s="243" t="s">
        <v>81</v>
      </c>
      <c r="AV372" s="13" t="s">
        <v>79</v>
      </c>
      <c r="AW372" s="13" t="s">
        <v>33</v>
      </c>
      <c r="AX372" s="13" t="s">
        <v>72</v>
      </c>
      <c r="AY372" s="243" t="s">
        <v>196</v>
      </c>
    </row>
    <row r="373" s="14" customFormat="1">
      <c r="A373" s="14"/>
      <c r="B373" s="244"/>
      <c r="C373" s="245"/>
      <c r="D373" s="235" t="s">
        <v>208</v>
      </c>
      <c r="E373" s="246" t="s">
        <v>19</v>
      </c>
      <c r="F373" s="247" t="s">
        <v>81</v>
      </c>
      <c r="G373" s="245"/>
      <c r="H373" s="248">
        <v>2</v>
      </c>
      <c r="I373" s="249"/>
      <c r="J373" s="245"/>
      <c r="K373" s="245"/>
      <c r="L373" s="250"/>
      <c r="M373" s="251"/>
      <c r="N373" s="252"/>
      <c r="O373" s="252"/>
      <c r="P373" s="252"/>
      <c r="Q373" s="252"/>
      <c r="R373" s="252"/>
      <c r="S373" s="252"/>
      <c r="T373" s="253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4" t="s">
        <v>208</v>
      </c>
      <c r="AU373" s="254" t="s">
        <v>81</v>
      </c>
      <c r="AV373" s="14" t="s">
        <v>81</v>
      </c>
      <c r="AW373" s="14" t="s">
        <v>33</v>
      </c>
      <c r="AX373" s="14" t="s">
        <v>72</v>
      </c>
      <c r="AY373" s="254" t="s">
        <v>196</v>
      </c>
    </row>
    <row r="374" s="15" customFormat="1">
      <c r="A374" s="15"/>
      <c r="B374" s="255"/>
      <c r="C374" s="256"/>
      <c r="D374" s="235" t="s">
        <v>208</v>
      </c>
      <c r="E374" s="257" t="s">
        <v>19</v>
      </c>
      <c r="F374" s="258" t="s">
        <v>219</v>
      </c>
      <c r="G374" s="256"/>
      <c r="H374" s="259">
        <v>2</v>
      </c>
      <c r="I374" s="260"/>
      <c r="J374" s="256"/>
      <c r="K374" s="256"/>
      <c r="L374" s="261"/>
      <c r="M374" s="262"/>
      <c r="N374" s="263"/>
      <c r="O374" s="263"/>
      <c r="P374" s="263"/>
      <c r="Q374" s="263"/>
      <c r="R374" s="263"/>
      <c r="S374" s="263"/>
      <c r="T374" s="264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T374" s="265" t="s">
        <v>208</v>
      </c>
      <c r="AU374" s="265" t="s">
        <v>81</v>
      </c>
      <c r="AV374" s="15" t="s">
        <v>204</v>
      </c>
      <c r="AW374" s="15" t="s">
        <v>33</v>
      </c>
      <c r="AX374" s="15" t="s">
        <v>79</v>
      </c>
      <c r="AY374" s="265" t="s">
        <v>196</v>
      </c>
    </row>
    <row r="375" s="2" customFormat="1" ht="16.5" customHeight="1">
      <c r="A375" s="41"/>
      <c r="B375" s="42"/>
      <c r="C375" s="280" t="s">
        <v>292</v>
      </c>
      <c r="D375" s="280" t="s">
        <v>407</v>
      </c>
      <c r="E375" s="281" t="s">
        <v>3128</v>
      </c>
      <c r="F375" s="282" t="s">
        <v>3129</v>
      </c>
      <c r="G375" s="283" t="s">
        <v>847</v>
      </c>
      <c r="H375" s="284">
        <v>2</v>
      </c>
      <c r="I375" s="285"/>
      <c r="J375" s="286">
        <f>ROUND(I375*H375,2)</f>
        <v>0</v>
      </c>
      <c r="K375" s="282" t="s">
        <v>19</v>
      </c>
      <c r="L375" s="287"/>
      <c r="M375" s="288" t="s">
        <v>19</v>
      </c>
      <c r="N375" s="289" t="s">
        <v>43</v>
      </c>
      <c r="O375" s="87"/>
      <c r="P375" s="224">
        <f>O375*H375</f>
        <v>0</v>
      </c>
      <c r="Q375" s="224">
        <v>0.029999999999999999</v>
      </c>
      <c r="R375" s="224">
        <f>Q375*H375</f>
        <v>0.059999999999999998</v>
      </c>
      <c r="S375" s="224">
        <v>0</v>
      </c>
      <c r="T375" s="225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226" t="s">
        <v>284</v>
      </c>
      <c r="AT375" s="226" t="s">
        <v>407</v>
      </c>
      <c r="AU375" s="226" t="s">
        <v>81</v>
      </c>
      <c r="AY375" s="20" t="s">
        <v>196</v>
      </c>
      <c r="BE375" s="227">
        <f>IF(N375="základní",J375,0)</f>
        <v>0</v>
      </c>
      <c r="BF375" s="227">
        <f>IF(N375="snížená",J375,0)</f>
        <v>0</v>
      </c>
      <c r="BG375" s="227">
        <f>IF(N375="zákl. přenesená",J375,0)</f>
        <v>0</v>
      </c>
      <c r="BH375" s="227">
        <f>IF(N375="sníž. přenesená",J375,0)</f>
        <v>0</v>
      </c>
      <c r="BI375" s="227">
        <f>IF(N375="nulová",J375,0)</f>
        <v>0</v>
      </c>
      <c r="BJ375" s="20" t="s">
        <v>79</v>
      </c>
      <c r="BK375" s="227">
        <f>ROUND(I375*H375,2)</f>
        <v>0</v>
      </c>
      <c r="BL375" s="20" t="s">
        <v>204</v>
      </c>
      <c r="BM375" s="226" t="s">
        <v>3130</v>
      </c>
    </row>
    <row r="376" s="13" customFormat="1">
      <c r="A376" s="13"/>
      <c r="B376" s="233"/>
      <c r="C376" s="234"/>
      <c r="D376" s="235" t="s">
        <v>208</v>
      </c>
      <c r="E376" s="236" t="s">
        <v>19</v>
      </c>
      <c r="F376" s="237" t="s">
        <v>3061</v>
      </c>
      <c r="G376" s="234"/>
      <c r="H376" s="236" t="s">
        <v>19</v>
      </c>
      <c r="I376" s="238"/>
      <c r="J376" s="234"/>
      <c r="K376" s="234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208</v>
      </c>
      <c r="AU376" s="243" t="s">
        <v>81</v>
      </c>
      <c r="AV376" s="13" t="s">
        <v>79</v>
      </c>
      <c r="AW376" s="13" t="s">
        <v>33</v>
      </c>
      <c r="AX376" s="13" t="s">
        <v>72</v>
      </c>
      <c r="AY376" s="243" t="s">
        <v>196</v>
      </c>
    </row>
    <row r="377" s="13" customFormat="1">
      <c r="A377" s="13"/>
      <c r="B377" s="233"/>
      <c r="C377" s="234"/>
      <c r="D377" s="235" t="s">
        <v>208</v>
      </c>
      <c r="E377" s="236" t="s">
        <v>19</v>
      </c>
      <c r="F377" s="237" t="s">
        <v>3066</v>
      </c>
      <c r="G377" s="234"/>
      <c r="H377" s="236" t="s">
        <v>19</v>
      </c>
      <c r="I377" s="238"/>
      <c r="J377" s="234"/>
      <c r="K377" s="234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208</v>
      </c>
      <c r="AU377" s="243" t="s">
        <v>81</v>
      </c>
      <c r="AV377" s="13" t="s">
        <v>79</v>
      </c>
      <c r="AW377" s="13" t="s">
        <v>33</v>
      </c>
      <c r="AX377" s="13" t="s">
        <v>72</v>
      </c>
      <c r="AY377" s="243" t="s">
        <v>196</v>
      </c>
    </row>
    <row r="378" s="13" customFormat="1">
      <c r="A378" s="13"/>
      <c r="B378" s="233"/>
      <c r="C378" s="234"/>
      <c r="D378" s="235" t="s">
        <v>208</v>
      </c>
      <c r="E378" s="236" t="s">
        <v>19</v>
      </c>
      <c r="F378" s="237" t="s">
        <v>3067</v>
      </c>
      <c r="G378" s="234"/>
      <c r="H378" s="236" t="s">
        <v>19</v>
      </c>
      <c r="I378" s="238"/>
      <c r="J378" s="234"/>
      <c r="K378" s="234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208</v>
      </c>
      <c r="AU378" s="243" t="s">
        <v>81</v>
      </c>
      <c r="AV378" s="13" t="s">
        <v>79</v>
      </c>
      <c r="AW378" s="13" t="s">
        <v>33</v>
      </c>
      <c r="AX378" s="13" t="s">
        <v>72</v>
      </c>
      <c r="AY378" s="243" t="s">
        <v>196</v>
      </c>
    </row>
    <row r="379" s="13" customFormat="1">
      <c r="A379" s="13"/>
      <c r="B379" s="233"/>
      <c r="C379" s="234"/>
      <c r="D379" s="235" t="s">
        <v>208</v>
      </c>
      <c r="E379" s="236" t="s">
        <v>19</v>
      </c>
      <c r="F379" s="237" t="s">
        <v>401</v>
      </c>
      <c r="G379" s="234"/>
      <c r="H379" s="236" t="s">
        <v>19</v>
      </c>
      <c r="I379" s="238"/>
      <c r="J379" s="234"/>
      <c r="K379" s="234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208</v>
      </c>
      <c r="AU379" s="243" t="s">
        <v>81</v>
      </c>
      <c r="AV379" s="13" t="s">
        <v>79</v>
      </c>
      <c r="AW379" s="13" t="s">
        <v>33</v>
      </c>
      <c r="AX379" s="13" t="s">
        <v>72</v>
      </c>
      <c r="AY379" s="243" t="s">
        <v>196</v>
      </c>
    </row>
    <row r="380" s="14" customFormat="1">
      <c r="A380" s="14"/>
      <c r="B380" s="244"/>
      <c r="C380" s="245"/>
      <c r="D380" s="235" t="s">
        <v>208</v>
      </c>
      <c r="E380" s="246" t="s">
        <v>19</v>
      </c>
      <c r="F380" s="247" t="s">
        <v>79</v>
      </c>
      <c r="G380" s="245"/>
      <c r="H380" s="248">
        <v>1</v>
      </c>
      <c r="I380" s="249"/>
      <c r="J380" s="245"/>
      <c r="K380" s="245"/>
      <c r="L380" s="250"/>
      <c r="M380" s="251"/>
      <c r="N380" s="252"/>
      <c r="O380" s="252"/>
      <c r="P380" s="252"/>
      <c r="Q380" s="252"/>
      <c r="R380" s="252"/>
      <c r="S380" s="252"/>
      <c r="T380" s="253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4" t="s">
        <v>208</v>
      </c>
      <c r="AU380" s="254" t="s">
        <v>81</v>
      </c>
      <c r="AV380" s="14" t="s">
        <v>81</v>
      </c>
      <c r="AW380" s="14" t="s">
        <v>33</v>
      </c>
      <c r="AX380" s="14" t="s">
        <v>72</v>
      </c>
      <c r="AY380" s="254" t="s">
        <v>196</v>
      </c>
    </row>
    <row r="381" s="13" customFormat="1">
      <c r="A381" s="13"/>
      <c r="B381" s="233"/>
      <c r="C381" s="234"/>
      <c r="D381" s="235" t="s">
        <v>208</v>
      </c>
      <c r="E381" s="236" t="s">
        <v>19</v>
      </c>
      <c r="F381" s="237" t="s">
        <v>3076</v>
      </c>
      <c r="G381" s="234"/>
      <c r="H381" s="236" t="s">
        <v>19</v>
      </c>
      <c r="I381" s="238"/>
      <c r="J381" s="234"/>
      <c r="K381" s="234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208</v>
      </c>
      <c r="AU381" s="243" t="s">
        <v>81</v>
      </c>
      <c r="AV381" s="13" t="s">
        <v>79</v>
      </c>
      <c r="AW381" s="13" t="s">
        <v>33</v>
      </c>
      <c r="AX381" s="13" t="s">
        <v>72</v>
      </c>
      <c r="AY381" s="243" t="s">
        <v>196</v>
      </c>
    </row>
    <row r="382" s="13" customFormat="1">
      <c r="A382" s="13"/>
      <c r="B382" s="233"/>
      <c r="C382" s="234"/>
      <c r="D382" s="235" t="s">
        <v>208</v>
      </c>
      <c r="E382" s="236" t="s">
        <v>19</v>
      </c>
      <c r="F382" s="237" t="s">
        <v>3066</v>
      </c>
      <c r="G382" s="234"/>
      <c r="H382" s="236" t="s">
        <v>19</v>
      </c>
      <c r="I382" s="238"/>
      <c r="J382" s="234"/>
      <c r="K382" s="234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208</v>
      </c>
      <c r="AU382" s="243" t="s">
        <v>81</v>
      </c>
      <c r="AV382" s="13" t="s">
        <v>79</v>
      </c>
      <c r="AW382" s="13" t="s">
        <v>33</v>
      </c>
      <c r="AX382" s="13" t="s">
        <v>72</v>
      </c>
      <c r="AY382" s="243" t="s">
        <v>196</v>
      </c>
    </row>
    <row r="383" s="13" customFormat="1">
      <c r="A383" s="13"/>
      <c r="B383" s="233"/>
      <c r="C383" s="234"/>
      <c r="D383" s="235" t="s">
        <v>208</v>
      </c>
      <c r="E383" s="236" t="s">
        <v>19</v>
      </c>
      <c r="F383" s="237" t="s">
        <v>3067</v>
      </c>
      <c r="G383" s="234"/>
      <c r="H383" s="236" t="s">
        <v>19</v>
      </c>
      <c r="I383" s="238"/>
      <c r="J383" s="234"/>
      <c r="K383" s="234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208</v>
      </c>
      <c r="AU383" s="243" t="s">
        <v>81</v>
      </c>
      <c r="AV383" s="13" t="s">
        <v>79</v>
      </c>
      <c r="AW383" s="13" t="s">
        <v>33</v>
      </c>
      <c r="AX383" s="13" t="s">
        <v>72</v>
      </c>
      <c r="AY383" s="243" t="s">
        <v>196</v>
      </c>
    </row>
    <row r="384" s="13" customFormat="1">
      <c r="A384" s="13"/>
      <c r="B384" s="233"/>
      <c r="C384" s="234"/>
      <c r="D384" s="235" t="s">
        <v>208</v>
      </c>
      <c r="E384" s="236" t="s">
        <v>19</v>
      </c>
      <c r="F384" s="237" t="s">
        <v>401</v>
      </c>
      <c r="G384" s="234"/>
      <c r="H384" s="236" t="s">
        <v>19</v>
      </c>
      <c r="I384" s="238"/>
      <c r="J384" s="234"/>
      <c r="K384" s="234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208</v>
      </c>
      <c r="AU384" s="243" t="s">
        <v>81</v>
      </c>
      <c r="AV384" s="13" t="s">
        <v>79</v>
      </c>
      <c r="AW384" s="13" t="s">
        <v>33</v>
      </c>
      <c r="AX384" s="13" t="s">
        <v>72</v>
      </c>
      <c r="AY384" s="243" t="s">
        <v>196</v>
      </c>
    </row>
    <row r="385" s="14" customFormat="1">
      <c r="A385" s="14"/>
      <c r="B385" s="244"/>
      <c r="C385" s="245"/>
      <c r="D385" s="235" t="s">
        <v>208</v>
      </c>
      <c r="E385" s="246" t="s">
        <v>19</v>
      </c>
      <c r="F385" s="247" t="s">
        <v>79</v>
      </c>
      <c r="G385" s="245"/>
      <c r="H385" s="248">
        <v>1</v>
      </c>
      <c r="I385" s="249"/>
      <c r="J385" s="245"/>
      <c r="K385" s="245"/>
      <c r="L385" s="250"/>
      <c r="M385" s="251"/>
      <c r="N385" s="252"/>
      <c r="O385" s="252"/>
      <c r="P385" s="252"/>
      <c r="Q385" s="252"/>
      <c r="R385" s="252"/>
      <c r="S385" s="252"/>
      <c r="T385" s="253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4" t="s">
        <v>208</v>
      </c>
      <c r="AU385" s="254" t="s">
        <v>81</v>
      </c>
      <c r="AV385" s="14" t="s">
        <v>81</v>
      </c>
      <c r="AW385" s="14" t="s">
        <v>33</v>
      </c>
      <c r="AX385" s="14" t="s">
        <v>72</v>
      </c>
      <c r="AY385" s="254" t="s">
        <v>196</v>
      </c>
    </row>
    <row r="386" s="15" customFormat="1">
      <c r="A386" s="15"/>
      <c r="B386" s="255"/>
      <c r="C386" s="256"/>
      <c r="D386" s="235" t="s">
        <v>208</v>
      </c>
      <c r="E386" s="257" t="s">
        <v>19</v>
      </c>
      <c r="F386" s="258" t="s">
        <v>219</v>
      </c>
      <c r="G386" s="256"/>
      <c r="H386" s="259">
        <v>2</v>
      </c>
      <c r="I386" s="260"/>
      <c r="J386" s="256"/>
      <c r="K386" s="256"/>
      <c r="L386" s="261"/>
      <c r="M386" s="262"/>
      <c r="N386" s="263"/>
      <c r="O386" s="263"/>
      <c r="P386" s="263"/>
      <c r="Q386" s="263"/>
      <c r="R386" s="263"/>
      <c r="S386" s="263"/>
      <c r="T386" s="264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T386" s="265" t="s">
        <v>208</v>
      </c>
      <c r="AU386" s="265" t="s">
        <v>81</v>
      </c>
      <c r="AV386" s="15" t="s">
        <v>204</v>
      </c>
      <c r="AW386" s="15" t="s">
        <v>33</v>
      </c>
      <c r="AX386" s="15" t="s">
        <v>79</v>
      </c>
      <c r="AY386" s="265" t="s">
        <v>196</v>
      </c>
    </row>
    <row r="387" s="2" customFormat="1" ht="16.5" customHeight="1">
      <c r="A387" s="41"/>
      <c r="B387" s="42"/>
      <c r="C387" s="280" t="s">
        <v>308</v>
      </c>
      <c r="D387" s="280" t="s">
        <v>407</v>
      </c>
      <c r="E387" s="281" t="s">
        <v>3131</v>
      </c>
      <c r="F387" s="282" t="s">
        <v>3132</v>
      </c>
      <c r="G387" s="283" t="s">
        <v>847</v>
      </c>
      <c r="H387" s="284">
        <v>1</v>
      </c>
      <c r="I387" s="285"/>
      <c r="J387" s="286">
        <f>ROUND(I387*H387,2)</f>
        <v>0</v>
      </c>
      <c r="K387" s="282" t="s">
        <v>19</v>
      </c>
      <c r="L387" s="287"/>
      <c r="M387" s="288" t="s">
        <v>19</v>
      </c>
      <c r="N387" s="289" t="s">
        <v>43</v>
      </c>
      <c r="O387" s="87"/>
      <c r="P387" s="224">
        <f>O387*H387</f>
        <v>0</v>
      </c>
      <c r="Q387" s="224">
        <v>0.029999999999999999</v>
      </c>
      <c r="R387" s="224">
        <f>Q387*H387</f>
        <v>0.029999999999999999</v>
      </c>
      <c r="S387" s="224">
        <v>0</v>
      </c>
      <c r="T387" s="225">
        <f>S387*H387</f>
        <v>0</v>
      </c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R387" s="226" t="s">
        <v>284</v>
      </c>
      <c r="AT387" s="226" t="s">
        <v>407</v>
      </c>
      <c r="AU387" s="226" t="s">
        <v>81</v>
      </c>
      <c r="AY387" s="20" t="s">
        <v>196</v>
      </c>
      <c r="BE387" s="227">
        <f>IF(N387="základní",J387,0)</f>
        <v>0</v>
      </c>
      <c r="BF387" s="227">
        <f>IF(N387="snížená",J387,0)</f>
        <v>0</v>
      </c>
      <c r="BG387" s="227">
        <f>IF(N387="zákl. přenesená",J387,0)</f>
        <v>0</v>
      </c>
      <c r="BH387" s="227">
        <f>IF(N387="sníž. přenesená",J387,0)</f>
        <v>0</v>
      </c>
      <c r="BI387" s="227">
        <f>IF(N387="nulová",J387,0)</f>
        <v>0</v>
      </c>
      <c r="BJ387" s="20" t="s">
        <v>79</v>
      </c>
      <c r="BK387" s="227">
        <f>ROUND(I387*H387,2)</f>
        <v>0</v>
      </c>
      <c r="BL387" s="20" t="s">
        <v>204</v>
      </c>
      <c r="BM387" s="226" t="s">
        <v>3133</v>
      </c>
    </row>
    <row r="388" s="13" customFormat="1">
      <c r="A388" s="13"/>
      <c r="B388" s="233"/>
      <c r="C388" s="234"/>
      <c r="D388" s="235" t="s">
        <v>208</v>
      </c>
      <c r="E388" s="236" t="s">
        <v>19</v>
      </c>
      <c r="F388" s="237" t="s">
        <v>3061</v>
      </c>
      <c r="G388" s="234"/>
      <c r="H388" s="236" t="s">
        <v>19</v>
      </c>
      <c r="I388" s="238"/>
      <c r="J388" s="234"/>
      <c r="K388" s="234"/>
      <c r="L388" s="239"/>
      <c r="M388" s="240"/>
      <c r="N388" s="241"/>
      <c r="O388" s="241"/>
      <c r="P388" s="241"/>
      <c r="Q388" s="241"/>
      <c r="R388" s="241"/>
      <c r="S388" s="241"/>
      <c r="T388" s="24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3" t="s">
        <v>208</v>
      </c>
      <c r="AU388" s="243" t="s">
        <v>81</v>
      </c>
      <c r="AV388" s="13" t="s">
        <v>79</v>
      </c>
      <c r="AW388" s="13" t="s">
        <v>33</v>
      </c>
      <c r="AX388" s="13" t="s">
        <v>72</v>
      </c>
      <c r="AY388" s="243" t="s">
        <v>196</v>
      </c>
    </row>
    <row r="389" s="13" customFormat="1">
      <c r="A389" s="13"/>
      <c r="B389" s="233"/>
      <c r="C389" s="234"/>
      <c r="D389" s="235" t="s">
        <v>208</v>
      </c>
      <c r="E389" s="236" t="s">
        <v>19</v>
      </c>
      <c r="F389" s="237" t="s">
        <v>3068</v>
      </c>
      <c r="G389" s="234"/>
      <c r="H389" s="236" t="s">
        <v>19</v>
      </c>
      <c r="I389" s="238"/>
      <c r="J389" s="234"/>
      <c r="K389" s="234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208</v>
      </c>
      <c r="AU389" s="243" t="s">
        <v>81</v>
      </c>
      <c r="AV389" s="13" t="s">
        <v>79</v>
      </c>
      <c r="AW389" s="13" t="s">
        <v>33</v>
      </c>
      <c r="AX389" s="13" t="s">
        <v>72</v>
      </c>
      <c r="AY389" s="243" t="s">
        <v>196</v>
      </c>
    </row>
    <row r="390" s="13" customFormat="1">
      <c r="A390" s="13"/>
      <c r="B390" s="233"/>
      <c r="C390" s="234"/>
      <c r="D390" s="235" t="s">
        <v>208</v>
      </c>
      <c r="E390" s="236" t="s">
        <v>19</v>
      </c>
      <c r="F390" s="237" t="s">
        <v>3069</v>
      </c>
      <c r="G390" s="234"/>
      <c r="H390" s="236" t="s">
        <v>19</v>
      </c>
      <c r="I390" s="238"/>
      <c r="J390" s="234"/>
      <c r="K390" s="234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208</v>
      </c>
      <c r="AU390" s="243" t="s">
        <v>81</v>
      </c>
      <c r="AV390" s="13" t="s">
        <v>79</v>
      </c>
      <c r="AW390" s="13" t="s">
        <v>33</v>
      </c>
      <c r="AX390" s="13" t="s">
        <v>72</v>
      </c>
      <c r="AY390" s="243" t="s">
        <v>196</v>
      </c>
    </row>
    <row r="391" s="13" customFormat="1">
      <c r="A391" s="13"/>
      <c r="B391" s="233"/>
      <c r="C391" s="234"/>
      <c r="D391" s="235" t="s">
        <v>208</v>
      </c>
      <c r="E391" s="236" t="s">
        <v>19</v>
      </c>
      <c r="F391" s="237" t="s">
        <v>401</v>
      </c>
      <c r="G391" s="234"/>
      <c r="H391" s="236" t="s">
        <v>19</v>
      </c>
      <c r="I391" s="238"/>
      <c r="J391" s="234"/>
      <c r="K391" s="234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208</v>
      </c>
      <c r="AU391" s="243" t="s">
        <v>81</v>
      </c>
      <c r="AV391" s="13" t="s">
        <v>79</v>
      </c>
      <c r="AW391" s="13" t="s">
        <v>33</v>
      </c>
      <c r="AX391" s="13" t="s">
        <v>72</v>
      </c>
      <c r="AY391" s="243" t="s">
        <v>196</v>
      </c>
    </row>
    <row r="392" s="14" customFormat="1">
      <c r="A392" s="14"/>
      <c r="B392" s="244"/>
      <c r="C392" s="245"/>
      <c r="D392" s="235" t="s">
        <v>208</v>
      </c>
      <c r="E392" s="246" t="s">
        <v>19</v>
      </c>
      <c r="F392" s="247" t="s">
        <v>79</v>
      </c>
      <c r="G392" s="245"/>
      <c r="H392" s="248">
        <v>1</v>
      </c>
      <c r="I392" s="249"/>
      <c r="J392" s="245"/>
      <c r="K392" s="245"/>
      <c r="L392" s="250"/>
      <c r="M392" s="251"/>
      <c r="N392" s="252"/>
      <c r="O392" s="252"/>
      <c r="P392" s="252"/>
      <c r="Q392" s="252"/>
      <c r="R392" s="252"/>
      <c r="S392" s="252"/>
      <c r="T392" s="253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4" t="s">
        <v>208</v>
      </c>
      <c r="AU392" s="254" t="s">
        <v>81</v>
      </c>
      <c r="AV392" s="14" t="s">
        <v>81</v>
      </c>
      <c r="AW392" s="14" t="s">
        <v>33</v>
      </c>
      <c r="AX392" s="14" t="s">
        <v>72</v>
      </c>
      <c r="AY392" s="254" t="s">
        <v>196</v>
      </c>
    </row>
    <row r="393" s="15" customFormat="1">
      <c r="A393" s="15"/>
      <c r="B393" s="255"/>
      <c r="C393" s="256"/>
      <c r="D393" s="235" t="s">
        <v>208</v>
      </c>
      <c r="E393" s="257" t="s">
        <v>19</v>
      </c>
      <c r="F393" s="258" t="s">
        <v>219</v>
      </c>
      <c r="G393" s="256"/>
      <c r="H393" s="259">
        <v>1</v>
      </c>
      <c r="I393" s="260"/>
      <c r="J393" s="256"/>
      <c r="K393" s="256"/>
      <c r="L393" s="261"/>
      <c r="M393" s="262"/>
      <c r="N393" s="263"/>
      <c r="O393" s="263"/>
      <c r="P393" s="263"/>
      <c r="Q393" s="263"/>
      <c r="R393" s="263"/>
      <c r="S393" s="263"/>
      <c r="T393" s="264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65" t="s">
        <v>208</v>
      </c>
      <c r="AU393" s="265" t="s">
        <v>81</v>
      </c>
      <c r="AV393" s="15" t="s">
        <v>204</v>
      </c>
      <c r="AW393" s="15" t="s">
        <v>33</v>
      </c>
      <c r="AX393" s="15" t="s">
        <v>79</v>
      </c>
      <c r="AY393" s="265" t="s">
        <v>196</v>
      </c>
    </row>
    <row r="394" s="2" customFormat="1" ht="16.5" customHeight="1">
      <c r="A394" s="41"/>
      <c r="B394" s="42"/>
      <c r="C394" s="280" t="s">
        <v>345</v>
      </c>
      <c r="D394" s="280" t="s">
        <v>407</v>
      </c>
      <c r="E394" s="281" t="s">
        <v>3134</v>
      </c>
      <c r="F394" s="282" t="s">
        <v>3135</v>
      </c>
      <c r="G394" s="283" t="s">
        <v>847</v>
      </c>
      <c r="H394" s="284">
        <v>2</v>
      </c>
      <c r="I394" s="285"/>
      <c r="J394" s="286">
        <f>ROUND(I394*H394,2)</f>
        <v>0</v>
      </c>
      <c r="K394" s="282" t="s">
        <v>19</v>
      </c>
      <c r="L394" s="287"/>
      <c r="M394" s="288" t="s">
        <v>19</v>
      </c>
      <c r="N394" s="289" t="s">
        <v>43</v>
      </c>
      <c r="O394" s="87"/>
      <c r="P394" s="224">
        <f>O394*H394</f>
        <v>0</v>
      </c>
      <c r="Q394" s="224">
        <v>0.025000000000000001</v>
      </c>
      <c r="R394" s="224">
        <f>Q394*H394</f>
        <v>0.050000000000000003</v>
      </c>
      <c r="S394" s="224">
        <v>0</v>
      </c>
      <c r="T394" s="225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6" t="s">
        <v>284</v>
      </c>
      <c r="AT394" s="226" t="s">
        <v>407</v>
      </c>
      <c r="AU394" s="226" t="s">
        <v>81</v>
      </c>
      <c r="AY394" s="20" t="s">
        <v>196</v>
      </c>
      <c r="BE394" s="227">
        <f>IF(N394="základní",J394,0)</f>
        <v>0</v>
      </c>
      <c r="BF394" s="227">
        <f>IF(N394="snížená",J394,0)</f>
        <v>0</v>
      </c>
      <c r="BG394" s="227">
        <f>IF(N394="zákl. přenesená",J394,0)</f>
        <v>0</v>
      </c>
      <c r="BH394" s="227">
        <f>IF(N394="sníž. přenesená",J394,0)</f>
        <v>0</v>
      </c>
      <c r="BI394" s="227">
        <f>IF(N394="nulová",J394,0)</f>
        <v>0</v>
      </c>
      <c r="BJ394" s="20" t="s">
        <v>79</v>
      </c>
      <c r="BK394" s="227">
        <f>ROUND(I394*H394,2)</f>
        <v>0</v>
      </c>
      <c r="BL394" s="20" t="s">
        <v>204</v>
      </c>
      <c r="BM394" s="226" t="s">
        <v>3136</v>
      </c>
    </row>
    <row r="395" s="13" customFormat="1">
      <c r="A395" s="13"/>
      <c r="B395" s="233"/>
      <c r="C395" s="234"/>
      <c r="D395" s="235" t="s">
        <v>208</v>
      </c>
      <c r="E395" s="236" t="s">
        <v>19</v>
      </c>
      <c r="F395" s="237" t="s">
        <v>3061</v>
      </c>
      <c r="G395" s="234"/>
      <c r="H395" s="236" t="s">
        <v>19</v>
      </c>
      <c r="I395" s="238"/>
      <c r="J395" s="234"/>
      <c r="K395" s="234"/>
      <c r="L395" s="239"/>
      <c r="M395" s="240"/>
      <c r="N395" s="241"/>
      <c r="O395" s="241"/>
      <c r="P395" s="241"/>
      <c r="Q395" s="241"/>
      <c r="R395" s="241"/>
      <c r="S395" s="241"/>
      <c r="T395" s="24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3" t="s">
        <v>208</v>
      </c>
      <c r="AU395" s="243" t="s">
        <v>81</v>
      </c>
      <c r="AV395" s="13" t="s">
        <v>79</v>
      </c>
      <c r="AW395" s="13" t="s">
        <v>33</v>
      </c>
      <c r="AX395" s="13" t="s">
        <v>72</v>
      </c>
      <c r="AY395" s="243" t="s">
        <v>196</v>
      </c>
    </row>
    <row r="396" s="13" customFormat="1">
      <c r="A396" s="13"/>
      <c r="B396" s="233"/>
      <c r="C396" s="234"/>
      <c r="D396" s="235" t="s">
        <v>208</v>
      </c>
      <c r="E396" s="236" t="s">
        <v>19</v>
      </c>
      <c r="F396" s="237" t="s">
        <v>3070</v>
      </c>
      <c r="G396" s="234"/>
      <c r="H396" s="236" t="s">
        <v>19</v>
      </c>
      <c r="I396" s="238"/>
      <c r="J396" s="234"/>
      <c r="K396" s="234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208</v>
      </c>
      <c r="AU396" s="243" t="s">
        <v>81</v>
      </c>
      <c r="AV396" s="13" t="s">
        <v>79</v>
      </c>
      <c r="AW396" s="13" t="s">
        <v>33</v>
      </c>
      <c r="AX396" s="13" t="s">
        <v>72</v>
      </c>
      <c r="AY396" s="243" t="s">
        <v>196</v>
      </c>
    </row>
    <row r="397" s="13" customFormat="1">
      <c r="A397" s="13"/>
      <c r="B397" s="233"/>
      <c r="C397" s="234"/>
      <c r="D397" s="235" t="s">
        <v>208</v>
      </c>
      <c r="E397" s="236" t="s">
        <v>19</v>
      </c>
      <c r="F397" s="237" t="s">
        <v>3071</v>
      </c>
      <c r="G397" s="234"/>
      <c r="H397" s="236" t="s">
        <v>19</v>
      </c>
      <c r="I397" s="238"/>
      <c r="J397" s="234"/>
      <c r="K397" s="234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208</v>
      </c>
      <c r="AU397" s="243" t="s">
        <v>81</v>
      </c>
      <c r="AV397" s="13" t="s">
        <v>79</v>
      </c>
      <c r="AW397" s="13" t="s">
        <v>33</v>
      </c>
      <c r="AX397" s="13" t="s">
        <v>72</v>
      </c>
      <c r="AY397" s="243" t="s">
        <v>196</v>
      </c>
    </row>
    <row r="398" s="13" customFormat="1">
      <c r="A398" s="13"/>
      <c r="B398" s="233"/>
      <c r="C398" s="234"/>
      <c r="D398" s="235" t="s">
        <v>208</v>
      </c>
      <c r="E398" s="236" t="s">
        <v>19</v>
      </c>
      <c r="F398" s="237" t="s">
        <v>401</v>
      </c>
      <c r="G398" s="234"/>
      <c r="H398" s="236" t="s">
        <v>19</v>
      </c>
      <c r="I398" s="238"/>
      <c r="J398" s="234"/>
      <c r="K398" s="234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208</v>
      </c>
      <c r="AU398" s="243" t="s">
        <v>81</v>
      </c>
      <c r="AV398" s="13" t="s">
        <v>79</v>
      </c>
      <c r="AW398" s="13" t="s">
        <v>33</v>
      </c>
      <c r="AX398" s="13" t="s">
        <v>72</v>
      </c>
      <c r="AY398" s="243" t="s">
        <v>196</v>
      </c>
    </row>
    <row r="399" s="14" customFormat="1">
      <c r="A399" s="14"/>
      <c r="B399" s="244"/>
      <c r="C399" s="245"/>
      <c r="D399" s="235" t="s">
        <v>208</v>
      </c>
      <c r="E399" s="246" t="s">
        <v>19</v>
      </c>
      <c r="F399" s="247" t="s">
        <v>81</v>
      </c>
      <c r="G399" s="245"/>
      <c r="H399" s="248">
        <v>2</v>
      </c>
      <c r="I399" s="249"/>
      <c r="J399" s="245"/>
      <c r="K399" s="245"/>
      <c r="L399" s="250"/>
      <c r="M399" s="251"/>
      <c r="N399" s="252"/>
      <c r="O399" s="252"/>
      <c r="P399" s="252"/>
      <c r="Q399" s="252"/>
      <c r="R399" s="252"/>
      <c r="S399" s="252"/>
      <c r="T399" s="253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4" t="s">
        <v>208</v>
      </c>
      <c r="AU399" s="254" t="s">
        <v>81</v>
      </c>
      <c r="AV399" s="14" t="s">
        <v>81</v>
      </c>
      <c r="AW399" s="14" t="s">
        <v>33</v>
      </c>
      <c r="AX399" s="14" t="s">
        <v>72</v>
      </c>
      <c r="AY399" s="254" t="s">
        <v>196</v>
      </c>
    </row>
    <row r="400" s="15" customFormat="1">
      <c r="A400" s="15"/>
      <c r="B400" s="255"/>
      <c r="C400" s="256"/>
      <c r="D400" s="235" t="s">
        <v>208</v>
      </c>
      <c r="E400" s="257" t="s">
        <v>19</v>
      </c>
      <c r="F400" s="258" t="s">
        <v>219</v>
      </c>
      <c r="G400" s="256"/>
      <c r="H400" s="259">
        <v>2</v>
      </c>
      <c r="I400" s="260"/>
      <c r="J400" s="256"/>
      <c r="K400" s="256"/>
      <c r="L400" s="261"/>
      <c r="M400" s="262"/>
      <c r="N400" s="263"/>
      <c r="O400" s="263"/>
      <c r="P400" s="263"/>
      <c r="Q400" s="263"/>
      <c r="R400" s="263"/>
      <c r="S400" s="263"/>
      <c r="T400" s="264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T400" s="265" t="s">
        <v>208</v>
      </c>
      <c r="AU400" s="265" t="s">
        <v>81</v>
      </c>
      <c r="AV400" s="15" t="s">
        <v>204</v>
      </c>
      <c r="AW400" s="15" t="s">
        <v>33</v>
      </c>
      <c r="AX400" s="15" t="s">
        <v>79</v>
      </c>
      <c r="AY400" s="265" t="s">
        <v>196</v>
      </c>
    </row>
    <row r="401" s="2" customFormat="1" ht="16.5" customHeight="1">
      <c r="A401" s="41"/>
      <c r="B401" s="42"/>
      <c r="C401" s="280" t="s">
        <v>353</v>
      </c>
      <c r="D401" s="280" t="s">
        <v>407</v>
      </c>
      <c r="E401" s="281" t="s">
        <v>3137</v>
      </c>
      <c r="F401" s="282" t="s">
        <v>3138</v>
      </c>
      <c r="G401" s="283" t="s">
        <v>847</v>
      </c>
      <c r="H401" s="284">
        <v>2</v>
      </c>
      <c r="I401" s="285"/>
      <c r="J401" s="286">
        <f>ROUND(I401*H401,2)</f>
        <v>0</v>
      </c>
      <c r="K401" s="282" t="s">
        <v>19</v>
      </c>
      <c r="L401" s="287"/>
      <c r="M401" s="288" t="s">
        <v>19</v>
      </c>
      <c r="N401" s="289" t="s">
        <v>43</v>
      </c>
      <c r="O401" s="87"/>
      <c r="P401" s="224">
        <f>O401*H401</f>
        <v>0</v>
      </c>
      <c r="Q401" s="224">
        <v>0.025000000000000001</v>
      </c>
      <c r="R401" s="224">
        <f>Q401*H401</f>
        <v>0.050000000000000003</v>
      </c>
      <c r="S401" s="224">
        <v>0</v>
      </c>
      <c r="T401" s="225">
        <f>S401*H401</f>
        <v>0</v>
      </c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R401" s="226" t="s">
        <v>284</v>
      </c>
      <c r="AT401" s="226" t="s">
        <v>407</v>
      </c>
      <c r="AU401" s="226" t="s">
        <v>81</v>
      </c>
      <c r="AY401" s="20" t="s">
        <v>196</v>
      </c>
      <c r="BE401" s="227">
        <f>IF(N401="základní",J401,0)</f>
        <v>0</v>
      </c>
      <c r="BF401" s="227">
        <f>IF(N401="snížená",J401,0)</f>
        <v>0</v>
      </c>
      <c r="BG401" s="227">
        <f>IF(N401="zákl. přenesená",J401,0)</f>
        <v>0</v>
      </c>
      <c r="BH401" s="227">
        <f>IF(N401="sníž. přenesená",J401,0)</f>
        <v>0</v>
      </c>
      <c r="BI401" s="227">
        <f>IF(N401="nulová",J401,0)</f>
        <v>0</v>
      </c>
      <c r="BJ401" s="20" t="s">
        <v>79</v>
      </c>
      <c r="BK401" s="227">
        <f>ROUND(I401*H401,2)</f>
        <v>0</v>
      </c>
      <c r="BL401" s="20" t="s">
        <v>204</v>
      </c>
      <c r="BM401" s="226" t="s">
        <v>3139</v>
      </c>
    </row>
    <row r="402" s="13" customFormat="1">
      <c r="A402" s="13"/>
      <c r="B402" s="233"/>
      <c r="C402" s="234"/>
      <c r="D402" s="235" t="s">
        <v>208</v>
      </c>
      <c r="E402" s="236" t="s">
        <v>19</v>
      </c>
      <c r="F402" s="237" t="s">
        <v>3061</v>
      </c>
      <c r="G402" s="234"/>
      <c r="H402" s="236" t="s">
        <v>19</v>
      </c>
      <c r="I402" s="238"/>
      <c r="J402" s="234"/>
      <c r="K402" s="234"/>
      <c r="L402" s="239"/>
      <c r="M402" s="240"/>
      <c r="N402" s="241"/>
      <c r="O402" s="241"/>
      <c r="P402" s="241"/>
      <c r="Q402" s="241"/>
      <c r="R402" s="241"/>
      <c r="S402" s="241"/>
      <c r="T402" s="242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3" t="s">
        <v>208</v>
      </c>
      <c r="AU402" s="243" t="s">
        <v>81</v>
      </c>
      <c r="AV402" s="13" t="s">
        <v>79</v>
      </c>
      <c r="AW402" s="13" t="s">
        <v>33</v>
      </c>
      <c r="AX402" s="13" t="s">
        <v>72</v>
      </c>
      <c r="AY402" s="243" t="s">
        <v>196</v>
      </c>
    </row>
    <row r="403" s="13" customFormat="1">
      <c r="A403" s="13"/>
      <c r="B403" s="233"/>
      <c r="C403" s="234"/>
      <c r="D403" s="235" t="s">
        <v>208</v>
      </c>
      <c r="E403" s="236" t="s">
        <v>19</v>
      </c>
      <c r="F403" s="237" t="s">
        <v>3072</v>
      </c>
      <c r="G403" s="234"/>
      <c r="H403" s="236" t="s">
        <v>19</v>
      </c>
      <c r="I403" s="238"/>
      <c r="J403" s="234"/>
      <c r="K403" s="234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208</v>
      </c>
      <c r="AU403" s="243" t="s">
        <v>81</v>
      </c>
      <c r="AV403" s="13" t="s">
        <v>79</v>
      </c>
      <c r="AW403" s="13" t="s">
        <v>33</v>
      </c>
      <c r="AX403" s="13" t="s">
        <v>72</v>
      </c>
      <c r="AY403" s="243" t="s">
        <v>196</v>
      </c>
    </row>
    <row r="404" s="13" customFormat="1">
      <c r="A404" s="13"/>
      <c r="B404" s="233"/>
      <c r="C404" s="234"/>
      <c r="D404" s="235" t="s">
        <v>208</v>
      </c>
      <c r="E404" s="236" t="s">
        <v>19</v>
      </c>
      <c r="F404" s="237" t="s">
        <v>3073</v>
      </c>
      <c r="G404" s="234"/>
      <c r="H404" s="236" t="s">
        <v>19</v>
      </c>
      <c r="I404" s="238"/>
      <c r="J404" s="234"/>
      <c r="K404" s="234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208</v>
      </c>
      <c r="AU404" s="243" t="s">
        <v>81</v>
      </c>
      <c r="AV404" s="13" t="s">
        <v>79</v>
      </c>
      <c r="AW404" s="13" t="s">
        <v>33</v>
      </c>
      <c r="AX404" s="13" t="s">
        <v>72</v>
      </c>
      <c r="AY404" s="243" t="s">
        <v>196</v>
      </c>
    </row>
    <row r="405" s="13" customFormat="1">
      <c r="A405" s="13"/>
      <c r="B405" s="233"/>
      <c r="C405" s="234"/>
      <c r="D405" s="235" t="s">
        <v>208</v>
      </c>
      <c r="E405" s="236" t="s">
        <v>19</v>
      </c>
      <c r="F405" s="237" t="s">
        <v>401</v>
      </c>
      <c r="G405" s="234"/>
      <c r="H405" s="236" t="s">
        <v>19</v>
      </c>
      <c r="I405" s="238"/>
      <c r="J405" s="234"/>
      <c r="K405" s="234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208</v>
      </c>
      <c r="AU405" s="243" t="s">
        <v>81</v>
      </c>
      <c r="AV405" s="13" t="s">
        <v>79</v>
      </c>
      <c r="AW405" s="13" t="s">
        <v>33</v>
      </c>
      <c r="AX405" s="13" t="s">
        <v>72</v>
      </c>
      <c r="AY405" s="243" t="s">
        <v>196</v>
      </c>
    </row>
    <row r="406" s="14" customFormat="1">
      <c r="A406" s="14"/>
      <c r="B406" s="244"/>
      <c r="C406" s="245"/>
      <c r="D406" s="235" t="s">
        <v>208</v>
      </c>
      <c r="E406" s="246" t="s">
        <v>19</v>
      </c>
      <c r="F406" s="247" t="s">
        <v>79</v>
      </c>
      <c r="G406" s="245"/>
      <c r="H406" s="248">
        <v>1</v>
      </c>
      <c r="I406" s="249"/>
      <c r="J406" s="245"/>
      <c r="K406" s="245"/>
      <c r="L406" s="250"/>
      <c r="M406" s="251"/>
      <c r="N406" s="252"/>
      <c r="O406" s="252"/>
      <c r="P406" s="252"/>
      <c r="Q406" s="252"/>
      <c r="R406" s="252"/>
      <c r="S406" s="252"/>
      <c r="T406" s="253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4" t="s">
        <v>208</v>
      </c>
      <c r="AU406" s="254" t="s">
        <v>81</v>
      </c>
      <c r="AV406" s="14" t="s">
        <v>81</v>
      </c>
      <c r="AW406" s="14" t="s">
        <v>33</v>
      </c>
      <c r="AX406" s="14" t="s">
        <v>72</v>
      </c>
      <c r="AY406" s="254" t="s">
        <v>196</v>
      </c>
    </row>
    <row r="407" s="13" customFormat="1">
      <c r="A407" s="13"/>
      <c r="B407" s="233"/>
      <c r="C407" s="234"/>
      <c r="D407" s="235" t="s">
        <v>208</v>
      </c>
      <c r="E407" s="236" t="s">
        <v>19</v>
      </c>
      <c r="F407" s="237" t="s">
        <v>3076</v>
      </c>
      <c r="G407" s="234"/>
      <c r="H407" s="236" t="s">
        <v>19</v>
      </c>
      <c r="I407" s="238"/>
      <c r="J407" s="234"/>
      <c r="K407" s="234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208</v>
      </c>
      <c r="AU407" s="243" t="s">
        <v>81</v>
      </c>
      <c r="AV407" s="13" t="s">
        <v>79</v>
      </c>
      <c r="AW407" s="13" t="s">
        <v>33</v>
      </c>
      <c r="AX407" s="13" t="s">
        <v>72</v>
      </c>
      <c r="AY407" s="243" t="s">
        <v>196</v>
      </c>
    </row>
    <row r="408" s="13" customFormat="1">
      <c r="A408" s="13"/>
      <c r="B408" s="233"/>
      <c r="C408" s="234"/>
      <c r="D408" s="235" t="s">
        <v>208</v>
      </c>
      <c r="E408" s="236" t="s">
        <v>19</v>
      </c>
      <c r="F408" s="237" t="s">
        <v>3072</v>
      </c>
      <c r="G408" s="234"/>
      <c r="H408" s="236" t="s">
        <v>19</v>
      </c>
      <c r="I408" s="238"/>
      <c r="J408" s="234"/>
      <c r="K408" s="234"/>
      <c r="L408" s="239"/>
      <c r="M408" s="240"/>
      <c r="N408" s="241"/>
      <c r="O408" s="241"/>
      <c r="P408" s="241"/>
      <c r="Q408" s="241"/>
      <c r="R408" s="241"/>
      <c r="S408" s="241"/>
      <c r="T408" s="24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3" t="s">
        <v>208</v>
      </c>
      <c r="AU408" s="243" t="s">
        <v>81</v>
      </c>
      <c r="AV408" s="13" t="s">
        <v>79</v>
      </c>
      <c r="AW408" s="13" t="s">
        <v>33</v>
      </c>
      <c r="AX408" s="13" t="s">
        <v>72</v>
      </c>
      <c r="AY408" s="243" t="s">
        <v>196</v>
      </c>
    </row>
    <row r="409" s="13" customFormat="1">
      <c r="A409" s="13"/>
      <c r="B409" s="233"/>
      <c r="C409" s="234"/>
      <c r="D409" s="235" t="s">
        <v>208</v>
      </c>
      <c r="E409" s="236" t="s">
        <v>19</v>
      </c>
      <c r="F409" s="237" t="s">
        <v>3073</v>
      </c>
      <c r="G409" s="234"/>
      <c r="H409" s="236" t="s">
        <v>19</v>
      </c>
      <c r="I409" s="238"/>
      <c r="J409" s="234"/>
      <c r="K409" s="234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208</v>
      </c>
      <c r="AU409" s="243" t="s">
        <v>81</v>
      </c>
      <c r="AV409" s="13" t="s">
        <v>79</v>
      </c>
      <c r="AW409" s="13" t="s">
        <v>33</v>
      </c>
      <c r="AX409" s="13" t="s">
        <v>72</v>
      </c>
      <c r="AY409" s="243" t="s">
        <v>196</v>
      </c>
    </row>
    <row r="410" s="13" customFormat="1">
      <c r="A410" s="13"/>
      <c r="B410" s="233"/>
      <c r="C410" s="234"/>
      <c r="D410" s="235" t="s">
        <v>208</v>
      </c>
      <c r="E410" s="236" t="s">
        <v>19</v>
      </c>
      <c r="F410" s="237" t="s">
        <v>401</v>
      </c>
      <c r="G410" s="234"/>
      <c r="H410" s="236" t="s">
        <v>19</v>
      </c>
      <c r="I410" s="238"/>
      <c r="J410" s="234"/>
      <c r="K410" s="234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208</v>
      </c>
      <c r="AU410" s="243" t="s">
        <v>81</v>
      </c>
      <c r="AV410" s="13" t="s">
        <v>79</v>
      </c>
      <c r="AW410" s="13" t="s">
        <v>33</v>
      </c>
      <c r="AX410" s="13" t="s">
        <v>72</v>
      </c>
      <c r="AY410" s="243" t="s">
        <v>196</v>
      </c>
    </row>
    <row r="411" s="14" customFormat="1">
      <c r="A411" s="14"/>
      <c r="B411" s="244"/>
      <c r="C411" s="245"/>
      <c r="D411" s="235" t="s">
        <v>208</v>
      </c>
      <c r="E411" s="246" t="s">
        <v>19</v>
      </c>
      <c r="F411" s="247" t="s">
        <v>79</v>
      </c>
      <c r="G411" s="245"/>
      <c r="H411" s="248">
        <v>1</v>
      </c>
      <c r="I411" s="249"/>
      <c r="J411" s="245"/>
      <c r="K411" s="245"/>
      <c r="L411" s="250"/>
      <c r="M411" s="251"/>
      <c r="N411" s="252"/>
      <c r="O411" s="252"/>
      <c r="P411" s="252"/>
      <c r="Q411" s="252"/>
      <c r="R411" s="252"/>
      <c r="S411" s="252"/>
      <c r="T411" s="253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4" t="s">
        <v>208</v>
      </c>
      <c r="AU411" s="254" t="s">
        <v>81</v>
      </c>
      <c r="AV411" s="14" t="s">
        <v>81</v>
      </c>
      <c r="AW411" s="14" t="s">
        <v>33</v>
      </c>
      <c r="AX411" s="14" t="s">
        <v>72</v>
      </c>
      <c r="AY411" s="254" t="s">
        <v>196</v>
      </c>
    </row>
    <row r="412" s="15" customFormat="1">
      <c r="A412" s="15"/>
      <c r="B412" s="255"/>
      <c r="C412" s="256"/>
      <c r="D412" s="235" t="s">
        <v>208</v>
      </c>
      <c r="E412" s="257" t="s">
        <v>19</v>
      </c>
      <c r="F412" s="258" t="s">
        <v>219</v>
      </c>
      <c r="G412" s="256"/>
      <c r="H412" s="259">
        <v>2</v>
      </c>
      <c r="I412" s="260"/>
      <c r="J412" s="256"/>
      <c r="K412" s="256"/>
      <c r="L412" s="261"/>
      <c r="M412" s="262"/>
      <c r="N412" s="263"/>
      <c r="O412" s="263"/>
      <c r="P412" s="263"/>
      <c r="Q412" s="263"/>
      <c r="R412" s="263"/>
      <c r="S412" s="263"/>
      <c r="T412" s="264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T412" s="265" t="s">
        <v>208</v>
      </c>
      <c r="AU412" s="265" t="s">
        <v>81</v>
      </c>
      <c r="AV412" s="15" t="s">
        <v>204</v>
      </c>
      <c r="AW412" s="15" t="s">
        <v>33</v>
      </c>
      <c r="AX412" s="15" t="s">
        <v>79</v>
      </c>
      <c r="AY412" s="265" t="s">
        <v>196</v>
      </c>
    </row>
    <row r="413" s="2" customFormat="1" ht="16.5" customHeight="1">
      <c r="A413" s="41"/>
      <c r="B413" s="42"/>
      <c r="C413" s="280" t="s">
        <v>361</v>
      </c>
      <c r="D413" s="280" t="s">
        <v>407</v>
      </c>
      <c r="E413" s="281" t="s">
        <v>3140</v>
      </c>
      <c r="F413" s="282" t="s">
        <v>3141</v>
      </c>
      <c r="G413" s="283" t="s">
        <v>847</v>
      </c>
      <c r="H413" s="284">
        <v>1</v>
      </c>
      <c r="I413" s="285"/>
      <c r="J413" s="286">
        <f>ROUND(I413*H413,2)</f>
        <v>0</v>
      </c>
      <c r="K413" s="282" t="s">
        <v>19</v>
      </c>
      <c r="L413" s="287"/>
      <c r="M413" s="288" t="s">
        <v>19</v>
      </c>
      <c r="N413" s="289" t="s">
        <v>43</v>
      </c>
      <c r="O413" s="87"/>
      <c r="P413" s="224">
        <f>O413*H413</f>
        <v>0</v>
      </c>
      <c r="Q413" s="224">
        <v>0.025000000000000001</v>
      </c>
      <c r="R413" s="224">
        <f>Q413*H413</f>
        <v>0.025000000000000001</v>
      </c>
      <c r="S413" s="224">
        <v>0</v>
      </c>
      <c r="T413" s="225">
        <f>S413*H413</f>
        <v>0</v>
      </c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R413" s="226" t="s">
        <v>284</v>
      </c>
      <c r="AT413" s="226" t="s">
        <v>407</v>
      </c>
      <c r="AU413" s="226" t="s">
        <v>81</v>
      </c>
      <c r="AY413" s="20" t="s">
        <v>196</v>
      </c>
      <c r="BE413" s="227">
        <f>IF(N413="základní",J413,0)</f>
        <v>0</v>
      </c>
      <c r="BF413" s="227">
        <f>IF(N413="snížená",J413,0)</f>
        <v>0</v>
      </c>
      <c r="BG413" s="227">
        <f>IF(N413="zákl. přenesená",J413,0)</f>
        <v>0</v>
      </c>
      <c r="BH413" s="227">
        <f>IF(N413="sníž. přenesená",J413,0)</f>
        <v>0</v>
      </c>
      <c r="BI413" s="227">
        <f>IF(N413="nulová",J413,0)</f>
        <v>0</v>
      </c>
      <c r="BJ413" s="20" t="s">
        <v>79</v>
      </c>
      <c r="BK413" s="227">
        <f>ROUND(I413*H413,2)</f>
        <v>0</v>
      </c>
      <c r="BL413" s="20" t="s">
        <v>204</v>
      </c>
      <c r="BM413" s="226" t="s">
        <v>3142</v>
      </c>
    </row>
    <row r="414" s="13" customFormat="1">
      <c r="A414" s="13"/>
      <c r="B414" s="233"/>
      <c r="C414" s="234"/>
      <c r="D414" s="235" t="s">
        <v>208</v>
      </c>
      <c r="E414" s="236" t="s">
        <v>19</v>
      </c>
      <c r="F414" s="237" t="s">
        <v>3076</v>
      </c>
      <c r="G414" s="234"/>
      <c r="H414" s="236" t="s">
        <v>19</v>
      </c>
      <c r="I414" s="238"/>
      <c r="J414" s="234"/>
      <c r="K414" s="234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208</v>
      </c>
      <c r="AU414" s="243" t="s">
        <v>81</v>
      </c>
      <c r="AV414" s="13" t="s">
        <v>79</v>
      </c>
      <c r="AW414" s="13" t="s">
        <v>33</v>
      </c>
      <c r="AX414" s="13" t="s">
        <v>72</v>
      </c>
      <c r="AY414" s="243" t="s">
        <v>196</v>
      </c>
    </row>
    <row r="415" s="13" customFormat="1">
      <c r="A415" s="13"/>
      <c r="B415" s="233"/>
      <c r="C415" s="234"/>
      <c r="D415" s="235" t="s">
        <v>208</v>
      </c>
      <c r="E415" s="236" t="s">
        <v>19</v>
      </c>
      <c r="F415" s="237" t="s">
        <v>3077</v>
      </c>
      <c r="G415" s="234"/>
      <c r="H415" s="236" t="s">
        <v>19</v>
      </c>
      <c r="I415" s="238"/>
      <c r="J415" s="234"/>
      <c r="K415" s="234"/>
      <c r="L415" s="239"/>
      <c r="M415" s="240"/>
      <c r="N415" s="241"/>
      <c r="O415" s="241"/>
      <c r="P415" s="241"/>
      <c r="Q415" s="241"/>
      <c r="R415" s="241"/>
      <c r="S415" s="241"/>
      <c r="T415" s="24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3" t="s">
        <v>208</v>
      </c>
      <c r="AU415" s="243" t="s">
        <v>81</v>
      </c>
      <c r="AV415" s="13" t="s">
        <v>79</v>
      </c>
      <c r="AW415" s="13" t="s">
        <v>33</v>
      </c>
      <c r="AX415" s="13" t="s">
        <v>72</v>
      </c>
      <c r="AY415" s="243" t="s">
        <v>196</v>
      </c>
    </row>
    <row r="416" s="13" customFormat="1">
      <c r="A416" s="13"/>
      <c r="B416" s="233"/>
      <c r="C416" s="234"/>
      <c r="D416" s="235" t="s">
        <v>208</v>
      </c>
      <c r="E416" s="236" t="s">
        <v>19</v>
      </c>
      <c r="F416" s="237" t="s">
        <v>3078</v>
      </c>
      <c r="G416" s="234"/>
      <c r="H416" s="236" t="s">
        <v>19</v>
      </c>
      <c r="I416" s="238"/>
      <c r="J416" s="234"/>
      <c r="K416" s="234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208</v>
      </c>
      <c r="AU416" s="243" t="s">
        <v>81</v>
      </c>
      <c r="AV416" s="13" t="s">
        <v>79</v>
      </c>
      <c r="AW416" s="13" t="s">
        <v>33</v>
      </c>
      <c r="AX416" s="13" t="s">
        <v>72</v>
      </c>
      <c r="AY416" s="243" t="s">
        <v>196</v>
      </c>
    </row>
    <row r="417" s="13" customFormat="1">
      <c r="A417" s="13"/>
      <c r="B417" s="233"/>
      <c r="C417" s="234"/>
      <c r="D417" s="235" t="s">
        <v>208</v>
      </c>
      <c r="E417" s="236" t="s">
        <v>19</v>
      </c>
      <c r="F417" s="237" t="s">
        <v>401</v>
      </c>
      <c r="G417" s="234"/>
      <c r="H417" s="236" t="s">
        <v>19</v>
      </c>
      <c r="I417" s="238"/>
      <c r="J417" s="234"/>
      <c r="K417" s="234"/>
      <c r="L417" s="239"/>
      <c r="M417" s="240"/>
      <c r="N417" s="241"/>
      <c r="O417" s="241"/>
      <c r="P417" s="241"/>
      <c r="Q417" s="241"/>
      <c r="R417" s="241"/>
      <c r="S417" s="241"/>
      <c r="T417" s="24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3" t="s">
        <v>208</v>
      </c>
      <c r="AU417" s="243" t="s">
        <v>81</v>
      </c>
      <c r="AV417" s="13" t="s">
        <v>79</v>
      </c>
      <c r="AW417" s="13" t="s">
        <v>33</v>
      </c>
      <c r="AX417" s="13" t="s">
        <v>72</v>
      </c>
      <c r="AY417" s="243" t="s">
        <v>196</v>
      </c>
    </row>
    <row r="418" s="14" customFormat="1">
      <c r="A418" s="14"/>
      <c r="B418" s="244"/>
      <c r="C418" s="245"/>
      <c r="D418" s="235" t="s">
        <v>208</v>
      </c>
      <c r="E418" s="246" t="s">
        <v>19</v>
      </c>
      <c r="F418" s="247" t="s">
        <v>79</v>
      </c>
      <c r="G418" s="245"/>
      <c r="H418" s="248">
        <v>1</v>
      </c>
      <c r="I418" s="249"/>
      <c r="J418" s="245"/>
      <c r="K418" s="245"/>
      <c r="L418" s="250"/>
      <c r="M418" s="251"/>
      <c r="N418" s="252"/>
      <c r="O418" s="252"/>
      <c r="P418" s="252"/>
      <c r="Q418" s="252"/>
      <c r="R418" s="252"/>
      <c r="S418" s="252"/>
      <c r="T418" s="253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4" t="s">
        <v>208</v>
      </c>
      <c r="AU418" s="254" t="s">
        <v>81</v>
      </c>
      <c r="AV418" s="14" t="s">
        <v>81</v>
      </c>
      <c r="AW418" s="14" t="s">
        <v>33</v>
      </c>
      <c r="AX418" s="14" t="s">
        <v>72</v>
      </c>
      <c r="AY418" s="254" t="s">
        <v>196</v>
      </c>
    </row>
    <row r="419" s="15" customFormat="1">
      <c r="A419" s="15"/>
      <c r="B419" s="255"/>
      <c r="C419" s="256"/>
      <c r="D419" s="235" t="s">
        <v>208</v>
      </c>
      <c r="E419" s="257" t="s">
        <v>19</v>
      </c>
      <c r="F419" s="258" t="s">
        <v>219</v>
      </c>
      <c r="G419" s="256"/>
      <c r="H419" s="259">
        <v>1</v>
      </c>
      <c r="I419" s="260"/>
      <c r="J419" s="256"/>
      <c r="K419" s="256"/>
      <c r="L419" s="261"/>
      <c r="M419" s="262"/>
      <c r="N419" s="263"/>
      <c r="O419" s="263"/>
      <c r="P419" s="263"/>
      <c r="Q419" s="263"/>
      <c r="R419" s="263"/>
      <c r="S419" s="263"/>
      <c r="T419" s="264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T419" s="265" t="s">
        <v>208</v>
      </c>
      <c r="AU419" s="265" t="s">
        <v>81</v>
      </c>
      <c r="AV419" s="15" t="s">
        <v>204</v>
      </c>
      <c r="AW419" s="15" t="s">
        <v>33</v>
      </c>
      <c r="AX419" s="15" t="s">
        <v>79</v>
      </c>
      <c r="AY419" s="265" t="s">
        <v>196</v>
      </c>
    </row>
    <row r="420" s="2" customFormat="1" ht="16.5" customHeight="1">
      <c r="A420" s="41"/>
      <c r="B420" s="42"/>
      <c r="C420" s="280" t="s">
        <v>7</v>
      </c>
      <c r="D420" s="280" t="s">
        <v>407</v>
      </c>
      <c r="E420" s="281" t="s">
        <v>3143</v>
      </c>
      <c r="F420" s="282" t="s">
        <v>3144</v>
      </c>
      <c r="G420" s="283" t="s">
        <v>847</v>
      </c>
      <c r="H420" s="284">
        <v>1</v>
      </c>
      <c r="I420" s="285"/>
      <c r="J420" s="286">
        <f>ROUND(I420*H420,2)</f>
        <v>0</v>
      </c>
      <c r="K420" s="282" t="s">
        <v>19</v>
      </c>
      <c r="L420" s="287"/>
      <c r="M420" s="288" t="s">
        <v>19</v>
      </c>
      <c r="N420" s="289" t="s">
        <v>43</v>
      </c>
      <c r="O420" s="87"/>
      <c r="P420" s="224">
        <f>O420*H420</f>
        <v>0</v>
      </c>
      <c r="Q420" s="224">
        <v>0.025000000000000001</v>
      </c>
      <c r="R420" s="224">
        <f>Q420*H420</f>
        <v>0.025000000000000001</v>
      </c>
      <c r="S420" s="224">
        <v>0</v>
      </c>
      <c r="T420" s="225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26" t="s">
        <v>284</v>
      </c>
      <c r="AT420" s="226" t="s">
        <v>407</v>
      </c>
      <c r="AU420" s="226" t="s">
        <v>81</v>
      </c>
      <c r="AY420" s="20" t="s">
        <v>196</v>
      </c>
      <c r="BE420" s="227">
        <f>IF(N420="základní",J420,0)</f>
        <v>0</v>
      </c>
      <c r="BF420" s="227">
        <f>IF(N420="snížená",J420,0)</f>
        <v>0</v>
      </c>
      <c r="BG420" s="227">
        <f>IF(N420="zákl. přenesená",J420,0)</f>
        <v>0</v>
      </c>
      <c r="BH420" s="227">
        <f>IF(N420="sníž. přenesená",J420,0)</f>
        <v>0</v>
      </c>
      <c r="BI420" s="227">
        <f>IF(N420="nulová",J420,0)</f>
        <v>0</v>
      </c>
      <c r="BJ420" s="20" t="s">
        <v>79</v>
      </c>
      <c r="BK420" s="227">
        <f>ROUND(I420*H420,2)</f>
        <v>0</v>
      </c>
      <c r="BL420" s="20" t="s">
        <v>204</v>
      </c>
      <c r="BM420" s="226" t="s">
        <v>3145</v>
      </c>
    </row>
    <row r="421" s="13" customFormat="1">
      <c r="A421" s="13"/>
      <c r="B421" s="233"/>
      <c r="C421" s="234"/>
      <c r="D421" s="235" t="s">
        <v>208</v>
      </c>
      <c r="E421" s="236" t="s">
        <v>19</v>
      </c>
      <c r="F421" s="237" t="s">
        <v>3076</v>
      </c>
      <c r="G421" s="234"/>
      <c r="H421" s="236" t="s">
        <v>19</v>
      </c>
      <c r="I421" s="238"/>
      <c r="J421" s="234"/>
      <c r="K421" s="234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208</v>
      </c>
      <c r="AU421" s="243" t="s">
        <v>81</v>
      </c>
      <c r="AV421" s="13" t="s">
        <v>79</v>
      </c>
      <c r="AW421" s="13" t="s">
        <v>33</v>
      </c>
      <c r="AX421" s="13" t="s">
        <v>72</v>
      </c>
      <c r="AY421" s="243" t="s">
        <v>196</v>
      </c>
    </row>
    <row r="422" s="13" customFormat="1">
      <c r="A422" s="13"/>
      <c r="B422" s="233"/>
      <c r="C422" s="234"/>
      <c r="D422" s="235" t="s">
        <v>208</v>
      </c>
      <c r="E422" s="236" t="s">
        <v>19</v>
      </c>
      <c r="F422" s="237" t="s">
        <v>3079</v>
      </c>
      <c r="G422" s="234"/>
      <c r="H422" s="236" t="s">
        <v>19</v>
      </c>
      <c r="I422" s="238"/>
      <c r="J422" s="234"/>
      <c r="K422" s="234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208</v>
      </c>
      <c r="AU422" s="243" t="s">
        <v>81</v>
      </c>
      <c r="AV422" s="13" t="s">
        <v>79</v>
      </c>
      <c r="AW422" s="13" t="s">
        <v>33</v>
      </c>
      <c r="AX422" s="13" t="s">
        <v>72</v>
      </c>
      <c r="AY422" s="243" t="s">
        <v>196</v>
      </c>
    </row>
    <row r="423" s="13" customFormat="1">
      <c r="A423" s="13"/>
      <c r="B423" s="233"/>
      <c r="C423" s="234"/>
      <c r="D423" s="235" t="s">
        <v>208</v>
      </c>
      <c r="E423" s="236" t="s">
        <v>19</v>
      </c>
      <c r="F423" s="237" t="s">
        <v>3080</v>
      </c>
      <c r="G423" s="234"/>
      <c r="H423" s="236" t="s">
        <v>19</v>
      </c>
      <c r="I423" s="238"/>
      <c r="J423" s="234"/>
      <c r="K423" s="234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208</v>
      </c>
      <c r="AU423" s="243" t="s">
        <v>81</v>
      </c>
      <c r="AV423" s="13" t="s">
        <v>79</v>
      </c>
      <c r="AW423" s="13" t="s">
        <v>33</v>
      </c>
      <c r="AX423" s="13" t="s">
        <v>72</v>
      </c>
      <c r="AY423" s="243" t="s">
        <v>196</v>
      </c>
    </row>
    <row r="424" s="13" customFormat="1">
      <c r="A424" s="13"/>
      <c r="B424" s="233"/>
      <c r="C424" s="234"/>
      <c r="D424" s="235" t="s">
        <v>208</v>
      </c>
      <c r="E424" s="236" t="s">
        <v>19</v>
      </c>
      <c r="F424" s="237" t="s">
        <v>401</v>
      </c>
      <c r="G424" s="234"/>
      <c r="H424" s="236" t="s">
        <v>19</v>
      </c>
      <c r="I424" s="238"/>
      <c r="J424" s="234"/>
      <c r="K424" s="234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208</v>
      </c>
      <c r="AU424" s="243" t="s">
        <v>81</v>
      </c>
      <c r="AV424" s="13" t="s">
        <v>79</v>
      </c>
      <c r="AW424" s="13" t="s">
        <v>33</v>
      </c>
      <c r="AX424" s="13" t="s">
        <v>72</v>
      </c>
      <c r="AY424" s="243" t="s">
        <v>196</v>
      </c>
    </row>
    <row r="425" s="14" customFormat="1">
      <c r="A425" s="14"/>
      <c r="B425" s="244"/>
      <c r="C425" s="245"/>
      <c r="D425" s="235" t="s">
        <v>208</v>
      </c>
      <c r="E425" s="246" t="s">
        <v>19</v>
      </c>
      <c r="F425" s="247" t="s">
        <v>79</v>
      </c>
      <c r="G425" s="245"/>
      <c r="H425" s="248">
        <v>1</v>
      </c>
      <c r="I425" s="249"/>
      <c r="J425" s="245"/>
      <c r="K425" s="245"/>
      <c r="L425" s="250"/>
      <c r="M425" s="251"/>
      <c r="N425" s="252"/>
      <c r="O425" s="252"/>
      <c r="P425" s="252"/>
      <c r="Q425" s="252"/>
      <c r="R425" s="252"/>
      <c r="S425" s="252"/>
      <c r="T425" s="253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4" t="s">
        <v>208</v>
      </c>
      <c r="AU425" s="254" t="s">
        <v>81</v>
      </c>
      <c r="AV425" s="14" t="s">
        <v>81</v>
      </c>
      <c r="AW425" s="14" t="s">
        <v>33</v>
      </c>
      <c r="AX425" s="14" t="s">
        <v>72</v>
      </c>
      <c r="AY425" s="254" t="s">
        <v>196</v>
      </c>
    </row>
    <row r="426" s="15" customFormat="1">
      <c r="A426" s="15"/>
      <c r="B426" s="255"/>
      <c r="C426" s="256"/>
      <c r="D426" s="235" t="s">
        <v>208</v>
      </c>
      <c r="E426" s="257" t="s">
        <v>19</v>
      </c>
      <c r="F426" s="258" t="s">
        <v>219</v>
      </c>
      <c r="G426" s="256"/>
      <c r="H426" s="259">
        <v>1</v>
      </c>
      <c r="I426" s="260"/>
      <c r="J426" s="256"/>
      <c r="K426" s="256"/>
      <c r="L426" s="261"/>
      <c r="M426" s="262"/>
      <c r="N426" s="263"/>
      <c r="O426" s="263"/>
      <c r="P426" s="263"/>
      <c r="Q426" s="263"/>
      <c r="R426" s="263"/>
      <c r="S426" s="263"/>
      <c r="T426" s="264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65" t="s">
        <v>208</v>
      </c>
      <c r="AU426" s="265" t="s">
        <v>81</v>
      </c>
      <c r="AV426" s="15" t="s">
        <v>204</v>
      </c>
      <c r="AW426" s="15" t="s">
        <v>33</v>
      </c>
      <c r="AX426" s="15" t="s">
        <v>79</v>
      </c>
      <c r="AY426" s="265" t="s">
        <v>196</v>
      </c>
    </row>
    <row r="427" s="2" customFormat="1" ht="24.15" customHeight="1">
      <c r="A427" s="41"/>
      <c r="B427" s="42"/>
      <c r="C427" s="215" t="s">
        <v>478</v>
      </c>
      <c r="D427" s="215" t="s">
        <v>199</v>
      </c>
      <c r="E427" s="216" t="s">
        <v>3146</v>
      </c>
      <c r="F427" s="217" t="s">
        <v>3147</v>
      </c>
      <c r="G427" s="218" t="s">
        <v>317</v>
      </c>
      <c r="H427" s="219">
        <v>0.001</v>
      </c>
      <c r="I427" s="220"/>
      <c r="J427" s="221">
        <f>ROUND(I427*H427,2)</f>
        <v>0</v>
      </c>
      <c r="K427" s="217" t="s">
        <v>203</v>
      </c>
      <c r="L427" s="47"/>
      <c r="M427" s="222" t="s">
        <v>19</v>
      </c>
      <c r="N427" s="223" t="s">
        <v>43</v>
      </c>
      <c r="O427" s="87"/>
      <c r="P427" s="224">
        <f>O427*H427</f>
        <v>0</v>
      </c>
      <c r="Q427" s="224">
        <v>0</v>
      </c>
      <c r="R427" s="224">
        <f>Q427*H427</f>
        <v>0</v>
      </c>
      <c r="S427" s="224">
        <v>0</v>
      </c>
      <c r="T427" s="225">
        <f>S427*H427</f>
        <v>0</v>
      </c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R427" s="226" t="s">
        <v>204</v>
      </c>
      <c r="AT427" s="226" t="s">
        <v>199</v>
      </c>
      <c r="AU427" s="226" t="s">
        <v>81</v>
      </c>
      <c r="AY427" s="20" t="s">
        <v>196</v>
      </c>
      <c r="BE427" s="227">
        <f>IF(N427="základní",J427,0)</f>
        <v>0</v>
      </c>
      <c r="BF427" s="227">
        <f>IF(N427="snížená",J427,0)</f>
        <v>0</v>
      </c>
      <c r="BG427" s="227">
        <f>IF(N427="zákl. přenesená",J427,0)</f>
        <v>0</v>
      </c>
      <c r="BH427" s="227">
        <f>IF(N427="sníž. přenesená",J427,0)</f>
        <v>0</v>
      </c>
      <c r="BI427" s="227">
        <f>IF(N427="nulová",J427,0)</f>
        <v>0</v>
      </c>
      <c r="BJ427" s="20" t="s">
        <v>79</v>
      </c>
      <c r="BK427" s="227">
        <f>ROUND(I427*H427,2)</f>
        <v>0</v>
      </c>
      <c r="BL427" s="20" t="s">
        <v>204</v>
      </c>
      <c r="BM427" s="226" t="s">
        <v>3148</v>
      </c>
    </row>
    <row r="428" s="2" customFormat="1">
      <c r="A428" s="41"/>
      <c r="B428" s="42"/>
      <c r="C428" s="43"/>
      <c r="D428" s="228" t="s">
        <v>206</v>
      </c>
      <c r="E428" s="43"/>
      <c r="F428" s="229" t="s">
        <v>3149</v>
      </c>
      <c r="G428" s="43"/>
      <c r="H428" s="43"/>
      <c r="I428" s="230"/>
      <c r="J428" s="43"/>
      <c r="K428" s="43"/>
      <c r="L428" s="47"/>
      <c r="M428" s="231"/>
      <c r="N428" s="232"/>
      <c r="O428" s="87"/>
      <c r="P428" s="87"/>
      <c r="Q428" s="87"/>
      <c r="R428" s="87"/>
      <c r="S428" s="87"/>
      <c r="T428" s="88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T428" s="20" t="s">
        <v>206</v>
      </c>
      <c r="AU428" s="20" t="s">
        <v>81</v>
      </c>
    </row>
    <row r="429" s="13" customFormat="1">
      <c r="A429" s="13"/>
      <c r="B429" s="233"/>
      <c r="C429" s="234"/>
      <c r="D429" s="235" t="s">
        <v>208</v>
      </c>
      <c r="E429" s="236" t="s">
        <v>19</v>
      </c>
      <c r="F429" s="237" t="s">
        <v>3150</v>
      </c>
      <c r="G429" s="234"/>
      <c r="H429" s="236" t="s">
        <v>19</v>
      </c>
      <c r="I429" s="238"/>
      <c r="J429" s="234"/>
      <c r="K429" s="234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208</v>
      </c>
      <c r="AU429" s="243" t="s">
        <v>81</v>
      </c>
      <c r="AV429" s="13" t="s">
        <v>79</v>
      </c>
      <c r="AW429" s="13" t="s">
        <v>33</v>
      </c>
      <c r="AX429" s="13" t="s">
        <v>72</v>
      </c>
      <c r="AY429" s="243" t="s">
        <v>196</v>
      </c>
    </row>
    <row r="430" s="13" customFormat="1">
      <c r="A430" s="13"/>
      <c r="B430" s="233"/>
      <c r="C430" s="234"/>
      <c r="D430" s="235" t="s">
        <v>208</v>
      </c>
      <c r="E430" s="236" t="s">
        <v>19</v>
      </c>
      <c r="F430" s="237" t="s">
        <v>3151</v>
      </c>
      <c r="G430" s="234"/>
      <c r="H430" s="236" t="s">
        <v>19</v>
      </c>
      <c r="I430" s="238"/>
      <c r="J430" s="234"/>
      <c r="K430" s="234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208</v>
      </c>
      <c r="AU430" s="243" t="s">
        <v>81</v>
      </c>
      <c r="AV430" s="13" t="s">
        <v>79</v>
      </c>
      <c r="AW430" s="13" t="s">
        <v>33</v>
      </c>
      <c r="AX430" s="13" t="s">
        <v>72</v>
      </c>
      <c r="AY430" s="243" t="s">
        <v>196</v>
      </c>
    </row>
    <row r="431" s="13" customFormat="1">
      <c r="A431" s="13"/>
      <c r="B431" s="233"/>
      <c r="C431" s="234"/>
      <c r="D431" s="235" t="s">
        <v>208</v>
      </c>
      <c r="E431" s="236" t="s">
        <v>19</v>
      </c>
      <c r="F431" s="237" t="s">
        <v>3061</v>
      </c>
      <c r="G431" s="234"/>
      <c r="H431" s="236" t="s">
        <v>19</v>
      </c>
      <c r="I431" s="238"/>
      <c r="J431" s="234"/>
      <c r="K431" s="234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208</v>
      </c>
      <c r="AU431" s="243" t="s">
        <v>81</v>
      </c>
      <c r="AV431" s="13" t="s">
        <v>79</v>
      </c>
      <c r="AW431" s="13" t="s">
        <v>33</v>
      </c>
      <c r="AX431" s="13" t="s">
        <v>72</v>
      </c>
      <c r="AY431" s="243" t="s">
        <v>196</v>
      </c>
    </row>
    <row r="432" s="13" customFormat="1">
      <c r="A432" s="13"/>
      <c r="B432" s="233"/>
      <c r="C432" s="234"/>
      <c r="D432" s="235" t="s">
        <v>208</v>
      </c>
      <c r="E432" s="236" t="s">
        <v>19</v>
      </c>
      <c r="F432" s="237" t="s">
        <v>3062</v>
      </c>
      <c r="G432" s="234"/>
      <c r="H432" s="236" t="s">
        <v>19</v>
      </c>
      <c r="I432" s="238"/>
      <c r="J432" s="234"/>
      <c r="K432" s="234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208</v>
      </c>
      <c r="AU432" s="243" t="s">
        <v>81</v>
      </c>
      <c r="AV432" s="13" t="s">
        <v>79</v>
      </c>
      <c r="AW432" s="13" t="s">
        <v>33</v>
      </c>
      <c r="AX432" s="13" t="s">
        <v>72</v>
      </c>
      <c r="AY432" s="243" t="s">
        <v>196</v>
      </c>
    </row>
    <row r="433" s="13" customFormat="1">
      <c r="A433" s="13"/>
      <c r="B433" s="233"/>
      <c r="C433" s="234"/>
      <c r="D433" s="235" t="s">
        <v>208</v>
      </c>
      <c r="E433" s="236" t="s">
        <v>19</v>
      </c>
      <c r="F433" s="237" t="s">
        <v>3063</v>
      </c>
      <c r="G433" s="234"/>
      <c r="H433" s="236" t="s">
        <v>19</v>
      </c>
      <c r="I433" s="238"/>
      <c r="J433" s="234"/>
      <c r="K433" s="234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208</v>
      </c>
      <c r="AU433" s="243" t="s">
        <v>81</v>
      </c>
      <c r="AV433" s="13" t="s">
        <v>79</v>
      </c>
      <c r="AW433" s="13" t="s">
        <v>33</v>
      </c>
      <c r="AX433" s="13" t="s">
        <v>72</v>
      </c>
      <c r="AY433" s="243" t="s">
        <v>196</v>
      </c>
    </row>
    <row r="434" s="13" customFormat="1">
      <c r="A434" s="13"/>
      <c r="B434" s="233"/>
      <c r="C434" s="234"/>
      <c r="D434" s="235" t="s">
        <v>208</v>
      </c>
      <c r="E434" s="236" t="s">
        <v>19</v>
      </c>
      <c r="F434" s="237" t="s">
        <v>489</v>
      </c>
      <c r="G434" s="234"/>
      <c r="H434" s="236" t="s">
        <v>19</v>
      </c>
      <c r="I434" s="238"/>
      <c r="J434" s="234"/>
      <c r="K434" s="234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208</v>
      </c>
      <c r="AU434" s="243" t="s">
        <v>81</v>
      </c>
      <c r="AV434" s="13" t="s">
        <v>79</v>
      </c>
      <c r="AW434" s="13" t="s">
        <v>33</v>
      </c>
      <c r="AX434" s="13" t="s">
        <v>72</v>
      </c>
      <c r="AY434" s="243" t="s">
        <v>196</v>
      </c>
    </row>
    <row r="435" s="14" customFormat="1">
      <c r="A435" s="14"/>
      <c r="B435" s="244"/>
      <c r="C435" s="245"/>
      <c r="D435" s="235" t="s">
        <v>208</v>
      </c>
      <c r="E435" s="246" t="s">
        <v>19</v>
      </c>
      <c r="F435" s="247" t="s">
        <v>3152</v>
      </c>
      <c r="G435" s="245"/>
      <c r="H435" s="248">
        <v>8</v>
      </c>
      <c r="I435" s="249"/>
      <c r="J435" s="245"/>
      <c r="K435" s="245"/>
      <c r="L435" s="250"/>
      <c r="M435" s="251"/>
      <c r="N435" s="252"/>
      <c r="O435" s="252"/>
      <c r="P435" s="252"/>
      <c r="Q435" s="252"/>
      <c r="R435" s="252"/>
      <c r="S435" s="252"/>
      <c r="T435" s="253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4" t="s">
        <v>208</v>
      </c>
      <c r="AU435" s="254" t="s">
        <v>81</v>
      </c>
      <c r="AV435" s="14" t="s">
        <v>81</v>
      </c>
      <c r="AW435" s="14" t="s">
        <v>33</v>
      </c>
      <c r="AX435" s="14" t="s">
        <v>72</v>
      </c>
      <c r="AY435" s="254" t="s">
        <v>196</v>
      </c>
    </row>
    <row r="436" s="13" customFormat="1">
      <c r="A436" s="13"/>
      <c r="B436" s="233"/>
      <c r="C436" s="234"/>
      <c r="D436" s="235" t="s">
        <v>208</v>
      </c>
      <c r="E436" s="236" t="s">
        <v>19</v>
      </c>
      <c r="F436" s="237" t="s">
        <v>3061</v>
      </c>
      <c r="G436" s="234"/>
      <c r="H436" s="236" t="s">
        <v>19</v>
      </c>
      <c r="I436" s="238"/>
      <c r="J436" s="234"/>
      <c r="K436" s="234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208</v>
      </c>
      <c r="AU436" s="243" t="s">
        <v>81</v>
      </c>
      <c r="AV436" s="13" t="s">
        <v>79</v>
      </c>
      <c r="AW436" s="13" t="s">
        <v>33</v>
      </c>
      <c r="AX436" s="13" t="s">
        <v>72</v>
      </c>
      <c r="AY436" s="243" t="s">
        <v>196</v>
      </c>
    </row>
    <row r="437" s="13" customFormat="1">
      <c r="A437" s="13"/>
      <c r="B437" s="233"/>
      <c r="C437" s="234"/>
      <c r="D437" s="235" t="s">
        <v>208</v>
      </c>
      <c r="E437" s="236" t="s">
        <v>19</v>
      </c>
      <c r="F437" s="237" t="s">
        <v>3062</v>
      </c>
      <c r="G437" s="234"/>
      <c r="H437" s="236" t="s">
        <v>19</v>
      </c>
      <c r="I437" s="238"/>
      <c r="J437" s="234"/>
      <c r="K437" s="234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208</v>
      </c>
      <c r="AU437" s="243" t="s">
        <v>81</v>
      </c>
      <c r="AV437" s="13" t="s">
        <v>79</v>
      </c>
      <c r="AW437" s="13" t="s">
        <v>33</v>
      </c>
      <c r="AX437" s="13" t="s">
        <v>72</v>
      </c>
      <c r="AY437" s="243" t="s">
        <v>196</v>
      </c>
    </row>
    <row r="438" s="13" customFormat="1">
      <c r="A438" s="13"/>
      <c r="B438" s="233"/>
      <c r="C438" s="234"/>
      <c r="D438" s="235" t="s">
        <v>208</v>
      </c>
      <c r="E438" s="236" t="s">
        <v>19</v>
      </c>
      <c r="F438" s="237" t="s">
        <v>3063</v>
      </c>
      <c r="G438" s="234"/>
      <c r="H438" s="236" t="s">
        <v>19</v>
      </c>
      <c r="I438" s="238"/>
      <c r="J438" s="234"/>
      <c r="K438" s="234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208</v>
      </c>
      <c r="AU438" s="243" t="s">
        <v>81</v>
      </c>
      <c r="AV438" s="13" t="s">
        <v>79</v>
      </c>
      <c r="AW438" s="13" t="s">
        <v>33</v>
      </c>
      <c r="AX438" s="13" t="s">
        <v>72</v>
      </c>
      <c r="AY438" s="243" t="s">
        <v>196</v>
      </c>
    </row>
    <row r="439" s="13" customFormat="1">
      <c r="A439" s="13"/>
      <c r="B439" s="233"/>
      <c r="C439" s="234"/>
      <c r="D439" s="235" t="s">
        <v>208</v>
      </c>
      <c r="E439" s="236" t="s">
        <v>19</v>
      </c>
      <c r="F439" s="237" t="s">
        <v>401</v>
      </c>
      <c r="G439" s="234"/>
      <c r="H439" s="236" t="s">
        <v>19</v>
      </c>
      <c r="I439" s="238"/>
      <c r="J439" s="234"/>
      <c r="K439" s="234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208</v>
      </c>
      <c r="AU439" s="243" t="s">
        <v>81</v>
      </c>
      <c r="AV439" s="13" t="s">
        <v>79</v>
      </c>
      <c r="AW439" s="13" t="s">
        <v>33</v>
      </c>
      <c r="AX439" s="13" t="s">
        <v>72</v>
      </c>
      <c r="AY439" s="243" t="s">
        <v>196</v>
      </c>
    </row>
    <row r="440" s="14" customFormat="1">
      <c r="A440" s="14"/>
      <c r="B440" s="244"/>
      <c r="C440" s="245"/>
      <c r="D440" s="235" t="s">
        <v>208</v>
      </c>
      <c r="E440" s="246" t="s">
        <v>19</v>
      </c>
      <c r="F440" s="247" t="s">
        <v>3153</v>
      </c>
      <c r="G440" s="245"/>
      <c r="H440" s="248">
        <v>16</v>
      </c>
      <c r="I440" s="249"/>
      <c r="J440" s="245"/>
      <c r="K440" s="245"/>
      <c r="L440" s="250"/>
      <c r="M440" s="251"/>
      <c r="N440" s="252"/>
      <c r="O440" s="252"/>
      <c r="P440" s="252"/>
      <c r="Q440" s="252"/>
      <c r="R440" s="252"/>
      <c r="S440" s="252"/>
      <c r="T440" s="253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4" t="s">
        <v>208</v>
      </c>
      <c r="AU440" s="254" t="s">
        <v>81</v>
      </c>
      <c r="AV440" s="14" t="s">
        <v>81</v>
      </c>
      <c r="AW440" s="14" t="s">
        <v>33</v>
      </c>
      <c r="AX440" s="14" t="s">
        <v>72</v>
      </c>
      <c r="AY440" s="254" t="s">
        <v>196</v>
      </c>
    </row>
    <row r="441" s="13" customFormat="1">
      <c r="A441" s="13"/>
      <c r="B441" s="233"/>
      <c r="C441" s="234"/>
      <c r="D441" s="235" t="s">
        <v>208</v>
      </c>
      <c r="E441" s="236" t="s">
        <v>19</v>
      </c>
      <c r="F441" s="237" t="s">
        <v>3061</v>
      </c>
      <c r="G441" s="234"/>
      <c r="H441" s="236" t="s">
        <v>19</v>
      </c>
      <c r="I441" s="238"/>
      <c r="J441" s="234"/>
      <c r="K441" s="234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208</v>
      </c>
      <c r="AU441" s="243" t="s">
        <v>81</v>
      </c>
      <c r="AV441" s="13" t="s">
        <v>79</v>
      </c>
      <c r="AW441" s="13" t="s">
        <v>33</v>
      </c>
      <c r="AX441" s="13" t="s">
        <v>72</v>
      </c>
      <c r="AY441" s="243" t="s">
        <v>196</v>
      </c>
    </row>
    <row r="442" s="13" customFormat="1">
      <c r="A442" s="13"/>
      <c r="B442" s="233"/>
      <c r="C442" s="234"/>
      <c r="D442" s="235" t="s">
        <v>208</v>
      </c>
      <c r="E442" s="236" t="s">
        <v>19</v>
      </c>
      <c r="F442" s="237" t="s">
        <v>3062</v>
      </c>
      <c r="G442" s="234"/>
      <c r="H442" s="236" t="s">
        <v>19</v>
      </c>
      <c r="I442" s="238"/>
      <c r="J442" s="234"/>
      <c r="K442" s="234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208</v>
      </c>
      <c r="AU442" s="243" t="s">
        <v>81</v>
      </c>
      <c r="AV442" s="13" t="s">
        <v>79</v>
      </c>
      <c r="AW442" s="13" t="s">
        <v>33</v>
      </c>
      <c r="AX442" s="13" t="s">
        <v>72</v>
      </c>
      <c r="AY442" s="243" t="s">
        <v>196</v>
      </c>
    </row>
    <row r="443" s="13" customFormat="1">
      <c r="A443" s="13"/>
      <c r="B443" s="233"/>
      <c r="C443" s="234"/>
      <c r="D443" s="235" t="s">
        <v>208</v>
      </c>
      <c r="E443" s="236" t="s">
        <v>19</v>
      </c>
      <c r="F443" s="237" t="s">
        <v>3063</v>
      </c>
      <c r="G443" s="234"/>
      <c r="H443" s="236" t="s">
        <v>19</v>
      </c>
      <c r="I443" s="238"/>
      <c r="J443" s="234"/>
      <c r="K443" s="234"/>
      <c r="L443" s="239"/>
      <c r="M443" s="240"/>
      <c r="N443" s="241"/>
      <c r="O443" s="241"/>
      <c r="P443" s="241"/>
      <c r="Q443" s="241"/>
      <c r="R443" s="241"/>
      <c r="S443" s="241"/>
      <c r="T443" s="24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3" t="s">
        <v>208</v>
      </c>
      <c r="AU443" s="243" t="s">
        <v>81</v>
      </c>
      <c r="AV443" s="13" t="s">
        <v>79</v>
      </c>
      <c r="AW443" s="13" t="s">
        <v>33</v>
      </c>
      <c r="AX443" s="13" t="s">
        <v>72</v>
      </c>
      <c r="AY443" s="243" t="s">
        <v>196</v>
      </c>
    </row>
    <row r="444" s="13" customFormat="1">
      <c r="A444" s="13"/>
      <c r="B444" s="233"/>
      <c r="C444" s="234"/>
      <c r="D444" s="235" t="s">
        <v>208</v>
      </c>
      <c r="E444" s="236" t="s">
        <v>19</v>
      </c>
      <c r="F444" s="237" t="s">
        <v>401</v>
      </c>
      <c r="G444" s="234"/>
      <c r="H444" s="236" t="s">
        <v>19</v>
      </c>
      <c r="I444" s="238"/>
      <c r="J444" s="234"/>
      <c r="K444" s="234"/>
      <c r="L444" s="239"/>
      <c r="M444" s="240"/>
      <c r="N444" s="241"/>
      <c r="O444" s="241"/>
      <c r="P444" s="241"/>
      <c r="Q444" s="241"/>
      <c r="R444" s="241"/>
      <c r="S444" s="241"/>
      <c r="T444" s="242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3" t="s">
        <v>208</v>
      </c>
      <c r="AU444" s="243" t="s">
        <v>81</v>
      </c>
      <c r="AV444" s="13" t="s">
        <v>79</v>
      </c>
      <c r="AW444" s="13" t="s">
        <v>33</v>
      </c>
      <c r="AX444" s="13" t="s">
        <v>72</v>
      </c>
      <c r="AY444" s="243" t="s">
        <v>196</v>
      </c>
    </row>
    <row r="445" s="14" customFormat="1">
      <c r="A445" s="14"/>
      <c r="B445" s="244"/>
      <c r="C445" s="245"/>
      <c r="D445" s="235" t="s">
        <v>208</v>
      </c>
      <c r="E445" s="246" t="s">
        <v>19</v>
      </c>
      <c r="F445" s="247" t="s">
        <v>3154</v>
      </c>
      <c r="G445" s="245"/>
      <c r="H445" s="248">
        <v>40</v>
      </c>
      <c r="I445" s="249"/>
      <c r="J445" s="245"/>
      <c r="K445" s="245"/>
      <c r="L445" s="250"/>
      <c r="M445" s="251"/>
      <c r="N445" s="252"/>
      <c r="O445" s="252"/>
      <c r="P445" s="252"/>
      <c r="Q445" s="252"/>
      <c r="R445" s="252"/>
      <c r="S445" s="252"/>
      <c r="T445" s="253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4" t="s">
        <v>208</v>
      </c>
      <c r="AU445" s="254" t="s">
        <v>81</v>
      </c>
      <c r="AV445" s="14" t="s">
        <v>81</v>
      </c>
      <c r="AW445" s="14" t="s">
        <v>33</v>
      </c>
      <c r="AX445" s="14" t="s">
        <v>72</v>
      </c>
      <c r="AY445" s="254" t="s">
        <v>196</v>
      </c>
    </row>
    <row r="446" s="13" customFormat="1">
      <c r="A446" s="13"/>
      <c r="B446" s="233"/>
      <c r="C446" s="234"/>
      <c r="D446" s="235" t="s">
        <v>208</v>
      </c>
      <c r="E446" s="236" t="s">
        <v>19</v>
      </c>
      <c r="F446" s="237" t="s">
        <v>3061</v>
      </c>
      <c r="G446" s="234"/>
      <c r="H446" s="236" t="s">
        <v>19</v>
      </c>
      <c r="I446" s="238"/>
      <c r="J446" s="234"/>
      <c r="K446" s="234"/>
      <c r="L446" s="239"/>
      <c r="M446" s="240"/>
      <c r="N446" s="241"/>
      <c r="O446" s="241"/>
      <c r="P446" s="241"/>
      <c r="Q446" s="241"/>
      <c r="R446" s="241"/>
      <c r="S446" s="241"/>
      <c r="T446" s="242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3" t="s">
        <v>208</v>
      </c>
      <c r="AU446" s="243" t="s">
        <v>81</v>
      </c>
      <c r="AV446" s="13" t="s">
        <v>79</v>
      </c>
      <c r="AW446" s="13" t="s">
        <v>33</v>
      </c>
      <c r="AX446" s="13" t="s">
        <v>72</v>
      </c>
      <c r="AY446" s="243" t="s">
        <v>196</v>
      </c>
    </row>
    <row r="447" s="13" customFormat="1">
      <c r="A447" s="13"/>
      <c r="B447" s="233"/>
      <c r="C447" s="234"/>
      <c r="D447" s="235" t="s">
        <v>208</v>
      </c>
      <c r="E447" s="236" t="s">
        <v>19</v>
      </c>
      <c r="F447" s="237" t="s">
        <v>3064</v>
      </c>
      <c r="G447" s="234"/>
      <c r="H447" s="236" t="s">
        <v>19</v>
      </c>
      <c r="I447" s="238"/>
      <c r="J447" s="234"/>
      <c r="K447" s="234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208</v>
      </c>
      <c r="AU447" s="243" t="s">
        <v>81</v>
      </c>
      <c r="AV447" s="13" t="s">
        <v>79</v>
      </c>
      <c r="AW447" s="13" t="s">
        <v>33</v>
      </c>
      <c r="AX447" s="13" t="s">
        <v>72</v>
      </c>
      <c r="AY447" s="243" t="s">
        <v>196</v>
      </c>
    </row>
    <row r="448" s="13" customFormat="1">
      <c r="A448" s="13"/>
      <c r="B448" s="233"/>
      <c r="C448" s="234"/>
      <c r="D448" s="235" t="s">
        <v>208</v>
      </c>
      <c r="E448" s="236" t="s">
        <v>19</v>
      </c>
      <c r="F448" s="237" t="s">
        <v>3065</v>
      </c>
      <c r="G448" s="234"/>
      <c r="H448" s="236" t="s">
        <v>19</v>
      </c>
      <c r="I448" s="238"/>
      <c r="J448" s="234"/>
      <c r="K448" s="234"/>
      <c r="L448" s="239"/>
      <c r="M448" s="240"/>
      <c r="N448" s="241"/>
      <c r="O448" s="241"/>
      <c r="P448" s="241"/>
      <c r="Q448" s="241"/>
      <c r="R448" s="241"/>
      <c r="S448" s="241"/>
      <c r="T448" s="242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3" t="s">
        <v>208</v>
      </c>
      <c r="AU448" s="243" t="s">
        <v>81</v>
      </c>
      <c r="AV448" s="13" t="s">
        <v>79</v>
      </c>
      <c r="AW448" s="13" t="s">
        <v>33</v>
      </c>
      <c r="AX448" s="13" t="s">
        <v>72</v>
      </c>
      <c r="AY448" s="243" t="s">
        <v>196</v>
      </c>
    </row>
    <row r="449" s="13" customFormat="1">
      <c r="A449" s="13"/>
      <c r="B449" s="233"/>
      <c r="C449" s="234"/>
      <c r="D449" s="235" t="s">
        <v>208</v>
      </c>
      <c r="E449" s="236" t="s">
        <v>19</v>
      </c>
      <c r="F449" s="237" t="s">
        <v>487</v>
      </c>
      <c r="G449" s="234"/>
      <c r="H449" s="236" t="s">
        <v>19</v>
      </c>
      <c r="I449" s="238"/>
      <c r="J449" s="234"/>
      <c r="K449" s="234"/>
      <c r="L449" s="239"/>
      <c r="M449" s="240"/>
      <c r="N449" s="241"/>
      <c r="O449" s="241"/>
      <c r="P449" s="241"/>
      <c r="Q449" s="241"/>
      <c r="R449" s="241"/>
      <c r="S449" s="241"/>
      <c r="T449" s="24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3" t="s">
        <v>208</v>
      </c>
      <c r="AU449" s="243" t="s">
        <v>81</v>
      </c>
      <c r="AV449" s="13" t="s">
        <v>79</v>
      </c>
      <c r="AW449" s="13" t="s">
        <v>33</v>
      </c>
      <c r="AX449" s="13" t="s">
        <v>72</v>
      </c>
      <c r="AY449" s="243" t="s">
        <v>196</v>
      </c>
    </row>
    <row r="450" s="14" customFormat="1">
      <c r="A450" s="14"/>
      <c r="B450" s="244"/>
      <c r="C450" s="245"/>
      <c r="D450" s="235" t="s">
        <v>208</v>
      </c>
      <c r="E450" s="246" t="s">
        <v>19</v>
      </c>
      <c r="F450" s="247" t="s">
        <v>3153</v>
      </c>
      <c r="G450" s="245"/>
      <c r="H450" s="248">
        <v>16</v>
      </c>
      <c r="I450" s="249"/>
      <c r="J450" s="245"/>
      <c r="K450" s="245"/>
      <c r="L450" s="250"/>
      <c r="M450" s="251"/>
      <c r="N450" s="252"/>
      <c r="O450" s="252"/>
      <c r="P450" s="252"/>
      <c r="Q450" s="252"/>
      <c r="R450" s="252"/>
      <c r="S450" s="252"/>
      <c r="T450" s="253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4" t="s">
        <v>208</v>
      </c>
      <c r="AU450" s="254" t="s">
        <v>81</v>
      </c>
      <c r="AV450" s="14" t="s">
        <v>81</v>
      </c>
      <c r="AW450" s="14" t="s">
        <v>33</v>
      </c>
      <c r="AX450" s="14" t="s">
        <v>72</v>
      </c>
      <c r="AY450" s="254" t="s">
        <v>196</v>
      </c>
    </row>
    <row r="451" s="13" customFormat="1">
      <c r="A451" s="13"/>
      <c r="B451" s="233"/>
      <c r="C451" s="234"/>
      <c r="D451" s="235" t="s">
        <v>208</v>
      </c>
      <c r="E451" s="236" t="s">
        <v>19</v>
      </c>
      <c r="F451" s="237" t="s">
        <v>3061</v>
      </c>
      <c r="G451" s="234"/>
      <c r="H451" s="236" t="s">
        <v>19</v>
      </c>
      <c r="I451" s="238"/>
      <c r="J451" s="234"/>
      <c r="K451" s="234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208</v>
      </c>
      <c r="AU451" s="243" t="s">
        <v>81</v>
      </c>
      <c r="AV451" s="13" t="s">
        <v>79</v>
      </c>
      <c r="AW451" s="13" t="s">
        <v>33</v>
      </c>
      <c r="AX451" s="13" t="s">
        <v>72</v>
      </c>
      <c r="AY451" s="243" t="s">
        <v>196</v>
      </c>
    </row>
    <row r="452" s="13" customFormat="1">
      <c r="A452" s="13"/>
      <c r="B452" s="233"/>
      <c r="C452" s="234"/>
      <c r="D452" s="235" t="s">
        <v>208</v>
      </c>
      <c r="E452" s="236" t="s">
        <v>19</v>
      </c>
      <c r="F452" s="237" t="s">
        <v>3066</v>
      </c>
      <c r="G452" s="234"/>
      <c r="H452" s="236" t="s">
        <v>19</v>
      </c>
      <c r="I452" s="238"/>
      <c r="J452" s="234"/>
      <c r="K452" s="234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208</v>
      </c>
      <c r="AU452" s="243" t="s">
        <v>81</v>
      </c>
      <c r="AV452" s="13" t="s">
        <v>79</v>
      </c>
      <c r="AW452" s="13" t="s">
        <v>33</v>
      </c>
      <c r="AX452" s="13" t="s">
        <v>72</v>
      </c>
      <c r="AY452" s="243" t="s">
        <v>196</v>
      </c>
    </row>
    <row r="453" s="13" customFormat="1">
      <c r="A453" s="13"/>
      <c r="B453" s="233"/>
      <c r="C453" s="234"/>
      <c r="D453" s="235" t="s">
        <v>208</v>
      </c>
      <c r="E453" s="236" t="s">
        <v>19</v>
      </c>
      <c r="F453" s="237" t="s">
        <v>3067</v>
      </c>
      <c r="G453" s="234"/>
      <c r="H453" s="236" t="s">
        <v>19</v>
      </c>
      <c r="I453" s="238"/>
      <c r="J453" s="234"/>
      <c r="K453" s="234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208</v>
      </c>
      <c r="AU453" s="243" t="s">
        <v>81</v>
      </c>
      <c r="AV453" s="13" t="s">
        <v>79</v>
      </c>
      <c r="AW453" s="13" t="s">
        <v>33</v>
      </c>
      <c r="AX453" s="13" t="s">
        <v>72</v>
      </c>
      <c r="AY453" s="243" t="s">
        <v>196</v>
      </c>
    </row>
    <row r="454" s="13" customFormat="1">
      <c r="A454" s="13"/>
      <c r="B454" s="233"/>
      <c r="C454" s="234"/>
      <c r="D454" s="235" t="s">
        <v>208</v>
      </c>
      <c r="E454" s="236" t="s">
        <v>19</v>
      </c>
      <c r="F454" s="237" t="s">
        <v>401</v>
      </c>
      <c r="G454" s="234"/>
      <c r="H454" s="236" t="s">
        <v>19</v>
      </c>
      <c r="I454" s="238"/>
      <c r="J454" s="234"/>
      <c r="K454" s="234"/>
      <c r="L454" s="239"/>
      <c r="M454" s="240"/>
      <c r="N454" s="241"/>
      <c r="O454" s="241"/>
      <c r="P454" s="241"/>
      <c r="Q454" s="241"/>
      <c r="R454" s="241"/>
      <c r="S454" s="241"/>
      <c r="T454" s="24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3" t="s">
        <v>208</v>
      </c>
      <c r="AU454" s="243" t="s">
        <v>81</v>
      </c>
      <c r="AV454" s="13" t="s">
        <v>79</v>
      </c>
      <c r="AW454" s="13" t="s">
        <v>33</v>
      </c>
      <c r="AX454" s="13" t="s">
        <v>72</v>
      </c>
      <c r="AY454" s="243" t="s">
        <v>196</v>
      </c>
    </row>
    <row r="455" s="14" customFormat="1">
      <c r="A455" s="14"/>
      <c r="B455" s="244"/>
      <c r="C455" s="245"/>
      <c r="D455" s="235" t="s">
        <v>208</v>
      </c>
      <c r="E455" s="246" t="s">
        <v>19</v>
      </c>
      <c r="F455" s="247" t="s">
        <v>3152</v>
      </c>
      <c r="G455" s="245"/>
      <c r="H455" s="248">
        <v>8</v>
      </c>
      <c r="I455" s="249"/>
      <c r="J455" s="245"/>
      <c r="K455" s="245"/>
      <c r="L455" s="250"/>
      <c r="M455" s="251"/>
      <c r="N455" s="252"/>
      <c r="O455" s="252"/>
      <c r="P455" s="252"/>
      <c r="Q455" s="252"/>
      <c r="R455" s="252"/>
      <c r="S455" s="252"/>
      <c r="T455" s="253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T455" s="254" t="s">
        <v>208</v>
      </c>
      <c r="AU455" s="254" t="s">
        <v>81</v>
      </c>
      <c r="AV455" s="14" t="s">
        <v>81</v>
      </c>
      <c r="AW455" s="14" t="s">
        <v>33</v>
      </c>
      <c r="AX455" s="14" t="s">
        <v>72</v>
      </c>
      <c r="AY455" s="254" t="s">
        <v>196</v>
      </c>
    </row>
    <row r="456" s="13" customFormat="1">
      <c r="A456" s="13"/>
      <c r="B456" s="233"/>
      <c r="C456" s="234"/>
      <c r="D456" s="235" t="s">
        <v>208</v>
      </c>
      <c r="E456" s="236" t="s">
        <v>19</v>
      </c>
      <c r="F456" s="237" t="s">
        <v>3061</v>
      </c>
      <c r="G456" s="234"/>
      <c r="H456" s="236" t="s">
        <v>19</v>
      </c>
      <c r="I456" s="238"/>
      <c r="J456" s="234"/>
      <c r="K456" s="234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208</v>
      </c>
      <c r="AU456" s="243" t="s">
        <v>81</v>
      </c>
      <c r="AV456" s="13" t="s">
        <v>79</v>
      </c>
      <c r="AW456" s="13" t="s">
        <v>33</v>
      </c>
      <c r="AX456" s="13" t="s">
        <v>72</v>
      </c>
      <c r="AY456" s="243" t="s">
        <v>196</v>
      </c>
    </row>
    <row r="457" s="13" customFormat="1">
      <c r="A457" s="13"/>
      <c r="B457" s="233"/>
      <c r="C457" s="234"/>
      <c r="D457" s="235" t="s">
        <v>208</v>
      </c>
      <c r="E457" s="236" t="s">
        <v>19</v>
      </c>
      <c r="F457" s="237" t="s">
        <v>3068</v>
      </c>
      <c r="G457" s="234"/>
      <c r="H457" s="236" t="s">
        <v>19</v>
      </c>
      <c r="I457" s="238"/>
      <c r="J457" s="234"/>
      <c r="K457" s="234"/>
      <c r="L457" s="239"/>
      <c r="M457" s="240"/>
      <c r="N457" s="241"/>
      <c r="O457" s="241"/>
      <c r="P457" s="241"/>
      <c r="Q457" s="241"/>
      <c r="R457" s="241"/>
      <c r="S457" s="241"/>
      <c r="T457" s="24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3" t="s">
        <v>208</v>
      </c>
      <c r="AU457" s="243" t="s">
        <v>81</v>
      </c>
      <c r="AV457" s="13" t="s">
        <v>79</v>
      </c>
      <c r="AW457" s="13" t="s">
        <v>33</v>
      </c>
      <c r="AX457" s="13" t="s">
        <v>72</v>
      </c>
      <c r="AY457" s="243" t="s">
        <v>196</v>
      </c>
    </row>
    <row r="458" s="13" customFormat="1">
      <c r="A458" s="13"/>
      <c r="B458" s="233"/>
      <c r="C458" s="234"/>
      <c r="D458" s="235" t="s">
        <v>208</v>
      </c>
      <c r="E458" s="236" t="s">
        <v>19</v>
      </c>
      <c r="F458" s="237" t="s">
        <v>3069</v>
      </c>
      <c r="G458" s="234"/>
      <c r="H458" s="236" t="s">
        <v>19</v>
      </c>
      <c r="I458" s="238"/>
      <c r="J458" s="234"/>
      <c r="K458" s="234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208</v>
      </c>
      <c r="AU458" s="243" t="s">
        <v>81</v>
      </c>
      <c r="AV458" s="13" t="s">
        <v>79</v>
      </c>
      <c r="AW458" s="13" t="s">
        <v>33</v>
      </c>
      <c r="AX458" s="13" t="s">
        <v>72</v>
      </c>
      <c r="AY458" s="243" t="s">
        <v>196</v>
      </c>
    </row>
    <row r="459" s="13" customFormat="1">
      <c r="A459" s="13"/>
      <c r="B459" s="233"/>
      <c r="C459" s="234"/>
      <c r="D459" s="235" t="s">
        <v>208</v>
      </c>
      <c r="E459" s="236" t="s">
        <v>19</v>
      </c>
      <c r="F459" s="237" t="s">
        <v>401</v>
      </c>
      <c r="G459" s="234"/>
      <c r="H459" s="236" t="s">
        <v>19</v>
      </c>
      <c r="I459" s="238"/>
      <c r="J459" s="234"/>
      <c r="K459" s="234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208</v>
      </c>
      <c r="AU459" s="243" t="s">
        <v>81</v>
      </c>
      <c r="AV459" s="13" t="s">
        <v>79</v>
      </c>
      <c r="AW459" s="13" t="s">
        <v>33</v>
      </c>
      <c r="AX459" s="13" t="s">
        <v>72</v>
      </c>
      <c r="AY459" s="243" t="s">
        <v>196</v>
      </c>
    </row>
    <row r="460" s="14" customFormat="1">
      <c r="A460" s="14"/>
      <c r="B460" s="244"/>
      <c r="C460" s="245"/>
      <c r="D460" s="235" t="s">
        <v>208</v>
      </c>
      <c r="E460" s="246" t="s">
        <v>19</v>
      </c>
      <c r="F460" s="247" t="s">
        <v>3152</v>
      </c>
      <c r="G460" s="245"/>
      <c r="H460" s="248">
        <v>8</v>
      </c>
      <c r="I460" s="249"/>
      <c r="J460" s="245"/>
      <c r="K460" s="245"/>
      <c r="L460" s="250"/>
      <c r="M460" s="251"/>
      <c r="N460" s="252"/>
      <c r="O460" s="252"/>
      <c r="P460" s="252"/>
      <c r="Q460" s="252"/>
      <c r="R460" s="252"/>
      <c r="S460" s="252"/>
      <c r="T460" s="253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54" t="s">
        <v>208</v>
      </c>
      <c r="AU460" s="254" t="s">
        <v>81</v>
      </c>
      <c r="AV460" s="14" t="s">
        <v>81</v>
      </c>
      <c r="AW460" s="14" t="s">
        <v>33</v>
      </c>
      <c r="AX460" s="14" t="s">
        <v>72</v>
      </c>
      <c r="AY460" s="254" t="s">
        <v>196</v>
      </c>
    </row>
    <row r="461" s="13" customFormat="1">
      <c r="A461" s="13"/>
      <c r="B461" s="233"/>
      <c r="C461" s="234"/>
      <c r="D461" s="235" t="s">
        <v>208</v>
      </c>
      <c r="E461" s="236" t="s">
        <v>19</v>
      </c>
      <c r="F461" s="237" t="s">
        <v>3061</v>
      </c>
      <c r="G461" s="234"/>
      <c r="H461" s="236" t="s">
        <v>19</v>
      </c>
      <c r="I461" s="238"/>
      <c r="J461" s="234"/>
      <c r="K461" s="234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208</v>
      </c>
      <c r="AU461" s="243" t="s">
        <v>81</v>
      </c>
      <c r="AV461" s="13" t="s">
        <v>79</v>
      </c>
      <c r="AW461" s="13" t="s">
        <v>33</v>
      </c>
      <c r="AX461" s="13" t="s">
        <v>72</v>
      </c>
      <c r="AY461" s="243" t="s">
        <v>196</v>
      </c>
    </row>
    <row r="462" s="13" customFormat="1">
      <c r="A462" s="13"/>
      <c r="B462" s="233"/>
      <c r="C462" s="234"/>
      <c r="D462" s="235" t="s">
        <v>208</v>
      </c>
      <c r="E462" s="236" t="s">
        <v>19</v>
      </c>
      <c r="F462" s="237" t="s">
        <v>3070</v>
      </c>
      <c r="G462" s="234"/>
      <c r="H462" s="236" t="s">
        <v>19</v>
      </c>
      <c r="I462" s="238"/>
      <c r="J462" s="234"/>
      <c r="K462" s="234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208</v>
      </c>
      <c r="AU462" s="243" t="s">
        <v>81</v>
      </c>
      <c r="AV462" s="13" t="s">
        <v>79</v>
      </c>
      <c r="AW462" s="13" t="s">
        <v>33</v>
      </c>
      <c r="AX462" s="13" t="s">
        <v>72</v>
      </c>
      <c r="AY462" s="243" t="s">
        <v>196</v>
      </c>
    </row>
    <row r="463" s="13" customFormat="1">
      <c r="A463" s="13"/>
      <c r="B463" s="233"/>
      <c r="C463" s="234"/>
      <c r="D463" s="235" t="s">
        <v>208</v>
      </c>
      <c r="E463" s="236" t="s">
        <v>19</v>
      </c>
      <c r="F463" s="237" t="s">
        <v>3071</v>
      </c>
      <c r="G463" s="234"/>
      <c r="H463" s="236" t="s">
        <v>19</v>
      </c>
      <c r="I463" s="238"/>
      <c r="J463" s="234"/>
      <c r="K463" s="234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208</v>
      </c>
      <c r="AU463" s="243" t="s">
        <v>81</v>
      </c>
      <c r="AV463" s="13" t="s">
        <v>79</v>
      </c>
      <c r="AW463" s="13" t="s">
        <v>33</v>
      </c>
      <c r="AX463" s="13" t="s">
        <v>72</v>
      </c>
      <c r="AY463" s="243" t="s">
        <v>196</v>
      </c>
    </row>
    <row r="464" s="13" customFormat="1">
      <c r="A464" s="13"/>
      <c r="B464" s="233"/>
      <c r="C464" s="234"/>
      <c r="D464" s="235" t="s">
        <v>208</v>
      </c>
      <c r="E464" s="236" t="s">
        <v>19</v>
      </c>
      <c r="F464" s="237" t="s">
        <v>401</v>
      </c>
      <c r="G464" s="234"/>
      <c r="H464" s="236" t="s">
        <v>19</v>
      </c>
      <c r="I464" s="238"/>
      <c r="J464" s="234"/>
      <c r="K464" s="234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208</v>
      </c>
      <c r="AU464" s="243" t="s">
        <v>81</v>
      </c>
      <c r="AV464" s="13" t="s">
        <v>79</v>
      </c>
      <c r="AW464" s="13" t="s">
        <v>33</v>
      </c>
      <c r="AX464" s="13" t="s">
        <v>72</v>
      </c>
      <c r="AY464" s="243" t="s">
        <v>196</v>
      </c>
    </row>
    <row r="465" s="14" customFormat="1">
      <c r="A465" s="14"/>
      <c r="B465" s="244"/>
      <c r="C465" s="245"/>
      <c r="D465" s="235" t="s">
        <v>208</v>
      </c>
      <c r="E465" s="246" t="s">
        <v>19</v>
      </c>
      <c r="F465" s="247" t="s">
        <v>3153</v>
      </c>
      <c r="G465" s="245"/>
      <c r="H465" s="248">
        <v>16</v>
      </c>
      <c r="I465" s="249"/>
      <c r="J465" s="245"/>
      <c r="K465" s="245"/>
      <c r="L465" s="250"/>
      <c r="M465" s="251"/>
      <c r="N465" s="252"/>
      <c r="O465" s="252"/>
      <c r="P465" s="252"/>
      <c r="Q465" s="252"/>
      <c r="R465" s="252"/>
      <c r="S465" s="252"/>
      <c r="T465" s="253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54" t="s">
        <v>208</v>
      </c>
      <c r="AU465" s="254" t="s">
        <v>81</v>
      </c>
      <c r="AV465" s="14" t="s">
        <v>81</v>
      </c>
      <c r="AW465" s="14" t="s">
        <v>33</v>
      </c>
      <c r="AX465" s="14" t="s">
        <v>72</v>
      </c>
      <c r="AY465" s="254" t="s">
        <v>196</v>
      </c>
    </row>
    <row r="466" s="13" customFormat="1">
      <c r="A466" s="13"/>
      <c r="B466" s="233"/>
      <c r="C466" s="234"/>
      <c r="D466" s="235" t="s">
        <v>208</v>
      </c>
      <c r="E466" s="236" t="s">
        <v>19</v>
      </c>
      <c r="F466" s="237" t="s">
        <v>3061</v>
      </c>
      <c r="G466" s="234"/>
      <c r="H466" s="236" t="s">
        <v>19</v>
      </c>
      <c r="I466" s="238"/>
      <c r="J466" s="234"/>
      <c r="K466" s="234"/>
      <c r="L466" s="239"/>
      <c r="M466" s="240"/>
      <c r="N466" s="241"/>
      <c r="O466" s="241"/>
      <c r="P466" s="241"/>
      <c r="Q466" s="241"/>
      <c r="R466" s="241"/>
      <c r="S466" s="241"/>
      <c r="T466" s="24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3" t="s">
        <v>208</v>
      </c>
      <c r="AU466" s="243" t="s">
        <v>81</v>
      </c>
      <c r="AV466" s="13" t="s">
        <v>79</v>
      </c>
      <c r="AW466" s="13" t="s">
        <v>33</v>
      </c>
      <c r="AX466" s="13" t="s">
        <v>72</v>
      </c>
      <c r="AY466" s="243" t="s">
        <v>196</v>
      </c>
    </row>
    <row r="467" s="13" customFormat="1">
      <c r="A467" s="13"/>
      <c r="B467" s="233"/>
      <c r="C467" s="234"/>
      <c r="D467" s="235" t="s">
        <v>208</v>
      </c>
      <c r="E467" s="236" t="s">
        <v>19</v>
      </c>
      <c r="F467" s="237" t="s">
        <v>3072</v>
      </c>
      <c r="G467" s="234"/>
      <c r="H467" s="236" t="s">
        <v>19</v>
      </c>
      <c r="I467" s="238"/>
      <c r="J467" s="234"/>
      <c r="K467" s="234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208</v>
      </c>
      <c r="AU467" s="243" t="s">
        <v>81</v>
      </c>
      <c r="AV467" s="13" t="s">
        <v>79</v>
      </c>
      <c r="AW467" s="13" t="s">
        <v>33</v>
      </c>
      <c r="AX467" s="13" t="s">
        <v>72</v>
      </c>
      <c r="AY467" s="243" t="s">
        <v>196</v>
      </c>
    </row>
    <row r="468" s="13" customFormat="1">
      <c r="A468" s="13"/>
      <c r="B468" s="233"/>
      <c r="C468" s="234"/>
      <c r="D468" s="235" t="s">
        <v>208</v>
      </c>
      <c r="E468" s="236" t="s">
        <v>19</v>
      </c>
      <c r="F468" s="237" t="s">
        <v>3073</v>
      </c>
      <c r="G468" s="234"/>
      <c r="H468" s="236" t="s">
        <v>19</v>
      </c>
      <c r="I468" s="238"/>
      <c r="J468" s="234"/>
      <c r="K468" s="234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208</v>
      </c>
      <c r="AU468" s="243" t="s">
        <v>81</v>
      </c>
      <c r="AV468" s="13" t="s">
        <v>79</v>
      </c>
      <c r="AW468" s="13" t="s">
        <v>33</v>
      </c>
      <c r="AX468" s="13" t="s">
        <v>72</v>
      </c>
      <c r="AY468" s="243" t="s">
        <v>196</v>
      </c>
    </row>
    <row r="469" s="13" customFormat="1">
      <c r="A469" s="13"/>
      <c r="B469" s="233"/>
      <c r="C469" s="234"/>
      <c r="D469" s="235" t="s">
        <v>208</v>
      </c>
      <c r="E469" s="236" t="s">
        <v>19</v>
      </c>
      <c r="F469" s="237" t="s">
        <v>401</v>
      </c>
      <c r="G469" s="234"/>
      <c r="H469" s="236" t="s">
        <v>19</v>
      </c>
      <c r="I469" s="238"/>
      <c r="J469" s="234"/>
      <c r="K469" s="234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208</v>
      </c>
      <c r="AU469" s="243" t="s">
        <v>81</v>
      </c>
      <c r="AV469" s="13" t="s">
        <v>79</v>
      </c>
      <c r="AW469" s="13" t="s">
        <v>33</v>
      </c>
      <c r="AX469" s="13" t="s">
        <v>72</v>
      </c>
      <c r="AY469" s="243" t="s">
        <v>196</v>
      </c>
    </row>
    <row r="470" s="14" customFormat="1">
      <c r="A470" s="14"/>
      <c r="B470" s="244"/>
      <c r="C470" s="245"/>
      <c r="D470" s="235" t="s">
        <v>208</v>
      </c>
      <c r="E470" s="246" t="s">
        <v>19</v>
      </c>
      <c r="F470" s="247" t="s">
        <v>3152</v>
      </c>
      <c r="G470" s="245"/>
      <c r="H470" s="248">
        <v>8</v>
      </c>
      <c r="I470" s="249"/>
      <c r="J470" s="245"/>
      <c r="K470" s="245"/>
      <c r="L470" s="250"/>
      <c r="M470" s="251"/>
      <c r="N470" s="252"/>
      <c r="O470" s="252"/>
      <c r="P470" s="252"/>
      <c r="Q470" s="252"/>
      <c r="R470" s="252"/>
      <c r="S470" s="252"/>
      <c r="T470" s="253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4" t="s">
        <v>208</v>
      </c>
      <c r="AU470" s="254" t="s">
        <v>81</v>
      </c>
      <c r="AV470" s="14" t="s">
        <v>81</v>
      </c>
      <c r="AW470" s="14" t="s">
        <v>33</v>
      </c>
      <c r="AX470" s="14" t="s">
        <v>72</v>
      </c>
      <c r="AY470" s="254" t="s">
        <v>196</v>
      </c>
    </row>
    <row r="471" s="13" customFormat="1">
      <c r="A471" s="13"/>
      <c r="B471" s="233"/>
      <c r="C471" s="234"/>
      <c r="D471" s="235" t="s">
        <v>208</v>
      </c>
      <c r="E471" s="236" t="s">
        <v>19</v>
      </c>
      <c r="F471" s="237" t="s">
        <v>3061</v>
      </c>
      <c r="G471" s="234"/>
      <c r="H471" s="236" t="s">
        <v>19</v>
      </c>
      <c r="I471" s="238"/>
      <c r="J471" s="234"/>
      <c r="K471" s="234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208</v>
      </c>
      <c r="AU471" s="243" t="s">
        <v>81</v>
      </c>
      <c r="AV471" s="13" t="s">
        <v>79</v>
      </c>
      <c r="AW471" s="13" t="s">
        <v>33</v>
      </c>
      <c r="AX471" s="13" t="s">
        <v>72</v>
      </c>
      <c r="AY471" s="243" t="s">
        <v>196</v>
      </c>
    </row>
    <row r="472" s="13" customFormat="1">
      <c r="A472" s="13"/>
      <c r="B472" s="233"/>
      <c r="C472" s="234"/>
      <c r="D472" s="235" t="s">
        <v>208</v>
      </c>
      <c r="E472" s="236" t="s">
        <v>19</v>
      </c>
      <c r="F472" s="237" t="s">
        <v>3074</v>
      </c>
      <c r="G472" s="234"/>
      <c r="H472" s="236" t="s">
        <v>19</v>
      </c>
      <c r="I472" s="238"/>
      <c r="J472" s="234"/>
      <c r="K472" s="234"/>
      <c r="L472" s="239"/>
      <c r="M472" s="240"/>
      <c r="N472" s="241"/>
      <c r="O472" s="241"/>
      <c r="P472" s="241"/>
      <c r="Q472" s="241"/>
      <c r="R472" s="241"/>
      <c r="S472" s="241"/>
      <c r="T472" s="242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3" t="s">
        <v>208</v>
      </c>
      <c r="AU472" s="243" t="s">
        <v>81</v>
      </c>
      <c r="AV472" s="13" t="s">
        <v>79</v>
      </c>
      <c r="AW472" s="13" t="s">
        <v>33</v>
      </c>
      <c r="AX472" s="13" t="s">
        <v>72</v>
      </c>
      <c r="AY472" s="243" t="s">
        <v>196</v>
      </c>
    </row>
    <row r="473" s="13" customFormat="1">
      <c r="A473" s="13"/>
      <c r="B473" s="233"/>
      <c r="C473" s="234"/>
      <c r="D473" s="235" t="s">
        <v>208</v>
      </c>
      <c r="E473" s="236" t="s">
        <v>19</v>
      </c>
      <c r="F473" s="237" t="s">
        <v>3075</v>
      </c>
      <c r="G473" s="234"/>
      <c r="H473" s="236" t="s">
        <v>19</v>
      </c>
      <c r="I473" s="238"/>
      <c r="J473" s="234"/>
      <c r="K473" s="234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208</v>
      </c>
      <c r="AU473" s="243" t="s">
        <v>81</v>
      </c>
      <c r="AV473" s="13" t="s">
        <v>79</v>
      </c>
      <c r="AW473" s="13" t="s">
        <v>33</v>
      </c>
      <c r="AX473" s="13" t="s">
        <v>72</v>
      </c>
      <c r="AY473" s="243" t="s">
        <v>196</v>
      </c>
    </row>
    <row r="474" s="13" customFormat="1">
      <c r="A474" s="13"/>
      <c r="B474" s="233"/>
      <c r="C474" s="234"/>
      <c r="D474" s="235" t="s">
        <v>208</v>
      </c>
      <c r="E474" s="236" t="s">
        <v>19</v>
      </c>
      <c r="F474" s="237" t="s">
        <v>401</v>
      </c>
      <c r="G474" s="234"/>
      <c r="H474" s="236" t="s">
        <v>19</v>
      </c>
      <c r="I474" s="238"/>
      <c r="J474" s="234"/>
      <c r="K474" s="234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208</v>
      </c>
      <c r="AU474" s="243" t="s">
        <v>81</v>
      </c>
      <c r="AV474" s="13" t="s">
        <v>79</v>
      </c>
      <c r="AW474" s="13" t="s">
        <v>33</v>
      </c>
      <c r="AX474" s="13" t="s">
        <v>72</v>
      </c>
      <c r="AY474" s="243" t="s">
        <v>196</v>
      </c>
    </row>
    <row r="475" s="14" customFormat="1">
      <c r="A475" s="14"/>
      <c r="B475" s="244"/>
      <c r="C475" s="245"/>
      <c r="D475" s="235" t="s">
        <v>208</v>
      </c>
      <c r="E475" s="246" t="s">
        <v>19</v>
      </c>
      <c r="F475" s="247" t="s">
        <v>3152</v>
      </c>
      <c r="G475" s="245"/>
      <c r="H475" s="248">
        <v>8</v>
      </c>
      <c r="I475" s="249"/>
      <c r="J475" s="245"/>
      <c r="K475" s="245"/>
      <c r="L475" s="250"/>
      <c r="M475" s="251"/>
      <c r="N475" s="252"/>
      <c r="O475" s="252"/>
      <c r="P475" s="252"/>
      <c r="Q475" s="252"/>
      <c r="R475" s="252"/>
      <c r="S475" s="252"/>
      <c r="T475" s="253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4" t="s">
        <v>208</v>
      </c>
      <c r="AU475" s="254" t="s">
        <v>81</v>
      </c>
      <c r="AV475" s="14" t="s">
        <v>81</v>
      </c>
      <c r="AW475" s="14" t="s">
        <v>33</v>
      </c>
      <c r="AX475" s="14" t="s">
        <v>72</v>
      </c>
      <c r="AY475" s="254" t="s">
        <v>196</v>
      </c>
    </row>
    <row r="476" s="16" customFormat="1">
      <c r="A476" s="16"/>
      <c r="B476" s="266"/>
      <c r="C476" s="267"/>
      <c r="D476" s="235" t="s">
        <v>208</v>
      </c>
      <c r="E476" s="268" t="s">
        <v>19</v>
      </c>
      <c r="F476" s="269" t="s">
        <v>269</v>
      </c>
      <c r="G476" s="267"/>
      <c r="H476" s="270">
        <v>128</v>
      </c>
      <c r="I476" s="271"/>
      <c r="J476" s="267"/>
      <c r="K476" s="267"/>
      <c r="L476" s="272"/>
      <c r="M476" s="273"/>
      <c r="N476" s="274"/>
      <c r="O476" s="274"/>
      <c r="P476" s="274"/>
      <c r="Q476" s="274"/>
      <c r="R476" s="274"/>
      <c r="S476" s="274"/>
      <c r="T476" s="275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T476" s="276" t="s">
        <v>208</v>
      </c>
      <c r="AU476" s="276" t="s">
        <v>81</v>
      </c>
      <c r="AV476" s="16" t="s">
        <v>226</v>
      </c>
      <c r="AW476" s="16" t="s">
        <v>33</v>
      </c>
      <c r="AX476" s="16" t="s">
        <v>72</v>
      </c>
      <c r="AY476" s="276" t="s">
        <v>196</v>
      </c>
    </row>
    <row r="477" s="13" customFormat="1">
      <c r="A477" s="13"/>
      <c r="B477" s="233"/>
      <c r="C477" s="234"/>
      <c r="D477" s="235" t="s">
        <v>208</v>
      </c>
      <c r="E477" s="236" t="s">
        <v>19</v>
      </c>
      <c r="F477" s="237" t="s">
        <v>3155</v>
      </c>
      <c r="G477" s="234"/>
      <c r="H477" s="236" t="s">
        <v>19</v>
      </c>
      <c r="I477" s="238"/>
      <c r="J477" s="234"/>
      <c r="K477" s="234"/>
      <c r="L477" s="239"/>
      <c r="M477" s="240"/>
      <c r="N477" s="241"/>
      <c r="O477" s="241"/>
      <c r="P477" s="241"/>
      <c r="Q477" s="241"/>
      <c r="R477" s="241"/>
      <c r="S477" s="241"/>
      <c r="T477" s="24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3" t="s">
        <v>208</v>
      </c>
      <c r="AU477" s="243" t="s">
        <v>81</v>
      </c>
      <c r="AV477" s="13" t="s">
        <v>79</v>
      </c>
      <c r="AW477" s="13" t="s">
        <v>33</v>
      </c>
      <c r="AX477" s="13" t="s">
        <v>72</v>
      </c>
      <c r="AY477" s="243" t="s">
        <v>196</v>
      </c>
    </row>
    <row r="478" s="13" customFormat="1">
      <c r="A478" s="13"/>
      <c r="B478" s="233"/>
      <c r="C478" s="234"/>
      <c r="D478" s="235" t="s">
        <v>208</v>
      </c>
      <c r="E478" s="236" t="s">
        <v>19</v>
      </c>
      <c r="F478" s="237" t="s">
        <v>3076</v>
      </c>
      <c r="G478" s="234"/>
      <c r="H478" s="236" t="s">
        <v>19</v>
      </c>
      <c r="I478" s="238"/>
      <c r="J478" s="234"/>
      <c r="K478" s="234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208</v>
      </c>
      <c r="AU478" s="243" t="s">
        <v>81</v>
      </c>
      <c r="AV478" s="13" t="s">
        <v>79</v>
      </c>
      <c r="AW478" s="13" t="s">
        <v>33</v>
      </c>
      <c r="AX478" s="13" t="s">
        <v>72</v>
      </c>
      <c r="AY478" s="243" t="s">
        <v>196</v>
      </c>
    </row>
    <row r="479" s="13" customFormat="1">
      <c r="A479" s="13"/>
      <c r="B479" s="233"/>
      <c r="C479" s="234"/>
      <c r="D479" s="235" t="s">
        <v>208</v>
      </c>
      <c r="E479" s="236" t="s">
        <v>19</v>
      </c>
      <c r="F479" s="237" t="s">
        <v>3066</v>
      </c>
      <c r="G479" s="234"/>
      <c r="H479" s="236" t="s">
        <v>19</v>
      </c>
      <c r="I479" s="238"/>
      <c r="J479" s="234"/>
      <c r="K479" s="234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208</v>
      </c>
      <c r="AU479" s="243" t="s">
        <v>81</v>
      </c>
      <c r="AV479" s="13" t="s">
        <v>79</v>
      </c>
      <c r="AW479" s="13" t="s">
        <v>33</v>
      </c>
      <c r="AX479" s="13" t="s">
        <v>72</v>
      </c>
      <c r="AY479" s="243" t="s">
        <v>196</v>
      </c>
    </row>
    <row r="480" s="13" customFormat="1">
      <c r="A480" s="13"/>
      <c r="B480" s="233"/>
      <c r="C480" s="234"/>
      <c r="D480" s="235" t="s">
        <v>208</v>
      </c>
      <c r="E480" s="236" t="s">
        <v>19</v>
      </c>
      <c r="F480" s="237" t="s">
        <v>3067</v>
      </c>
      <c r="G480" s="234"/>
      <c r="H480" s="236" t="s">
        <v>19</v>
      </c>
      <c r="I480" s="238"/>
      <c r="J480" s="234"/>
      <c r="K480" s="234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208</v>
      </c>
      <c r="AU480" s="243" t="s">
        <v>81</v>
      </c>
      <c r="AV480" s="13" t="s">
        <v>79</v>
      </c>
      <c r="AW480" s="13" t="s">
        <v>33</v>
      </c>
      <c r="AX480" s="13" t="s">
        <v>72</v>
      </c>
      <c r="AY480" s="243" t="s">
        <v>196</v>
      </c>
    </row>
    <row r="481" s="13" customFormat="1">
      <c r="A481" s="13"/>
      <c r="B481" s="233"/>
      <c r="C481" s="234"/>
      <c r="D481" s="235" t="s">
        <v>208</v>
      </c>
      <c r="E481" s="236" t="s">
        <v>19</v>
      </c>
      <c r="F481" s="237" t="s">
        <v>401</v>
      </c>
      <c r="G481" s="234"/>
      <c r="H481" s="236" t="s">
        <v>19</v>
      </c>
      <c r="I481" s="238"/>
      <c r="J481" s="234"/>
      <c r="K481" s="234"/>
      <c r="L481" s="239"/>
      <c r="M481" s="240"/>
      <c r="N481" s="241"/>
      <c r="O481" s="241"/>
      <c r="P481" s="241"/>
      <c r="Q481" s="241"/>
      <c r="R481" s="241"/>
      <c r="S481" s="241"/>
      <c r="T481" s="24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3" t="s">
        <v>208</v>
      </c>
      <c r="AU481" s="243" t="s">
        <v>81</v>
      </c>
      <c r="AV481" s="13" t="s">
        <v>79</v>
      </c>
      <c r="AW481" s="13" t="s">
        <v>33</v>
      </c>
      <c r="AX481" s="13" t="s">
        <v>72</v>
      </c>
      <c r="AY481" s="243" t="s">
        <v>196</v>
      </c>
    </row>
    <row r="482" s="14" customFormat="1">
      <c r="A482" s="14"/>
      <c r="B482" s="244"/>
      <c r="C482" s="245"/>
      <c r="D482" s="235" t="s">
        <v>208</v>
      </c>
      <c r="E482" s="246" t="s">
        <v>19</v>
      </c>
      <c r="F482" s="247" t="s">
        <v>3156</v>
      </c>
      <c r="G482" s="245"/>
      <c r="H482" s="248">
        <v>3</v>
      </c>
      <c r="I482" s="249"/>
      <c r="J482" s="245"/>
      <c r="K482" s="245"/>
      <c r="L482" s="250"/>
      <c r="M482" s="251"/>
      <c r="N482" s="252"/>
      <c r="O482" s="252"/>
      <c r="P482" s="252"/>
      <c r="Q482" s="252"/>
      <c r="R482" s="252"/>
      <c r="S482" s="252"/>
      <c r="T482" s="253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4" t="s">
        <v>208</v>
      </c>
      <c r="AU482" s="254" t="s">
        <v>81</v>
      </c>
      <c r="AV482" s="14" t="s">
        <v>81</v>
      </c>
      <c r="AW482" s="14" t="s">
        <v>33</v>
      </c>
      <c r="AX482" s="14" t="s">
        <v>72</v>
      </c>
      <c r="AY482" s="254" t="s">
        <v>196</v>
      </c>
    </row>
    <row r="483" s="13" customFormat="1">
      <c r="A483" s="13"/>
      <c r="B483" s="233"/>
      <c r="C483" s="234"/>
      <c r="D483" s="235" t="s">
        <v>208</v>
      </c>
      <c r="E483" s="236" t="s">
        <v>19</v>
      </c>
      <c r="F483" s="237" t="s">
        <v>3076</v>
      </c>
      <c r="G483" s="234"/>
      <c r="H483" s="236" t="s">
        <v>19</v>
      </c>
      <c r="I483" s="238"/>
      <c r="J483" s="234"/>
      <c r="K483" s="234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208</v>
      </c>
      <c r="AU483" s="243" t="s">
        <v>81</v>
      </c>
      <c r="AV483" s="13" t="s">
        <v>79</v>
      </c>
      <c r="AW483" s="13" t="s">
        <v>33</v>
      </c>
      <c r="AX483" s="13" t="s">
        <v>72</v>
      </c>
      <c r="AY483" s="243" t="s">
        <v>196</v>
      </c>
    </row>
    <row r="484" s="13" customFormat="1">
      <c r="A484" s="13"/>
      <c r="B484" s="233"/>
      <c r="C484" s="234"/>
      <c r="D484" s="235" t="s">
        <v>208</v>
      </c>
      <c r="E484" s="236" t="s">
        <v>19</v>
      </c>
      <c r="F484" s="237" t="s">
        <v>3077</v>
      </c>
      <c r="G484" s="234"/>
      <c r="H484" s="236" t="s">
        <v>19</v>
      </c>
      <c r="I484" s="238"/>
      <c r="J484" s="234"/>
      <c r="K484" s="234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208</v>
      </c>
      <c r="AU484" s="243" t="s">
        <v>81</v>
      </c>
      <c r="AV484" s="13" t="s">
        <v>79</v>
      </c>
      <c r="AW484" s="13" t="s">
        <v>33</v>
      </c>
      <c r="AX484" s="13" t="s">
        <v>72</v>
      </c>
      <c r="AY484" s="243" t="s">
        <v>196</v>
      </c>
    </row>
    <row r="485" s="13" customFormat="1">
      <c r="A485" s="13"/>
      <c r="B485" s="233"/>
      <c r="C485" s="234"/>
      <c r="D485" s="235" t="s">
        <v>208</v>
      </c>
      <c r="E485" s="236" t="s">
        <v>19</v>
      </c>
      <c r="F485" s="237" t="s">
        <v>3078</v>
      </c>
      <c r="G485" s="234"/>
      <c r="H485" s="236" t="s">
        <v>19</v>
      </c>
      <c r="I485" s="238"/>
      <c r="J485" s="234"/>
      <c r="K485" s="234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208</v>
      </c>
      <c r="AU485" s="243" t="s">
        <v>81</v>
      </c>
      <c r="AV485" s="13" t="s">
        <v>79</v>
      </c>
      <c r="AW485" s="13" t="s">
        <v>33</v>
      </c>
      <c r="AX485" s="13" t="s">
        <v>72</v>
      </c>
      <c r="AY485" s="243" t="s">
        <v>196</v>
      </c>
    </row>
    <row r="486" s="13" customFormat="1">
      <c r="A486" s="13"/>
      <c r="B486" s="233"/>
      <c r="C486" s="234"/>
      <c r="D486" s="235" t="s">
        <v>208</v>
      </c>
      <c r="E486" s="236" t="s">
        <v>19</v>
      </c>
      <c r="F486" s="237" t="s">
        <v>401</v>
      </c>
      <c r="G486" s="234"/>
      <c r="H486" s="236" t="s">
        <v>19</v>
      </c>
      <c r="I486" s="238"/>
      <c r="J486" s="234"/>
      <c r="K486" s="234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208</v>
      </c>
      <c r="AU486" s="243" t="s">
        <v>81</v>
      </c>
      <c r="AV486" s="13" t="s">
        <v>79</v>
      </c>
      <c r="AW486" s="13" t="s">
        <v>33</v>
      </c>
      <c r="AX486" s="13" t="s">
        <v>72</v>
      </c>
      <c r="AY486" s="243" t="s">
        <v>196</v>
      </c>
    </row>
    <row r="487" s="14" customFormat="1">
      <c r="A487" s="14"/>
      <c r="B487" s="244"/>
      <c r="C487" s="245"/>
      <c r="D487" s="235" t="s">
        <v>208</v>
      </c>
      <c r="E487" s="246" t="s">
        <v>19</v>
      </c>
      <c r="F487" s="247" t="s">
        <v>3156</v>
      </c>
      <c r="G487" s="245"/>
      <c r="H487" s="248">
        <v>3</v>
      </c>
      <c r="I487" s="249"/>
      <c r="J487" s="245"/>
      <c r="K487" s="245"/>
      <c r="L487" s="250"/>
      <c r="M487" s="251"/>
      <c r="N487" s="252"/>
      <c r="O487" s="252"/>
      <c r="P487" s="252"/>
      <c r="Q487" s="252"/>
      <c r="R487" s="252"/>
      <c r="S487" s="252"/>
      <c r="T487" s="253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T487" s="254" t="s">
        <v>208</v>
      </c>
      <c r="AU487" s="254" t="s">
        <v>81</v>
      </c>
      <c r="AV487" s="14" t="s">
        <v>81</v>
      </c>
      <c r="AW487" s="14" t="s">
        <v>33</v>
      </c>
      <c r="AX487" s="14" t="s">
        <v>72</v>
      </c>
      <c r="AY487" s="254" t="s">
        <v>196</v>
      </c>
    </row>
    <row r="488" s="13" customFormat="1">
      <c r="A488" s="13"/>
      <c r="B488" s="233"/>
      <c r="C488" s="234"/>
      <c r="D488" s="235" t="s">
        <v>208</v>
      </c>
      <c r="E488" s="236" t="s">
        <v>19</v>
      </c>
      <c r="F488" s="237" t="s">
        <v>3076</v>
      </c>
      <c r="G488" s="234"/>
      <c r="H488" s="236" t="s">
        <v>19</v>
      </c>
      <c r="I488" s="238"/>
      <c r="J488" s="234"/>
      <c r="K488" s="234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208</v>
      </c>
      <c r="AU488" s="243" t="s">
        <v>81</v>
      </c>
      <c r="AV488" s="13" t="s">
        <v>79</v>
      </c>
      <c r="AW488" s="13" t="s">
        <v>33</v>
      </c>
      <c r="AX488" s="13" t="s">
        <v>72</v>
      </c>
      <c r="AY488" s="243" t="s">
        <v>196</v>
      </c>
    </row>
    <row r="489" s="13" customFormat="1">
      <c r="A489" s="13"/>
      <c r="B489" s="233"/>
      <c r="C489" s="234"/>
      <c r="D489" s="235" t="s">
        <v>208</v>
      </c>
      <c r="E489" s="236" t="s">
        <v>19</v>
      </c>
      <c r="F489" s="237" t="s">
        <v>3079</v>
      </c>
      <c r="G489" s="234"/>
      <c r="H489" s="236" t="s">
        <v>19</v>
      </c>
      <c r="I489" s="238"/>
      <c r="J489" s="234"/>
      <c r="K489" s="234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208</v>
      </c>
      <c r="AU489" s="243" t="s">
        <v>81</v>
      </c>
      <c r="AV489" s="13" t="s">
        <v>79</v>
      </c>
      <c r="AW489" s="13" t="s">
        <v>33</v>
      </c>
      <c r="AX489" s="13" t="s">
        <v>72</v>
      </c>
      <c r="AY489" s="243" t="s">
        <v>196</v>
      </c>
    </row>
    <row r="490" s="13" customFormat="1">
      <c r="A490" s="13"/>
      <c r="B490" s="233"/>
      <c r="C490" s="234"/>
      <c r="D490" s="235" t="s">
        <v>208</v>
      </c>
      <c r="E490" s="236" t="s">
        <v>19</v>
      </c>
      <c r="F490" s="237" t="s">
        <v>3080</v>
      </c>
      <c r="G490" s="234"/>
      <c r="H490" s="236" t="s">
        <v>19</v>
      </c>
      <c r="I490" s="238"/>
      <c r="J490" s="234"/>
      <c r="K490" s="234"/>
      <c r="L490" s="239"/>
      <c r="M490" s="240"/>
      <c r="N490" s="241"/>
      <c r="O490" s="241"/>
      <c r="P490" s="241"/>
      <c r="Q490" s="241"/>
      <c r="R490" s="241"/>
      <c r="S490" s="241"/>
      <c r="T490" s="24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43" t="s">
        <v>208</v>
      </c>
      <c r="AU490" s="243" t="s">
        <v>81</v>
      </c>
      <c r="AV490" s="13" t="s">
        <v>79</v>
      </c>
      <c r="AW490" s="13" t="s">
        <v>33</v>
      </c>
      <c r="AX490" s="13" t="s">
        <v>72</v>
      </c>
      <c r="AY490" s="243" t="s">
        <v>196</v>
      </c>
    </row>
    <row r="491" s="13" customFormat="1">
      <c r="A491" s="13"/>
      <c r="B491" s="233"/>
      <c r="C491" s="234"/>
      <c r="D491" s="235" t="s">
        <v>208</v>
      </c>
      <c r="E491" s="236" t="s">
        <v>19</v>
      </c>
      <c r="F491" s="237" t="s">
        <v>401</v>
      </c>
      <c r="G491" s="234"/>
      <c r="H491" s="236" t="s">
        <v>19</v>
      </c>
      <c r="I491" s="238"/>
      <c r="J491" s="234"/>
      <c r="K491" s="234"/>
      <c r="L491" s="239"/>
      <c r="M491" s="240"/>
      <c r="N491" s="241"/>
      <c r="O491" s="241"/>
      <c r="P491" s="241"/>
      <c r="Q491" s="241"/>
      <c r="R491" s="241"/>
      <c r="S491" s="241"/>
      <c r="T491" s="24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3" t="s">
        <v>208</v>
      </c>
      <c r="AU491" s="243" t="s">
        <v>81</v>
      </c>
      <c r="AV491" s="13" t="s">
        <v>79</v>
      </c>
      <c r="AW491" s="13" t="s">
        <v>33</v>
      </c>
      <c r="AX491" s="13" t="s">
        <v>72</v>
      </c>
      <c r="AY491" s="243" t="s">
        <v>196</v>
      </c>
    </row>
    <row r="492" s="14" customFormat="1">
      <c r="A492" s="14"/>
      <c r="B492" s="244"/>
      <c r="C492" s="245"/>
      <c r="D492" s="235" t="s">
        <v>208</v>
      </c>
      <c r="E492" s="246" t="s">
        <v>19</v>
      </c>
      <c r="F492" s="247" t="s">
        <v>3156</v>
      </c>
      <c r="G492" s="245"/>
      <c r="H492" s="248">
        <v>3</v>
      </c>
      <c r="I492" s="249"/>
      <c r="J492" s="245"/>
      <c r="K492" s="245"/>
      <c r="L492" s="250"/>
      <c r="M492" s="251"/>
      <c r="N492" s="252"/>
      <c r="O492" s="252"/>
      <c r="P492" s="252"/>
      <c r="Q492" s="252"/>
      <c r="R492" s="252"/>
      <c r="S492" s="252"/>
      <c r="T492" s="253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4" t="s">
        <v>208</v>
      </c>
      <c r="AU492" s="254" t="s">
        <v>81</v>
      </c>
      <c r="AV492" s="14" t="s">
        <v>81</v>
      </c>
      <c r="AW492" s="14" t="s">
        <v>33</v>
      </c>
      <c r="AX492" s="14" t="s">
        <v>72</v>
      </c>
      <c r="AY492" s="254" t="s">
        <v>196</v>
      </c>
    </row>
    <row r="493" s="13" customFormat="1">
      <c r="A493" s="13"/>
      <c r="B493" s="233"/>
      <c r="C493" s="234"/>
      <c r="D493" s="235" t="s">
        <v>208</v>
      </c>
      <c r="E493" s="236" t="s">
        <v>19</v>
      </c>
      <c r="F493" s="237" t="s">
        <v>3076</v>
      </c>
      <c r="G493" s="234"/>
      <c r="H493" s="236" t="s">
        <v>19</v>
      </c>
      <c r="I493" s="238"/>
      <c r="J493" s="234"/>
      <c r="K493" s="234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208</v>
      </c>
      <c r="AU493" s="243" t="s">
        <v>81</v>
      </c>
      <c r="AV493" s="13" t="s">
        <v>79</v>
      </c>
      <c r="AW493" s="13" t="s">
        <v>33</v>
      </c>
      <c r="AX493" s="13" t="s">
        <v>72</v>
      </c>
      <c r="AY493" s="243" t="s">
        <v>196</v>
      </c>
    </row>
    <row r="494" s="13" customFormat="1">
      <c r="A494" s="13"/>
      <c r="B494" s="233"/>
      <c r="C494" s="234"/>
      <c r="D494" s="235" t="s">
        <v>208</v>
      </c>
      <c r="E494" s="236" t="s">
        <v>19</v>
      </c>
      <c r="F494" s="237" t="s">
        <v>3072</v>
      </c>
      <c r="G494" s="234"/>
      <c r="H494" s="236" t="s">
        <v>19</v>
      </c>
      <c r="I494" s="238"/>
      <c r="J494" s="234"/>
      <c r="K494" s="234"/>
      <c r="L494" s="239"/>
      <c r="M494" s="240"/>
      <c r="N494" s="241"/>
      <c r="O494" s="241"/>
      <c r="P494" s="241"/>
      <c r="Q494" s="241"/>
      <c r="R494" s="241"/>
      <c r="S494" s="241"/>
      <c r="T494" s="24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3" t="s">
        <v>208</v>
      </c>
      <c r="AU494" s="243" t="s">
        <v>81</v>
      </c>
      <c r="AV494" s="13" t="s">
        <v>79</v>
      </c>
      <c r="AW494" s="13" t="s">
        <v>33</v>
      </c>
      <c r="AX494" s="13" t="s">
        <v>72</v>
      </c>
      <c r="AY494" s="243" t="s">
        <v>196</v>
      </c>
    </row>
    <row r="495" s="13" customFormat="1">
      <c r="A495" s="13"/>
      <c r="B495" s="233"/>
      <c r="C495" s="234"/>
      <c r="D495" s="235" t="s">
        <v>208</v>
      </c>
      <c r="E495" s="236" t="s">
        <v>19</v>
      </c>
      <c r="F495" s="237" t="s">
        <v>3073</v>
      </c>
      <c r="G495" s="234"/>
      <c r="H495" s="236" t="s">
        <v>19</v>
      </c>
      <c r="I495" s="238"/>
      <c r="J495" s="234"/>
      <c r="K495" s="234"/>
      <c r="L495" s="239"/>
      <c r="M495" s="240"/>
      <c r="N495" s="241"/>
      <c r="O495" s="241"/>
      <c r="P495" s="241"/>
      <c r="Q495" s="241"/>
      <c r="R495" s="241"/>
      <c r="S495" s="241"/>
      <c r="T495" s="242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3" t="s">
        <v>208</v>
      </c>
      <c r="AU495" s="243" t="s">
        <v>81</v>
      </c>
      <c r="AV495" s="13" t="s">
        <v>79</v>
      </c>
      <c r="AW495" s="13" t="s">
        <v>33</v>
      </c>
      <c r="AX495" s="13" t="s">
        <v>72</v>
      </c>
      <c r="AY495" s="243" t="s">
        <v>196</v>
      </c>
    </row>
    <row r="496" s="13" customFormat="1">
      <c r="A496" s="13"/>
      <c r="B496" s="233"/>
      <c r="C496" s="234"/>
      <c r="D496" s="235" t="s">
        <v>208</v>
      </c>
      <c r="E496" s="236" t="s">
        <v>19</v>
      </c>
      <c r="F496" s="237" t="s">
        <v>401</v>
      </c>
      <c r="G496" s="234"/>
      <c r="H496" s="236" t="s">
        <v>19</v>
      </c>
      <c r="I496" s="238"/>
      <c r="J496" s="234"/>
      <c r="K496" s="234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208</v>
      </c>
      <c r="AU496" s="243" t="s">
        <v>81</v>
      </c>
      <c r="AV496" s="13" t="s">
        <v>79</v>
      </c>
      <c r="AW496" s="13" t="s">
        <v>33</v>
      </c>
      <c r="AX496" s="13" t="s">
        <v>72</v>
      </c>
      <c r="AY496" s="243" t="s">
        <v>196</v>
      </c>
    </row>
    <row r="497" s="14" customFormat="1">
      <c r="A497" s="14"/>
      <c r="B497" s="244"/>
      <c r="C497" s="245"/>
      <c r="D497" s="235" t="s">
        <v>208</v>
      </c>
      <c r="E497" s="246" t="s">
        <v>19</v>
      </c>
      <c r="F497" s="247" t="s">
        <v>3156</v>
      </c>
      <c r="G497" s="245"/>
      <c r="H497" s="248">
        <v>3</v>
      </c>
      <c r="I497" s="249"/>
      <c r="J497" s="245"/>
      <c r="K497" s="245"/>
      <c r="L497" s="250"/>
      <c r="M497" s="251"/>
      <c r="N497" s="252"/>
      <c r="O497" s="252"/>
      <c r="P497" s="252"/>
      <c r="Q497" s="252"/>
      <c r="R497" s="252"/>
      <c r="S497" s="252"/>
      <c r="T497" s="253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4" t="s">
        <v>208</v>
      </c>
      <c r="AU497" s="254" t="s">
        <v>81</v>
      </c>
      <c r="AV497" s="14" t="s">
        <v>81</v>
      </c>
      <c r="AW497" s="14" t="s">
        <v>33</v>
      </c>
      <c r="AX497" s="14" t="s">
        <v>72</v>
      </c>
      <c r="AY497" s="254" t="s">
        <v>196</v>
      </c>
    </row>
    <row r="498" s="16" customFormat="1">
      <c r="A498" s="16"/>
      <c r="B498" s="266"/>
      <c r="C498" s="267"/>
      <c r="D498" s="235" t="s">
        <v>208</v>
      </c>
      <c r="E498" s="268" t="s">
        <v>19</v>
      </c>
      <c r="F498" s="269" t="s">
        <v>269</v>
      </c>
      <c r="G498" s="267"/>
      <c r="H498" s="270">
        <v>12</v>
      </c>
      <c r="I498" s="271"/>
      <c r="J498" s="267"/>
      <c r="K498" s="267"/>
      <c r="L498" s="272"/>
      <c r="M498" s="273"/>
      <c r="N498" s="274"/>
      <c r="O498" s="274"/>
      <c r="P498" s="274"/>
      <c r="Q498" s="274"/>
      <c r="R498" s="274"/>
      <c r="S498" s="274"/>
      <c r="T498" s="275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T498" s="276" t="s">
        <v>208</v>
      </c>
      <c r="AU498" s="276" t="s">
        <v>81</v>
      </c>
      <c r="AV498" s="16" t="s">
        <v>226</v>
      </c>
      <c r="AW498" s="16" t="s">
        <v>33</v>
      </c>
      <c r="AX498" s="16" t="s">
        <v>72</v>
      </c>
      <c r="AY498" s="276" t="s">
        <v>196</v>
      </c>
    </row>
    <row r="499" s="15" customFormat="1">
      <c r="A499" s="15"/>
      <c r="B499" s="255"/>
      <c r="C499" s="256"/>
      <c r="D499" s="235" t="s">
        <v>208</v>
      </c>
      <c r="E499" s="257" t="s">
        <v>19</v>
      </c>
      <c r="F499" s="258" t="s">
        <v>3157</v>
      </c>
      <c r="G499" s="256"/>
      <c r="H499" s="259">
        <v>140</v>
      </c>
      <c r="I499" s="260"/>
      <c r="J499" s="256"/>
      <c r="K499" s="256"/>
      <c r="L499" s="261"/>
      <c r="M499" s="262"/>
      <c r="N499" s="263"/>
      <c r="O499" s="263"/>
      <c r="P499" s="263"/>
      <c r="Q499" s="263"/>
      <c r="R499" s="263"/>
      <c r="S499" s="263"/>
      <c r="T499" s="264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T499" s="265" t="s">
        <v>208</v>
      </c>
      <c r="AU499" s="265" t="s">
        <v>81</v>
      </c>
      <c r="AV499" s="15" t="s">
        <v>204</v>
      </c>
      <c r="AW499" s="15" t="s">
        <v>33</v>
      </c>
      <c r="AX499" s="15" t="s">
        <v>72</v>
      </c>
      <c r="AY499" s="265" t="s">
        <v>196</v>
      </c>
    </row>
    <row r="500" s="13" customFormat="1">
      <c r="A500" s="13"/>
      <c r="B500" s="233"/>
      <c r="C500" s="234"/>
      <c r="D500" s="235" t="s">
        <v>208</v>
      </c>
      <c r="E500" s="236" t="s">
        <v>19</v>
      </c>
      <c r="F500" s="237" t="s">
        <v>3158</v>
      </c>
      <c r="G500" s="234"/>
      <c r="H500" s="236" t="s">
        <v>19</v>
      </c>
      <c r="I500" s="238"/>
      <c r="J500" s="234"/>
      <c r="K500" s="234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208</v>
      </c>
      <c r="AU500" s="243" t="s">
        <v>81</v>
      </c>
      <c r="AV500" s="13" t="s">
        <v>79</v>
      </c>
      <c r="AW500" s="13" t="s">
        <v>33</v>
      </c>
      <c r="AX500" s="13" t="s">
        <v>72</v>
      </c>
      <c r="AY500" s="243" t="s">
        <v>196</v>
      </c>
    </row>
    <row r="501" s="14" customFormat="1">
      <c r="A501" s="14"/>
      <c r="B501" s="244"/>
      <c r="C501" s="245"/>
      <c r="D501" s="235" t="s">
        <v>208</v>
      </c>
      <c r="E501" s="246" t="s">
        <v>19</v>
      </c>
      <c r="F501" s="247" t="s">
        <v>3159</v>
      </c>
      <c r="G501" s="245"/>
      <c r="H501" s="248">
        <v>0.001</v>
      </c>
      <c r="I501" s="249"/>
      <c r="J501" s="245"/>
      <c r="K501" s="245"/>
      <c r="L501" s="250"/>
      <c r="M501" s="251"/>
      <c r="N501" s="252"/>
      <c r="O501" s="252"/>
      <c r="P501" s="252"/>
      <c r="Q501" s="252"/>
      <c r="R501" s="252"/>
      <c r="S501" s="252"/>
      <c r="T501" s="253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54" t="s">
        <v>208</v>
      </c>
      <c r="AU501" s="254" t="s">
        <v>81</v>
      </c>
      <c r="AV501" s="14" t="s">
        <v>81</v>
      </c>
      <c r="AW501" s="14" t="s">
        <v>33</v>
      </c>
      <c r="AX501" s="14" t="s">
        <v>72</v>
      </c>
      <c r="AY501" s="254" t="s">
        <v>196</v>
      </c>
    </row>
    <row r="502" s="16" customFormat="1">
      <c r="A502" s="16"/>
      <c r="B502" s="266"/>
      <c r="C502" s="267"/>
      <c r="D502" s="235" t="s">
        <v>208</v>
      </c>
      <c r="E502" s="268" t="s">
        <v>19</v>
      </c>
      <c r="F502" s="269" t="s">
        <v>940</v>
      </c>
      <c r="G502" s="267"/>
      <c r="H502" s="270">
        <v>0.001</v>
      </c>
      <c r="I502" s="271"/>
      <c r="J502" s="267"/>
      <c r="K502" s="267"/>
      <c r="L502" s="272"/>
      <c r="M502" s="273"/>
      <c r="N502" s="274"/>
      <c r="O502" s="274"/>
      <c r="P502" s="274"/>
      <c r="Q502" s="274"/>
      <c r="R502" s="274"/>
      <c r="S502" s="274"/>
      <c r="T502" s="275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T502" s="276" t="s">
        <v>208</v>
      </c>
      <c r="AU502" s="276" t="s">
        <v>81</v>
      </c>
      <c r="AV502" s="16" t="s">
        <v>226</v>
      </c>
      <c r="AW502" s="16" t="s">
        <v>33</v>
      </c>
      <c r="AX502" s="16" t="s">
        <v>79</v>
      </c>
      <c r="AY502" s="276" t="s">
        <v>196</v>
      </c>
    </row>
    <row r="503" s="2" customFormat="1" ht="16.5" customHeight="1">
      <c r="A503" s="41"/>
      <c r="B503" s="42"/>
      <c r="C503" s="280" t="s">
        <v>483</v>
      </c>
      <c r="D503" s="280" t="s">
        <v>407</v>
      </c>
      <c r="E503" s="281" t="s">
        <v>3160</v>
      </c>
      <c r="F503" s="282" t="s">
        <v>3161</v>
      </c>
      <c r="G503" s="283" t="s">
        <v>1060</v>
      </c>
      <c r="H503" s="284">
        <v>1.3999999999999999</v>
      </c>
      <c r="I503" s="285"/>
      <c r="J503" s="286">
        <f>ROUND(I503*H503,2)</f>
        <v>0</v>
      </c>
      <c r="K503" s="282" t="s">
        <v>19</v>
      </c>
      <c r="L503" s="287"/>
      <c r="M503" s="288" t="s">
        <v>19</v>
      </c>
      <c r="N503" s="289" t="s">
        <v>43</v>
      </c>
      <c r="O503" s="87"/>
      <c r="P503" s="224">
        <f>O503*H503</f>
        <v>0</v>
      </c>
      <c r="Q503" s="224">
        <v>0.001</v>
      </c>
      <c r="R503" s="224">
        <f>Q503*H503</f>
        <v>0.0014</v>
      </c>
      <c r="S503" s="224">
        <v>0</v>
      </c>
      <c r="T503" s="225">
        <f>S503*H503</f>
        <v>0</v>
      </c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R503" s="226" t="s">
        <v>284</v>
      </c>
      <c r="AT503" s="226" t="s">
        <v>407</v>
      </c>
      <c r="AU503" s="226" t="s">
        <v>81</v>
      </c>
      <c r="AY503" s="20" t="s">
        <v>196</v>
      </c>
      <c r="BE503" s="227">
        <f>IF(N503="základní",J503,0)</f>
        <v>0</v>
      </c>
      <c r="BF503" s="227">
        <f>IF(N503="snížená",J503,0)</f>
        <v>0</v>
      </c>
      <c r="BG503" s="227">
        <f>IF(N503="zákl. přenesená",J503,0)</f>
        <v>0</v>
      </c>
      <c r="BH503" s="227">
        <f>IF(N503="sníž. přenesená",J503,0)</f>
        <v>0</v>
      </c>
      <c r="BI503" s="227">
        <f>IF(N503="nulová",J503,0)</f>
        <v>0</v>
      </c>
      <c r="BJ503" s="20" t="s">
        <v>79</v>
      </c>
      <c r="BK503" s="227">
        <f>ROUND(I503*H503,2)</f>
        <v>0</v>
      </c>
      <c r="BL503" s="20" t="s">
        <v>204</v>
      </c>
      <c r="BM503" s="226" t="s">
        <v>3162</v>
      </c>
    </row>
    <row r="504" s="13" customFormat="1">
      <c r="A504" s="13"/>
      <c r="B504" s="233"/>
      <c r="C504" s="234"/>
      <c r="D504" s="235" t="s">
        <v>208</v>
      </c>
      <c r="E504" s="236" t="s">
        <v>19</v>
      </c>
      <c r="F504" s="237" t="s">
        <v>3161</v>
      </c>
      <c r="G504" s="234"/>
      <c r="H504" s="236" t="s">
        <v>19</v>
      </c>
      <c r="I504" s="238"/>
      <c r="J504" s="234"/>
      <c r="K504" s="234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208</v>
      </c>
      <c r="AU504" s="243" t="s">
        <v>81</v>
      </c>
      <c r="AV504" s="13" t="s">
        <v>79</v>
      </c>
      <c r="AW504" s="13" t="s">
        <v>33</v>
      </c>
      <c r="AX504" s="13" t="s">
        <v>72</v>
      </c>
      <c r="AY504" s="243" t="s">
        <v>196</v>
      </c>
    </row>
    <row r="505" s="13" customFormat="1">
      <c r="A505" s="13"/>
      <c r="B505" s="233"/>
      <c r="C505" s="234"/>
      <c r="D505" s="235" t="s">
        <v>208</v>
      </c>
      <c r="E505" s="236" t="s">
        <v>19</v>
      </c>
      <c r="F505" s="237" t="s">
        <v>3150</v>
      </c>
      <c r="G505" s="234"/>
      <c r="H505" s="236" t="s">
        <v>19</v>
      </c>
      <c r="I505" s="238"/>
      <c r="J505" s="234"/>
      <c r="K505" s="234"/>
      <c r="L505" s="239"/>
      <c r="M505" s="240"/>
      <c r="N505" s="241"/>
      <c r="O505" s="241"/>
      <c r="P505" s="241"/>
      <c r="Q505" s="241"/>
      <c r="R505" s="241"/>
      <c r="S505" s="241"/>
      <c r="T505" s="242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3" t="s">
        <v>208</v>
      </c>
      <c r="AU505" s="243" t="s">
        <v>81</v>
      </c>
      <c r="AV505" s="13" t="s">
        <v>79</v>
      </c>
      <c r="AW505" s="13" t="s">
        <v>33</v>
      </c>
      <c r="AX505" s="13" t="s">
        <v>72</v>
      </c>
      <c r="AY505" s="243" t="s">
        <v>196</v>
      </c>
    </row>
    <row r="506" s="13" customFormat="1">
      <c r="A506" s="13"/>
      <c r="B506" s="233"/>
      <c r="C506" s="234"/>
      <c r="D506" s="235" t="s">
        <v>208</v>
      </c>
      <c r="E506" s="236" t="s">
        <v>19</v>
      </c>
      <c r="F506" s="237" t="s">
        <v>3151</v>
      </c>
      <c r="G506" s="234"/>
      <c r="H506" s="236" t="s">
        <v>19</v>
      </c>
      <c r="I506" s="238"/>
      <c r="J506" s="234"/>
      <c r="K506" s="234"/>
      <c r="L506" s="239"/>
      <c r="M506" s="240"/>
      <c r="N506" s="241"/>
      <c r="O506" s="241"/>
      <c r="P506" s="241"/>
      <c r="Q506" s="241"/>
      <c r="R506" s="241"/>
      <c r="S506" s="241"/>
      <c r="T506" s="24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3" t="s">
        <v>208</v>
      </c>
      <c r="AU506" s="243" t="s">
        <v>81</v>
      </c>
      <c r="AV506" s="13" t="s">
        <v>79</v>
      </c>
      <c r="AW506" s="13" t="s">
        <v>33</v>
      </c>
      <c r="AX506" s="13" t="s">
        <v>72</v>
      </c>
      <c r="AY506" s="243" t="s">
        <v>196</v>
      </c>
    </row>
    <row r="507" s="13" customFormat="1">
      <c r="A507" s="13"/>
      <c r="B507" s="233"/>
      <c r="C507" s="234"/>
      <c r="D507" s="235" t="s">
        <v>208</v>
      </c>
      <c r="E507" s="236" t="s">
        <v>19</v>
      </c>
      <c r="F507" s="237" t="s">
        <v>3061</v>
      </c>
      <c r="G507" s="234"/>
      <c r="H507" s="236" t="s">
        <v>19</v>
      </c>
      <c r="I507" s="238"/>
      <c r="J507" s="234"/>
      <c r="K507" s="234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208</v>
      </c>
      <c r="AU507" s="243" t="s">
        <v>81</v>
      </c>
      <c r="AV507" s="13" t="s">
        <v>79</v>
      </c>
      <c r="AW507" s="13" t="s">
        <v>33</v>
      </c>
      <c r="AX507" s="13" t="s">
        <v>72</v>
      </c>
      <c r="AY507" s="243" t="s">
        <v>196</v>
      </c>
    </row>
    <row r="508" s="13" customFormat="1">
      <c r="A508" s="13"/>
      <c r="B508" s="233"/>
      <c r="C508" s="234"/>
      <c r="D508" s="235" t="s">
        <v>208</v>
      </c>
      <c r="E508" s="236" t="s">
        <v>19</v>
      </c>
      <c r="F508" s="237" t="s">
        <v>3062</v>
      </c>
      <c r="G508" s="234"/>
      <c r="H508" s="236" t="s">
        <v>19</v>
      </c>
      <c r="I508" s="238"/>
      <c r="J508" s="234"/>
      <c r="K508" s="234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208</v>
      </c>
      <c r="AU508" s="243" t="s">
        <v>81</v>
      </c>
      <c r="AV508" s="13" t="s">
        <v>79</v>
      </c>
      <c r="AW508" s="13" t="s">
        <v>33</v>
      </c>
      <c r="AX508" s="13" t="s">
        <v>72</v>
      </c>
      <c r="AY508" s="243" t="s">
        <v>196</v>
      </c>
    </row>
    <row r="509" s="13" customFormat="1">
      <c r="A509" s="13"/>
      <c r="B509" s="233"/>
      <c r="C509" s="234"/>
      <c r="D509" s="235" t="s">
        <v>208</v>
      </c>
      <c r="E509" s="236" t="s">
        <v>19</v>
      </c>
      <c r="F509" s="237" t="s">
        <v>3063</v>
      </c>
      <c r="G509" s="234"/>
      <c r="H509" s="236" t="s">
        <v>19</v>
      </c>
      <c r="I509" s="238"/>
      <c r="J509" s="234"/>
      <c r="K509" s="234"/>
      <c r="L509" s="239"/>
      <c r="M509" s="240"/>
      <c r="N509" s="241"/>
      <c r="O509" s="241"/>
      <c r="P509" s="241"/>
      <c r="Q509" s="241"/>
      <c r="R509" s="241"/>
      <c r="S509" s="241"/>
      <c r="T509" s="24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43" t="s">
        <v>208</v>
      </c>
      <c r="AU509" s="243" t="s">
        <v>81</v>
      </c>
      <c r="AV509" s="13" t="s">
        <v>79</v>
      </c>
      <c r="AW509" s="13" t="s">
        <v>33</v>
      </c>
      <c r="AX509" s="13" t="s">
        <v>72</v>
      </c>
      <c r="AY509" s="243" t="s">
        <v>196</v>
      </c>
    </row>
    <row r="510" s="13" customFormat="1">
      <c r="A510" s="13"/>
      <c r="B510" s="233"/>
      <c r="C510" s="234"/>
      <c r="D510" s="235" t="s">
        <v>208</v>
      </c>
      <c r="E510" s="236" t="s">
        <v>19</v>
      </c>
      <c r="F510" s="237" t="s">
        <v>489</v>
      </c>
      <c r="G510" s="234"/>
      <c r="H510" s="236" t="s">
        <v>19</v>
      </c>
      <c r="I510" s="238"/>
      <c r="J510" s="234"/>
      <c r="K510" s="234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208</v>
      </c>
      <c r="AU510" s="243" t="s">
        <v>81</v>
      </c>
      <c r="AV510" s="13" t="s">
        <v>79</v>
      </c>
      <c r="AW510" s="13" t="s">
        <v>33</v>
      </c>
      <c r="AX510" s="13" t="s">
        <v>72</v>
      </c>
      <c r="AY510" s="243" t="s">
        <v>196</v>
      </c>
    </row>
    <row r="511" s="14" customFormat="1">
      <c r="A511" s="14"/>
      <c r="B511" s="244"/>
      <c r="C511" s="245"/>
      <c r="D511" s="235" t="s">
        <v>208</v>
      </c>
      <c r="E511" s="246" t="s">
        <v>19</v>
      </c>
      <c r="F511" s="247" t="s">
        <v>3152</v>
      </c>
      <c r="G511" s="245"/>
      <c r="H511" s="248">
        <v>8</v>
      </c>
      <c r="I511" s="249"/>
      <c r="J511" s="245"/>
      <c r="K511" s="245"/>
      <c r="L511" s="250"/>
      <c r="M511" s="251"/>
      <c r="N511" s="252"/>
      <c r="O511" s="252"/>
      <c r="P511" s="252"/>
      <c r="Q511" s="252"/>
      <c r="R511" s="252"/>
      <c r="S511" s="252"/>
      <c r="T511" s="253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T511" s="254" t="s">
        <v>208</v>
      </c>
      <c r="AU511" s="254" t="s">
        <v>81</v>
      </c>
      <c r="AV511" s="14" t="s">
        <v>81</v>
      </c>
      <c r="AW511" s="14" t="s">
        <v>33</v>
      </c>
      <c r="AX511" s="14" t="s">
        <v>72</v>
      </c>
      <c r="AY511" s="254" t="s">
        <v>196</v>
      </c>
    </row>
    <row r="512" s="13" customFormat="1">
      <c r="A512" s="13"/>
      <c r="B512" s="233"/>
      <c r="C512" s="234"/>
      <c r="D512" s="235" t="s">
        <v>208</v>
      </c>
      <c r="E512" s="236" t="s">
        <v>19</v>
      </c>
      <c r="F512" s="237" t="s">
        <v>3061</v>
      </c>
      <c r="G512" s="234"/>
      <c r="H512" s="236" t="s">
        <v>19</v>
      </c>
      <c r="I512" s="238"/>
      <c r="J512" s="234"/>
      <c r="K512" s="234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208</v>
      </c>
      <c r="AU512" s="243" t="s">
        <v>81</v>
      </c>
      <c r="AV512" s="13" t="s">
        <v>79</v>
      </c>
      <c r="AW512" s="13" t="s">
        <v>33</v>
      </c>
      <c r="AX512" s="13" t="s">
        <v>72</v>
      </c>
      <c r="AY512" s="243" t="s">
        <v>196</v>
      </c>
    </row>
    <row r="513" s="13" customFormat="1">
      <c r="A513" s="13"/>
      <c r="B513" s="233"/>
      <c r="C513" s="234"/>
      <c r="D513" s="235" t="s">
        <v>208</v>
      </c>
      <c r="E513" s="236" t="s">
        <v>19</v>
      </c>
      <c r="F513" s="237" t="s">
        <v>3062</v>
      </c>
      <c r="G513" s="234"/>
      <c r="H513" s="236" t="s">
        <v>19</v>
      </c>
      <c r="I513" s="238"/>
      <c r="J513" s="234"/>
      <c r="K513" s="234"/>
      <c r="L513" s="239"/>
      <c r="M513" s="240"/>
      <c r="N513" s="241"/>
      <c r="O513" s="241"/>
      <c r="P513" s="241"/>
      <c r="Q513" s="241"/>
      <c r="R513" s="241"/>
      <c r="S513" s="241"/>
      <c r="T513" s="24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3" t="s">
        <v>208</v>
      </c>
      <c r="AU513" s="243" t="s">
        <v>81</v>
      </c>
      <c r="AV513" s="13" t="s">
        <v>79</v>
      </c>
      <c r="AW513" s="13" t="s">
        <v>33</v>
      </c>
      <c r="AX513" s="13" t="s">
        <v>72</v>
      </c>
      <c r="AY513" s="243" t="s">
        <v>196</v>
      </c>
    </row>
    <row r="514" s="13" customFormat="1">
      <c r="A514" s="13"/>
      <c r="B514" s="233"/>
      <c r="C514" s="234"/>
      <c r="D514" s="235" t="s">
        <v>208</v>
      </c>
      <c r="E514" s="236" t="s">
        <v>19</v>
      </c>
      <c r="F514" s="237" t="s">
        <v>3063</v>
      </c>
      <c r="G514" s="234"/>
      <c r="H514" s="236" t="s">
        <v>19</v>
      </c>
      <c r="I514" s="238"/>
      <c r="J514" s="234"/>
      <c r="K514" s="234"/>
      <c r="L514" s="239"/>
      <c r="M514" s="240"/>
      <c r="N514" s="241"/>
      <c r="O514" s="241"/>
      <c r="P514" s="241"/>
      <c r="Q514" s="241"/>
      <c r="R514" s="241"/>
      <c r="S514" s="241"/>
      <c r="T514" s="24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3" t="s">
        <v>208</v>
      </c>
      <c r="AU514" s="243" t="s">
        <v>81</v>
      </c>
      <c r="AV514" s="13" t="s">
        <v>79</v>
      </c>
      <c r="AW514" s="13" t="s">
        <v>33</v>
      </c>
      <c r="AX514" s="13" t="s">
        <v>72</v>
      </c>
      <c r="AY514" s="243" t="s">
        <v>196</v>
      </c>
    </row>
    <row r="515" s="13" customFormat="1">
      <c r="A515" s="13"/>
      <c r="B515" s="233"/>
      <c r="C515" s="234"/>
      <c r="D515" s="235" t="s">
        <v>208</v>
      </c>
      <c r="E515" s="236" t="s">
        <v>19</v>
      </c>
      <c r="F515" s="237" t="s">
        <v>401</v>
      </c>
      <c r="G515" s="234"/>
      <c r="H515" s="236" t="s">
        <v>19</v>
      </c>
      <c r="I515" s="238"/>
      <c r="J515" s="234"/>
      <c r="K515" s="234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208</v>
      </c>
      <c r="AU515" s="243" t="s">
        <v>81</v>
      </c>
      <c r="AV515" s="13" t="s">
        <v>79</v>
      </c>
      <c r="AW515" s="13" t="s">
        <v>33</v>
      </c>
      <c r="AX515" s="13" t="s">
        <v>72</v>
      </c>
      <c r="AY515" s="243" t="s">
        <v>196</v>
      </c>
    </row>
    <row r="516" s="14" customFormat="1">
      <c r="A516" s="14"/>
      <c r="B516" s="244"/>
      <c r="C516" s="245"/>
      <c r="D516" s="235" t="s">
        <v>208</v>
      </c>
      <c r="E516" s="246" t="s">
        <v>19</v>
      </c>
      <c r="F516" s="247" t="s">
        <v>3153</v>
      </c>
      <c r="G516" s="245"/>
      <c r="H516" s="248">
        <v>16</v>
      </c>
      <c r="I516" s="249"/>
      <c r="J516" s="245"/>
      <c r="K516" s="245"/>
      <c r="L516" s="250"/>
      <c r="M516" s="251"/>
      <c r="N516" s="252"/>
      <c r="O516" s="252"/>
      <c r="P516" s="252"/>
      <c r="Q516" s="252"/>
      <c r="R516" s="252"/>
      <c r="S516" s="252"/>
      <c r="T516" s="253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4" t="s">
        <v>208</v>
      </c>
      <c r="AU516" s="254" t="s">
        <v>81</v>
      </c>
      <c r="AV516" s="14" t="s">
        <v>81</v>
      </c>
      <c r="AW516" s="14" t="s">
        <v>33</v>
      </c>
      <c r="AX516" s="14" t="s">
        <v>72</v>
      </c>
      <c r="AY516" s="254" t="s">
        <v>196</v>
      </c>
    </row>
    <row r="517" s="13" customFormat="1">
      <c r="A517" s="13"/>
      <c r="B517" s="233"/>
      <c r="C517" s="234"/>
      <c r="D517" s="235" t="s">
        <v>208</v>
      </c>
      <c r="E517" s="236" t="s">
        <v>19</v>
      </c>
      <c r="F517" s="237" t="s">
        <v>3061</v>
      </c>
      <c r="G517" s="234"/>
      <c r="H517" s="236" t="s">
        <v>19</v>
      </c>
      <c r="I517" s="238"/>
      <c r="J517" s="234"/>
      <c r="K517" s="234"/>
      <c r="L517" s="239"/>
      <c r="M517" s="240"/>
      <c r="N517" s="241"/>
      <c r="O517" s="241"/>
      <c r="P517" s="241"/>
      <c r="Q517" s="241"/>
      <c r="R517" s="241"/>
      <c r="S517" s="241"/>
      <c r="T517" s="24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3" t="s">
        <v>208</v>
      </c>
      <c r="AU517" s="243" t="s">
        <v>81</v>
      </c>
      <c r="AV517" s="13" t="s">
        <v>79</v>
      </c>
      <c r="AW517" s="13" t="s">
        <v>33</v>
      </c>
      <c r="AX517" s="13" t="s">
        <v>72</v>
      </c>
      <c r="AY517" s="243" t="s">
        <v>196</v>
      </c>
    </row>
    <row r="518" s="13" customFormat="1">
      <c r="A518" s="13"/>
      <c r="B518" s="233"/>
      <c r="C518" s="234"/>
      <c r="D518" s="235" t="s">
        <v>208</v>
      </c>
      <c r="E518" s="236" t="s">
        <v>19</v>
      </c>
      <c r="F518" s="237" t="s">
        <v>3062</v>
      </c>
      <c r="G518" s="234"/>
      <c r="H518" s="236" t="s">
        <v>19</v>
      </c>
      <c r="I518" s="238"/>
      <c r="J518" s="234"/>
      <c r="K518" s="234"/>
      <c r="L518" s="239"/>
      <c r="M518" s="240"/>
      <c r="N518" s="241"/>
      <c r="O518" s="241"/>
      <c r="P518" s="241"/>
      <c r="Q518" s="241"/>
      <c r="R518" s="241"/>
      <c r="S518" s="241"/>
      <c r="T518" s="242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3" t="s">
        <v>208</v>
      </c>
      <c r="AU518" s="243" t="s">
        <v>81</v>
      </c>
      <c r="AV518" s="13" t="s">
        <v>79</v>
      </c>
      <c r="AW518" s="13" t="s">
        <v>33</v>
      </c>
      <c r="AX518" s="13" t="s">
        <v>72</v>
      </c>
      <c r="AY518" s="243" t="s">
        <v>196</v>
      </c>
    </row>
    <row r="519" s="13" customFormat="1">
      <c r="A519" s="13"/>
      <c r="B519" s="233"/>
      <c r="C519" s="234"/>
      <c r="D519" s="235" t="s">
        <v>208</v>
      </c>
      <c r="E519" s="236" t="s">
        <v>19</v>
      </c>
      <c r="F519" s="237" t="s">
        <v>3063</v>
      </c>
      <c r="G519" s="234"/>
      <c r="H519" s="236" t="s">
        <v>19</v>
      </c>
      <c r="I519" s="238"/>
      <c r="J519" s="234"/>
      <c r="K519" s="234"/>
      <c r="L519" s="239"/>
      <c r="M519" s="240"/>
      <c r="N519" s="241"/>
      <c r="O519" s="241"/>
      <c r="P519" s="241"/>
      <c r="Q519" s="241"/>
      <c r="R519" s="241"/>
      <c r="S519" s="241"/>
      <c r="T519" s="242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3" t="s">
        <v>208</v>
      </c>
      <c r="AU519" s="243" t="s">
        <v>81</v>
      </c>
      <c r="AV519" s="13" t="s">
        <v>79</v>
      </c>
      <c r="AW519" s="13" t="s">
        <v>33</v>
      </c>
      <c r="AX519" s="13" t="s">
        <v>72</v>
      </c>
      <c r="AY519" s="243" t="s">
        <v>196</v>
      </c>
    </row>
    <row r="520" s="13" customFormat="1">
      <c r="A520" s="13"/>
      <c r="B520" s="233"/>
      <c r="C520" s="234"/>
      <c r="D520" s="235" t="s">
        <v>208</v>
      </c>
      <c r="E520" s="236" t="s">
        <v>19</v>
      </c>
      <c r="F520" s="237" t="s">
        <v>401</v>
      </c>
      <c r="G520" s="234"/>
      <c r="H520" s="236" t="s">
        <v>19</v>
      </c>
      <c r="I520" s="238"/>
      <c r="J520" s="234"/>
      <c r="K520" s="234"/>
      <c r="L520" s="239"/>
      <c r="M520" s="240"/>
      <c r="N520" s="241"/>
      <c r="O520" s="241"/>
      <c r="P520" s="241"/>
      <c r="Q520" s="241"/>
      <c r="R520" s="241"/>
      <c r="S520" s="241"/>
      <c r="T520" s="24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3" t="s">
        <v>208</v>
      </c>
      <c r="AU520" s="243" t="s">
        <v>81</v>
      </c>
      <c r="AV520" s="13" t="s">
        <v>79</v>
      </c>
      <c r="AW520" s="13" t="s">
        <v>33</v>
      </c>
      <c r="AX520" s="13" t="s">
        <v>72</v>
      </c>
      <c r="AY520" s="243" t="s">
        <v>196</v>
      </c>
    </row>
    <row r="521" s="14" customFormat="1">
      <c r="A521" s="14"/>
      <c r="B521" s="244"/>
      <c r="C521" s="245"/>
      <c r="D521" s="235" t="s">
        <v>208</v>
      </c>
      <c r="E521" s="246" t="s">
        <v>19</v>
      </c>
      <c r="F521" s="247" t="s">
        <v>3154</v>
      </c>
      <c r="G521" s="245"/>
      <c r="H521" s="248">
        <v>40</v>
      </c>
      <c r="I521" s="249"/>
      <c r="J521" s="245"/>
      <c r="K521" s="245"/>
      <c r="L521" s="250"/>
      <c r="M521" s="251"/>
      <c r="N521" s="252"/>
      <c r="O521" s="252"/>
      <c r="P521" s="252"/>
      <c r="Q521" s="252"/>
      <c r="R521" s="252"/>
      <c r="S521" s="252"/>
      <c r="T521" s="253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T521" s="254" t="s">
        <v>208</v>
      </c>
      <c r="AU521" s="254" t="s">
        <v>81</v>
      </c>
      <c r="AV521" s="14" t="s">
        <v>81</v>
      </c>
      <c r="AW521" s="14" t="s">
        <v>33</v>
      </c>
      <c r="AX521" s="14" t="s">
        <v>72</v>
      </c>
      <c r="AY521" s="254" t="s">
        <v>196</v>
      </c>
    </row>
    <row r="522" s="13" customFormat="1">
      <c r="A522" s="13"/>
      <c r="B522" s="233"/>
      <c r="C522" s="234"/>
      <c r="D522" s="235" t="s">
        <v>208</v>
      </c>
      <c r="E522" s="236" t="s">
        <v>19</v>
      </c>
      <c r="F522" s="237" t="s">
        <v>3061</v>
      </c>
      <c r="G522" s="234"/>
      <c r="H522" s="236" t="s">
        <v>19</v>
      </c>
      <c r="I522" s="238"/>
      <c r="J522" s="234"/>
      <c r="K522" s="234"/>
      <c r="L522" s="239"/>
      <c r="M522" s="240"/>
      <c r="N522" s="241"/>
      <c r="O522" s="241"/>
      <c r="P522" s="241"/>
      <c r="Q522" s="241"/>
      <c r="R522" s="241"/>
      <c r="S522" s="241"/>
      <c r="T522" s="24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3" t="s">
        <v>208</v>
      </c>
      <c r="AU522" s="243" t="s">
        <v>81</v>
      </c>
      <c r="AV522" s="13" t="s">
        <v>79</v>
      </c>
      <c r="AW522" s="13" t="s">
        <v>33</v>
      </c>
      <c r="AX522" s="13" t="s">
        <v>72</v>
      </c>
      <c r="AY522" s="243" t="s">
        <v>196</v>
      </c>
    </row>
    <row r="523" s="13" customFormat="1">
      <c r="A523" s="13"/>
      <c r="B523" s="233"/>
      <c r="C523" s="234"/>
      <c r="D523" s="235" t="s">
        <v>208</v>
      </c>
      <c r="E523" s="236" t="s">
        <v>19</v>
      </c>
      <c r="F523" s="237" t="s">
        <v>3064</v>
      </c>
      <c r="G523" s="234"/>
      <c r="H523" s="236" t="s">
        <v>19</v>
      </c>
      <c r="I523" s="238"/>
      <c r="J523" s="234"/>
      <c r="K523" s="234"/>
      <c r="L523" s="239"/>
      <c r="M523" s="240"/>
      <c r="N523" s="241"/>
      <c r="O523" s="241"/>
      <c r="P523" s="241"/>
      <c r="Q523" s="241"/>
      <c r="R523" s="241"/>
      <c r="S523" s="241"/>
      <c r="T523" s="242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3" t="s">
        <v>208</v>
      </c>
      <c r="AU523" s="243" t="s">
        <v>81</v>
      </c>
      <c r="AV523" s="13" t="s">
        <v>79</v>
      </c>
      <c r="AW523" s="13" t="s">
        <v>33</v>
      </c>
      <c r="AX523" s="13" t="s">
        <v>72</v>
      </c>
      <c r="AY523" s="243" t="s">
        <v>196</v>
      </c>
    </row>
    <row r="524" s="13" customFormat="1">
      <c r="A524" s="13"/>
      <c r="B524" s="233"/>
      <c r="C524" s="234"/>
      <c r="D524" s="235" t="s">
        <v>208</v>
      </c>
      <c r="E524" s="236" t="s">
        <v>19</v>
      </c>
      <c r="F524" s="237" t="s">
        <v>3065</v>
      </c>
      <c r="G524" s="234"/>
      <c r="H524" s="236" t="s">
        <v>19</v>
      </c>
      <c r="I524" s="238"/>
      <c r="J524" s="234"/>
      <c r="K524" s="234"/>
      <c r="L524" s="239"/>
      <c r="M524" s="240"/>
      <c r="N524" s="241"/>
      <c r="O524" s="241"/>
      <c r="P524" s="241"/>
      <c r="Q524" s="241"/>
      <c r="R524" s="241"/>
      <c r="S524" s="241"/>
      <c r="T524" s="242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3" t="s">
        <v>208</v>
      </c>
      <c r="AU524" s="243" t="s">
        <v>81</v>
      </c>
      <c r="AV524" s="13" t="s">
        <v>79</v>
      </c>
      <c r="AW524" s="13" t="s">
        <v>33</v>
      </c>
      <c r="AX524" s="13" t="s">
        <v>72</v>
      </c>
      <c r="AY524" s="243" t="s">
        <v>196</v>
      </c>
    </row>
    <row r="525" s="13" customFormat="1">
      <c r="A525" s="13"/>
      <c r="B525" s="233"/>
      <c r="C525" s="234"/>
      <c r="D525" s="235" t="s">
        <v>208</v>
      </c>
      <c r="E525" s="236" t="s">
        <v>19</v>
      </c>
      <c r="F525" s="237" t="s">
        <v>487</v>
      </c>
      <c r="G525" s="234"/>
      <c r="H525" s="236" t="s">
        <v>19</v>
      </c>
      <c r="I525" s="238"/>
      <c r="J525" s="234"/>
      <c r="K525" s="234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208</v>
      </c>
      <c r="AU525" s="243" t="s">
        <v>81</v>
      </c>
      <c r="AV525" s="13" t="s">
        <v>79</v>
      </c>
      <c r="AW525" s="13" t="s">
        <v>33</v>
      </c>
      <c r="AX525" s="13" t="s">
        <v>72</v>
      </c>
      <c r="AY525" s="243" t="s">
        <v>196</v>
      </c>
    </row>
    <row r="526" s="14" customFormat="1">
      <c r="A526" s="14"/>
      <c r="B526" s="244"/>
      <c r="C526" s="245"/>
      <c r="D526" s="235" t="s">
        <v>208</v>
      </c>
      <c r="E526" s="246" t="s">
        <v>19</v>
      </c>
      <c r="F526" s="247" t="s">
        <v>3153</v>
      </c>
      <c r="G526" s="245"/>
      <c r="H526" s="248">
        <v>16</v>
      </c>
      <c r="I526" s="249"/>
      <c r="J526" s="245"/>
      <c r="K526" s="245"/>
      <c r="L526" s="250"/>
      <c r="M526" s="251"/>
      <c r="N526" s="252"/>
      <c r="O526" s="252"/>
      <c r="P526" s="252"/>
      <c r="Q526" s="252"/>
      <c r="R526" s="252"/>
      <c r="S526" s="252"/>
      <c r="T526" s="253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54" t="s">
        <v>208</v>
      </c>
      <c r="AU526" s="254" t="s">
        <v>81</v>
      </c>
      <c r="AV526" s="14" t="s">
        <v>81</v>
      </c>
      <c r="AW526" s="14" t="s">
        <v>33</v>
      </c>
      <c r="AX526" s="14" t="s">
        <v>72</v>
      </c>
      <c r="AY526" s="254" t="s">
        <v>196</v>
      </c>
    </row>
    <row r="527" s="13" customFormat="1">
      <c r="A527" s="13"/>
      <c r="B527" s="233"/>
      <c r="C527" s="234"/>
      <c r="D527" s="235" t="s">
        <v>208</v>
      </c>
      <c r="E527" s="236" t="s">
        <v>19</v>
      </c>
      <c r="F527" s="237" t="s">
        <v>3061</v>
      </c>
      <c r="G527" s="234"/>
      <c r="H527" s="236" t="s">
        <v>19</v>
      </c>
      <c r="I527" s="238"/>
      <c r="J527" s="234"/>
      <c r="K527" s="234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208</v>
      </c>
      <c r="AU527" s="243" t="s">
        <v>81</v>
      </c>
      <c r="AV527" s="13" t="s">
        <v>79</v>
      </c>
      <c r="AW527" s="13" t="s">
        <v>33</v>
      </c>
      <c r="AX527" s="13" t="s">
        <v>72</v>
      </c>
      <c r="AY527" s="243" t="s">
        <v>196</v>
      </c>
    </row>
    <row r="528" s="13" customFormat="1">
      <c r="A528" s="13"/>
      <c r="B528" s="233"/>
      <c r="C528" s="234"/>
      <c r="D528" s="235" t="s">
        <v>208</v>
      </c>
      <c r="E528" s="236" t="s">
        <v>19</v>
      </c>
      <c r="F528" s="237" t="s">
        <v>3066</v>
      </c>
      <c r="G528" s="234"/>
      <c r="H528" s="236" t="s">
        <v>19</v>
      </c>
      <c r="I528" s="238"/>
      <c r="J528" s="234"/>
      <c r="K528" s="234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208</v>
      </c>
      <c r="AU528" s="243" t="s">
        <v>81</v>
      </c>
      <c r="AV528" s="13" t="s">
        <v>79</v>
      </c>
      <c r="AW528" s="13" t="s">
        <v>33</v>
      </c>
      <c r="AX528" s="13" t="s">
        <v>72</v>
      </c>
      <c r="AY528" s="243" t="s">
        <v>196</v>
      </c>
    </row>
    <row r="529" s="13" customFormat="1">
      <c r="A529" s="13"/>
      <c r="B529" s="233"/>
      <c r="C529" s="234"/>
      <c r="D529" s="235" t="s">
        <v>208</v>
      </c>
      <c r="E529" s="236" t="s">
        <v>19</v>
      </c>
      <c r="F529" s="237" t="s">
        <v>3067</v>
      </c>
      <c r="G529" s="234"/>
      <c r="H529" s="236" t="s">
        <v>19</v>
      </c>
      <c r="I529" s="238"/>
      <c r="J529" s="234"/>
      <c r="K529" s="234"/>
      <c r="L529" s="239"/>
      <c r="M529" s="240"/>
      <c r="N529" s="241"/>
      <c r="O529" s="241"/>
      <c r="P529" s="241"/>
      <c r="Q529" s="241"/>
      <c r="R529" s="241"/>
      <c r="S529" s="241"/>
      <c r="T529" s="242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3" t="s">
        <v>208</v>
      </c>
      <c r="AU529" s="243" t="s">
        <v>81</v>
      </c>
      <c r="AV529" s="13" t="s">
        <v>79</v>
      </c>
      <c r="AW529" s="13" t="s">
        <v>33</v>
      </c>
      <c r="AX529" s="13" t="s">
        <v>72</v>
      </c>
      <c r="AY529" s="243" t="s">
        <v>196</v>
      </c>
    </row>
    <row r="530" s="13" customFormat="1">
      <c r="A530" s="13"/>
      <c r="B530" s="233"/>
      <c r="C530" s="234"/>
      <c r="D530" s="235" t="s">
        <v>208</v>
      </c>
      <c r="E530" s="236" t="s">
        <v>19</v>
      </c>
      <c r="F530" s="237" t="s">
        <v>401</v>
      </c>
      <c r="G530" s="234"/>
      <c r="H530" s="236" t="s">
        <v>19</v>
      </c>
      <c r="I530" s="238"/>
      <c r="J530" s="234"/>
      <c r="K530" s="234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208</v>
      </c>
      <c r="AU530" s="243" t="s">
        <v>81</v>
      </c>
      <c r="AV530" s="13" t="s">
        <v>79</v>
      </c>
      <c r="AW530" s="13" t="s">
        <v>33</v>
      </c>
      <c r="AX530" s="13" t="s">
        <v>72</v>
      </c>
      <c r="AY530" s="243" t="s">
        <v>196</v>
      </c>
    </row>
    <row r="531" s="14" customFormat="1">
      <c r="A531" s="14"/>
      <c r="B531" s="244"/>
      <c r="C531" s="245"/>
      <c r="D531" s="235" t="s">
        <v>208</v>
      </c>
      <c r="E531" s="246" t="s">
        <v>19</v>
      </c>
      <c r="F531" s="247" t="s">
        <v>3152</v>
      </c>
      <c r="G531" s="245"/>
      <c r="H531" s="248">
        <v>8</v>
      </c>
      <c r="I531" s="249"/>
      <c r="J531" s="245"/>
      <c r="K531" s="245"/>
      <c r="L531" s="250"/>
      <c r="M531" s="251"/>
      <c r="N531" s="252"/>
      <c r="O531" s="252"/>
      <c r="P531" s="252"/>
      <c r="Q531" s="252"/>
      <c r="R531" s="252"/>
      <c r="S531" s="252"/>
      <c r="T531" s="253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4" t="s">
        <v>208</v>
      </c>
      <c r="AU531" s="254" t="s">
        <v>81</v>
      </c>
      <c r="AV531" s="14" t="s">
        <v>81</v>
      </c>
      <c r="AW531" s="14" t="s">
        <v>33</v>
      </c>
      <c r="AX531" s="14" t="s">
        <v>72</v>
      </c>
      <c r="AY531" s="254" t="s">
        <v>196</v>
      </c>
    </row>
    <row r="532" s="13" customFormat="1">
      <c r="A532" s="13"/>
      <c r="B532" s="233"/>
      <c r="C532" s="234"/>
      <c r="D532" s="235" t="s">
        <v>208</v>
      </c>
      <c r="E532" s="236" t="s">
        <v>19</v>
      </c>
      <c r="F532" s="237" t="s">
        <v>3061</v>
      </c>
      <c r="G532" s="234"/>
      <c r="H532" s="236" t="s">
        <v>19</v>
      </c>
      <c r="I532" s="238"/>
      <c r="J532" s="234"/>
      <c r="K532" s="234"/>
      <c r="L532" s="239"/>
      <c r="M532" s="240"/>
      <c r="N532" s="241"/>
      <c r="O532" s="241"/>
      <c r="P532" s="241"/>
      <c r="Q532" s="241"/>
      <c r="R532" s="241"/>
      <c r="S532" s="241"/>
      <c r="T532" s="242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3" t="s">
        <v>208</v>
      </c>
      <c r="AU532" s="243" t="s">
        <v>81</v>
      </c>
      <c r="AV532" s="13" t="s">
        <v>79</v>
      </c>
      <c r="AW532" s="13" t="s">
        <v>33</v>
      </c>
      <c r="AX532" s="13" t="s">
        <v>72</v>
      </c>
      <c r="AY532" s="243" t="s">
        <v>196</v>
      </c>
    </row>
    <row r="533" s="13" customFormat="1">
      <c r="A533" s="13"/>
      <c r="B533" s="233"/>
      <c r="C533" s="234"/>
      <c r="D533" s="235" t="s">
        <v>208</v>
      </c>
      <c r="E533" s="236" t="s">
        <v>19</v>
      </c>
      <c r="F533" s="237" t="s">
        <v>3068</v>
      </c>
      <c r="G533" s="234"/>
      <c r="H533" s="236" t="s">
        <v>19</v>
      </c>
      <c r="I533" s="238"/>
      <c r="J533" s="234"/>
      <c r="K533" s="234"/>
      <c r="L533" s="239"/>
      <c r="M533" s="240"/>
      <c r="N533" s="241"/>
      <c r="O533" s="241"/>
      <c r="P533" s="241"/>
      <c r="Q533" s="241"/>
      <c r="R533" s="241"/>
      <c r="S533" s="241"/>
      <c r="T533" s="24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3" t="s">
        <v>208</v>
      </c>
      <c r="AU533" s="243" t="s">
        <v>81</v>
      </c>
      <c r="AV533" s="13" t="s">
        <v>79</v>
      </c>
      <c r="AW533" s="13" t="s">
        <v>33</v>
      </c>
      <c r="AX533" s="13" t="s">
        <v>72</v>
      </c>
      <c r="AY533" s="243" t="s">
        <v>196</v>
      </c>
    </row>
    <row r="534" s="13" customFormat="1">
      <c r="A534" s="13"/>
      <c r="B534" s="233"/>
      <c r="C534" s="234"/>
      <c r="D534" s="235" t="s">
        <v>208</v>
      </c>
      <c r="E534" s="236" t="s">
        <v>19</v>
      </c>
      <c r="F534" s="237" t="s">
        <v>3069</v>
      </c>
      <c r="G534" s="234"/>
      <c r="H534" s="236" t="s">
        <v>19</v>
      </c>
      <c r="I534" s="238"/>
      <c r="J534" s="234"/>
      <c r="K534" s="234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208</v>
      </c>
      <c r="AU534" s="243" t="s">
        <v>81</v>
      </c>
      <c r="AV534" s="13" t="s">
        <v>79</v>
      </c>
      <c r="AW534" s="13" t="s">
        <v>33</v>
      </c>
      <c r="AX534" s="13" t="s">
        <v>72</v>
      </c>
      <c r="AY534" s="243" t="s">
        <v>196</v>
      </c>
    </row>
    <row r="535" s="13" customFormat="1">
      <c r="A535" s="13"/>
      <c r="B535" s="233"/>
      <c r="C535" s="234"/>
      <c r="D535" s="235" t="s">
        <v>208</v>
      </c>
      <c r="E535" s="236" t="s">
        <v>19</v>
      </c>
      <c r="F535" s="237" t="s">
        <v>401</v>
      </c>
      <c r="G535" s="234"/>
      <c r="H535" s="236" t="s">
        <v>19</v>
      </c>
      <c r="I535" s="238"/>
      <c r="J535" s="234"/>
      <c r="K535" s="234"/>
      <c r="L535" s="239"/>
      <c r="M535" s="240"/>
      <c r="N535" s="241"/>
      <c r="O535" s="241"/>
      <c r="P535" s="241"/>
      <c r="Q535" s="241"/>
      <c r="R535" s="241"/>
      <c r="S535" s="241"/>
      <c r="T535" s="242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3" t="s">
        <v>208</v>
      </c>
      <c r="AU535" s="243" t="s">
        <v>81</v>
      </c>
      <c r="AV535" s="13" t="s">
        <v>79</v>
      </c>
      <c r="AW535" s="13" t="s">
        <v>33</v>
      </c>
      <c r="AX535" s="13" t="s">
        <v>72</v>
      </c>
      <c r="AY535" s="243" t="s">
        <v>196</v>
      </c>
    </row>
    <row r="536" s="14" customFormat="1">
      <c r="A536" s="14"/>
      <c r="B536" s="244"/>
      <c r="C536" s="245"/>
      <c r="D536" s="235" t="s">
        <v>208</v>
      </c>
      <c r="E536" s="246" t="s">
        <v>19</v>
      </c>
      <c r="F536" s="247" t="s">
        <v>3152</v>
      </c>
      <c r="G536" s="245"/>
      <c r="H536" s="248">
        <v>8</v>
      </c>
      <c r="I536" s="249"/>
      <c r="J536" s="245"/>
      <c r="K536" s="245"/>
      <c r="L536" s="250"/>
      <c r="M536" s="251"/>
      <c r="N536" s="252"/>
      <c r="O536" s="252"/>
      <c r="P536" s="252"/>
      <c r="Q536" s="252"/>
      <c r="R536" s="252"/>
      <c r="S536" s="252"/>
      <c r="T536" s="253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T536" s="254" t="s">
        <v>208</v>
      </c>
      <c r="AU536" s="254" t="s">
        <v>81</v>
      </c>
      <c r="AV536" s="14" t="s">
        <v>81</v>
      </c>
      <c r="AW536" s="14" t="s">
        <v>33</v>
      </c>
      <c r="AX536" s="14" t="s">
        <v>72</v>
      </c>
      <c r="AY536" s="254" t="s">
        <v>196</v>
      </c>
    </row>
    <row r="537" s="13" customFormat="1">
      <c r="A537" s="13"/>
      <c r="B537" s="233"/>
      <c r="C537" s="234"/>
      <c r="D537" s="235" t="s">
        <v>208</v>
      </c>
      <c r="E537" s="236" t="s">
        <v>19</v>
      </c>
      <c r="F537" s="237" t="s">
        <v>3061</v>
      </c>
      <c r="G537" s="234"/>
      <c r="H537" s="236" t="s">
        <v>19</v>
      </c>
      <c r="I537" s="238"/>
      <c r="J537" s="234"/>
      <c r="K537" s="234"/>
      <c r="L537" s="239"/>
      <c r="M537" s="240"/>
      <c r="N537" s="241"/>
      <c r="O537" s="241"/>
      <c r="P537" s="241"/>
      <c r="Q537" s="241"/>
      <c r="R537" s="241"/>
      <c r="S537" s="241"/>
      <c r="T537" s="242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3" t="s">
        <v>208</v>
      </c>
      <c r="AU537" s="243" t="s">
        <v>81</v>
      </c>
      <c r="AV537" s="13" t="s">
        <v>79</v>
      </c>
      <c r="AW537" s="13" t="s">
        <v>33</v>
      </c>
      <c r="AX537" s="13" t="s">
        <v>72</v>
      </c>
      <c r="AY537" s="243" t="s">
        <v>196</v>
      </c>
    </row>
    <row r="538" s="13" customFormat="1">
      <c r="A538" s="13"/>
      <c r="B538" s="233"/>
      <c r="C538" s="234"/>
      <c r="D538" s="235" t="s">
        <v>208</v>
      </c>
      <c r="E538" s="236" t="s">
        <v>19</v>
      </c>
      <c r="F538" s="237" t="s">
        <v>3070</v>
      </c>
      <c r="G538" s="234"/>
      <c r="H538" s="236" t="s">
        <v>19</v>
      </c>
      <c r="I538" s="238"/>
      <c r="J538" s="234"/>
      <c r="K538" s="234"/>
      <c r="L538" s="239"/>
      <c r="M538" s="240"/>
      <c r="N538" s="241"/>
      <c r="O538" s="241"/>
      <c r="P538" s="241"/>
      <c r="Q538" s="241"/>
      <c r="R538" s="241"/>
      <c r="S538" s="241"/>
      <c r="T538" s="242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3" t="s">
        <v>208</v>
      </c>
      <c r="AU538" s="243" t="s">
        <v>81</v>
      </c>
      <c r="AV538" s="13" t="s">
        <v>79</v>
      </c>
      <c r="AW538" s="13" t="s">
        <v>33</v>
      </c>
      <c r="AX538" s="13" t="s">
        <v>72</v>
      </c>
      <c r="AY538" s="243" t="s">
        <v>196</v>
      </c>
    </row>
    <row r="539" s="13" customFormat="1">
      <c r="A539" s="13"/>
      <c r="B539" s="233"/>
      <c r="C539" s="234"/>
      <c r="D539" s="235" t="s">
        <v>208</v>
      </c>
      <c r="E539" s="236" t="s">
        <v>19</v>
      </c>
      <c r="F539" s="237" t="s">
        <v>3071</v>
      </c>
      <c r="G539" s="234"/>
      <c r="H539" s="236" t="s">
        <v>19</v>
      </c>
      <c r="I539" s="238"/>
      <c r="J539" s="234"/>
      <c r="K539" s="234"/>
      <c r="L539" s="239"/>
      <c r="M539" s="240"/>
      <c r="N539" s="241"/>
      <c r="O539" s="241"/>
      <c r="P539" s="241"/>
      <c r="Q539" s="241"/>
      <c r="R539" s="241"/>
      <c r="S539" s="241"/>
      <c r="T539" s="242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43" t="s">
        <v>208</v>
      </c>
      <c r="AU539" s="243" t="s">
        <v>81</v>
      </c>
      <c r="AV539" s="13" t="s">
        <v>79</v>
      </c>
      <c r="AW539" s="13" t="s">
        <v>33</v>
      </c>
      <c r="AX539" s="13" t="s">
        <v>72</v>
      </c>
      <c r="AY539" s="243" t="s">
        <v>196</v>
      </c>
    </row>
    <row r="540" s="13" customFormat="1">
      <c r="A540" s="13"/>
      <c r="B540" s="233"/>
      <c r="C540" s="234"/>
      <c r="D540" s="235" t="s">
        <v>208</v>
      </c>
      <c r="E540" s="236" t="s">
        <v>19</v>
      </c>
      <c r="F540" s="237" t="s">
        <v>401</v>
      </c>
      <c r="G540" s="234"/>
      <c r="H540" s="236" t="s">
        <v>19</v>
      </c>
      <c r="I540" s="238"/>
      <c r="J540" s="234"/>
      <c r="K540" s="234"/>
      <c r="L540" s="239"/>
      <c r="M540" s="240"/>
      <c r="N540" s="241"/>
      <c r="O540" s="241"/>
      <c r="P540" s="241"/>
      <c r="Q540" s="241"/>
      <c r="R540" s="241"/>
      <c r="S540" s="241"/>
      <c r="T540" s="24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3" t="s">
        <v>208</v>
      </c>
      <c r="AU540" s="243" t="s">
        <v>81</v>
      </c>
      <c r="AV540" s="13" t="s">
        <v>79</v>
      </c>
      <c r="AW540" s="13" t="s">
        <v>33</v>
      </c>
      <c r="AX540" s="13" t="s">
        <v>72</v>
      </c>
      <c r="AY540" s="243" t="s">
        <v>196</v>
      </c>
    </row>
    <row r="541" s="14" customFormat="1">
      <c r="A541" s="14"/>
      <c r="B541" s="244"/>
      <c r="C541" s="245"/>
      <c r="D541" s="235" t="s">
        <v>208</v>
      </c>
      <c r="E541" s="246" t="s">
        <v>19</v>
      </c>
      <c r="F541" s="247" t="s">
        <v>3153</v>
      </c>
      <c r="G541" s="245"/>
      <c r="H541" s="248">
        <v>16</v>
      </c>
      <c r="I541" s="249"/>
      <c r="J541" s="245"/>
      <c r="K541" s="245"/>
      <c r="L541" s="250"/>
      <c r="M541" s="251"/>
      <c r="N541" s="252"/>
      <c r="O541" s="252"/>
      <c r="P541" s="252"/>
      <c r="Q541" s="252"/>
      <c r="R541" s="252"/>
      <c r="S541" s="252"/>
      <c r="T541" s="253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T541" s="254" t="s">
        <v>208</v>
      </c>
      <c r="AU541" s="254" t="s">
        <v>81</v>
      </c>
      <c r="AV541" s="14" t="s">
        <v>81</v>
      </c>
      <c r="AW541" s="14" t="s">
        <v>33</v>
      </c>
      <c r="AX541" s="14" t="s">
        <v>72</v>
      </c>
      <c r="AY541" s="254" t="s">
        <v>196</v>
      </c>
    </row>
    <row r="542" s="13" customFormat="1">
      <c r="A542" s="13"/>
      <c r="B542" s="233"/>
      <c r="C542" s="234"/>
      <c r="D542" s="235" t="s">
        <v>208</v>
      </c>
      <c r="E542" s="236" t="s">
        <v>19</v>
      </c>
      <c r="F542" s="237" t="s">
        <v>3061</v>
      </c>
      <c r="G542" s="234"/>
      <c r="H542" s="236" t="s">
        <v>19</v>
      </c>
      <c r="I542" s="238"/>
      <c r="J542" s="234"/>
      <c r="K542" s="234"/>
      <c r="L542" s="239"/>
      <c r="M542" s="240"/>
      <c r="N542" s="241"/>
      <c r="O542" s="241"/>
      <c r="P542" s="241"/>
      <c r="Q542" s="241"/>
      <c r="R542" s="241"/>
      <c r="S542" s="241"/>
      <c r="T542" s="242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3" t="s">
        <v>208</v>
      </c>
      <c r="AU542" s="243" t="s">
        <v>81</v>
      </c>
      <c r="AV542" s="13" t="s">
        <v>79</v>
      </c>
      <c r="AW542" s="13" t="s">
        <v>33</v>
      </c>
      <c r="AX542" s="13" t="s">
        <v>72</v>
      </c>
      <c r="AY542" s="243" t="s">
        <v>196</v>
      </c>
    </row>
    <row r="543" s="13" customFormat="1">
      <c r="A543" s="13"/>
      <c r="B543" s="233"/>
      <c r="C543" s="234"/>
      <c r="D543" s="235" t="s">
        <v>208</v>
      </c>
      <c r="E543" s="236" t="s">
        <v>19</v>
      </c>
      <c r="F543" s="237" t="s">
        <v>3072</v>
      </c>
      <c r="G543" s="234"/>
      <c r="H543" s="236" t="s">
        <v>19</v>
      </c>
      <c r="I543" s="238"/>
      <c r="J543" s="234"/>
      <c r="K543" s="234"/>
      <c r="L543" s="239"/>
      <c r="M543" s="240"/>
      <c r="N543" s="241"/>
      <c r="O543" s="241"/>
      <c r="P543" s="241"/>
      <c r="Q543" s="241"/>
      <c r="R543" s="241"/>
      <c r="S543" s="241"/>
      <c r="T543" s="24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3" t="s">
        <v>208</v>
      </c>
      <c r="AU543" s="243" t="s">
        <v>81</v>
      </c>
      <c r="AV543" s="13" t="s">
        <v>79</v>
      </c>
      <c r="AW543" s="13" t="s">
        <v>33</v>
      </c>
      <c r="AX543" s="13" t="s">
        <v>72</v>
      </c>
      <c r="AY543" s="243" t="s">
        <v>196</v>
      </c>
    </row>
    <row r="544" s="13" customFormat="1">
      <c r="A544" s="13"/>
      <c r="B544" s="233"/>
      <c r="C544" s="234"/>
      <c r="D544" s="235" t="s">
        <v>208</v>
      </c>
      <c r="E544" s="236" t="s">
        <v>19</v>
      </c>
      <c r="F544" s="237" t="s">
        <v>3073</v>
      </c>
      <c r="G544" s="234"/>
      <c r="H544" s="236" t="s">
        <v>19</v>
      </c>
      <c r="I544" s="238"/>
      <c r="J544" s="234"/>
      <c r="K544" s="234"/>
      <c r="L544" s="239"/>
      <c r="M544" s="240"/>
      <c r="N544" s="241"/>
      <c r="O544" s="241"/>
      <c r="P544" s="241"/>
      <c r="Q544" s="241"/>
      <c r="R544" s="241"/>
      <c r="S544" s="241"/>
      <c r="T544" s="242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43" t="s">
        <v>208</v>
      </c>
      <c r="AU544" s="243" t="s">
        <v>81</v>
      </c>
      <c r="AV544" s="13" t="s">
        <v>79</v>
      </c>
      <c r="AW544" s="13" t="s">
        <v>33</v>
      </c>
      <c r="AX544" s="13" t="s">
        <v>72</v>
      </c>
      <c r="AY544" s="243" t="s">
        <v>196</v>
      </c>
    </row>
    <row r="545" s="13" customFormat="1">
      <c r="A545" s="13"/>
      <c r="B545" s="233"/>
      <c r="C545" s="234"/>
      <c r="D545" s="235" t="s">
        <v>208</v>
      </c>
      <c r="E545" s="236" t="s">
        <v>19</v>
      </c>
      <c r="F545" s="237" t="s">
        <v>401</v>
      </c>
      <c r="G545" s="234"/>
      <c r="H545" s="236" t="s">
        <v>19</v>
      </c>
      <c r="I545" s="238"/>
      <c r="J545" s="234"/>
      <c r="K545" s="234"/>
      <c r="L545" s="239"/>
      <c r="M545" s="240"/>
      <c r="N545" s="241"/>
      <c r="O545" s="241"/>
      <c r="P545" s="241"/>
      <c r="Q545" s="241"/>
      <c r="R545" s="241"/>
      <c r="S545" s="241"/>
      <c r="T545" s="242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3" t="s">
        <v>208</v>
      </c>
      <c r="AU545" s="243" t="s">
        <v>81</v>
      </c>
      <c r="AV545" s="13" t="s">
        <v>79</v>
      </c>
      <c r="AW545" s="13" t="s">
        <v>33</v>
      </c>
      <c r="AX545" s="13" t="s">
        <v>72</v>
      </c>
      <c r="AY545" s="243" t="s">
        <v>196</v>
      </c>
    </row>
    <row r="546" s="14" customFormat="1">
      <c r="A546" s="14"/>
      <c r="B546" s="244"/>
      <c r="C546" s="245"/>
      <c r="D546" s="235" t="s">
        <v>208</v>
      </c>
      <c r="E546" s="246" t="s">
        <v>19</v>
      </c>
      <c r="F546" s="247" t="s">
        <v>3152</v>
      </c>
      <c r="G546" s="245"/>
      <c r="H546" s="248">
        <v>8</v>
      </c>
      <c r="I546" s="249"/>
      <c r="J546" s="245"/>
      <c r="K546" s="245"/>
      <c r="L546" s="250"/>
      <c r="M546" s="251"/>
      <c r="N546" s="252"/>
      <c r="O546" s="252"/>
      <c r="P546" s="252"/>
      <c r="Q546" s="252"/>
      <c r="R546" s="252"/>
      <c r="S546" s="252"/>
      <c r="T546" s="253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T546" s="254" t="s">
        <v>208</v>
      </c>
      <c r="AU546" s="254" t="s">
        <v>81</v>
      </c>
      <c r="AV546" s="14" t="s">
        <v>81</v>
      </c>
      <c r="AW546" s="14" t="s">
        <v>33</v>
      </c>
      <c r="AX546" s="14" t="s">
        <v>72</v>
      </c>
      <c r="AY546" s="254" t="s">
        <v>196</v>
      </c>
    </row>
    <row r="547" s="13" customFormat="1">
      <c r="A547" s="13"/>
      <c r="B547" s="233"/>
      <c r="C547" s="234"/>
      <c r="D547" s="235" t="s">
        <v>208</v>
      </c>
      <c r="E547" s="236" t="s">
        <v>19</v>
      </c>
      <c r="F547" s="237" t="s">
        <v>3061</v>
      </c>
      <c r="G547" s="234"/>
      <c r="H547" s="236" t="s">
        <v>19</v>
      </c>
      <c r="I547" s="238"/>
      <c r="J547" s="234"/>
      <c r="K547" s="234"/>
      <c r="L547" s="239"/>
      <c r="M547" s="240"/>
      <c r="N547" s="241"/>
      <c r="O547" s="241"/>
      <c r="P547" s="241"/>
      <c r="Q547" s="241"/>
      <c r="R547" s="241"/>
      <c r="S547" s="241"/>
      <c r="T547" s="242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3" t="s">
        <v>208</v>
      </c>
      <c r="AU547" s="243" t="s">
        <v>81</v>
      </c>
      <c r="AV547" s="13" t="s">
        <v>79</v>
      </c>
      <c r="AW547" s="13" t="s">
        <v>33</v>
      </c>
      <c r="AX547" s="13" t="s">
        <v>72</v>
      </c>
      <c r="AY547" s="243" t="s">
        <v>196</v>
      </c>
    </row>
    <row r="548" s="13" customFormat="1">
      <c r="A548" s="13"/>
      <c r="B548" s="233"/>
      <c r="C548" s="234"/>
      <c r="D548" s="235" t="s">
        <v>208</v>
      </c>
      <c r="E548" s="236" t="s">
        <v>19</v>
      </c>
      <c r="F548" s="237" t="s">
        <v>3074</v>
      </c>
      <c r="G548" s="234"/>
      <c r="H548" s="236" t="s">
        <v>19</v>
      </c>
      <c r="I548" s="238"/>
      <c r="J548" s="234"/>
      <c r="K548" s="234"/>
      <c r="L548" s="239"/>
      <c r="M548" s="240"/>
      <c r="N548" s="241"/>
      <c r="O548" s="241"/>
      <c r="P548" s="241"/>
      <c r="Q548" s="241"/>
      <c r="R548" s="241"/>
      <c r="S548" s="241"/>
      <c r="T548" s="242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3" t="s">
        <v>208</v>
      </c>
      <c r="AU548" s="243" t="s">
        <v>81</v>
      </c>
      <c r="AV548" s="13" t="s">
        <v>79</v>
      </c>
      <c r="AW548" s="13" t="s">
        <v>33</v>
      </c>
      <c r="AX548" s="13" t="s">
        <v>72</v>
      </c>
      <c r="AY548" s="243" t="s">
        <v>196</v>
      </c>
    </row>
    <row r="549" s="13" customFormat="1">
      <c r="A549" s="13"/>
      <c r="B549" s="233"/>
      <c r="C549" s="234"/>
      <c r="D549" s="235" t="s">
        <v>208</v>
      </c>
      <c r="E549" s="236" t="s">
        <v>19</v>
      </c>
      <c r="F549" s="237" t="s">
        <v>3075</v>
      </c>
      <c r="G549" s="234"/>
      <c r="H549" s="236" t="s">
        <v>19</v>
      </c>
      <c r="I549" s="238"/>
      <c r="J549" s="234"/>
      <c r="K549" s="234"/>
      <c r="L549" s="239"/>
      <c r="M549" s="240"/>
      <c r="N549" s="241"/>
      <c r="O549" s="241"/>
      <c r="P549" s="241"/>
      <c r="Q549" s="241"/>
      <c r="R549" s="241"/>
      <c r="S549" s="241"/>
      <c r="T549" s="242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43" t="s">
        <v>208</v>
      </c>
      <c r="AU549" s="243" t="s">
        <v>81</v>
      </c>
      <c r="AV549" s="13" t="s">
        <v>79</v>
      </c>
      <c r="AW549" s="13" t="s">
        <v>33</v>
      </c>
      <c r="AX549" s="13" t="s">
        <v>72</v>
      </c>
      <c r="AY549" s="243" t="s">
        <v>196</v>
      </c>
    </row>
    <row r="550" s="13" customFormat="1">
      <c r="A550" s="13"/>
      <c r="B550" s="233"/>
      <c r="C550" s="234"/>
      <c r="D550" s="235" t="s">
        <v>208</v>
      </c>
      <c r="E550" s="236" t="s">
        <v>19</v>
      </c>
      <c r="F550" s="237" t="s">
        <v>401</v>
      </c>
      <c r="G550" s="234"/>
      <c r="H550" s="236" t="s">
        <v>19</v>
      </c>
      <c r="I550" s="238"/>
      <c r="J550" s="234"/>
      <c r="K550" s="234"/>
      <c r="L550" s="239"/>
      <c r="M550" s="240"/>
      <c r="N550" s="241"/>
      <c r="O550" s="241"/>
      <c r="P550" s="241"/>
      <c r="Q550" s="241"/>
      <c r="R550" s="241"/>
      <c r="S550" s="241"/>
      <c r="T550" s="242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3" t="s">
        <v>208</v>
      </c>
      <c r="AU550" s="243" t="s">
        <v>81</v>
      </c>
      <c r="AV550" s="13" t="s">
        <v>79</v>
      </c>
      <c r="AW550" s="13" t="s">
        <v>33</v>
      </c>
      <c r="AX550" s="13" t="s">
        <v>72</v>
      </c>
      <c r="AY550" s="243" t="s">
        <v>196</v>
      </c>
    </row>
    <row r="551" s="14" customFormat="1">
      <c r="A551" s="14"/>
      <c r="B551" s="244"/>
      <c r="C551" s="245"/>
      <c r="D551" s="235" t="s">
        <v>208</v>
      </c>
      <c r="E551" s="246" t="s">
        <v>19</v>
      </c>
      <c r="F551" s="247" t="s">
        <v>3152</v>
      </c>
      <c r="G551" s="245"/>
      <c r="H551" s="248">
        <v>8</v>
      </c>
      <c r="I551" s="249"/>
      <c r="J551" s="245"/>
      <c r="K551" s="245"/>
      <c r="L551" s="250"/>
      <c r="M551" s="251"/>
      <c r="N551" s="252"/>
      <c r="O551" s="252"/>
      <c r="P551" s="252"/>
      <c r="Q551" s="252"/>
      <c r="R551" s="252"/>
      <c r="S551" s="252"/>
      <c r="T551" s="253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4" t="s">
        <v>208</v>
      </c>
      <c r="AU551" s="254" t="s">
        <v>81</v>
      </c>
      <c r="AV551" s="14" t="s">
        <v>81</v>
      </c>
      <c r="AW551" s="14" t="s">
        <v>33</v>
      </c>
      <c r="AX551" s="14" t="s">
        <v>72</v>
      </c>
      <c r="AY551" s="254" t="s">
        <v>196</v>
      </c>
    </row>
    <row r="552" s="16" customFormat="1">
      <c r="A552" s="16"/>
      <c r="B552" s="266"/>
      <c r="C552" s="267"/>
      <c r="D552" s="235" t="s">
        <v>208</v>
      </c>
      <c r="E552" s="268" t="s">
        <v>19</v>
      </c>
      <c r="F552" s="269" t="s">
        <v>269</v>
      </c>
      <c r="G552" s="267"/>
      <c r="H552" s="270">
        <v>128</v>
      </c>
      <c r="I552" s="271"/>
      <c r="J552" s="267"/>
      <c r="K552" s="267"/>
      <c r="L552" s="272"/>
      <c r="M552" s="273"/>
      <c r="N552" s="274"/>
      <c r="O552" s="274"/>
      <c r="P552" s="274"/>
      <c r="Q552" s="274"/>
      <c r="R552" s="274"/>
      <c r="S552" s="274"/>
      <c r="T552" s="275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T552" s="276" t="s">
        <v>208</v>
      </c>
      <c r="AU552" s="276" t="s">
        <v>81</v>
      </c>
      <c r="AV552" s="16" t="s">
        <v>226</v>
      </c>
      <c r="AW552" s="16" t="s">
        <v>33</v>
      </c>
      <c r="AX552" s="16" t="s">
        <v>72</v>
      </c>
      <c r="AY552" s="276" t="s">
        <v>196</v>
      </c>
    </row>
    <row r="553" s="13" customFormat="1">
      <c r="A553" s="13"/>
      <c r="B553" s="233"/>
      <c r="C553" s="234"/>
      <c r="D553" s="235" t="s">
        <v>208</v>
      </c>
      <c r="E553" s="236" t="s">
        <v>19</v>
      </c>
      <c r="F553" s="237" t="s">
        <v>3155</v>
      </c>
      <c r="G553" s="234"/>
      <c r="H553" s="236" t="s">
        <v>19</v>
      </c>
      <c r="I553" s="238"/>
      <c r="J553" s="234"/>
      <c r="K553" s="234"/>
      <c r="L553" s="239"/>
      <c r="M553" s="240"/>
      <c r="N553" s="241"/>
      <c r="O553" s="241"/>
      <c r="P553" s="241"/>
      <c r="Q553" s="241"/>
      <c r="R553" s="241"/>
      <c r="S553" s="241"/>
      <c r="T553" s="242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43" t="s">
        <v>208</v>
      </c>
      <c r="AU553" s="243" t="s">
        <v>81</v>
      </c>
      <c r="AV553" s="13" t="s">
        <v>79</v>
      </c>
      <c r="AW553" s="13" t="s">
        <v>33</v>
      </c>
      <c r="AX553" s="13" t="s">
        <v>72</v>
      </c>
      <c r="AY553" s="243" t="s">
        <v>196</v>
      </c>
    </row>
    <row r="554" s="13" customFormat="1">
      <c r="A554" s="13"/>
      <c r="B554" s="233"/>
      <c r="C554" s="234"/>
      <c r="D554" s="235" t="s">
        <v>208</v>
      </c>
      <c r="E554" s="236" t="s">
        <v>19</v>
      </c>
      <c r="F554" s="237" t="s">
        <v>3076</v>
      </c>
      <c r="G554" s="234"/>
      <c r="H554" s="236" t="s">
        <v>19</v>
      </c>
      <c r="I554" s="238"/>
      <c r="J554" s="234"/>
      <c r="K554" s="234"/>
      <c r="L554" s="239"/>
      <c r="M554" s="240"/>
      <c r="N554" s="241"/>
      <c r="O554" s="241"/>
      <c r="P554" s="241"/>
      <c r="Q554" s="241"/>
      <c r="R554" s="241"/>
      <c r="S554" s="241"/>
      <c r="T554" s="24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3" t="s">
        <v>208</v>
      </c>
      <c r="AU554" s="243" t="s">
        <v>81</v>
      </c>
      <c r="AV554" s="13" t="s">
        <v>79</v>
      </c>
      <c r="AW554" s="13" t="s">
        <v>33</v>
      </c>
      <c r="AX554" s="13" t="s">
        <v>72</v>
      </c>
      <c r="AY554" s="243" t="s">
        <v>196</v>
      </c>
    </row>
    <row r="555" s="13" customFormat="1">
      <c r="A555" s="13"/>
      <c r="B555" s="233"/>
      <c r="C555" s="234"/>
      <c r="D555" s="235" t="s">
        <v>208</v>
      </c>
      <c r="E555" s="236" t="s">
        <v>19</v>
      </c>
      <c r="F555" s="237" t="s">
        <v>3066</v>
      </c>
      <c r="G555" s="234"/>
      <c r="H555" s="236" t="s">
        <v>19</v>
      </c>
      <c r="I555" s="238"/>
      <c r="J555" s="234"/>
      <c r="K555" s="234"/>
      <c r="L555" s="239"/>
      <c r="M555" s="240"/>
      <c r="N555" s="241"/>
      <c r="O555" s="241"/>
      <c r="P555" s="241"/>
      <c r="Q555" s="241"/>
      <c r="R555" s="241"/>
      <c r="S555" s="241"/>
      <c r="T555" s="242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3" t="s">
        <v>208</v>
      </c>
      <c r="AU555" s="243" t="s">
        <v>81</v>
      </c>
      <c r="AV555" s="13" t="s">
        <v>79</v>
      </c>
      <c r="AW555" s="13" t="s">
        <v>33</v>
      </c>
      <c r="AX555" s="13" t="s">
        <v>72</v>
      </c>
      <c r="AY555" s="243" t="s">
        <v>196</v>
      </c>
    </row>
    <row r="556" s="13" customFormat="1">
      <c r="A556" s="13"/>
      <c r="B556" s="233"/>
      <c r="C556" s="234"/>
      <c r="D556" s="235" t="s">
        <v>208</v>
      </c>
      <c r="E556" s="236" t="s">
        <v>19</v>
      </c>
      <c r="F556" s="237" t="s">
        <v>3067</v>
      </c>
      <c r="G556" s="234"/>
      <c r="H556" s="236" t="s">
        <v>19</v>
      </c>
      <c r="I556" s="238"/>
      <c r="J556" s="234"/>
      <c r="K556" s="234"/>
      <c r="L556" s="239"/>
      <c r="M556" s="240"/>
      <c r="N556" s="241"/>
      <c r="O556" s="241"/>
      <c r="P556" s="241"/>
      <c r="Q556" s="241"/>
      <c r="R556" s="241"/>
      <c r="S556" s="241"/>
      <c r="T556" s="24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3" t="s">
        <v>208</v>
      </c>
      <c r="AU556" s="243" t="s">
        <v>81</v>
      </c>
      <c r="AV556" s="13" t="s">
        <v>79</v>
      </c>
      <c r="AW556" s="13" t="s">
        <v>33</v>
      </c>
      <c r="AX556" s="13" t="s">
        <v>72</v>
      </c>
      <c r="AY556" s="243" t="s">
        <v>196</v>
      </c>
    </row>
    <row r="557" s="13" customFormat="1">
      <c r="A557" s="13"/>
      <c r="B557" s="233"/>
      <c r="C557" s="234"/>
      <c r="D557" s="235" t="s">
        <v>208</v>
      </c>
      <c r="E557" s="236" t="s">
        <v>19</v>
      </c>
      <c r="F557" s="237" t="s">
        <v>401</v>
      </c>
      <c r="G557" s="234"/>
      <c r="H557" s="236" t="s">
        <v>19</v>
      </c>
      <c r="I557" s="238"/>
      <c r="J557" s="234"/>
      <c r="K557" s="234"/>
      <c r="L557" s="239"/>
      <c r="M557" s="240"/>
      <c r="N557" s="241"/>
      <c r="O557" s="241"/>
      <c r="P557" s="241"/>
      <c r="Q557" s="241"/>
      <c r="R557" s="241"/>
      <c r="S557" s="241"/>
      <c r="T557" s="242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3" t="s">
        <v>208</v>
      </c>
      <c r="AU557" s="243" t="s">
        <v>81</v>
      </c>
      <c r="AV557" s="13" t="s">
        <v>79</v>
      </c>
      <c r="AW557" s="13" t="s">
        <v>33</v>
      </c>
      <c r="AX557" s="13" t="s">
        <v>72</v>
      </c>
      <c r="AY557" s="243" t="s">
        <v>196</v>
      </c>
    </row>
    <row r="558" s="14" customFormat="1">
      <c r="A558" s="14"/>
      <c r="B558" s="244"/>
      <c r="C558" s="245"/>
      <c r="D558" s="235" t="s">
        <v>208</v>
      </c>
      <c r="E558" s="246" t="s">
        <v>19</v>
      </c>
      <c r="F558" s="247" t="s">
        <v>3156</v>
      </c>
      <c r="G558" s="245"/>
      <c r="H558" s="248">
        <v>3</v>
      </c>
      <c r="I558" s="249"/>
      <c r="J558" s="245"/>
      <c r="K558" s="245"/>
      <c r="L558" s="250"/>
      <c r="M558" s="251"/>
      <c r="N558" s="252"/>
      <c r="O558" s="252"/>
      <c r="P558" s="252"/>
      <c r="Q558" s="252"/>
      <c r="R558" s="252"/>
      <c r="S558" s="252"/>
      <c r="T558" s="253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T558" s="254" t="s">
        <v>208</v>
      </c>
      <c r="AU558" s="254" t="s">
        <v>81</v>
      </c>
      <c r="AV558" s="14" t="s">
        <v>81</v>
      </c>
      <c r="AW558" s="14" t="s">
        <v>33</v>
      </c>
      <c r="AX558" s="14" t="s">
        <v>72</v>
      </c>
      <c r="AY558" s="254" t="s">
        <v>196</v>
      </c>
    </row>
    <row r="559" s="13" customFormat="1">
      <c r="A559" s="13"/>
      <c r="B559" s="233"/>
      <c r="C559" s="234"/>
      <c r="D559" s="235" t="s">
        <v>208</v>
      </c>
      <c r="E559" s="236" t="s">
        <v>19</v>
      </c>
      <c r="F559" s="237" t="s">
        <v>3076</v>
      </c>
      <c r="G559" s="234"/>
      <c r="H559" s="236" t="s">
        <v>19</v>
      </c>
      <c r="I559" s="238"/>
      <c r="J559" s="234"/>
      <c r="K559" s="234"/>
      <c r="L559" s="239"/>
      <c r="M559" s="240"/>
      <c r="N559" s="241"/>
      <c r="O559" s="241"/>
      <c r="P559" s="241"/>
      <c r="Q559" s="241"/>
      <c r="R559" s="241"/>
      <c r="S559" s="241"/>
      <c r="T559" s="242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43" t="s">
        <v>208</v>
      </c>
      <c r="AU559" s="243" t="s">
        <v>81</v>
      </c>
      <c r="AV559" s="13" t="s">
        <v>79</v>
      </c>
      <c r="AW559" s="13" t="s">
        <v>33</v>
      </c>
      <c r="AX559" s="13" t="s">
        <v>72</v>
      </c>
      <c r="AY559" s="243" t="s">
        <v>196</v>
      </c>
    </row>
    <row r="560" s="13" customFormat="1">
      <c r="A560" s="13"/>
      <c r="B560" s="233"/>
      <c r="C560" s="234"/>
      <c r="D560" s="235" t="s">
        <v>208</v>
      </c>
      <c r="E560" s="236" t="s">
        <v>19</v>
      </c>
      <c r="F560" s="237" t="s">
        <v>3077</v>
      </c>
      <c r="G560" s="234"/>
      <c r="H560" s="236" t="s">
        <v>19</v>
      </c>
      <c r="I560" s="238"/>
      <c r="J560" s="234"/>
      <c r="K560" s="234"/>
      <c r="L560" s="239"/>
      <c r="M560" s="240"/>
      <c r="N560" s="241"/>
      <c r="O560" s="241"/>
      <c r="P560" s="241"/>
      <c r="Q560" s="241"/>
      <c r="R560" s="241"/>
      <c r="S560" s="241"/>
      <c r="T560" s="242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3" t="s">
        <v>208</v>
      </c>
      <c r="AU560" s="243" t="s">
        <v>81</v>
      </c>
      <c r="AV560" s="13" t="s">
        <v>79</v>
      </c>
      <c r="AW560" s="13" t="s">
        <v>33</v>
      </c>
      <c r="AX560" s="13" t="s">
        <v>72</v>
      </c>
      <c r="AY560" s="243" t="s">
        <v>196</v>
      </c>
    </row>
    <row r="561" s="13" customFormat="1">
      <c r="A561" s="13"/>
      <c r="B561" s="233"/>
      <c r="C561" s="234"/>
      <c r="D561" s="235" t="s">
        <v>208</v>
      </c>
      <c r="E561" s="236" t="s">
        <v>19</v>
      </c>
      <c r="F561" s="237" t="s">
        <v>3078</v>
      </c>
      <c r="G561" s="234"/>
      <c r="H561" s="236" t="s">
        <v>19</v>
      </c>
      <c r="I561" s="238"/>
      <c r="J561" s="234"/>
      <c r="K561" s="234"/>
      <c r="L561" s="239"/>
      <c r="M561" s="240"/>
      <c r="N561" s="241"/>
      <c r="O561" s="241"/>
      <c r="P561" s="241"/>
      <c r="Q561" s="241"/>
      <c r="R561" s="241"/>
      <c r="S561" s="241"/>
      <c r="T561" s="24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3" t="s">
        <v>208</v>
      </c>
      <c r="AU561" s="243" t="s">
        <v>81</v>
      </c>
      <c r="AV561" s="13" t="s">
        <v>79</v>
      </c>
      <c r="AW561" s="13" t="s">
        <v>33</v>
      </c>
      <c r="AX561" s="13" t="s">
        <v>72</v>
      </c>
      <c r="AY561" s="243" t="s">
        <v>196</v>
      </c>
    </row>
    <row r="562" s="13" customFormat="1">
      <c r="A562" s="13"/>
      <c r="B562" s="233"/>
      <c r="C562" s="234"/>
      <c r="D562" s="235" t="s">
        <v>208</v>
      </c>
      <c r="E562" s="236" t="s">
        <v>19</v>
      </c>
      <c r="F562" s="237" t="s">
        <v>401</v>
      </c>
      <c r="G562" s="234"/>
      <c r="H562" s="236" t="s">
        <v>19</v>
      </c>
      <c r="I562" s="238"/>
      <c r="J562" s="234"/>
      <c r="K562" s="234"/>
      <c r="L562" s="239"/>
      <c r="M562" s="240"/>
      <c r="N562" s="241"/>
      <c r="O562" s="241"/>
      <c r="P562" s="241"/>
      <c r="Q562" s="241"/>
      <c r="R562" s="241"/>
      <c r="S562" s="241"/>
      <c r="T562" s="24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3" t="s">
        <v>208</v>
      </c>
      <c r="AU562" s="243" t="s">
        <v>81</v>
      </c>
      <c r="AV562" s="13" t="s">
        <v>79</v>
      </c>
      <c r="AW562" s="13" t="s">
        <v>33</v>
      </c>
      <c r="AX562" s="13" t="s">
        <v>72</v>
      </c>
      <c r="AY562" s="243" t="s">
        <v>196</v>
      </c>
    </row>
    <row r="563" s="14" customFormat="1">
      <c r="A563" s="14"/>
      <c r="B563" s="244"/>
      <c r="C563" s="245"/>
      <c r="D563" s="235" t="s">
        <v>208</v>
      </c>
      <c r="E563" s="246" t="s">
        <v>19</v>
      </c>
      <c r="F563" s="247" t="s">
        <v>3156</v>
      </c>
      <c r="G563" s="245"/>
      <c r="H563" s="248">
        <v>3</v>
      </c>
      <c r="I563" s="249"/>
      <c r="J563" s="245"/>
      <c r="K563" s="245"/>
      <c r="L563" s="250"/>
      <c r="M563" s="251"/>
      <c r="N563" s="252"/>
      <c r="O563" s="252"/>
      <c r="P563" s="252"/>
      <c r="Q563" s="252"/>
      <c r="R563" s="252"/>
      <c r="S563" s="252"/>
      <c r="T563" s="253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T563" s="254" t="s">
        <v>208</v>
      </c>
      <c r="AU563" s="254" t="s">
        <v>81</v>
      </c>
      <c r="AV563" s="14" t="s">
        <v>81</v>
      </c>
      <c r="AW563" s="14" t="s">
        <v>33</v>
      </c>
      <c r="AX563" s="14" t="s">
        <v>72</v>
      </c>
      <c r="AY563" s="254" t="s">
        <v>196</v>
      </c>
    </row>
    <row r="564" s="13" customFormat="1">
      <c r="A564" s="13"/>
      <c r="B564" s="233"/>
      <c r="C564" s="234"/>
      <c r="D564" s="235" t="s">
        <v>208</v>
      </c>
      <c r="E564" s="236" t="s">
        <v>19</v>
      </c>
      <c r="F564" s="237" t="s">
        <v>3076</v>
      </c>
      <c r="G564" s="234"/>
      <c r="H564" s="236" t="s">
        <v>19</v>
      </c>
      <c r="I564" s="238"/>
      <c r="J564" s="234"/>
      <c r="K564" s="234"/>
      <c r="L564" s="239"/>
      <c r="M564" s="240"/>
      <c r="N564" s="241"/>
      <c r="O564" s="241"/>
      <c r="P564" s="241"/>
      <c r="Q564" s="241"/>
      <c r="R564" s="241"/>
      <c r="S564" s="241"/>
      <c r="T564" s="242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3" t="s">
        <v>208</v>
      </c>
      <c r="AU564" s="243" t="s">
        <v>81</v>
      </c>
      <c r="AV564" s="13" t="s">
        <v>79</v>
      </c>
      <c r="AW564" s="13" t="s">
        <v>33</v>
      </c>
      <c r="AX564" s="13" t="s">
        <v>72</v>
      </c>
      <c r="AY564" s="243" t="s">
        <v>196</v>
      </c>
    </row>
    <row r="565" s="13" customFormat="1">
      <c r="A565" s="13"/>
      <c r="B565" s="233"/>
      <c r="C565" s="234"/>
      <c r="D565" s="235" t="s">
        <v>208</v>
      </c>
      <c r="E565" s="236" t="s">
        <v>19</v>
      </c>
      <c r="F565" s="237" t="s">
        <v>3079</v>
      </c>
      <c r="G565" s="234"/>
      <c r="H565" s="236" t="s">
        <v>19</v>
      </c>
      <c r="I565" s="238"/>
      <c r="J565" s="234"/>
      <c r="K565" s="234"/>
      <c r="L565" s="239"/>
      <c r="M565" s="240"/>
      <c r="N565" s="241"/>
      <c r="O565" s="241"/>
      <c r="P565" s="241"/>
      <c r="Q565" s="241"/>
      <c r="R565" s="241"/>
      <c r="S565" s="241"/>
      <c r="T565" s="242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3" t="s">
        <v>208</v>
      </c>
      <c r="AU565" s="243" t="s">
        <v>81</v>
      </c>
      <c r="AV565" s="13" t="s">
        <v>79</v>
      </c>
      <c r="AW565" s="13" t="s">
        <v>33</v>
      </c>
      <c r="AX565" s="13" t="s">
        <v>72</v>
      </c>
      <c r="AY565" s="243" t="s">
        <v>196</v>
      </c>
    </row>
    <row r="566" s="13" customFormat="1">
      <c r="A566" s="13"/>
      <c r="B566" s="233"/>
      <c r="C566" s="234"/>
      <c r="D566" s="235" t="s">
        <v>208</v>
      </c>
      <c r="E566" s="236" t="s">
        <v>19</v>
      </c>
      <c r="F566" s="237" t="s">
        <v>3080</v>
      </c>
      <c r="G566" s="234"/>
      <c r="H566" s="236" t="s">
        <v>19</v>
      </c>
      <c r="I566" s="238"/>
      <c r="J566" s="234"/>
      <c r="K566" s="234"/>
      <c r="L566" s="239"/>
      <c r="M566" s="240"/>
      <c r="N566" s="241"/>
      <c r="O566" s="241"/>
      <c r="P566" s="241"/>
      <c r="Q566" s="241"/>
      <c r="R566" s="241"/>
      <c r="S566" s="241"/>
      <c r="T566" s="24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3" t="s">
        <v>208</v>
      </c>
      <c r="AU566" s="243" t="s">
        <v>81</v>
      </c>
      <c r="AV566" s="13" t="s">
        <v>79</v>
      </c>
      <c r="AW566" s="13" t="s">
        <v>33</v>
      </c>
      <c r="AX566" s="13" t="s">
        <v>72</v>
      </c>
      <c r="AY566" s="243" t="s">
        <v>196</v>
      </c>
    </row>
    <row r="567" s="13" customFormat="1">
      <c r="A567" s="13"/>
      <c r="B567" s="233"/>
      <c r="C567" s="234"/>
      <c r="D567" s="235" t="s">
        <v>208</v>
      </c>
      <c r="E567" s="236" t="s">
        <v>19</v>
      </c>
      <c r="F567" s="237" t="s">
        <v>401</v>
      </c>
      <c r="G567" s="234"/>
      <c r="H567" s="236" t="s">
        <v>19</v>
      </c>
      <c r="I567" s="238"/>
      <c r="J567" s="234"/>
      <c r="K567" s="234"/>
      <c r="L567" s="239"/>
      <c r="M567" s="240"/>
      <c r="N567" s="241"/>
      <c r="O567" s="241"/>
      <c r="P567" s="241"/>
      <c r="Q567" s="241"/>
      <c r="R567" s="241"/>
      <c r="S567" s="241"/>
      <c r="T567" s="24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3" t="s">
        <v>208</v>
      </c>
      <c r="AU567" s="243" t="s">
        <v>81</v>
      </c>
      <c r="AV567" s="13" t="s">
        <v>79</v>
      </c>
      <c r="AW567" s="13" t="s">
        <v>33</v>
      </c>
      <c r="AX567" s="13" t="s">
        <v>72</v>
      </c>
      <c r="AY567" s="243" t="s">
        <v>196</v>
      </c>
    </row>
    <row r="568" s="14" customFormat="1">
      <c r="A568" s="14"/>
      <c r="B568" s="244"/>
      <c r="C568" s="245"/>
      <c r="D568" s="235" t="s">
        <v>208</v>
      </c>
      <c r="E568" s="246" t="s">
        <v>19</v>
      </c>
      <c r="F568" s="247" t="s">
        <v>3156</v>
      </c>
      <c r="G568" s="245"/>
      <c r="H568" s="248">
        <v>3</v>
      </c>
      <c r="I568" s="249"/>
      <c r="J568" s="245"/>
      <c r="K568" s="245"/>
      <c r="L568" s="250"/>
      <c r="M568" s="251"/>
      <c r="N568" s="252"/>
      <c r="O568" s="252"/>
      <c r="P568" s="252"/>
      <c r="Q568" s="252"/>
      <c r="R568" s="252"/>
      <c r="S568" s="252"/>
      <c r="T568" s="253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54" t="s">
        <v>208</v>
      </c>
      <c r="AU568" s="254" t="s">
        <v>81</v>
      </c>
      <c r="AV568" s="14" t="s">
        <v>81</v>
      </c>
      <c r="AW568" s="14" t="s">
        <v>33</v>
      </c>
      <c r="AX568" s="14" t="s">
        <v>72</v>
      </c>
      <c r="AY568" s="254" t="s">
        <v>196</v>
      </c>
    </row>
    <row r="569" s="13" customFormat="1">
      <c r="A569" s="13"/>
      <c r="B569" s="233"/>
      <c r="C569" s="234"/>
      <c r="D569" s="235" t="s">
        <v>208</v>
      </c>
      <c r="E569" s="236" t="s">
        <v>19</v>
      </c>
      <c r="F569" s="237" t="s">
        <v>3076</v>
      </c>
      <c r="G569" s="234"/>
      <c r="H569" s="236" t="s">
        <v>19</v>
      </c>
      <c r="I569" s="238"/>
      <c r="J569" s="234"/>
      <c r="K569" s="234"/>
      <c r="L569" s="239"/>
      <c r="M569" s="240"/>
      <c r="N569" s="241"/>
      <c r="O569" s="241"/>
      <c r="P569" s="241"/>
      <c r="Q569" s="241"/>
      <c r="R569" s="241"/>
      <c r="S569" s="241"/>
      <c r="T569" s="242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3" t="s">
        <v>208</v>
      </c>
      <c r="AU569" s="243" t="s">
        <v>81</v>
      </c>
      <c r="AV569" s="13" t="s">
        <v>79</v>
      </c>
      <c r="AW569" s="13" t="s">
        <v>33</v>
      </c>
      <c r="AX569" s="13" t="s">
        <v>72</v>
      </c>
      <c r="AY569" s="243" t="s">
        <v>196</v>
      </c>
    </row>
    <row r="570" s="13" customFormat="1">
      <c r="A570" s="13"/>
      <c r="B570" s="233"/>
      <c r="C570" s="234"/>
      <c r="D570" s="235" t="s">
        <v>208</v>
      </c>
      <c r="E570" s="236" t="s">
        <v>19</v>
      </c>
      <c r="F570" s="237" t="s">
        <v>3072</v>
      </c>
      <c r="G570" s="234"/>
      <c r="H570" s="236" t="s">
        <v>19</v>
      </c>
      <c r="I570" s="238"/>
      <c r="J570" s="234"/>
      <c r="K570" s="234"/>
      <c r="L570" s="239"/>
      <c r="M570" s="240"/>
      <c r="N570" s="241"/>
      <c r="O570" s="241"/>
      <c r="P570" s="241"/>
      <c r="Q570" s="241"/>
      <c r="R570" s="241"/>
      <c r="S570" s="241"/>
      <c r="T570" s="242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43" t="s">
        <v>208</v>
      </c>
      <c r="AU570" s="243" t="s">
        <v>81</v>
      </c>
      <c r="AV570" s="13" t="s">
        <v>79</v>
      </c>
      <c r="AW570" s="13" t="s">
        <v>33</v>
      </c>
      <c r="AX570" s="13" t="s">
        <v>72</v>
      </c>
      <c r="AY570" s="243" t="s">
        <v>196</v>
      </c>
    </row>
    <row r="571" s="13" customFormat="1">
      <c r="A571" s="13"/>
      <c r="B571" s="233"/>
      <c r="C571" s="234"/>
      <c r="D571" s="235" t="s">
        <v>208</v>
      </c>
      <c r="E571" s="236" t="s">
        <v>19</v>
      </c>
      <c r="F571" s="237" t="s">
        <v>3073</v>
      </c>
      <c r="G571" s="234"/>
      <c r="H571" s="236" t="s">
        <v>19</v>
      </c>
      <c r="I571" s="238"/>
      <c r="J571" s="234"/>
      <c r="K571" s="234"/>
      <c r="L571" s="239"/>
      <c r="M571" s="240"/>
      <c r="N571" s="241"/>
      <c r="O571" s="241"/>
      <c r="P571" s="241"/>
      <c r="Q571" s="241"/>
      <c r="R571" s="241"/>
      <c r="S571" s="241"/>
      <c r="T571" s="242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43" t="s">
        <v>208</v>
      </c>
      <c r="AU571" s="243" t="s">
        <v>81</v>
      </c>
      <c r="AV571" s="13" t="s">
        <v>79</v>
      </c>
      <c r="AW571" s="13" t="s">
        <v>33</v>
      </c>
      <c r="AX571" s="13" t="s">
        <v>72</v>
      </c>
      <c r="AY571" s="243" t="s">
        <v>196</v>
      </c>
    </row>
    <row r="572" s="13" customFormat="1">
      <c r="A572" s="13"/>
      <c r="B572" s="233"/>
      <c r="C572" s="234"/>
      <c r="D572" s="235" t="s">
        <v>208</v>
      </c>
      <c r="E572" s="236" t="s">
        <v>19</v>
      </c>
      <c r="F572" s="237" t="s">
        <v>401</v>
      </c>
      <c r="G572" s="234"/>
      <c r="H572" s="236" t="s">
        <v>19</v>
      </c>
      <c r="I572" s="238"/>
      <c r="J572" s="234"/>
      <c r="K572" s="234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208</v>
      </c>
      <c r="AU572" s="243" t="s">
        <v>81</v>
      </c>
      <c r="AV572" s="13" t="s">
        <v>79</v>
      </c>
      <c r="AW572" s="13" t="s">
        <v>33</v>
      </c>
      <c r="AX572" s="13" t="s">
        <v>72</v>
      </c>
      <c r="AY572" s="243" t="s">
        <v>196</v>
      </c>
    </row>
    <row r="573" s="14" customFormat="1">
      <c r="A573" s="14"/>
      <c r="B573" s="244"/>
      <c r="C573" s="245"/>
      <c r="D573" s="235" t="s">
        <v>208</v>
      </c>
      <c r="E573" s="246" t="s">
        <v>19</v>
      </c>
      <c r="F573" s="247" t="s">
        <v>3156</v>
      </c>
      <c r="G573" s="245"/>
      <c r="H573" s="248">
        <v>3</v>
      </c>
      <c r="I573" s="249"/>
      <c r="J573" s="245"/>
      <c r="K573" s="245"/>
      <c r="L573" s="250"/>
      <c r="M573" s="251"/>
      <c r="N573" s="252"/>
      <c r="O573" s="252"/>
      <c r="P573" s="252"/>
      <c r="Q573" s="252"/>
      <c r="R573" s="252"/>
      <c r="S573" s="252"/>
      <c r="T573" s="253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54" t="s">
        <v>208</v>
      </c>
      <c r="AU573" s="254" t="s">
        <v>81</v>
      </c>
      <c r="AV573" s="14" t="s">
        <v>81</v>
      </c>
      <c r="AW573" s="14" t="s">
        <v>33</v>
      </c>
      <c r="AX573" s="14" t="s">
        <v>72</v>
      </c>
      <c r="AY573" s="254" t="s">
        <v>196</v>
      </c>
    </row>
    <row r="574" s="16" customFormat="1">
      <c r="A574" s="16"/>
      <c r="B574" s="266"/>
      <c r="C574" s="267"/>
      <c r="D574" s="235" t="s">
        <v>208</v>
      </c>
      <c r="E574" s="268" t="s">
        <v>19</v>
      </c>
      <c r="F574" s="269" t="s">
        <v>269</v>
      </c>
      <c r="G574" s="267"/>
      <c r="H574" s="270">
        <v>12</v>
      </c>
      <c r="I574" s="271"/>
      <c r="J574" s="267"/>
      <c r="K574" s="267"/>
      <c r="L574" s="272"/>
      <c r="M574" s="273"/>
      <c r="N574" s="274"/>
      <c r="O574" s="274"/>
      <c r="P574" s="274"/>
      <c r="Q574" s="274"/>
      <c r="R574" s="274"/>
      <c r="S574" s="274"/>
      <c r="T574" s="275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T574" s="276" t="s">
        <v>208</v>
      </c>
      <c r="AU574" s="276" t="s">
        <v>81</v>
      </c>
      <c r="AV574" s="16" t="s">
        <v>226</v>
      </c>
      <c r="AW574" s="16" t="s">
        <v>33</v>
      </c>
      <c r="AX574" s="16" t="s">
        <v>72</v>
      </c>
      <c r="AY574" s="276" t="s">
        <v>196</v>
      </c>
    </row>
    <row r="575" s="15" customFormat="1">
      <c r="A575" s="15"/>
      <c r="B575" s="255"/>
      <c r="C575" s="256"/>
      <c r="D575" s="235" t="s">
        <v>208</v>
      </c>
      <c r="E575" s="257" t="s">
        <v>19</v>
      </c>
      <c r="F575" s="258" t="s">
        <v>3157</v>
      </c>
      <c r="G575" s="256"/>
      <c r="H575" s="259">
        <v>140</v>
      </c>
      <c r="I575" s="260"/>
      <c r="J575" s="256"/>
      <c r="K575" s="256"/>
      <c r="L575" s="261"/>
      <c r="M575" s="262"/>
      <c r="N575" s="263"/>
      <c r="O575" s="263"/>
      <c r="P575" s="263"/>
      <c r="Q575" s="263"/>
      <c r="R575" s="263"/>
      <c r="S575" s="263"/>
      <c r="T575" s="264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T575" s="265" t="s">
        <v>208</v>
      </c>
      <c r="AU575" s="265" t="s">
        <v>81</v>
      </c>
      <c r="AV575" s="15" t="s">
        <v>204</v>
      </c>
      <c r="AW575" s="15" t="s">
        <v>33</v>
      </c>
      <c r="AX575" s="15" t="s">
        <v>72</v>
      </c>
      <c r="AY575" s="265" t="s">
        <v>196</v>
      </c>
    </row>
    <row r="576" s="13" customFormat="1">
      <c r="A576" s="13"/>
      <c r="B576" s="233"/>
      <c r="C576" s="234"/>
      <c r="D576" s="235" t="s">
        <v>208</v>
      </c>
      <c r="E576" s="236" t="s">
        <v>19</v>
      </c>
      <c r="F576" s="237" t="s">
        <v>3158</v>
      </c>
      <c r="G576" s="234"/>
      <c r="H576" s="236" t="s">
        <v>19</v>
      </c>
      <c r="I576" s="238"/>
      <c r="J576" s="234"/>
      <c r="K576" s="234"/>
      <c r="L576" s="239"/>
      <c r="M576" s="240"/>
      <c r="N576" s="241"/>
      <c r="O576" s="241"/>
      <c r="P576" s="241"/>
      <c r="Q576" s="241"/>
      <c r="R576" s="241"/>
      <c r="S576" s="241"/>
      <c r="T576" s="24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3" t="s">
        <v>208</v>
      </c>
      <c r="AU576" s="243" t="s">
        <v>81</v>
      </c>
      <c r="AV576" s="13" t="s">
        <v>79</v>
      </c>
      <c r="AW576" s="13" t="s">
        <v>33</v>
      </c>
      <c r="AX576" s="13" t="s">
        <v>72</v>
      </c>
      <c r="AY576" s="243" t="s">
        <v>196</v>
      </c>
    </row>
    <row r="577" s="14" customFormat="1">
      <c r="A577" s="14"/>
      <c r="B577" s="244"/>
      <c r="C577" s="245"/>
      <c r="D577" s="235" t="s">
        <v>208</v>
      </c>
      <c r="E577" s="246" t="s">
        <v>19</v>
      </c>
      <c r="F577" s="247" t="s">
        <v>3159</v>
      </c>
      <c r="G577" s="245"/>
      <c r="H577" s="248">
        <v>0.001</v>
      </c>
      <c r="I577" s="249"/>
      <c r="J577" s="245"/>
      <c r="K577" s="245"/>
      <c r="L577" s="250"/>
      <c r="M577" s="251"/>
      <c r="N577" s="252"/>
      <c r="O577" s="252"/>
      <c r="P577" s="252"/>
      <c r="Q577" s="252"/>
      <c r="R577" s="252"/>
      <c r="S577" s="252"/>
      <c r="T577" s="253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T577" s="254" t="s">
        <v>208</v>
      </c>
      <c r="AU577" s="254" t="s">
        <v>81</v>
      </c>
      <c r="AV577" s="14" t="s">
        <v>81</v>
      </c>
      <c r="AW577" s="14" t="s">
        <v>33</v>
      </c>
      <c r="AX577" s="14" t="s">
        <v>72</v>
      </c>
      <c r="AY577" s="254" t="s">
        <v>196</v>
      </c>
    </row>
    <row r="578" s="16" customFormat="1">
      <c r="A578" s="16"/>
      <c r="B578" s="266"/>
      <c r="C578" s="267"/>
      <c r="D578" s="235" t="s">
        <v>208</v>
      </c>
      <c r="E578" s="268" t="s">
        <v>19</v>
      </c>
      <c r="F578" s="269" t="s">
        <v>940</v>
      </c>
      <c r="G578" s="267"/>
      <c r="H578" s="270">
        <v>0.001</v>
      </c>
      <c r="I578" s="271"/>
      <c r="J578" s="267"/>
      <c r="K578" s="267"/>
      <c r="L578" s="272"/>
      <c r="M578" s="273"/>
      <c r="N578" s="274"/>
      <c r="O578" s="274"/>
      <c r="P578" s="274"/>
      <c r="Q578" s="274"/>
      <c r="R578" s="274"/>
      <c r="S578" s="274"/>
      <c r="T578" s="275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T578" s="276" t="s">
        <v>208</v>
      </c>
      <c r="AU578" s="276" t="s">
        <v>81</v>
      </c>
      <c r="AV578" s="16" t="s">
        <v>226</v>
      </c>
      <c r="AW578" s="16" t="s">
        <v>33</v>
      </c>
      <c r="AX578" s="16" t="s">
        <v>72</v>
      </c>
      <c r="AY578" s="276" t="s">
        <v>196</v>
      </c>
    </row>
    <row r="579" s="14" customFormat="1">
      <c r="A579" s="14"/>
      <c r="B579" s="244"/>
      <c r="C579" s="245"/>
      <c r="D579" s="235" t="s">
        <v>208</v>
      </c>
      <c r="E579" s="246" t="s">
        <v>19</v>
      </c>
      <c r="F579" s="247" t="s">
        <v>3163</v>
      </c>
      <c r="G579" s="245"/>
      <c r="H579" s="248">
        <v>1.3999999999999999</v>
      </c>
      <c r="I579" s="249"/>
      <c r="J579" s="245"/>
      <c r="K579" s="245"/>
      <c r="L579" s="250"/>
      <c r="M579" s="251"/>
      <c r="N579" s="252"/>
      <c r="O579" s="252"/>
      <c r="P579" s="252"/>
      <c r="Q579" s="252"/>
      <c r="R579" s="252"/>
      <c r="S579" s="252"/>
      <c r="T579" s="253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4" t="s">
        <v>208</v>
      </c>
      <c r="AU579" s="254" t="s">
        <v>81</v>
      </c>
      <c r="AV579" s="14" t="s">
        <v>81</v>
      </c>
      <c r="AW579" s="14" t="s">
        <v>33</v>
      </c>
      <c r="AX579" s="14" t="s">
        <v>72</v>
      </c>
      <c r="AY579" s="254" t="s">
        <v>196</v>
      </c>
    </row>
    <row r="580" s="16" customFormat="1">
      <c r="A580" s="16"/>
      <c r="B580" s="266"/>
      <c r="C580" s="267"/>
      <c r="D580" s="235" t="s">
        <v>208</v>
      </c>
      <c r="E580" s="268" t="s">
        <v>19</v>
      </c>
      <c r="F580" s="269" t="s">
        <v>3164</v>
      </c>
      <c r="G580" s="267"/>
      <c r="H580" s="270">
        <v>1.3999999999999999</v>
      </c>
      <c r="I580" s="271"/>
      <c r="J580" s="267"/>
      <c r="K580" s="267"/>
      <c r="L580" s="272"/>
      <c r="M580" s="273"/>
      <c r="N580" s="274"/>
      <c r="O580" s="274"/>
      <c r="P580" s="274"/>
      <c r="Q580" s="274"/>
      <c r="R580" s="274"/>
      <c r="S580" s="274"/>
      <c r="T580" s="275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T580" s="276" t="s">
        <v>208</v>
      </c>
      <c r="AU580" s="276" t="s">
        <v>81</v>
      </c>
      <c r="AV580" s="16" t="s">
        <v>226</v>
      </c>
      <c r="AW580" s="16" t="s">
        <v>33</v>
      </c>
      <c r="AX580" s="16" t="s">
        <v>79</v>
      </c>
      <c r="AY580" s="276" t="s">
        <v>196</v>
      </c>
    </row>
    <row r="581" s="2" customFormat="1" ht="16.5" customHeight="1">
      <c r="A581" s="41"/>
      <c r="B581" s="42"/>
      <c r="C581" s="215" t="s">
        <v>491</v>
      </c>
      <c r="D581" s="215" t="s">
        <v>199</v>
      </c>
      <c r="E581" s="216" t="s">
        <v>3165</v>
      </c>
      <c r="F581" s="217" t="s">
        <v>3166</v>
      </c>
      <c r="G581" s="218" t="s">
        <v>202</v>
      </c>
      <c r="H581" s="219">
        <v>63.526000000000003</v>
      </c>
      <c r="I581" s="220"/>
      <c r="J581" s="221">
        <f>ROUND(I581*H581,2)</f>
        <v>0</v>
      </c>
      <c r="K581" s="217" t="s">
        <v>203</v>
      </c>
      <c r="L581" s="47"/>
      <c r="M581" s="222" t="s">
        <v>19</v>
      </c>
      <c r="N581" s="223" t="s">
        <v>43</v>
      </c>
      <c r="O581" s="87"/>
      <c r="P581" s="224">
        <f>O581*H581</f>
        <v>0</v>
      </c>
      <c r="Q581" s="224">
        <v>3.0000000000000001E-05</v>
      </c>
      <c r="R581" s="224">
        <f>Q581*H581</f>
        <v>0.0019057800000000002</v>
      </c>
      <c r="S581" s="224">
        <v>0</v>
      </c>
      <c r="T581" s="225">
        <f>S581*H581</f>
        <v>0</v>
      </c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R581" s="226" t="s">
        <v>204</v>
      </c>
      <c r="AT581" s="226" t="s">
        <v>199</v>
      </c>
      <c r="AU581" s="226" t="s">
        <v>81</v>
      </c>
      <c r="AY581" s="20" t="s">
        <v>196</v>
      </c>
      <c r="BE581" s="227">
        <f>IF(N581="základní",J581,0)</f>
        <v>0</v>
      </c>
      <c r="BF581" s="227">
        <f>IF(N581="snížená",J581,0)</f>
        <v>0</v>
      </c>
      <c r="BG581" s="227">
        <f>IF(N581="zákl. přenesená",J581,0)</f>
        <v>0</v>
      </c>
      <c r="BH581" s="227">
        <f>IF(N581="sníž. přenesená",J581,0)</f>
        <v>0</v>
      </c>
      <c r="BI581" s="227">
        <f>IF(N581="nulová",J581,0)</f>
        <v>0</v>
      </c>
      <c r="BJ581" s="20" t="s">
        <v>79</v>
      </c>
      <c r="BK581" s="227">
        <f>ROUND(I581*H581,2)</f>
        <v>0</v>
      </c>
      <c r="BL581" s="20" t="s">
        <v>204</v>
      </c>
      <c r="BM581" s="226" t="s">
        <v>3167</v>
      </c>
    </row>
    <row r="582" s="2" customFormat="1">
      <c r="A582" s="41"/>
      <c r="B582" s="42"/>
      <c r="C582" s="43"/>
      <c r="D582" s="228" t="s">
        <v>206</v>
      </c>
      <c r="E582" s="43"/>
      <c r="F582" s="229" t="s">
        <v>3168</v>
      </c>
      <c r="G582" s="43"/>
      <c r="H582" s="43"/>
      <c r="I582" s="230"/>
      <c r="J582" s="43"/>
      <c r="K582" s="43"/>
      <c r="L582" s="47"/>
      <c r="M582" s="231"/>
      <c r="N582" s="232"/>
      <c r="O582" s="87"/>
      <c r="P582" s="87"/>
      <c r="Q582" s="87"/>
      <c r="R582" s="87"/>
      <c r="S582" s="87"/>
      <c r="T582" s="88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T582" s="20" t="s">
        <v>206</v>
      </c>
      <c r="AU582" s="20" t="s">
        <v>81</v>
      </c>
    </row>
    <row r="583" s="13" customFormat="1">
      <c r="A583" s="13"/>
      <c r="B583" s="233"/>
      <c r="C583" s="234"/>
      <c r="D583" s="235" t="s">
        <v>208</v>
      </c>
      <c r="E583" s="236" t="s">
        <v>19</v>
      </c>
      <c r="F583" s="237" t="s">
        <v>3169</v>
      </c>
      <c r="G583" s="234"/>
      <c r="H583" s="236" t="s">
        <v>19</v>
      </c>
      <c r="I583" s="238"/>
      <c r="J583" s="234"/>
      <c r="K583" s="234"/>
      <c r="L583" s="239"/>
      <c r="M583" s="240"/>
      <c r="N583" s="241"/>
      <c r="O583" s="241"/>
      <c r="P583" s="241"/>
      <c r="Q583" s="241"/>
      <c r="R583" s="241"/>
      <c r="S583" s="241"/>
      <c r="T583" s="242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43" t="s">
        <v>208</v>
      </c>
      <c r="AU583" s="243" t="s">
        <v>81</v>
      </c>
      <c r="AV583" s="13" t="s">
        <v>79</v>
      </c>
      <c r="AW583" s="13" t="s">
        <v>33</v>
      </c>
      <c r="AX583" s="13" t="s">
        <v>72</v>
      </c>
      <c r="AY583" s="243" t="s">
        <v>196</v>
      </c>
    </row>
    <row r="584" s="13" customFormat="1">
      <c r="A584" s="13"/>
      <c r="B584" s="233"/>
      <c r="C584" s="234"/>
      <c r="D584" s="235" t="s">
        <v>208</v>
      </c>
      <c r="E584" s="236" t="s">
        <v>19</v>
      </c>
      <c r="F584" s="237" t="s">
        <v>3061</v>
      </c>
      <c r="G584" s="234"/>
      <c r="H584" s="236" t="s">
        <v>19</v>
      </c>
      <c r="I584" s="238"/>
      <c r="J584" s="234"/>
      <c r="K584" s="234"/>
      <c r="L584" s="239"/>
      <c r="M584" s="240"/>
      <c r="N584" s="241"/>
      <c r="O584" s="241"/>
      <c r="P584" s="241"/>
      <c r="Q584" s="241"/>
      <c r="R584" s="241"/>
      <c r="S584" s="241"/>
      <c r="T584" s="242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3" t="s">
        <v>208</v>
      </c>
      <c r="AU584" s="243" t="s">
        <v>81</v>
      </c>
      <c r="AV584" s="13" t="s">
        <v>79</v>
      </c>
      <c r="AW584" s="13" t="s">
        <v>33</v>
      </c>
      <c r="AX584" s="13" t="s">
        <v>72</v>
      </c>
      <c r="AY584" s="243" t="s">
        <v>196</v>
      </c>
    </row>
    <row r="585" s="13" customFormat="1">
      <c r="A585" s="13"/>
      <c r="B585" s="233"/>
      <c r="C585" s="234"/>
      <c r="D585" s="235" t="s">
        <v>208</v>
      </c>
      <c r="E585" s="236" t="s">
        <v>19</v>
      </c>
      <c r="F585" s="237" t="s">
        <v>3062</v>
      </c>
      <c r="G585" s="234"/>
      <c r="H585" s="236" t="s">
        <v>19</v>
      </c>
      <c r="I585" s="238"/>
      <c r="J585" s="234"/>
      <c r="K585" s="234"/>
      <c r="L585" s="239"/>
      <c r="M585" s="240"/>
      <c r="N585" s="241"/>
      <c r="O585" s="241"/>
      <c r="P585" s="241"/>
      <c r="Q585" s="241"/>
      <c r="R585" s="241"/>
      <c r="S585" s="241"/>
      <c r="T585" s="242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43" t="s">
        <v>208</v>
      </c>
      <c r="AU585" s="243" t="s">
        <v>81</v>
      </c>
      <c r="AV585" s="13" t="s">
        <v>79</v>
      </c>
      <c r="AW585" s="13" t="s">
        <v>33</v>
      </c>
      <c r="AX585" s="13" t="s">
        <v>72</v>
      </c>
      <c r="AY585" s="243" t="s">
        <v>196</v>
      </c>
    </row>
    <row r="586" s="13" customFormat="1">
      <c r="A586" s="13"/>
      <c r="B586" s="233"/>
      <c r="C586" s="234"/>
      <c r="D586" s="235" t="s">
        <v>208</v>
      </c>
      <c r="E586" s="236" t="s">
        <v>19</v>
      </c>
      <c r="F586" s="237" t="s">
        <v>3063</v>
      </c>
      <c r="G586" s="234"/>
      <c r="H586" s="236" t="s">
        <v>19</v>
      </c>
      <c r="I586" s="238"/>
      <c r="J586" s="234"/>
      <c r="K586" s="234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208</v>
      </c>
      <c r="AU586" s="243" t="s">
        <v>81</v>
      </c>
      <c r="AV586" s="13" t="s">
        <v>79</v>
      </c>
      <c r="AW586" s="13" t="s">
        <v>33</v>
      </c>
      <c r="AX586" s="13" t="s">
        <v>72</v>
      </c>
      <c r="AY586" s="243" t="s">
        <v>196</v>
      </c>
    </row>
    <row r="587" s="13" customFormat="1">
      <c r="A587" s="13"/>
      <c r="B587" s="233"/>
      <c r="C587" s="234"/>
      <c r="D587" s="235" t="s">
        <v>208</v>
      </c>
      <c r="E587" s="236" t="s">
        <v>19</v>
      </c>
      <c r="F587" s="237" t="s">
        <v>489</v>
      </c>
      <c r="G587" s="234"/>
      <c r="H587" s="236" t="s">
        <v>19</v>
      </c>
      <c r="I587" s="238"/>
      <c r="J587" s="234"/>
      <c r="K587" s="234"/>
      <c r="L587" s="239"/>
      <c r="M587" s="240"/>
      <c r="N587" s="241"/>
      <c r="O587" s="241"/>
      <c r="P587" s="241"/>
      <c r="Q587" s="241"/>
      <c r="R587" s="241"/>
      <c r="S587" s="241"/>
      <c r="T587" s="242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3" t="s">
        <v>208</v>
      </c>
      <c r="AU587" s="243" t="s">
        <v>81</v>
      </c>
      <c r="AV587" s="13" t="s">
        <v>79</v>
      </c>
      <c r="AW587" s="13" t="s">
        <v>33</v>
      </c>
      <c r="AX587" s="13" t="s">
        <v>72</v>
      </c>
      <c r="AY587" s="243" t="s">
        <v>196</v>
      </c>
    </row>
    <row r="588" s="14" customFormat="1">
      <c r="A588" s="14"/>
      <c r="B588" s="244"/>
      <c r="C588" s="245"/>
      <c r="D588" s="235" t="s">
        <v>208</v>
      </c>
      <c r="E588" s="246" t="s">
        <v>19</v>
      </c>
      <c r="F588" s="247" t="s">
        <v>3170</v>
      </c>
      <c r="G588" s="245"/>
      <c r="H588" s="248">
        <v>0.28000000000000003</v>
      </c>
      <c r="I588" s="249"/>
      <c r="J588" s="245"/>
      <c r="K588" s="245"/>
      <c r="L588" s="250"/>
      <c r="M588" s="251"/>
      <c r="N588" s="252"/>
      <c r="O588" s="252"/>
      <c r="P588" s="252"/>
      <c r="Q588" s="252"/>
      <c r="R588" s="252"/>
      <c r="S588" s="252"/>
      <c r="T588" s="253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54" t="s">
        <v>208</v>
      </c>
      <c r="AU588" s="254" t="s">
        <v>81</v>
      </c>
      <c r="AV588" s="14" t="s">
        <v>81</v>
      </c>
      <c r="AW588" s="14" t="s">
        <v>33</v>
      </c>
      <c r="AX588" s="14" t="s">
        <v>72</v>
      </c>
      <c r="AY588" s="254" t="s">
        <v>196</v>
      </c>
    </row>
    <row r="589" s="13" customFormat="1">
      <c r="A589" s="13"/>
      <c r="B589" s="233"/>
      <c r="C589" s="234"/>
      <c r="D589" s="235" t="s">
        <v>208</v>
      </c>
      <c r="E589" s="236" t="s">
        <v>19</v>
      </c>
      <c r="F589" s="237" t="s">
        <v>3061</v>
      </c>
      <c r="G589" s="234"/>
      <c r="H589" s="236" t="s">
        <v>19</v>
      </c>
      <c r="I589" s="238"/>
      <c r="J589" s="234"/>
      <c r="K589" s="234"/>
      <c r="L589" s="239"/>
      <c r="M589" s="240"/>
      <c r="N589" s="241"/>
      <c r="O589" s="241"/>
      <c r="P589" s="241"/>
      <c r="Q589" s="241"/>
      <c r="R589" s="241"/>
      <c r="S589" s="241"/>
      <c r="T589" s="242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3" t="s">
        <v>208</v>
      </c>
      <c r="AU589" s="243" t="s">
        <v>81</v>
      </c>
      <c r="AV589" s="13" t="s">
        <v>79</v>
      </c>
      <c r="AW589" s="13" t="s">
        <v>33</v>
      </c>
      <c r="AX589" s="13" t="s">
        <v>72</v>
      </c>
      <c r="AY589" s="243" t="s">
        <v>196</v>
      </c>
    </row>
    <row r="590" s="13" customFormat="1">
      <c r="A590" s="13"/>
      <c r="B590" s="233"/>
      <c r="C590" s="234"/>
      <c r="D590" s="235" t="s">
        <v>208</v>
      </c>
      <c r="E590" s="236" t="s">
        <v>19</v>
      </c>
      <c r="F590" s="237" t="s">
        <v>3062</v>
      </c>
      <c r="G590" s="234"/>
      <c r="H590" s="236" t="s">
        <v>19</v>
      </c>
      <c r="I590" s="238"/>
      <c r="J590" s="234"/>
      <c r="K590" s="234"/>
      <c r="L590" s="239"/>
      <c r="M590" s="240"/>
      <c r="N590" s="241"/>
      <c r="O590" s="241"/>
      <c r="P590" s="241"/>
      <c r="Q590" s="241"/>
      <c r="R590" s="241"/>
      <c r="S590" s="241"/>
      <c r="T590" s="242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43" t="s">
        <v>208</v>
      </c>
      <c r="AU590" s="243" t="s">
        <v>81</v>
      </c>
      <c r="AV590" s="13" t="s">
        <v>79</v>
      </c>
      <c r="AW590" s="13" t="s">
        <v>33</v>
      </c>
      <c r="AX590" s="13" t="s">
        <v>72</v>
      </c>
      <c r="AY590" s="243" t="s">
        <v>196</v>
      </c>
    </row>
    <row r="591" s="13" customFormat="1">
      <c r="A591" s="13"/>
      <c r="B591" s="233"/>
      <c r="C591" s="234"/>
      <c r="D591" s="235" t="s">
        <v>208</v>
      </c>
      <c r="E591" s="236" t="s">
        <v>19</v>
      </c>
      <c r="F591" s="237" t="s">
        <v>3063</v>
      </c>
      <c r="G591" s="234"/>
      <c r="H591" s="236" t="s">
        <v>19</v>
      </c>
      <c r="I591" s="238"/>
      <c r="J591" s="234"/>
      <c r="K591" s="234"/>
      <c r="L591" s="239"/>
      <c r="M591" s="240"/>
      <c r="N591" s="241"/>
      <c r="O591" s="241"/>
      <c r="P591" s="241"/>
      <c r="Q591" s="241"/>
      <c r="R591" s="241"/>
      <c r="S591" s="241"/>
      <c r="T591" s="24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3" t="s">
        <v>208</v>
      </c>
      <c r="AU591" s="243" t="s">
        <v>81</v>
      </c>
      <c r="AV591" s="13" t="s">
        <v>79</v>
      </c>
      <c r="AW591" s="13" t="s">
        <v>33</v>
      </c>
      <c r="AX591" s="13" t="s">
        <v>72</v>
      </c>
      <c r="AY591" s="243" t="s">
        <v>196</v>
      </c>
    </row>
    <row r="592" s="13" customFormat="1">
      <c r="A592" s="13"/>
      <c r="B592" s="233"/>
      <c r="C592" s="234"/>
      <c r="D592" s="235" t="s">
        <v>208</v>
      </c>
      <c r="E592" s="236" t="s">
        <v>19</v>
      </c>
      <c r="F592" s="237" t="s">
        <v>401</v>
      </c>
      <c r="G592" s="234"/>
      <c r="H592" s="236" t="s">
        <v>19</v>
      </c>
      <c r="I592" s="238"/>
      <c r="J592" s="234"/>
      <c r="K592" s="234"/>
      <c r="L592" s="239"/>
      <c r="M592" s="240"/>
      <c r="N592" s="241"/>
      <c r="O592" s="241"/>
      <c r="P592" s="241"/>
      <c r="Q592" s="241"/>
      <c r="R592" s="241"/>
      <c r="S592" s="241"/>
      <c r="T592" s="242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3" t="s">
        <v>208</v>
      </c>
      <c r="AU592" s="243" t="s">
        <v>81</v>
      </c>
      <c r="AV592" s="13" t="s">
        <v>79</v>
      </c>
      <c r="AW592" s="13" t="s">
        <v>33</v>
      </c>
      <c r="AX592" s="13" t="s">
        <v>72</v>
      </c>
      <c r="AY592" s="243" t="s">
        <v>196</v>
      </c>
    </row>
    <row r="593" s="14" customFormat="1">
      <c r="A593" s="14"/>
      <c r="B593" s="244"/>
      <c r="C593" s="245"/>
      <c r="D593" s="235" t="s">
        <v>208</v>
      </c>
      <c r="E593" s="246" t="s">
        <v>19</v>
      </c>
      <c r="F593" s="247" t="s">
        <v>3171</v>
      </c>
      <c r="G593" s="245"/>
      <c r="H593" s="248">
        <v>0.56000000000000005</v>
      </c>
      <c r="I593" s="249"/>
      <c r="J593" s="245"/>
      <c r="K593" s="245"/>
      <c r="L593" s="250"/>
      <c r="M593" s="251"/>
      <c r="N593" s="252"/>
      <c r="O593" s="252"/>
      <c r="P593" s="252"/>
      <c r="Q593" s="252"/>
      <c r="R593" s="252"/>
      <c r="S593" s="252"/>
      <c r="T593" s="253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54" t="s">
        <v>208</v>
      </c>
      <c r="AU593" s="254" t="s">
        <v>81</v>
      </c>
      <c r="AV593" s="14" t="s">
        <v>81</v>
      </c>
      <c r="AW593" s="14" t="s">
        <v>33</v>
      </c>
      <c r="AX593" s="14" t="s">
        <v>72</v>
      </c>
      <c r="AY593" s="254" t="s">
        <v>196</v>
      </c>
    </row>
    <row r="594" s="13" customFormat="1">
      <c r="A594" s="13"/>
      <c r="B594" s="233"/>
      <c r="C594" s="234"/>
      <c r="D594" s="235" t="s">
        <v>208</v>
      </c>
      <c r="E594" s="236" t="s">
        <v>19</v>
      </c>
      <c r="F594" s="237" t="s">
        <v>3061</v>
      </c>
      <c r="G594" s="234"/>
      <c r="H594" s="236" t="s">
        <v>19</v>
      </c>
      <c r="I594" s="238"/>
      <c r="J594" s="234"/>
      <c r="K594" s="234"/>
      <c r="L594" s="239"/>
      <c r="M594" s="240"/>
      <c r="N594" s="241"/>
      <c r="O594" s="241"/>
      <c r="P594" s="241"/>
      <c r="Q594" s="241"/>
      <c r="R594" s="241"/>
      <c r="S594" s="241"/>
      <c r="T594" s="242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3" t="s">
        <v>208</v>
      </c>
      <c r="AU594" s="243" t="s">
        <v>81</v>
      </c>
      <c r="AV594" s="13" t="s">
        <v>79</v>
      </c>
      <c r="AW594" s="13" t="s">
        <v>33</v>
      </c>
      <c r="AX594" s="13" t="s">
        <v>72</v>
      </c>
      <c r="AY594" s="243" t="s">
        <v>196</v>
      </c>
    </row>
    <row r="595" s="13" customFormat="1">
      <c r="A595" s="13"/>
      <c r="B595" s="233"/>
      <c r="C595" s="234"/>
      <c r="D595" s="235" t="s">
        <v>208</v>
      </c>
      <c r="E595" s="236" t="s">
        <v>19</v>
      </c>
      <c r="F595" s="237" t="s">
        <v>3062</v>
      </c>
      <c r="G595" s="234"/>
      <c r="H595" s="236" t="s">
        <v>19</v>
      </c>
      <c r="I595" s="238"/>
      <c r="J595" s="234"/>
      <c r="K595" s="234"/>
      <c r="L595" s="239"/>
      <c r="M595" s="240"/>
      <c r="N595" s="241"/>
      <c r="O595" s="241"/>
      <c r="P595" s="241"/>
      <c r="Q595" s="241"/>
      <c r="R595" s="241"/>
      <c r="S595" s="241"/>
      <c r="T595" s="242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3" t="s">
        <v>208</v>
      </c>
      <c r="AU595" s="243" t="s">
        <v>81</v>
      </c>
      <c r="AV595" s="13" t="s">
        <v>79</v>
      </c>
      <c r="AW595" s="13" t="s">
        <v>33</v>
      </c>
      <c r="AX595" s="13" t="s">
        <v>72</v>
      </c>
      <c r="AY595" s="243" t="s">
        <v>196</v>
      </c>
    </row>
    <row r="596" s="13" customFormat="1">
      <c r="A596" s="13"/>
      <c r="B596" s="233"/>
      <c r="C596" s="234"/>
      <c r="D596" s="235" t="s">
        <v>208</v>
      </c>
      <c r="E596" s="236" t="s">
        <v>19</v>
      </c>
      <c r="F596" s="237" t="s">
        <v>3063</v>
      </c>
      <c r="G596" s="234"/>
      <c r="H596" s="236" t="s">
        <v>19</v>
      </c>
      <c r="I596" s="238"/>
      <c r="J596" s="234"/>
      <c r="K596" s="234"/>
      <c r="L596" s="239"/>
      <c r="M596" s="240"/>
      <c r="N596" s="241"/>
      <c r="O596" s="241"/>
      <c r="P596" s="241"/>
      <c r="Q596" s="241"/>
      <c r="R596" s="241"/>
      <c r="S596" s="241"/>
      <c r="T596" s="24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3" t="s">
        <v>208</v>
      </c>
      <c r="AU596" s="243" t="s">
        <v>81</v>
      </c>
      <c r="AV596" s="13" t="s">
        <v>79</v>
      </c>
      <c r="AW596" s="13" t="s">
        <v>33</v>
      </c>
      <c r="AX596" s="13" t="s">
        <v>72</v>
      </c>
      <c r="AY596" s="243" t="s">
        <v>196</v>
      </c>
    </row>
    <row r="597" s="13" customFormat="1">
      <c r="A597" s="13"/>
      <c r="B597" s="233"/>
      <c r="C597" s="234"/>
      <c r="D597" s="235" t="s">
        <v>208</v>
      </c>
      <c r="E597" s="236" t="s">
        <v>19</v>
      </c>
      <c r="F597" s="237" t="s">
        <v>401</v>
      </c>
      <c r="G597" s="234"/>
      <c r="H597" s="236" t="s">
        <v>19</v>
      </c>
      <c r="I597" s="238"/>
      <c r="J597" s="234"/>
      <c r="K597" s="234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208</v>
      </c>
      <c r="AU597" s="243" t="s">
        <v>81</v>
      </c>
      <c r="AV597" s="13" t="s">
        <v>79</v>
      </c>
      <c r="AW597" s="13" t="s">
        <v>33</v>
      </c>
      <c r="AX597" s="13" t="s">
        <v>72</v>
      </c>
      <c r="AY597" s="243" t="s">
        <v>196</v>
      </c>
    </row>
    <row r="598" s="14" customFormat="1">
      <c r="A598" s="14"/>
      <c r="B598" s="244"/>
      <c r="C598" s="245"/>
      <c r="D598" s="235" t="s">
        <v>208</v>
      </c>
      <c r="E598" s="246" t="s">
        <v>19</v>
      </c>
      <c r="F598" s="247" t="s">
        <v>3172</v>
      </c>
      <c r="G598" s="245"/>
      <c r="H598" s="248">
        <v>1.75</v>
      </c>
      <c r="I598" s="249"/>
      <c r="J598" s="245"/>
      <c r="K598" s="245"/>
      <c r="L598" s="250"/>
      <c r="M598" s="251"/>
      <c r="N598" s="252"/>
      <c r="O598" s="252"/>
      <c r="P598" s="252"/>
      <c r="Q598" s="252"/>
      <c r="R598" s="252"/>
      <c r="S598" s="252"/>
      <c r="T598" s="253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54" t="s">
        <v>208</v>
      </c>
      <c r="AU598" s="254" t="s">
        <v>81</v>
      </c>
      <c r="AV598" s="14" t="s">
        <v>81</v>
      </c>
      <c r="AW598" s="14" t="s">
        <v>33</v>
      </c>
      <c r="AX598" s="14" t="s">
        <v>72</v>
      </c>
      <c r="AY598" s="254" t="s">
        <v>196</v>
      </c>
    </row>
    <row r="599" s="13" customFormat="1">
      <c r="A599" s="13"/>
      <c r="B599" s="233"/>
      <c r="C599" s="234"/>
      <c r="D599" s="235" t="s">
        <v>208</v>
      </c>
      <c r="E599" s="236" t="s">
        <v>19</v>
      </c>
      <c r="F599" s="237" t="s">
        <v>3061</v>
      </c>
      <c r="G599" s="234"/>
      <c r="H599" s="236" t="s">
        <v>19</v>
      </c>
      <c r="I599" s="238"/>
      <c r="J599" s="234"/>
      <c r="K599" s="234"/>
      <c r="L599" s="239"/>
      <c r="M599" s="240"/>
      <c r="N599" s="241"/>
      <c r="O599" s="241"/>
      <c r="P599" s="241"/>
      <c r="Q599" s="241"/>
      <c r="R599" s="241"/>
      <c r="S599" s="241"/>
      <c r="T599" s="24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3" t="s">
        <v>208</v>
      </c>
      <c r="AU599" s="243" t="s">
        <v>81</v>
      </c>
      <c r="AV599" s="13" t="s">
        <v>79</v>
      </c>
      <c r="AW599" s="13" t="s">
        <v>33</v>
      </c>
      <c r="AX599" s="13" t="s">
        <v>72</v>
      </c>
      <c r="AY599" s="243" t="s">
        <v>196</v>
      </c>
    </row>
    <row r="600" s="13" customFormat="1">
      <c r="A600" s="13"/>
      <c r="B600" s="233"/>
      <c r="C600" s="234"/>
      <c r="D600" s="235" t="s">
        <v>208</v>
      </c>
      <c r="E600" s="236" t="s">
        <v>19</v>
      </c>
      <c r="F600" s="237" t="s">
        <v>3064</v>
      </c>
      <c r="G600" s="234"/>
      <c r="H600" s="236" t="s">
        <v>19</v>
      </c>
      <c r="I600" s="238"/>
      <c r="J600" s="234"/>
      <c r="K600" s="234"/>
      <c r="L600" s="239"/>
      <c r="M600" s="240"/>
      <c r="N600" s="241"/>
      <c r="O600" s="241"/>
      <c r="P600" s="241"/>
      <c r="Q600" s="241"/>
      <c r="R600" s="241"/>
      <c r="S600" s="241"/>
      <c r="T600" s="242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43" t="s">
        <v>208</v>
      </c>
      <c r="AU600" s="243" t="s">
        <v>81</v>
      </c>
      <c r="AV600" s="13" t="s">
        <v>79</v>
      </c>
      <c r="AW600" s="13" t="s">
        <v>33</v>
      </c>
      <c r="AX600" s="13" t="s">
        <v>72</v>
      </c>
      <c r="AY600" s="243" t="s">
        <v>196</v>
      </c>
    </row>
    <row r="601" s="13" customFormat="1">
      <c r="A601" s="13"/>
      <c r="B601" s="233"/>
      <c r="C601" s="234"/>
      <c r="D601" s="235" t="s">
        <v>208</v>
      </c>
      <c r="E601" s="236" t="s">
        <v>19</v>
      </c>
      <c r="F601" s="237" t="s">
        <v>3065</v>
      </c>
      <c r="G601" s="234"/>
      <c r="H601" s="236" t="s">
        <v>19</v>
      </c>
      <c r="I601" s="238"/>
      <c r="J601" s="234"/>
      <c r="K601" s="234"/>
      <c r="L601" s="239"/>
      <c r="M601" s="240"/>
      <c r="N601" s="241"/>
      <c r="O601" s="241"/>
      <c r="P601" s="241"/>
      <c r="Q601" s="241"/>
      <c r="R601" s="241"/>
      <c r="S601" s="241"/>
      <c r="T601" s="242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3" t="s">
        <v>208</v>
      </c>
      <c r="AU601" s="243" t="s">
        <v>81</v>
      </c>
      <c r="AV601" s="13" t="s">
        <v>79</v>
      </c>
      <c r="AW601" s="13" t="s">
        <v>33</v>
      </c>
      <c r="AX601" s="13" t="s">
        <v>72</v>
      </c>
      <c r="AY601" s="243" t="s">
        <v>196</v>
      </c>
    </row>
    <row r="602" s="13" customFormat="1">
      <c r="A602" s="13"/>
      <c r="B602" s="233"/>
      <c r="C602" s="234"/>
      <c r="D602" s="235" t="s">
        <v>208</v>
      </c>
      <c r="E602" s="236" t="s">
        <v>19</v>
      </c>
      <c r="F602" s="237" t="s">
        <v>487</v>
      </c>
      <c r="G602" s="234"/>
      <c r="H602" s="236" t="s">
        <v>19</v>
      </c>
      <c r="I602" s="238"/>
      <c r="J602" s="234"/>
      <c r="K602" s="234"/>
      <c r="L602" s="239"/>
      <c r="M602" s="240"/>
      <c r="N602" s="241"/>
      <c r="O602" s="241"/>
      <c r="P602" s="241"/>
      <c r="Q602" s="241"/>
      <c r="R602" s="241"/>
      <c r="S602" s="241"/>
      <c r="T602" s="242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3" t="s">
        <v>208</v>
      </c>
      <c r="AU602" s="243" t="s">
        <v>81</v>
      </c>
      <c r="AV602" s="13" t="s">
        <v>79</v>
      </c>
      <c r="AW602" s="13" t="s">
        <v>33</v>
      </c>
      <c r="AX602" s="13" t="s">
        <v>72</v>
      </c>
      <c r="AY602" s="243" t="s">
        <v>196</v>
      </c>
    </row>
    <row r="603" s="14" customFormat="1">
      <c r="A603" s="14"/>
      <c r="B603" s="244"/>
      <c r="C603" s="245"/>
      <c r="D603" s="235" t="s">
        <v>208</v>
      </c>
      <c r="E603" s="246" t="s">
        <v>19</v>
      </c>
      <c r="F603" s="247" t="s">
        <v>3173</v>
      </c>
      <c r="G603" s="245"/>
      <c r="H603" s="248">
        <v>0.504</v>
      </c>
      <c r="I603" s="249"/>
      <c r="J603" s="245"/>
      <c r="K603" s="245"/>
      <c r="L603" s="250"/>
      <c r="M603" s="251"/>
      <c r="N603" s="252"/>
      <c r="O603" s="252"/>
      <c r="P603" s="252"/>
      <c r="Q603" s="252"/>
      <c r="R603" s="252"/>
      <c r="S603" s="252"/>
      <c r="T603" s="253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4" t="s">
        <v>208</v>
      </c>
      <c r="AU603" s="254" t="s">
        <v>81</v>
      </c>
      <c r="AV603" s="14" t="s">
        <v>81</v>
      </c>
      <c r="AW603" s="14" t="s">
        <v>33</v>
      </c>
      <c r="AX603" s="14" t="s">
        <v>72</v>
      </c>
      <c r="AY603" s="254" t="s">
        <v>196</v>
      </c>
    </row>
    <row r="604" s="13" customFormat="1">
      <c r="A604" s="13"/>
      <c r="B604" s="233"/>
      <c r="C604" s="234"/>
      <c r="D604" s="235" t="s">
        <v>208</v>
      </c>
      <c r="E604" s="236" t="s">
        <v>19</v>
      </c>
      <c r="F604" s="237" t="s">
        <v>3061</v>
      </c>
      <c r="G604" s="234"/>
      <c r="H604" s="236" t="s">
        <v>19</v>
      </c>
      <c r="I604" s="238"/>
      <c r="J604" s="234"/>
      <c r="K604" s="234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208</v>
      </c>
      <c r="AU604" s="243" t="s">
        <v>81</v>
      </c>
      <c r="AV604" s="13" t="s">
        <v>79</v>
      </c>
      <c r="AW604" s="13" t="s">
        <v>33</v>
      </c>
      <c r="AX604" s="13" t="s">
        <v>72</v>
      </c>
      <c r="AY604" s="243" t="s">
        <v>196</v>
      </c>
    </row>
    <row r="605" s="13" customFormat="1">
      <c r="A605" s="13"/>
      <c r="B605" s="233"/>
      <c r="C605" s="234"/>
      <c r="D605" s="235" t="s">
        <v>208</v>
      </c>
      <c r="E605" s="236" t="s">
        <v>19</v>
      </c>
      <c r="F605" s="237" t="s">
        <v>3066</v>
      </c>
      <c r="G605" s="234"/>
      <c r="H605" s="236" t="s">
        <v>19</v>
      </c>
      <c r="I605" s="238"/>
      <c r="J605" s="234"/>
      <c r="K605" s="234"/>
      <c r="L605" s="239"/>
      <c r="M605" s="240"/>
      <c r="N605" s="241"/>
      <c r="O605" s="241"/>
      <c r="P605" s="241"/>
      <c r="Q605" s="241"/>
      <c r="R605" s="241"/>
      <c r="S605" s="241"/>
      <c r="T605" s="24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3" t="s">
        <v>208</v>
      </c>
      <c r="AU605" s="243" t="s">
        <v>81</v>
      </c>
      <c r="AV605" s="13" t="s">
        <v>79</v>
      </c>
      <c r="AW605" s="13" t="s">
        <v>33</v>
      </c>
      <c r="AX605" s="13" t="s">
        <v>72</v>
      </c>
      <c r="AY605" s="243" t="s">
        <v>196</v>
      </c>
    </row>
    <row r="606" s="13" customFormat="1">
      <c r="A606" s="13"/>
      <c r="B606" s="233"/>
      <c r="C606" s="234"/>
      <c r="D606" s="235" t="s">
        <v>208</v>
      </c>
      <c r="E606" s="236" t="s">
        <v>19</v>
      </c>
      <c r="F606" s="237" t="s">
        <v>3067</v>
      </c>
      <c r="G606" s="234"/>
      <c r="H606" s="236" t="s">
        <v>19</v>
      </c>
      <c r="I606" s="238"/>
      <c r="J606" s="234"/>
      <c r="K606" s="234"/>
      <c r="L606" s="239"/>
      <c r="M606" s="240"/>
      <c r="N606" s="241"/>
      <c r="O606" s="241"/>
      <c r="P606" s="241"/>
      <c r="Q606" s="241"/>
      <c r="R606" s="241"/>
      <c r="S606" s="241"/>
      <c r="T606" s="242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3" t="s">
        <v>208</v>
      </c>
      <c r="AU606" s="243" t="s">
        <v>81</v>
      </c>
      <c r="AV606" s="13" t="s">
        <v>79</v>
      </c>
      <c r="AW606" s="13" t="s">
        <v>33</v>
      </c>
      <c r="AX606" s="13" t="s">
        <v>72</v>
      </c>
      <c r="AY606" s="243" t="s">
        <v>196</v>
      </c>
    </row>
    <row r="607" s="13" customFormat="1">
      <c r="A607" s="13"/>
      <c r="B607" s="233"/>
      <c r="C607" s="234"/>
      <c r="D607" s="235" t="s">
        <v>208</v>
      </c>
      <c r="E607" s="236" t="s">
        <v>19</v>
      </c>
      <c r="F607" s="237" t="s">
        <v>401</v>
      </c>
      <c r="G607" s="234"/>
      <c r="H607" s="236" t="s">
        <v>19</v>
      </c>
      <c r="I607" s="238"/>
      <c r="J607" s="234"/>
      <c r="K607" s="234"/>
      <c r="L607" s="239"/>
      <c r="M607" s="240"/>
      <c r="N607" s="241"/>
      <c r="O607" s="241"/>
      <c r="P607" s="241"/>
      <c r="Q607" s="241"/>
      <c r="R607" s="241"/>
      <c r="S607" s="241"/>
      <c r="T607" s="242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3" t="s">
        <v>208</v>
      </c>
      <c r="AU607" s="243" t="s">
        <v>81</v>
      </c>
      <c r="AV607" s="13" t="s">
        <v>79</v>
      </c>
      <c r="AW607" s="13" t="s">
        <v>33</v>
      </c>
      <c r="AX607" s="13" t="s">
        <v>72</v>
      </c>
      <c r="AY607" s="243" t="s">
        <v>196</v>
      </c>
    </row>
    <row r="608" s="14" customFormat="1">
      <c r="A608" s="14"/>
      <c r="B608" s="244"/>
      <c r="C608" s="245"/>
      <c r="D608" s="235" t="s">
        <v>208</v>
      </c>
      <c r="E608" s="246" t="s">
        <v>19</v>
      </c>
      <c r="F608" s="247" t="s">
        <v>3174</v>
      </c>
      <c r="G608" s="245"/>
      <c r="H608" s="248">
        <v>0.22400000000000001</v>
      </c>
      <c r="I608" s="249"/>
      <c r="J608" s="245"/>
      <c r="K608" s="245"/>
      <c r="L608" s="250"/>
      <c r="M608" s="251"/>
      <c r="N608" s="252"/>
      <c r="O608" s="252"/>
      <c r="P608" s="252"/>
      <c r="Q608" s="252"/>
      <c r="R608" s="252"/>
      <c r="S608" s="252"/>
      <c r="T608" s="253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T608" s="254" t="s">
        <v>208</v>
      </c>
      <c r="AU608" s="254" t="s">
        <v>81</v>
      </c>
      <c r="AV608" s="14" t="s">
        <v>81</v>
      </c>
      <c r="AW608" s="14" t="s">
        <v>33</v>
      </c>
      <c r="AX608" s="14" t="s">
        <v>72</v>
      </c>
      <c r="AY608" s="254" t="s">
        <v>196</v>
      </c>
    </row>
    <row r="609" s="13" customFormat="1">
      <c r="A609" s="13"/>
      <c r="B609" s="233"/>
      <c r="C609" s="234"/>
      <c r="D609" s="235" t="s">
        <v>208</v>
      </c>
      <c r="E609" s="236" t="s">
        <v>19</v>
      </c>
      <c r="F609" s="237" t="s">
        <v>3061</v>
      </c>
      <c r="G609" s="234"/>
      <c r="H609" s="236" t="s">
        <v>19</v>
      </c>
      <c r="I609" s="238"/>
      <c r="J609" s="234"/>
      <c r="K609" s="234"/>
      <c r="L609" s="239"/>
      <c r="M609" s="240"/>
      <c r="N609" s="241"/>
      <c r="O609" s="241"/>
      <c r="P609" s="241"/>
      <c r="Q609" s="241"/>
      <c r="R609" s="241"/>
      <c r="S609" s="241"/>
      <c r="T609" s="24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3" t="s">
        <v>208</v>
      </c>
      <c r="AU609" s="243" t="s">
        <v>81</v>
      </c>
      <c r="AV609" s="13" t="s">
        <v>79</v>
      </c>
      <c r="AW609" s="13" t="s">
        <v>33</v>
      </c>
      <c r="AX609" s="13" t="s">
        <v>72</v>
      </c>
      <c r="AY609" s="243" t="s">
        <v>196</v>
      </c>
    </row>
    <row r="610" s="13" customFormat="1">
      <c r="A610" s="13"/>
      <c r="B610" s="233"/>
      <c r="C610" s="234"/>
      <c r="D610" s="235" t="s">
        <v>208</v>
      </c>
      <c r="E610" s="236" t="s">
        <v>19</v>
      </c>
      <c r="F610" s="237" t="s">
        <v>3068</v>
      </c>
      <c r="G610" s="234"/>
      <c r="H610" s="236" t="s">
        <v>19</v>
      </c>
      <c r="I610" s="238"/>
      <c r="J610" s="234"/>
      <c r="K610" s="234"/>
      <c r="L610" s="239"/>
      <c r="M610" s="240"/>
      <c r="N610" s="241"/>
      <c r="O610" s="241"/>
      <c r="P610" s="241"/>
      <c r="Q610" s="241"/>
      <c r="R610" s="241"/>
      <c r="S610" s="241"/>
      <c r="T610" s="242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3" t="s">
        <v>208</v>
      </c>
      <c r="AU610" s="243" t="s">
        <v>81</v>
      </c>
      <c r="AV610" s="13" t="s">
        <v>79</v>
      </c>
      <c r="AW610" s="13" t="s">
        <v>33</v>
      </c>
      <c r="AX610" s="13" t="s">
        <v>72</v>
      </c>
      <c r="AY610" s="243" t="s">
        <v>196</v>
      </c>
    </row>
    <row r="611" s="13" customFormat="1">
      <c r="A611" s="13"/>
      <c r="B611" s="233"/>
      <c r="C611" s="234"/>
      <c r="D611" s="235" t="s">
        <v>208</v>
      </c>
      <c r="E611" s="236" t="s">
        <v>19</v>
      </c>
      <c r="F611" s="237" t="s">
        <v>3069</v>
      </c>
      <c r="G611" s="234"/>
      <c r="H611" s="236" t="s">
        <v>19</v>
      </c>
      <c r="I611" s="238"/>
      <c r="J611" s="234"/>
      <c r="K611" s="234"/>
      <c r="L611" s="239"/>
      <c r="M611" s="240"/>
      <c r="N611" s="241"/>
      <c r="O611" s="241"/>
      <c r="P611" s="241"/>
      <c r="Q611" s="241"/>
      <c r="R611" s="241"/>
      <c r="S611" s="241"/>
      <c r="T611" s="242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43" t="s">
        <v>208</v>
      </c>
      <c r="AU611" s="243" t="s">
        <v>81</v>
      </c>
      <c r="AV611" s="13" t="s">
        <v>79</v>
      </c>
      <c r="AW611" s="13" t="s">
        <v>33</v>
      </c>
      <c r="AX611" s="13" t="s">
        <v>72</v>
      </c>
      <c r="AY611" s="243" t="s">
        <v>196</v>
      </c>
    </row>
    <row r="612" s="13" customFormat="1">
      <c r="A612" s="13"/>
      <c r="B612" s="233"/>
      <c r="C612" s="234"/>
      <c r="D612" s="235" t="s">
        <v>208</v>
      </c>
      <c r="E612" s="236" t="s">
        <v>19</v>
      </c>
      <c r="F612" s="237" t="s">
        <v>401</v>
      </c>
      <c r="G612" s="234"/>
      <c r="H612" s="236" t="s">
        <v>19</v>
      </c>
      <c r="I612" s="238"/>
      <c r="J612" s="234"/>
      <c r="K612" s="234"/>
      <c r="L612" s="239"/>
      <c r="M612" s="240"/>
      <c r="N612" s="241"/>
      <c r="O612" s="241"/>
      <c r="P612" s="241"/>
      <c r="Q612" s="241"/>
      <c r="R612" s="241"/>
      <c r="S612" s="241"/>
      <c r="T612" s="242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43" t="s">
        <v>208</v>
      </c>
      <c r="AU612" s="243" t="s">
        <v>81</v>
      </c>
      <c r="AV612" s="13" t="s">
        <v>79</v>
      </c>
      <c r="AW612" s="13" t="s">
        <v>33</v>
      </c>
      <c r="AX612" s="13" t="s">
        <v>72</v>
      </c>
      <c r="AY612" s="243" t="s">
        <v>196</v>
      </c>
    </row>
    <row r="613" s="14" customFormat="1">
      <c r="A613" s="14"/>
      <c r="B613" s="244"/>
      <c r="C613" s="245"/>
      <c r="D613" s="235" t="s">
        <v>208</v>
      </c>
      <c r="E613" s="246" t="s">
        <v>19</v>
      </c>
      <c r="F613" s="247" t="s">
        <v>3175</v>
      </c>
      <c r="G613" s="245"/>
      <c r="H613" s="248">
        <v>0.252</v>
      </c>
      <c r="I613" s="249"/>
      <c r="J613" s="245"/>
      <c r="K613" s="245"/>
      <c r="L613" s="250"/>
      <c r="M613" s="251"/>
      <c r="N613" s="252"/>
      <c r="O613" s="252"/>
      <c r="P613" s="252"/>
      <c r="Q613" s="252"/>
      <c r="R613" s="252"/>
      <c r="S613" s="252"/>
      <c r="T613" s="253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4" t="s">
        <v>208</v>
      </c>
      <c r="AU613" s="254" t="s">
        <v>81</v>
      </c>
      <c r="AV613" s="14" t="s">
        <v>81</v>
      </c>
      <c r="AW613" s="14" t="s">
        <v>33</v>
      </c>
      <c r="AX613" s="14" t="s">
        <v>72</v>
      </c>
      <c r="AY613" s="254" t="s">
        <v>196</v>
      </c>
    </row>
    <row r="614" s="13" customFormat="1">
      <c r="A614" s="13"/>
      <c r="B614" s="233"/>
      <c r="C614" s="234"/>
      <c r="D614" s="235" t="s">
        <v>208</v>
      </c>
      <c r="E614" s="236" t="s">
        <v>19</v>
      </c>
      <c r="F614" s="237" t="s">
        <v>3061</v>
      </c>
      <c r="G614" s="234"/>
      <c r="H614" s="236" t="s">
        <v>19</v>
      </c>
      <c r="I614" s="238"/>
      <c r="J614" s="234"/>
      <c r="K614" s="234"/>
      <c r="L614" s="239"/>
      <c r="M614" s="240"/>
      <c r="N614" s="241"/>
      <c r="O614" s="241"/>
      <c r="P614" s="241"/>
      <c r="Q614" s="241"/>
      <c r="R614" s="241"/>
      <c r="S614" s="241"/>
      <c r="T614" s="242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3" t="s">
        <v>208</v>
      </c>
      <c r="AU614" s="243" t="s">
        <v>81</v>
      </c>
      <c r="AV614" s="13" t="s">
        <v>79</v>
      </c>
      <c r="AW614" s="13" t="s">
        <v>33</v>
      </c>
      <c r="AX614" s="13" t="s">
        <v>72</v>
      </c>
      <c r="AY614" s="243" t="s">
        <v>196</v>
      </c>
    </row>
    <row r="615" s="13" customFormat="1">
      <c r="A615" s="13"/>
      <c r="B615" s="233"/>
      <c r="C615" s="234"/>
      <c r="D615" s="235" t="s">
        <v>208</v>
      </c>
      <c r="E615" s="236" t="s">
        <v>19</v>
      </c>
      <c r="F615" s="237" t="s">
        <v>3070</v>
      </c>
      <c r="G615" s="234"/>
      <c r="H615" s="236" t="s">
        <v>19</v>
      </c>
      <c r="I615" s="238"/>
      <c r="J615" s="234"/>
      <c r="K615" s="234"/>
      <c r="L615" s="239"/>
      <c r="M615" s="240"/>
      <c r="N615" s="241"/>
      <c r="O615" s="241"/>
      <c r="P615" s="241"/>
      <c r="Q615" s="241"/>
      <c r="R615" s="241"/>
      <c r="S615" s="241"/>
      <c r="T615" s="242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3" t="s">
        <v>208</v>
      </c>
      <c r="AU615" s="243" t="s">
        <v>81</v>
      </c>
      <c r="AV615" s="13" t="s">
        <v>79</v>
      </c>
      <c r="AW615" s="13" t="s">
        <v>33</v>
      </c>
      <c r="AX615" s="13" t="s">
        <v>72</v>
      </c>
      <c r="AY615" s="243" t="s">
        <v>196</v>
      </c>
    </row>
    <row r="616" s="13" customFormat="1">
      <c r="A616" s="13"/>
      <c r="B616" s="233"/>
      <c r="C616" s="234"/>
      <c r="D616" s="235" t="s">
        <v>208</v>
      </c>
      <c r="E616" s="236" t="s">
        <v>19</v>
      </c>
      <c r="F616" s="237" t="s">
        <v>3071</v>
      </c>
      <c r="G616" s="234"/>
      <c r="H616" s="236" t="s">
        <v>19</v>
      </c>
      <c r="I616" s="238"/>
      <c r="J616" s="234"/>
      <c r="K616" s="234"/>
      <c r="L616" s="239"/>
      <c r="M616" s="240"/>
      <c r="N616" s="241"/>
      <c r="O616" s="241"/>
      <c r="P616" s="241"/>
      <c r="Q616" s="241"/>
      <c r="R616" s="241"/>
      <c r="S616" s="241"/>
      <c r="T616" s="24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3" t="s">
        <v>208</v>
      </c>
      <c r="AU616" s="243" t="s">
        <v>81</v>
      </c>
      <c r="AV616" s="13" t="s">
        <v>79</v>
      </c>
      <c r="AW616" s="13" t="s">
        <v>33</v>
      </c>
      <c r="AX616" s="13" t="s">
        <v>72</v>
      </c>
      <c r="AY616" s="243" t="s">
        <v>196</v>
      </c>
    </row>
    <row r="617" s="13" customFormat="1">
      <c r="A617" s="13"/>
      <c r="B617" s="233"/>
      <c r="C617" s="234"/>
      <c r="D617" s="235" t="s">
        <v>208</v>
      </c>
      <c r="E617" s="236" t="s">
        <v>19</v>
      </c>
      <c r="F617" s="237" t="s">
        <v>401</v>
      </c>
      <c r="G617" s="234"/>
      <c r="H617" s="236" t="s">
        <v>19</v>
      </c>
      <c r="I617" s="238"/>
      <c r="J617" s="234"/>
      <c r="K617" s="234"/>
      <c r="L617" s="239"/>
      <c r="M617" s="240"/>
      <c r="N617" s="241"/>
      <c r="O617" s="241"/>
      <c r="P617" s="241"/>
      <c r="Q617" s="241"/>
      <c r="R617" s="241"/>
      <c r="S617" s="241"/>
      <c r="T617" s="24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3" t="s">
        <v>208</v>
      </c>
      <c r="AU617" s="243" t="s">
        <v>81</v>
      </c>
      <c r="AV617" s="13" t="s">
        <v>79</v>
      </c>
      <c r="AW617" s="13" t="s">
        <v>33</v>
      </c>
      <c r="AX617" s="13" t="s">
        <v>72</v>
      </c>
      <c r="AY617" s="243" t="s">
        <v>196</v>
      </c>
    </row>
    <row r="618" s="14" customFormat="1">
      <c r="A618" s="14"/>
      <c r="B618" s="244"/>
      <c r="C618" s="245"/>
      <c r="D618" s="235" t="s">
        <v>208</v>
      </c>
      <c r="E618" s="246" t="s">
        <v>19</v>
      </c>
      <c r="F618" s="247" t="s">
        <v>3176</v>
      </c>
      <c r="G618" s="245"/>
      <c r="H618" s="248">
        <v>28.251999999999999</v>
      </c>
      <c r="I618" s="249"/>
      <c r="J618" s="245"/>
      <c r="K618" s="245"/>
      <c r="L618" s="250"/>
      <c r="M618" s="251"/>
      <c r="N618" s="252"/>
      <c r="O618" s="252"/>
      <c r="P618" s="252"/>
      <c r="Q618" s="252"/>
      <c r="R618" s="252"/>
      <c r="S618" s="252"/>
      <c r="T618" s="253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54" t="s">
        <v>208</v>
      </c>
      <c r="AU618" s="254" t="s">
        <v>81</v>
      </c>
      <c r="AV618" s="14" t="s">
        <v>81</v>
      </c>
      <c r="AW618" s="14" t="s">
        <v>33</v>
      </c>
      <c r="AX618" s="14" t="s">
        <v>72</v>
      </c>
      <c r="AY618" s="254" t="s">
        <v>196</v>
      </c>
    </row>
    <row r="619" s="13" customFormat="1">
      <c r="A619" s="13"/>
      <c r="B619" s="233"/>
      <c r="C619" s="234"/>
      <c r="D619" s="235" t="s">
        <v>208</v>
      </c>
      <c r="E619" s="236" t="s">
        <v>19</v>
      </c>
      <c r="F619" s="237" t="s">
        <v>3061</v>
      </c>
      <c r="G619" s="234"/>
      <c r="H619" s="236" t="s">
        <v>19</v>
      </c>
      <c r="I619" s="238"/>
      <c r="J619" s="234"/>
      <c r="K619" s="234"/>
      <c r="L619" s="239"/>
      <c r="M619" s="240"/>
      <c r="N619" s="241"/>
      <c r="O619" s="241"/>
      <c r="P619" s="241"/>
      <c r="Q619" s="241"/>
      <c r="R619" s="241"/>
      <c r="S619" s="241"/>
      <c r="T619" s="242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3" t="s">
        <v>208</v>
      </c>
      <c r="AU619" s="243" t="s">
        <v>81</v>
      </c>
      <c r="AV619" s="13" t="s">
        <v>79</v>
      </c>
      <c r="AW619" s="13" t="s">
        <v>33</v>
      </c>
      <c r="AX619" s="13" t="s">
        <v>72</v>
      </c>
      <c r="AY619" s="243" t="s">
        <v>196</v>
      </c>
    </row>
    <row r="620" s="13" customFormat="1">
      <c r="A620" s="13"/>
      <c r="B620" s="233"/>
      <c r="C620" s="234"/>
      <c r="D620" s="235" t="s">
        <v>208</v>
      </c>
      <c r="E620" s="236" t="s">
        <v>19</v>
      </c>
      <c r="F620" s="237" t="s">
        <v>3072</v>
      </c>
      <c r="G620" s="234"/>
      <c r="H620" s="236" t="s">
        <v>19</v>
      </c>
      <c r="I620" s="238"/>
      <c r="J620" s="234"/>
      <c r="K620" s="234"/>
      <c r="L620" s="239"/>
      <c r="M620" s="240"/>
      <c r="N620" s="241"/>
      <c r="O620" s="241"/>
      <c r="P620" s="241"/>
      <c r="Q620" s="241"/>
      <c r="R620" s="241"/>
      <c r="S620" s="241"/>
      <c r="T620" s="24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43" t="s">
        <v>208</v>
      </c>
      <c r="AU620" s="243" t="s">
        <v>81</v>
      </c>
      <c r="AV620" s="13" t="s">
        <v>79</v>
      </c>
      <c r="AW620" s="13" t="s">
        <v>33</v>
      </c>
      <c r="AX620" s="13" t="s">
        <v>72</v>
      </c>
      <c r="AY620" s="243" t="s">
        <v>196</v>
      </c>
    </row>
    <row r="621" s="13" customFormat="1">
      <c r="A621" s="13"/>
      <c r="B621" s="233"/>
      <c r="C621" s="234"/>
      <c r="D621" s="235" t="s">
        <v>208</v>
      </c>
      <c r="E621" s="236" t="s">
        <v>19</v>
      </c>
      <c r="F621" s="237" t="s">
        <v>3073</v>
      </c>
      <c r="G621" s="234"/>
      <c r="H621" s="236" t="s">
        <v>19</v>
      </c>
      <c r="I621" s="238"/>
      <c r="J621" s="234"/>
      <c r="K621" s="234"/>
      <c r="L621" s="239"/>
      <c r="M621" s="240"/>
      <c r="N621" s="241"/>
      <c r="O621" s="241"/>
      <c r="P621" s="241"/>
      <c r="Q621" s="241"/>
      <c r="R621" s="241"/>
      <c r="S621" s="241"/>
      <c r="T621" s="242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3" t="s">
        <v>208</v>
      </c>
      <c r="AU621" s="243" t="s">
        <v>81</v>
      </c>
      <c r="AV621" s="13" t="s">
        <v>79</v>
      </c>
      <c r="AW621" s="13" t="s">
        <v>33</v>
      </c>
      <c r="AX621" s="13" t="s">
        <v>72</v>
      </c>
      <c r="AY621" s="243" t="s">
        <v>196</v>
      </c>
    </row>
    <row r="622" s="13" customFormat="1">
      <c r="A622" s="13"/>
      <c r="B622" s="233"/>
      <c r="C622" s="234"/>
      <c r="D622" s="235" t="s">
        <v>208</v>
      </c>
      <c r="E622" s="236" t="s">
        <v>19</v>
      </c>
      <c r="F622" s="237" t="s">
        <v>401</v>
      </c>
      <c r="G622" s="234"/>
      <c r="H622" s="236" t="s">
        <v>19</v>
      </c>
      <c r="I622" s="238"/>
      <c r="J622" s="234"/>
      <c r="K622" s="234"/>
      <c r="L622" s="239"/>
      <c r="M622" s="240"/>
      <c r="N622" s="241"/>
      <c r="O622" s="241"/>
      <c r="P622" s="241"/>
      <c r="Q622" s="241"/>
      <c r="R622" s="241"/>
      <c r="S622" s="241"/>
      <c r="T622" s="24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3" t="s">
        <v>208</v>
      </c>
      <c r="AU622" s="243" t="s">
        <v>81</v>
      </c>
      <c r="AV622" s="13" t="s">
        <v>79</v>
      </c>
      <c r="AW622" s="13" t="s">
        <v>33</v>
      </c>
      <c r="AX622" s="13" t="s">
        <v>72</v>
      </c>
      <c r="AY622" s="243" t="s">
        <v>196</v>
      </c>
    </row>
    <row r="623" s="14" customFormat="1">
      <c r="A623" s="14"/>
      <c r="B623" s="244"/>
      <c r="C623" s="245"/>
      <c r="D623" s="235" t="s">
        <v>208</v>
      </c>
      <c r="E623" s="246" t="s">
        <v>19</v>
      </c>
      <c r="F623" s="247" t="s">
        <v>3175</v>
      </c>
      <c r="G623" s="245"/>
      <c r="H623" s="248">
        <v>0.252</v>
      </c>
      <c r="I623" s="249"/>
      <c r="J623" s="245"/>
      <c r="K623" s="245"/>
      <c r="L623" s="250"/>
      <c r="M623" s="251"/>
      <c r="N623" s="252"/>
      <c r="O623" s="252"/>
      <c r="P623" s="252"/>
      <c r="Q623" s="252"/>
      <c r="R623" s="252"/>
      <c r="S623" s="252"/>
      <c r="T623" s="253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54" t="s">
        <v>208</v>
      </c>
      <c r="AU623" s="254" t="s">
        <v>81</v>
      </c>
      <c r="AV623" s="14" t="s">
        <v>81</v>
      </c>
      <c r="AW623" s="14" t="s">
        <v>33</v>
      </c>
      <c r="AX623" s="14" t="s">
        <v>72</v>
      </c>
      <c r="AY623" s="254" t="s">
        <v>196</v>
      </c>
    </row>
    <row r="624" s="13" customFormat="1">
      <c r="A624" s="13"/>
      <c r="B624" s="233"/>
      <c r="C624" s="234"/>
      <c r="D624" s="235" t="s">
        <v>208</v>
      </c>
      <c r="E624" s="236" t="s">
        <v>19</v>
      </c>
      <c r="F624" s="237" t="s">
        <v>3061</v>
      </c>
      <c r="G624" s="234"/>
      <c r="H624" s="236" t="s">
        <v>19</v>
      </c>
      <c r="I624" s="238"/>
      <c r="J624" s="234"/>
      <c r="K624" s="234"/>
      <c r="L624" s="239"/>
      <c r="M624" s="240"/>
      <c r="N624" s="241"/>
      <c r="O624" s="241"/>
      <c r="P624" s="241"/>
      <c r="Q624" s="241"/>
      <c r="R624" s="241"/>
      <c r="S624" s="241"/>
      <c r="T624" s="242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3" t="s">
        <v>208</v>
      </c>
      <c r="AU624" s="243" t="s">
        <v>81</v>
      </c>
      <c r="AV624" s="13" t="s">
        <v>79</v>
      </c>
      <c r="AW624" s="13" t="s">
        <v>33</v>
      </c>
      <c r="AX624" s="13" t="s">
        <v>72</v>
      </c>
      <c r="AY624" s="243" t="s">
        <v>196</v>
      </c>
    </row>
    <row r="625" s="13" customFormat="1">
      <c r="A625" s="13"/>
      <c r="B625" s="233"/>
      <c r="C625" s="234"/>
      <c r="D625" s="235" t="s">
        <v>208</v>
      </c>
      <c r="E625" s="236" t="s">
        <v>19</v>
      </c>
      <c r="F625" s="237" t="s">
        <v>3074</v>
      </c>
      <c r="G625" s="234"/>
      <c r="H625" s="236" t="s">
        <v>19</v>
      </c>
      <c r="I625" s="238"/>
      <c r="J625" s="234"/>
      <c r="K625" s="234"/>
      <c r="L625" s="239"/>
      <c r="M625" s="240"/>
      <c r="N625" s="241"/>
      <c r="O625" s="241"/>
      <c r="P625" s="241"/>
      <c r="Q625" s="241"/>
      <c r="R625" s="241"/>
      <c r="S625" s="241"/>
      <c r="T625" s="242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3" t="s">
        <v>208</v>
      </c>
      <c r="AU625" s="243" t="s">
        <v>81</v>
      </c>
      <c r="AV625" s="13" t="s">
        <v>79</v>
      </c>
      <c r="AW625" s="13" t="s">
        <v>33</v>
      </c>
      <c r="AX625" s="13" t="s">
        <v>72</v>
      </c>
      <c r="AY625" s="243" t="s">
        <v>196</v>
      </c>
    </row>
    <row r="626" s="13" customFormat="1">
      <c r="A626" s="13"/>
      <c r="B626" s="233"/>
      <c r="C626" s="234"/>
      <c r="D626" s="235" t="s">
        <v>208</v>
      </c>
      <c r="E626" s="236" t="s">
        <v>19</v>
      </c>
      <c r="F626" s="237" t="s">
        <v>3075</v>
      </c>
      <c r="G626" s="234"/>
      <c r="H626" s="236" t="s">
        <v>19</v>
      </c>
      <c r="I626" s="238"/>
      <c r="J626" s="234"/>
      <c r="K626" s="234"/>
      <c r="L626" s="239"/>
      <c r="M626" s="240"/>
      <c r="N626" s="241"/>
      <c r="O626" s="241"/>
      <c r="P626" s="241"/>
      <c r="Q626" s="241"/>
      <c r="R626" s="241"/>
      <c r="S626" s="241"/>
      <c r="T626" s="242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3" t="s">
        <v>208</v>
      </c>
      <c r="AU626" s="243" t="s">
        <v>81</v>
      </c>
      <c r="AV626" s="13" t="s">
        <v>79</v>
      </c>
      <c r="AW626" s="13" t="s">
        <v>33</v>
      </c>
      <c r="AX626" s="13" t="s">
        <v>72</v>
      </c>
      <c r="AY626" s="243" t="s">
        <v>196</v>
      </c>
    </row>
    <row r="627" s="13" customFormat="1">
      <c r="A627" s="13"/>
      <c r="B627" s="233"/>
      <c r="C627" s="234"/>
      <c r="D627" s="235" t="s">
        <v>208</v>
      </c>
      <c r="E627" s="236" t="s">
        <v>19</v>
      </c>
      <c r="F627" s="237" t="s">
        <v>401</v>
      </c>
      <c r="G627" s="234"/>
      <c r="H627" s="236" t="s">
        <v>19</v>
      </c>
      <c r="I627" s="238"/>
      <c r="J627" s="234"/>
      <c r="K627" s="234"/>
      <c r="L627" s="239"/>
      <c r="M627" s="240"/>
      <c r="N627" s="241"/>
      <c r="O627" s="241"/>
      <c r="P627" s="241"/>
      <c r="Q627" s="241"/>
      <c r="R627" s="241"/>
      <c r="S627" s="241"/>
      <c r="T627" s="242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43" t="s">
        <v>208</v>
      </c>
      <c r="AU627" s="243" t="s">
        <v>81</v>
      </c>
      <c r="AV627" s="13" t="s">
        <v>79</v>
      </c>
      <c r="AW627" s="13" t="s">
        <v>33</v>
      </c>
      <c r="AX627" s="13" t="s">
        <v>72</v>
      </c>
      <c r="AY627" s="243" t="s">
        <v>196</v>
      </c>
    </row>
    <row r="628" s="14" customFormat="1">
      <c r="A628" s="14"/>
      <c r="B628" s="244"/>
      <c r="C628" s="245"/>
      <c r="D628" s="235" t="s">
        <v>208</v>
      </c>
      <c r="E628" s="246" t="s">
        <v>19</v>
      </c>
      <c r="F628" s="247" t="s">
        <v>3175</v>
      </c>
      <c r="G628" s="245"/>
      <c r="H628" s="248">
        <v>0.252</v>
      </c>
      <c r="I628" s="249"/>
      <c r="J628" s="245"/>
      <c r="K628" s="245"/>
      <c r="L628" s="250"/>
      <c r="M628" s="251"/>
      <c r="N628" s="252"/>
      <c r="O628" s="252"/>
      <c r="P628" s="252"/>
      <c r="Q628" s="252"/>
      <c r="R628" s="252"/>
      <c r="S628" s="252"/>
      <c r="T628" s="253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T628" s="254" t="s">
        <v>208</v>
      </c>
      <c r="AU628" s="254" t="s">
        <v>81</v>
      </c>
      <c r="AV628" s="14" t="s">
        <v>81</v>
      </c>
      <c r="AW628" s="14" t="s">
        <v>33</v>
      </c>
      <c r="AX628" s="14" t="s">
        <v>72</v>
      </c>
      <c r="AY628" s="254" t="s">
        <v>196</v>
      </c>
    </row>
    <row r="629" s="13" customFormat="1">
      <c r="A629" s="13"/>
      <c r="B629" s="233"/>
      <c r="C629" s="234"/>
      <c r="D629" s="235" t="s">
        <v>208</v>
      </c>
      <c r="E629" s="236" t="s">
        <v>19</v>
      </c>
      <c r="F629" s="237" t="s">
        <v>3076</v>
      </c>
      <c r="G629" s="234"/>
      <c r="H629" s="236" t="s">
        <v>19</v>
      </c>
      <c r="I629" s="238"/>
      <c r="J629" s="234"/>
      <c r="K629" s="234"/>
      <c r="L629" s="239"/>
      <c r="M629" s="240"/>
      <c r="N629" s="241"/>
      <c r="O629" s="241"/>
      <c r="P629" s="241"/>
      <c r="Q629" s="241"/>
      <c r="R629" s="241"/>
      <c r="S629" s="241"/>
      <c r="T629" s="242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43" t="s">
        <v>208</v>
      </c>
      <c r="AU629" s="243" t="s">
        <v>81</v>
      </c>
      <c r="AV629" s="13" t="s">
        <v>79</v>
      </c>
      <c r="AW629" s="13" t="s">
        <v>33</v>
      </c>
      <c r="AX629" s="13" t="s">
        <v>72</v>
      </c>
      <c r="AY629" s="243" t="s">
        <v>196</v>
      </c>
    </row>
    <row r="630" s="13" customFormat="1">
      <c r="A630" s="13"/>
      <c r="B630" s="233"/>
      <c r="C630" s="234"/>
      <c r="D630" s="235" t="s">
        <v>208</v>
      </c>
      <c r="E630" s="236" t="s">
        <v>19</v>
      </c>
      <c r="F630" s="237" t="s">
        <v>3066</v>
      </c>
      <c r="G630" s="234"/>
      <c r="H630" s="236" t="s">
        <v>19</v>
      </c>
      <c r="I630" s="238"/>
      <c r="J630" s="234"/>
      <c r="K630" s="234"/>
      <c r="L630" s="239"/>
      <c r="M630" s="240"/>
      <c r="N630" s="241"/>
      <c r="O630" s="241"/>
      <c r="P630" s="241"/>
      <c r="Q630" s="241"/>
      <c r="R630" s="241"/>
      <c r="S630" s="241"/>
      <c r="T630" s="242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3" t="s">
        <v>208</v>
      </c>
      <c r="AU630" s="243" t="s">
        <v>81</v>
      </c>
      <c r="AV630" s="13" t="s">
        <v>79</v>
      </c>
      <c r="AW630" s="13" t="s">
        <v>33</v>
      </c>
      <c r="AX630" s="13" t="s">
        <v>72</v>
      </c>
      <c r="AY630" s="243" t="s">
        <v>196</v>
      </c>
    </row>
    <row r="631" s="13" customFormat="1">
      <c r="A631" s="13"/>
      <c r="B631" s="233"/>
      <c r="C631" s="234"/>
      <c r="D631" s="235" t="s">
        <v>208</v>
      </c>
      <c r="E631" s="236" t="s">
        <v>19</v>
      </c>
      <c r="F631" s="237" t="s">
        <v>3067</v>
      </c>
      <c r="G631" s="234"/>
      <c r="H631" s="236" t="s">
        <v>19</v>
      </c>
      <c r="I631" s="238"/>
      <c r="J631" s="234"/>
      <c r="K631" s="234"/>
      <c r="L631" s="239"/>
      <c r="M631" s="240"/>
      <c r="N631" s="241"/>
      <c r="O631" s="241"/>
      <c r="P631" s="241"/>
      <c r="Q631" s="241"/>
      <c r="R631" s="241"/>
      <c r="S631" s="241"/>
      <c r="T631" s="24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3" t="s">
        <v>208</v>
      </c>
      <c r="AU631" s="243" t="s">
        <v>81</v>
      </c>
      <c r="AV631" s="13" t="s">
        <v>79</v>
      </c>
      <c r="AW631" s="13" t="s">
        <v>33</v>
      </c>
      <c r="AX631" s="13" t="s">
        <v>72</v>
      </c>
      <c r="AY631" s="243" t="s">
        <v>196</v>
      </c>
    </row>
    <row r="632" s="13" customFormat="1">
      <c r="A632" s="13"/>
      <c r="B632" s="233"/>
      <c r="C632" s="234"/>
      <c r="D632" s="235" t="s">
        <v>208</v>
      </c>
      <c r="E632" s="236" t="s">
        <v>19</v>
      </c>
      <c r="F632" s="237" t="s">
        <v>401</v>
      </c>
      <c r="G632" s="234"/>
      <c r="H632" s="236" t="s">
        <v>19</v>
      </c>
      <c r="I632" s="238"/>
      <c r="J632" s="234"/>
      <c r="K632" s="234"/>
      <c r="L632" s="239"/>
      <c r="M632" s="240"/>
      <c r="N632" s="241"/>
      <c r="O632" s="241"/>
      <c r="P632" s="241"/>
      <c r="Q632" s="241"/>
      <c r="R632" s="241"/>
      <c r="S632" s="241"/>
      <c r="T632" s="242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3" t="s">
        <v>208</v>
      </c>
      <c r="AU632" s="243" t="s">
        <v>81</v>
      </c>
      <c r="AV632" s="13" t="s">
        <v>79</v>
      </c>
      <c r="AW632" s="13" t="s">
        <v>33</v>
      </c>
      <c r="AX632" s="13" t="s">
        <v>72</v>
      </c>
      <c r="AY632" s="243" t="s">
        <v>196</v>
      </c>
    </row>
    <row r="633" s="14" customFormat="1">
      <c r="A633" s="14"/>
      <c r="B633" s="244"/>
      <c r="C633" s="245"/>
      <c r="D633" s="235" t="s">
        <v>208</v>
      </c>
      <c r="E633" s="246" t="s">
        <v>19</v>
      </c>
      <c r="F633" s="247" t="s">
        <v>3177</v>
      </c>
      <c r="G633" s="245"/>
      <c r="H633" s="248">
        <v>2.7999999999999998</v>
      </c>
      <c r="I633" s="249"/>
      <c r="J633" s="245"/>
      <c r="K633" s="245"/>
      <c r="L633" s="250"/>
      <c r="M633" s="251"/>
      <c r="N633" s="252"/>
      <c r="O633" s="252"/>
      <c r="P633" s="252"/>
      <c r="Q633" s="252"/>
      <c r="R633" s="252"/>
      <c r="S633" s="252"/>
      <c r="T633" s="253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T633" s="254" t="s">
        <v>208</v>
      </c>
      <c r="AU633" s="254" t="s">
        <v>81</v>
      </c>
      <c r="AV633" s="14" t="s">
        <v>81</v>
      </c>
      <c r="AW633" s="14" t="s">
        <v>33</v>
      </c>
      <c r="AX633" s="14" t="s">
        <v>72</v>
      </c>
      <c r="AY633" s="254" t="s">
        <v>196</v>
      </c>
    </row>
    <row r="634" s="13" customFormat="1">
      <c r="A634" s="13"/>
      <c r="B634" s="233"/>
      <c r="C634" s="234"/>
      <c r="D634" s="235" t="s">
        <v>208</v>
      </c>
      <c r="E634" s="236" t="s">
        <v>19</v>
      </c>
      <c r="F634" s="237" t="s">
        <v>3076</v>
      </c>
      <c r="G634" s="234"/>
      <c r="H634" s="236" t="s">
        <v>19</v>
      </c>
      <c r="I634" s="238"/>
      <c r="J634" s="234"/>
      <c r="K634" s="234"/>
      <c r="L634" s="239"/>
      <c r="M634" s="240"/>
      <c r="N634" s="241"/>
      <c r="O634" s="241"/>
      <c r="P634" s="241"/>
      <c r="Q634" s="241"/>
      <c r="R634" s="241"/>
      <c r="S634" s="241"/>
      <c r="T634" s="242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3" t="s">
        <v>208</v>
      </c>
      <c r="AU634" s="243" t="s">
        <v>81</v>
      </c>
      <c r="AV634" s="13" t="s">
        <v>79</v>
      </c>
      <c r="AW634" s="13" t="s">
        <v>33</v>
      </c>
      <c r="AX634" s="13" t="s">
        <v>72</v>
      </c>
      <c r="AY634" s="243" t="s">
        <v>196</v>
      </c>
    </row>
    <row r="635" s="13" customFormat="1">
      <c r="A635" s="13"/>
      <c r="B635" s="233"/>
      <c r="C635" s="234"/>
      <c r="D635" s="235" t="s">
        <v>208</v>
      </c>
      <c r="E635" s="236" t="s">
        <v>19</v>
      </c>
      <c r="F635" s="237" t="s">
        <v>3077</v>
      </c>
      <c r="G635" s="234"/>
      <c r="H635" s="236" t="s">
        <v>19</v>
      </c>
      <c r="I635" s="238"/>
      <c r="J635" s="234"/>
      <c r="K635" s="234"/>
      <c r="L635" s="239"/>
      <c r="M635" s="240"/>
      <c r="N635" s="241"/>
      <c r="O635" s="241"/>
      <c r="P635" s="241"/>
      <c r="Q635" s="241"/>
      <c r="R635" s="241"/>
      <c r="S635" s="241"/>
      <c r="T635" s="242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43" t="s">
        <v>208</v>
      </c>
      <c r="AU635" s="243" t="s">
        <v>81</v>
      </c>
      <c r="AV635" s="13" t="s">
        <v>79</v>
      </c>
      <c r="AW635" s="13" t="s">
        <v>33</v>
      </c>
      <c r="AX635" s="13" t="s">
        <v>72</v>
      </c>
      <c r="AY635" s="243" t="s">
        <v>196</v>
      </c>
    </row>
    <row r="636" s="13" customFormat="1">
      <c r="A636" s="13"/>
      <c r="B636" s="233"/>
      <c r="C636" s="234"/>
      <c r="D636" s="235" t="s">
        <v>208</v>
      </c>
      <c r="E636" s="236" t="s">
        <v>19</v>
      </c>
      <c r="F636" s="237" t="s">
        <v>3078</v>
      </c>
      <c r="G636" s="234"/>
      <c r="H636" s="236" t="s">
        <v>19</v>
      </c>
      <c r="I636" s="238"/>
      <c r="J636" s="234"/>
      <c r="K636" s="234"/>
      <c r="L636" s="239"/>
      <c r="M636" s="240"/>
      <c r="N636" s="241"/>
      <c r="O636" s="241"/>
      <c r="P636" s="241"/>
      <c r="Q636" s="241"/>
      <c r="R636" s="241"/>
      <c r="S636" s="241"/>
      <c r="T636" s="242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3" t="s">
        <v>208</v>
      </c>
      <c r="AU636" s="243" t="s">
        <v>81</v>
      </c>
      <c r="AV636" s="13" t="s">
        <v>79</v>
      </c>
      <c r="AW636" s="13" t="s">
        <v>33</v>
      </c>
      <c r="AX636" s="13" t="s">
        <v>72</v>
      </c>
      <c r="AY636" s="243" t="s">
        <v>196</v>
      </c>
    </row>
    <row r="637" s="13" customFormat="1">
      <c r="A637" s="13"/>
      <c r="B637" s="233"/>
      <c r="C637" s="234"/>
      <c r="D637" s="235" t="s">
        <v>208</v>
      </c>
      <c r="E637" s="236" t="s">
        <v>19</v>
      </c>
      <c r="F637" s="237" t="s">
        <v>401</v>
      </c>
      <c r="G637" s="234"/>
      <c r="H637" s="236" t="s">
        <v>19</v>
      </c>
      <c r="I637" s="238"/>
      <c r="J637" s="234"/>
      <c r="K637" s="234"/>
      <c r="L637" s="239"/>
      <c r="M637" s="240"/>
      <c r="N637" s="241"/>
      <c r="O637" s="241"/>
      <c r="P637" s="241"/>
      <c r="Q637" s="241"/>
      <c r="R637" s="241"/>
      <c r="S637" s="241"/>
      <c r="T637" s="242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3" t="s">
        <v>208</v>
      </c>
      <c r="AU637" s="243" t="s">
        <v>81</v>
      </c>
      <c r="AV637" s="13" t="s">
        <v>79</v>
      </c>
      <c r="AW637" s="13" t="s">
        <v>33</v>
      </c>
      <c r="AX637" s="13" t="s">
        <v>72</v>
      </c>
      <c r="AY637" s="243" t="s">
        <v>196</v>
      </c>
    </row>
    <row r="638" s="14" customFormat="1">
      <c r="A638" s="14"/>
      <c r="B638" s="244"/>
      <c r="C638" s="245"/>
      <c r="D638" s="235" t="s">
        <v>208</v>
      </c>
      <c r="E638" s="246" t="s">
        <v>19</v>
      </c>
      <c r="F638" s="247" t="s">
        <v>3177</v>
      </c>
      <c r="G638" s="245"/>
      <c r="H638" s="248">
        <v>2.7999999999999998</v>
      </c>
      <c r="I638" s="249"/>
      <c r="J638" s="245"/>
      <c r="K638" s="245"/>
      <c r="L638" s="250"/>
      <c r="M638" s="251"/>
      <c r="N638" s="252"/>
      <c r="O638" s="252"/>
      <c r="P638" s="252"/>
      <c r="Q638" s="252"/>
      <c r="R638" s="252"/>
      <c r="S638" s="252"/>
      <c r="T638" s="253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T638" s="254" t="s">
        <v>208</v>
      </c>
      <c r="AU638" s="254" t="s">
        <v>81</v>
      </c>
      <c r="AV638" s="14" t="s">
        <v>81</v>
      </c>
      <c r="AW638" s="14" t="s">
        <v>33</v>
      </c>
      <c r="AX638" s="14" t="s">
        <v>72</v>
      </c>
      <c r="AY638" s="254" t="s">
        <v>196</v>
      </c>
    </row>
    <row r="639" s="13" customFormat="1">
      <c r="A639" s="13"/>
      <c r="B639" s="233"/>
      <c r="C639" s="234"/>
      <c r="D639" s="235" t="s">
        <v>208</v>
      </c>
      <c r="E639" s="236" t="s">
        <v>19</v>
      </c>
      <c r="F639" s="237" t="s">
        <v>3076</v>
      </c>
      <c r="G639" s="234"/>
      <c r="H639" s="236" t="s">
        <v>19</v>
      </c>
      <c r="I639" s="238"/>
      <c r="J639" s="234"/>
      <c r="K639" s="234"/>
      <c r="L639" s="239"/>
      <c r="M639" s="240"/>
      <c r="N639" s="241"/>
      <c r="O639" s="241"/>
      <c r="P639" s="241"/>
      <c r="Q639" s="241"/>
      <c r="R639" s="241"/>
      <c r="S639" s="241"/>
      <c r="T639" s="242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3" t="s">
        <v>208</v>
      </c>
      <c r="AU639" s="243" t="s">
        <v>81</v>
      </c>
      <c r="AV639" s="13" t="s">
        <v>79</v>
      </c>
      <c r="AW639" s="13" t="s">
        <v>33</v>
      </c>
      <c r="AX639" s="13" t="s">
        <v>72</v>
      </c>
      <c r="AY639" s="243" t="s">
        <v>196</v>
      </c>
    </row>
    <row r="640" s="13" customFormat="1">
      <c r="A640" s="13"/>
      <c r="B640" s="233"/>
      <c r="C640" s="234"/>
      <c r="D640" s="235" t="s">
        <v>208</v>
      </c>
      <c r="E640" s="236" t="s">
        <v>19</v>
      </c>
      <c r="F640" s="237" t="s">
        <v>3079</v>
      </c>
      <c r="G640" s="234"/>
      <c r="H640" s="236" t="s">
        <v>19</v>
      </c>
      <c r="I640" s="238"/>
      <c r="J640" s="234"/>
      <c r="K640" s="234"/>
      <c r="L640" s="239"/>
      <c r="M640" s="240"/>
      <c r="N640" s="241"/>
      <c r="O640" s="241"/>
      <c r="P640" s="241"/>
      <c r="Q640" s="241"/>
      <c r="R640" s="241"/>
      <c r="S640" s="241"/>
      <c r="T640" s="24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3" t="s">
        <v>208</v>
      </c>
      <c r="AU640" s="243" t="s">
        <v>81</v>
      </c>
      <c r="AV640" s="13" t="s">
        <v>79</v>
      </c>
      <c r="AW640" s="13" t="s">
        <v>33</v>
      </c>
      <c r="AX640" s="13" t="s">
        <v>72</v>
      </c>
      <c r="AY640" s="243" t="s">
        <v>196</v>
      </c>
    </row>
    <row r="641" s="13" customFormat="1">
      <c r="A641" s="13"/>
      <c r="B641" s="233"/>
      <c r="C641" s="234"/>
      <c r="D641" s="235" t="s">
        <v>208</v>
      </c>
      <c r="E641" s="236" t="s">
        <v>19</v>
      </c>
      <c r="F641" s="237" t="s">
        <v>3080</v>
      </c>
      <c r="G641" s="234"/>
      <c r="H641" s="236" t="s">
        <v>19</v>
      </c>
      <c r="I641" s="238"/>
      <c r="J641" s="234"/>
      <c r="K641" s="234"/>
      <c r="L641" s="239"/>
      <c r="M641" s="240"/>
      <c r="N641" s="241"/>
      <c r="O641" s="241"/>
      <c r="P641" s="241"/>
      <c r="Q641" s="241"/>
      <c r="R641" s="241"/>
      <c r="S641" s="241"/>
      <c r="T641" s="242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3" t="s">
        <v>208</v>
      </c>
      <c r="AU641" s="243" t="s">
        <v>81</v>
      </c>
      <c r="AV641" s="13" t="s">
        <v>79</v>
      </c>
      <c r="AW641" s="13" t="s">
        <v>33</v>
      </c>
      <c r="AX641" s="13" t="s">
        <v>72</v>
      </c>
      <c r="AY641" s="243" t="s">
        <v>196</v>
      </c>
    </row>
    <row r="642" s="13" customFormat="1">
      <c r="A642" s="13"/>
      <c r="B642" s="233"/>
      <c r="C642" s="234"/>
      <c r="D642" s="235" t="s">
        <v>208</v>
      </c>
      <c r="E642" s="236" t="s">
        <v>19</v>
      </c>
      <c r="F642" s="237" t="s">
        <v>401</v>
      </c>
      <c r="G642" s="234"/>
      <c r="H642" s="236" t="s">
        <v>19</v>
      </c>
      <c r="I642" s="238"/>
      <c r="J642" s="234"/>
      <c r="K642" s="234"/>
      <c r="L642" s="239"/>
      <c r="M642" s="240"/>
      <c r="N642" s="241"/>
      <c r="O642" s="241"/>
      <c r="P642" s="241"/>
      <c r="Q642" s="241"/>
      <c r="R642" s="241"/>
      <c r="S642" s="241"/>
      <c r="T642" s="242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3" t="s">
        <v>208</v>
      </c>
      <c r="AU642" s="243" t="s">
        <v>81</v>
      </c>
      <c r="AV642" s="13" t="s">
        <v>79</v>
      </c>
      <c r="AW642" s="13" t="s">
        <v>33</v>
      </c>
      <c r="AX642" s="13" t="s">
        <v>72</v>
      </c>
      <c r="AY642" s="243" t="s">
        <v>196</v>
      </c>
    </row>
    <row r="643" s="14" customFormat="1">
      <c r="A643" s="14"/>
      <c r="B643" s="244"/>
      <c r="C643" s="245"/>
      <c r="D643" s="235" t="s">
        <v>208</v>
      </c>
      <c r="E643" s="246" t="s">
        <v>19</v>
      </c>
      <c r="F643" s="247" t="s">
        <v>3177</v>
      </c>
      <c r="G643" s="245"/>
      <c r="H643" s="248">
        <v>2.7999999999999998</v>
      </c>
      <c r="I643" s="249"/>
      <c r="J643" s="245"/>
      <c r="K643" s="245"/>
      <c r="L643" s="250"/>
      <c r="M643" s="251"/>
      <c r="N643" s="252"/>
      <c r="O643" s="252"/>
      <c r="P643" s="252"/>
      <c r="Q643" s="252"/>
      <c r="R643" s="252"/>
      <c r="S643" s="252"/>
      <c r="T643" s="253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54" t="s">
        <v>208</v>
      </c>
      <c r="AU643" s="254" t="s">
        <v>81</v>
      </c>
      <c r="AV643" s="14" t="s">
        <v>81</v>
      </c>
      <c r="AW643" s="14" t="s">
        <v>33</v>
      </c>
      <c r="AX643" s="14" t="s">
        <v>72</v>
      </c>
      <c r="AY643" s="254" t="s">
        <v>196</v>
      </c>
    </row>
    <row r="644" s="13" customFormat="1">
      <c r="A644" s="13"/>
      <c r="B644" s="233"/>
      <c r="C644" s="234"/>
      <c r="D644" s="235" t="s">
        <v>208</v>
      </c>
      <c r="E644" s="236" t="s">
        <v>19</v>
      </c>
      <c r="F644" s="237" t="s">
        <v>3076</v>
      </c>
      <c r="G644" s="234"/>
      <c r="H644" s="236" t="s">
        <v>19</v>
      </c>
      <c r="I644" s="238"/>
      <c r="J644" s="234"/>
      <c r="K644" s="234"/>
      <c r="L644" s="239"/>
      <c r="M644" s="240"/>
      <c r="N644" s="241"/>
      <c r="O644" s="241"/>
      <c r="P644" s="241"/>
      <c r="Q644" s="241"/>
      <c r="R644" s="241"/>
      <c r="S644" s="241"/>
      <c r="T644" s="242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43" t="s">
        <v>208</v>
      </c>
      <c r="AU644" s="243" t="s">
        <v>81</v>
      </c>
      <c r="AV644" s="13" t="s">
        <v>79</v>
      </c>
      <c r="AW644" s="13" t="s">
        <v>33</v>
      </c>
      <c r="AX644" s="13" t="s">
        <v>72</v>
      </c>
      <c r="AY644" s="243" t="s">
        <v>196</v>
      </c>
    </row>
    <row r="645" s="13" customFormat="1">
      <c r="A645" s="13"/>
      <c r="B645" s="233"/>
      <c r="C645" s="234"/>
      <c r="D645" s="235" t="s">
        <v>208</v>
      </c>
      <c r="E645" s="236" t="s">
        <v>19</v>
      </c>
      <c r="F645" s="237" t="s">
        <v>3072</v>
      </c>
      <c r="G645" s="234"/>
      <c r="H645" s="236" t="s">
        <v>19</v>
      </c>
      <c r="I645" s="238"/>
      <c r="J645" s="234"/>
      <c r="K645" s="234"/>
      <c r="L645" s="239"/>
      <c r="M645" s="240"/>
      <c r="N645" s="241"/>
      <c r="O645" s="241"/>
      <c r="P645" s="241"/>
      <c r="Q645" s="241"/>
      <c r="R645" s="241"/>
      <c r="S645" s="241"/>
      <c r="T645" s="24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3" t="s">
        <v>208</v>
      </c>
      <c r="AU645" s="243" t="s">
        <v>81</v>
      </c>
      <c r="AV645" s="13" t="s">
        <v>79</v>
      </c>
      <c r="AW645" s="13" t="s">
        <v>33</v>
      </c>
      <c r="AX645" s="13" t="s">
        <v>72</v>
      </c>
      <c r="AY645" s="243" t="s">
        <v>196</v>
      </c>
    </row>
    <row r="646" s="13" customFormat="1">
      <c r="A646" s="13"/>
      <c r="B646" s="233"/>
      <c r="C646" s="234"/>
      <c r="D646" s="235" t="s">
        <v>208</v>
      </c>
      <c r="E646" s="236" t="s">
        <v>19</v>
      </c>
      <c r="F646" s="237" t="s">
        <v>3073</v>
      </c>
      <c r="G646" s="234"/>
      <c r="H646" s="236" t="s">
        <v>19</v>
      </c>
      <c r="I646" s="238"/>
      <c r="J646" s="234"/>
      <c r="K646" s="234"/>
      <c r="L646" s="239"/>
      <c r="M646" s="240"/>
      <c r="N646" s="241"/>
      <c r="O646" s="241"/>
      <c r="P646" s="241"/>
      <c r="Q646" s="241"/>
      <c r="R646" s="241"/>
      <c r="S646" s="241"/>
      <c r="T646" s="242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43" t="s">
        <v>208</v>
      </c>
      <c r="AU646" s="243" t="s">
        <v>81</v>
      </c>
      <c r="AV646" s="13" t="s">
        <v>79</v>
      </c>
      <c r="AW646" s="13" t="s">
        <v>33</v>
      </c>
      <c r="AX646" s="13" t="s">
        <v>72</v>
      </c>
      <c r="AY646" s="243" t="s">
        <v>196</v>
      </c>
    </row>
    <row r="647" s="13" customFormat="1">
      <c r="A647" s="13"/>
      <c r="B647" s="233"/>
      <c r="C647" s="234"/>
      <c r="D647" s="235" t="s">
        <v>208</v>
      </c>
      <c r="E647" s="236" t="s">
        <v>19</v>
      </c>
      <c r="F647" s="237" t="s">
        <v>401</v>
      </c>
      <c r="G647" s="234"/>
      <c r="H647" s="236" t="s">
        <v>19</v>
      </c>
      <c r="I647" s="238"/>
      <c r="J647" s="234"/>
      <c r="K647" s="234"/>
      <c r="L647" s="239"/>
      <c r="M647" s="240"/>
      <c r="N647" s="241"/>
      <c r="O647" s="241"/>
      <c r="P647" s="241"/>
      <c r="Q647" s="241"/>
      <c r="R647" s="241"/>
      <c r="S647" s="241"/>
      <c r="T647" s="242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3" t="s">
        <v>208</v>
      </c>
      <c r="AU647" s="243" t="s">
        <v>81</v>
      </c>
      <c r="AV647" s="13" t="s">
        <v>79</v>
      </c>
      <c r="AW647" s="13" t="s">
        <v>33</v>
      </c>
      <c r="AX647" s="13" t="s">
        <v>72</v>
      </c>
      <c r="AY647" s="243" t="s">
        <v>196</v>
      </c>
    </row>
    <row r="648" s="14" customFormat="1">
      <c r="A648" s="14"/>
      <c r="B648" s="244"/>
      <c r="C648" s="245"/>
      <c r="D648" s="235" t="s">
        <v>208</v>
      </c>
      <c r="E648" s="246" t="s">
        <v>19</v>
      </c>
      <c r="F648" s="247" t="s">
        <v>3177</v>
      </c>
      <c r="G648" s="245"/>
      <c r="H648" s="248">
        <v>2.7999999999999998</v>
      </c>
      <c r="I648" s="249"/>
      <c r="J648" s="245"/>
      <c r="K648" s="245"/>
      <c r="L648" s="250"/>
      <c r="M648" s="251"/>
      <c r="N648" s="252"/>
      <c r="O648" s="252"/>
      <c r="P648" s="252"/>
      <c r="Q648" s="252"/>
      <c r="R648" s="252"/>
      <c r="S648" s="252"/>
      <c r="T648" s="253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54" t="s">
        <v>208</v>
      </c>
      <c r="AU648" s="254" t="s">
        <v>81</v>
      </c>
      <c r="AV648" s="14" t="s">
        <v>81</v>
      </c>
      <c r="AW648" s="14" t="s">
        <v>33</v>
      </c>
      <c r="AX648" s="14" t="s">
        <v>72</v>
      </c>
      <c r="AY648" s="254" t="s">
        <v>196</v>
      </c>
    </row>
    <row r="649" s="16" customFormat="1">
      <c r="A649" s="16"/>
      <c r="B649" s="266"/>
      <c r="C649" s="267"/>
      <c r="D649" s="235" t="s">
        <v>208</v>
      </c>
      <c r="E649" s="268" t="s">
        <v>19</v>
      </c>
      <c r="F649" s="269" t="s">
        <v>269</v>
      </c>
      <c r="G649" s="267"/>
      <c r="H649" s="270">
        <v>43.526000000000003</v>
      </c>
      <c r="I649" s="271"/>
      <c r="J649" s="267"/>
      <c r="K649" s="267"/>
      <c r="L649" s="272"/>
      <c r="M649" s="273"/>
      <c r="N649" s="274"/>
      <c r="O649" s="274"/>
      <c r="P649" s="274"/>
      <c r="Q649" s="274"/>
      <c r="R649" s="274"/>
      <c r="S649" s="274"/>
      <c r="T649" s="275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T649" s="276" t="s">
        <v>208</v>
      </c>
      <c r="AU649" s="276" t="s">
        <v>81</v>
      </c>
      <c r="AV649" s="16" t="s">
        <v>226</v>
      </c>
      <c r="AW649" s="16" t="s">
        <v>33</v>
      </c>
      <c r="AX649" s="16" t="s">
        <v>72</v>
      </c>
      <c r="AY649" s="276" t="s">
        <v>196</v>
      </c>
    </row>
    <row r="650" s="13" customFormat="1">
      <c r="A650" s="13"/>
      <c r="B650" s="233"/>
      <c r="C650" s="234"/>
      <c r="D650" s="235" t="s">
        <v>208</v>
      </c>
      <c r="E650" s="236" t="s">
        <v>19</v>
      </c>
      <c r="F650" s="237" t="s">
        <v>3178</v>
      </c>
      <c r="G650" s="234"/>
      <c r="H650" s="236" t="s">
        <v>19</v>
      </c>
      <c r="I650" s="238"/>
      <c r="J650" s="234"/>
      <c r="K650" s="234"/>
      <c r="L650" s="239"/>
      <c r="M650" s="240"/>
      <c r="N650" s="241"/>
      <c r="O650" s="241"/>
      <c r="P650" s="241"/>
      <c r="Q650" s="241"/>
      <c r="R650" s="241"/>
      <c r="S650" s="241"/>
      <c r="T650" s="242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3" t="s">
        <v>208</v>
      </c>
      <c r="AU650" s="243" t="s">
        <v>81</v>
      </c>
      <c r="AV650" s="13" t="s">
        <v>79</v>
      </c>
      <c r="AW650" s="13" t="s">
        <v>33</v>
      </c>
      <c r="AX650" s="13" t="s">
        <v>72</v>
      </c>
      <c r="AY650" s="243" t="s">
        <v>196</v>
      </c>
    </row>
    <row r="651" s="14" customFormat="1">
      <c r="A651" s="14"/>
      <c r="B651" s="244"/>
      <c r="C651" s="245"/>
      <c r="D651" s="235" t="s">
        <v>208</v>
      </c>
      <c r="E651" s="246" t="s">
        <v>19</v>
      </c>
      <c r="F651" s="247" t="s">
        <v>3179</v>
      </c>
      <c r="G651" s="245"/>
      <c r="H651" s="248">
        <v>20</v>
      </c>
      <c r="I651" s="249"/>
      <c r="J651" s="245"/>
      <c r="K651" s="245"/>
      <c r="L651" s="250"/>
      <c r="M651" s="251"/>
      <c r="N651" s="252"/>
      <c r="O651" s="252"/>
      <c r="P651" s="252"/>
      <c r="Q651" s="252"/>
      <c r="R651" s="252"/>
      <c r="S651" s="252"/>
      <c r="T651" s="253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54" t="s">
        <v>208</v>
      </c>
      <c r="AU651" s="254" t="s">
        <v>81</v>
      </c>
      <c r="AV651" s="14" t="s">
        <v>81</v>
      </c>
      <c r="AW651" s="14" t="s">
        <v>33</v>
      </c>
      <c r="AX651" s="14" t="s">
        <v>72</v>
      </c>
      <c r="AY651" s="254" t="s">
        <v>196</v>
      </c>
    </row>
    <row r="652" s="16" customFormat="1">
      <c r="A652" s="16"/>
      <c r="B652" s="266"/>
      <c r="C652" s="267"/>
      <c r="D652" s="235" t="s">
        <v>208</v>
      </c>
      <c r="E652" s="268" t="s">
        <v>19</v>
      </c>
      <c r="F652" s="269" t="s">
        <v>269</v>
      </c>
      <c r="G652" s="267"/>
      <c r="H652" s="270">
        <v>20</v>
      </c>
      <c r="I652" s="271"/>
      <c r="J652" s="267"/>
      <c r="K652" s="267"/>
      <c r="L652" s="272"/>
      <c r="M652" s="273"/>
      <c r="N652" s="274"/>
      <c r="O652" s="274"/>
      <c r="P652" s="274"/>
      <c r="Q652" s="274"/>
      <c r="R652" s="274"/>
      <c r="S652" s="274"/>
      <c r="T652" s="275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T652" s="276" t="s">
        <v>208</v>
      </c>
      <c r="AU652" s="276" t="s">
        <v>81</v>
      </c>
      <c r="AV652" s="16" t="s">
        <v>226</v>
      </c>
      <c r="AW652" s="16" t="s">
        <v>33</v>
      </c>
      <c r="AX652" s="16" t="s">
        <v>72</v>
      </c>
      <c r="AY652" s="276" t="s">
        <v>196</v>
      </c>
    </row>
    <row r="653" s="15" customFormat="1">
      <c r="A653" s="15"/>
      <c r="B653" s="255"/>
      <c r="C653" s="256"/>
      <c r="D653" s="235" t="s">
        <v>208</v>
      </c>
      <c r="E653" s="257" t="s">
        <v>19</v>
      </c>
      <c r="F653" s="258" t="s">
        <v>219</v>
      </c>
      <c r="G653" s="256"/>
      <c r="H653" s="259">
        <v>63.526000000000003</v>
      </c>
      <c r="I653" s="260"/>
      <c r="J653" s="256"/>
      <c r="K653" s="256"/>
      <c r="L653" s="261"/>
      <c r="M653" s="262"/>
      <c r="N653" s="263"/>
      <c r="O653" s="263"/>
      <c r="P653" s="263"/>
      <c r="Q653" s="263"/>
      <c r="R653" s="263"/>
      <c r="S653" s="263"/>
      <c r="T653" s="264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T653" s="265" t="s">
        <v>208</v>
      </c>
      <c r="AU653" s="265" t="s">
        <v>81</v>
      </c>
      <c r="AV653" s="15" t="s">
        <v>204</v>
      </c>
      <c r="AW653" s="15" t="s">
        <v>33</v>
      </c>
      <c r="AX653" s="15" t="s">
        <v>79</v>
      </c>
      <c r="AY653" s="265" t="s">
        <v>196</v>
      </c>
    </row>
    <row r="654" s="2" customFormat="1" ht="16.5" customHeight="1">
      <c r="A654" s="41"/>
      <c r="B654" s="42"/>
      <c r="C654" s="280" t="s">
        <v>493</v>
      </c>
      <c r="D654" s="280" t="s">
        <v>407</v>
      </c>
      <c r="E654" s="281" t="s">
        <v>3180</v>
      </c>
      <c r="F654" s="282" t="s">
        <v>3181</v>
      </c>
      <c r="G654" s="283" t="s">
        <v>202</v>
      </c>
      <c r="H654" s="284">
        <v>69.879000000000005</v>
      </c>
      <c r="I654" s="285"/>
      <c r="J654" s="286">
        <f>ROUND(I654*H654,2)</f>
        <v>0</v>
      </c>
      <c r="K654" s="282" t="s">
        <v>203</v>
      </c>
      <c r="L654" s="287"/>
      <c r="M654" s="288" t="s">
        <v>19</v>
      </c>
      <c r="N654" s="289" t="s">
        <v>43</v>
      </c>
      <c r="O654" s="87"/>
      <c r="P654" s="224">
        <f>O654*H654</f>
        <v>0</v>
      </c>
      <c r="Q654" s="224">
        <v>0.00050000000000000001</v>
      </c>
      <c r="R654" s="224">
        <f>Q654*H654</f>
        <v>0.034939500000000005</v>
      </c>
      <c r="S654" s="224">
        <v>0</v>
      </c>
      <c r="T654" s="225">
        <f>S654*H654</f>
        <v>0</v>
      </c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R654" s="226" t="s">
        <v>284</v>
      </c>
      <c r="AT654" s="226" t="s">
        <v>407</v>
      </c>
      <c r="AU654" s="226" t="s">
        <v>81</v>
      </c>
      <c r="AY654" s="20" t="s">
        <v>196</v>
      </c>
      <c r="BE654" s="227">
        <f>IF(N654="základní",J654,0)</f>
        <v>0</v>
      </c>
      <c r="BF654" s="227">
        <f>IF(N654="snížená",J654,0)</f>
        <v>0</v>
      </c>
      <c r="BG654" s="227">
        <f>IF(N654="zákl. přenesená",J654,0)</f>
        <v>0</v>
      </c>
      <c r="BH654" s="227">
        <f>IF(N654="sníž. přenesená",J654,0)</f>
        <v>0</v>
      </c>
      <c r="BI654" s="227">
        <f>IF(N654="nulová",J654,0)</f>
        <v>0</v>
      </c>
      <c r="BJ654" s="20" t="s">
        <v>79</v>
      </c>
      <c r="BK654" s="227">
        <f>ROUND(I654*H654,2)</f>
        <v>0</v>
      </c>
      <c r="BL654" s="20" t="s">
        <v>204</v>
      </c>
      <c r="BM654" s="226" t="s">
        <v>3182</v>
      </c>
    </row>
    <row r="655" s="13" customFormat="1">
      <c r="A655" s="13"/>
      <c r="B655" s="233"/>
      <c r="C655" s="234"/>
      <c r="D655" s="235" t="s">
        <v>208</v>
      </c>
      <c r="E655" s="236" t="s">
        <v>19</v>
      </c>
      <c r="F655" s="237" t="s">
        <v>3169</v>
      </c>
      <c r="G655" s="234"/>
      <c r="H655" s="236" t="s">
        <v>19</v>
      </c>
      <c r="I655" s="238"/>
      <c r="J655" s="234"/>
      <c r="K655" s="234"/>
      <c r="L655" s="239"/>
      <c r="M655" s="240"/>
      <c r="N655" s="241"/>
      <c r="O655" s="241"/>
      <c r="P655" s="241"/>
      <c r="Q655" s="241"/>
      <c r="R655" s="241"/>
      <c r="S655" s="241"/>
      <c r="T655" s="242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3" t="s">
        <v>208</v>
      </c>
      <c r="AU655" s="243" t="s">
        <v>81</v>
      </c>
      <c r="AV655" s="13" t="s">
        <v>79</v>
      </c>
      <c r="AW655" s="13" t="s">
        <v>33</v>
      </c>
      <c r="AX655" s="13" t="s">
        <v>72</v>
      </c>
      <c r="AY655" s="243" t="s">
        <v>196</v>
      </c>
    </row>
    <row r="656" s="13" customFormat="1">
      <c r="A656" s="13"/>
      <c r="B656" s="233"/>
      <c r="C656" s="234"/>
      <c r="D656" s="235" t="s">
        <v>208</v>
      </c>
      <c r="E656" s="236" t="s">
        <v>19</v>
      </c>
      <c r="F656" s="237" t="s">
        <v>3061</v>
      </c>
      <c r="G656" s="234"/>
      <c r="H656" s="236" t="s">
        <v>19</v>
      </c>
      <c r="I656" s="238"/>
      <c r="J656" s="234"/>
      <c r="K656" s="234"/>
      <c r="L656" s="239"/>
      <c r="M656" s="240"/>
      <c r="N656" s="241"/>
      <c r="O656" s="241"/>
      <c r="P656" s="241"/>
      <c r="Q656" s="241"/>
      <c r="R656" s="241"/>
      <c r="S656" s="241"/>
      <c r="T656" s="24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3" t="s">
        <v>208</v>
      </c>
      <c r="AU656" s="243" t="s">
        <v>81</v>
      </c>
      <c r="AV656" s="13" t="s">
        <v>79</v>
      </c>
      <c r="AW656" s="13" t="s">
        <v>33</v>
      </c>
      <c r="AX656" s="13" t="s">
        <v>72</v>
      </c>
      <c r="AY656" s="243" t="s">
        <v>196</v>
      </c>
    </row>
    <row r="657" s="13" customFormat="1">
      <c r="A657" s="13"/>
      <c r="B657" s="233"/>
      <c r="C657" s="234"/>
      <c r="D657" s="235" t="s">
        <v>208</v>
      </c>
      <c r="E657" s="236" t="s">
        <v>19</v>
      </c>
      <c r="F657" s="237" t="s">
        <v>3062</v>
      </c>
      <c r="G657" s="234"/>
      <c r="H657" s="236" t="s">
        <v>19</v>
      </c>
      <c r="I657" s="238"/>
      <c r="J657" s="234"/>
      <c r="K657" s="234"/>
      <c r="L657" s="239"/>
      <c r="M657" s="240"/>
      <c r="N657" s="241"/>
      <c r="O657" s="241"/>
      <c r="P657" s="241"/>
      <c r="Q657" s="241"/>
      <c r="R657" s="241"/>
      <c r="S657" s="241"/>
      <c r="T657" s="242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3" t="s">
        <v>208</v>
      </c>
      <c r="AU657" s="243" t="s">
        <v>81</v>
      </c>
      <c r="AV657" s="13" t="s">
        <v>79</v>
      </c>
      <c r="AW657" s="13" t="s">
        <v>33</v>
      </c>
      <c r="AX657" s="13" t="s">
        <v>72</v>
      </c>
      <c r="AY657" s="243" t="s">
        <v>196</v>
      </c>
    </row>
    <row r="658" s="13" customFormat="1">
      <c r="A658" s="13"/>
      <c r="B658" s="233"/>
      <c r="C658" s="234"/>
      <c r="D658" s="235" t="s">
        <v>208</v>
      </c>
      <c r="E658" s="236" t="s">
        <v>19</v>
      </c>
      <c r="F658" s="237" t="s">
        <v>3063</v>
      </c>
      <c r="G658" s="234"/>
      <c r="H658" s="236" t="s">
        <v>19</v>
      </c>
      <c r="I658" s="238"/>
      <c r="J658" s="234"/>
      <c r="K658" s="234"/>
      <c r="L658" s="239"/>
      <c r="M658" s="240"/>
      <c r="N658" s="241"/>
      <c r="O658" s="241"/>
      <c r="P658" s="241"/>
      <c r="Q658" s="241"/>
      <c r="R658" s="241"/>
      <c r="S658" s="241"/>
      <c r="T658" s="242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43" t="s">
        <v>208</v>
      </c>
      <c r="AU658" s="243" t="s">
        <v>81</v>
      </c>
      <c r="AV658" s="13" t="s">
        <v>79</v>
      </c>
      <c r="AW658" s="13" t="s">
        <v>33</v>
      </c>
      <c r="AX658" s="13" t="s">
        <v>72</v>
      </c>
      <c r="AY658" s="243" t="s">
        <v>196</v>
      </c>
    </row>
    <row r="659" s="13" customFormat="1">
      <c r="A659" s="13"/>
      <c r="B659" s="233"/>
      <c r="C659" s="234"/>
      <c r="D659" s="235" t="s">
        <v>208</v>
      </c>
      <c r="E659" s="236" t="s">
        <v>19</v>
      </c>
      <c r="F659" s="237" t="s">
        <v>489</v>
      </c>
      <c r="G659" s="234"/>
      <c r="H659" s="236" t="s">
        <v>19</v>
      </c>
      <c r="I659" s="238"/>
      <c r="J659" s="234"/>
      <c r="K659" s="234"/>
      <c r="L659" s="239"/>
      <c r="M659" s="240"/>
      <c r="N659" s="241"/>
      <c r="O659" s="241"/>
      <c r="P659" s="241"/>
      <c r="Q659" s="241"/>
      <c r="R659" s="241"/>
      <c r="S659" s="241"/>
      <c r="T659" s="242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43" t="s">
        <v>208</v>
      </c>
      <c r="AU659" s="243" t="s">
        <v>81</v>
      </c>
      <c r="AV659" s="13" t="s">
        <v>79</v>
      </c>
      <c r="AW659" s="13" t="s">
        <v>33</v>
      </c>
      <c r="AX659" s="13" t="s">
        <v>72</v>
      </c>
      <c r="AY659" s="243" t="s">
        <v>196</v>
      </c>
    </row>
    <row r="660" s="14" customFormat="1">
      <c r="A660" s="14"/>
      <c r="B660" s="244"/>
      <c r="C660" s="245"/>
      <c r="D660" s="235" t="s">
        <v>208</v>
      </c>
      <c r="E660" s="246" t="s">
        <v>19</v>
      </c>
      <c r="F660" s="247" t="s">
        <v>3170</v>
      </c>
      <c r="G660" s="245"/>
      <c r="H660" s="248">
        <v>0.28000000000000003</v>
      </c>
      <c r="I660" s="249"/>
      <c r="J660" s="245"/>
      <c r="K660" s="245"/>
      <c r="L660" s="250"/>
      <c r="M660" s="251"/>
      <c r="N660" s="252"/>
      <c r="O660" s="252"/>
      <c r="P660" s="252"/>
      <c r="Q660" s="252"/>
      <c r="R660" s="252"/>
      <c r="S660" s="252"/>
      <c r="T660" s="253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T660" s="254" t="s">
        <v>208</v>
      </c>
      <c r="AU660" s="254" t="s">
        <v>81</v>
      </c>
      <c r="AV660" s="14" t="s">
        <v>81</v>
      </c>
      <c r="AW660" s="14" t="s">
        <v>33</v>
      </c>
      <c r="AX660" s="14" t="s">
        <v>72</v>
      </c>
      <c r="AY660" s="254" t="s">
        <v>196</v>
      </c>
    </row>
    <row r="661" s="13" customFormat="1">
      <c r="A661" s="13"/>
      <c r="B661" s="233"/>
      <c r="C661" s="234"/>
      <c r="D661" s="235" t="s">
        <v>208</v>
      </c>
      <c r="E661" s="236" t="s">
        <v>19</v>
      </c>
      <c r="F661" s="237" t="s">
        <v>3061</v>
      </c>
      <c r="G661" s="234"/>
      <c r="H661" s="236" t="s">
        <v>19</v>
      </c>
      <c r="I661" s="238"/>
      <c r="J661" s="234"/>
      <c r="K661" s="234"/>
      <c r="L661" s="239"/>
      <c r="M661" s="240"/>
      <c r="N661" s="241"/>
      <c r="O661" s="241"/>
      <c r="P661" s="241"/>
      <c r="Q661" s="241"/>
      <c r="R661" s="241"/>
      <c r="S661" s="241"/>
      <c r="T661" s="242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3" t="s">
        <v>208</v>
      </c>
      <c r="AU661" s="243" t="s">
        <v>81</v>
      </c>
      <c r="AV661" s="13" t="s">
        <v>79</v>
      </c>
      <c r="AW661" s="13" t="s">
        <v>33</v>
      </c>
      <c r="AX661" s="13" t="s">
        <v>72</v>
      </c>
      <c r="AY661" s="243" t="s">
        <v>196</v>
      </c>
    </row>
    <row r="662" s="13" customFormat="1">
      <c r="A662" s="13"/>
      <c r="B662" s="233"/>
      <c r="C662" s="234"/>
      <c r="D662" s="235" t="s">
        <v>208</v>
      </c>
      <c r="E662" s="236" t="s">
        <v>19</v>
      </c>
      <c r="F662" s="237" t="s">
        <v>3062</v>
      </c>
      <c r="G662" s="234"/>
      <c r="H662" s="236" t="s">
        <v>19</v>
      </c>
      <c r="I662" s="238"/>
      <c r="J662" s="234"/>
      <c r="K662" s="234"/>
      <c r="L662" s="239"/>
      <c r="M662" s="240"/>
      <c r="N662" s="241"/>
      <c r="O662" s="241"/>
      <c r="P662" s="241"/>
      <c r="Q662" s="241"/>
      <c r="R662" s="241"/>
      <c r="S662" s="241"/>
      <c r="T662" s="242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3" t="s">
        <v>208</v>
      </c>
      <c r="AU662" s="243" t="s">
        <v>81</v>
      </c>
      <c r="AV662" s="13" t="s">
        <v>79</v>
      </c>
      <c r="AW662" s="13" t="s">
        <v>33</v>
      </c>
      <c r="AX662" s="13" t="s">
        <v>72</v>
      </c>
      <c r="AY662" s="243" t="s">
        <v>196</v>
      </c>
    </row>
    <row r="663" s="13" customFormat="1">
      <c r="A663" s="13"/>
      <c r="B663" s="233"/>
      <c r="C663" s="234"/>
      <c r="D663" s="235" t="s">
        <v>208</v>
      </c>
      <c r="E663" s="236" t="s">
        <v>19</v>
      </c>
      <c r="F663" s="237" t="s">
        <v>3063</v>
      </c>
      <c r="G663" s="234"/>
      <c r="H663" s="236" t="s">
        <v>19</v>
      </c>
      <c r="I663" s="238"/>
      <c r="J663" s="234"/>
      <c r="K663" s="234"/>
      <c r="L663" s="239"/>
      <c r="M663" s="240"/>
      <c r="N663" s="241"/>
      <c r="O663" s="241"/>
      <c r="P663" s="241"/>
      <c r="Q663" s="241"/>
      <c r="R663" s="241"/>
      <c r="S663" s="241"/>
      <c r="T663" s="242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43" t="s">
        <v>208</v>
      </c>
      <c r="AU663" s="243" t="s">
        <v>81</v>
      </c>
      <c r="AV663" s="13" t="s">
        <v>79</v>
      </c>
      <c r="AW663" s="13" t="s">
        <v>33</v>
      </c>
      <c r="AX663" s="13" t="s">
        <v>72</v>
      </c>
      <c r="AY663" s="243" t="s">
        <v>196</v>
      </c>
    </row>
    <row r="664" s="13" customFormat="1">
      <c r="A664" s="13"/>
      <c r="B664" s="233"/>
      <c r="C664" s="234"/>
      <c r="D664" s="235" t="s">
        <v>208</v>
      </c>
      <c r="E664" s="236" t="s">
        <v>19</v>
      </c>
      <c r="F664" s="237" t="s">
        <v>401</v>
      </c>
      <c r="G664" s="234"/>
      <c r="H664" s="236" t="s">
        <v>19</v>
      </c>
      <c r="I664" s="238"/>
      <c r="J664" s="234"/>
      <c r="K664" s="234"/>
      <c r="L664" s="239"/>
      <c r="M664" s="240"/>
      <c r="N664" s="241"/>
      <c r="O664" s="241"/>
      <c r="P664" s="241"/>
      <c r="Q664" s="241"/>
      <c r="R664" s="241"/>
      <c r="S664" s="241"/>
      <c r="T664" s="242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3" t="s">
        <v>208</v>
      </c>
      <c r="AU664" s="243" t="s">
        <v>81</v>
      </c>
      <c r="AV664" s="13" t="s">
        <v>79</v>
      </c>
      <c r="AW664" s="13" t="s">
        <v>33</v>
      </c>
      <c r="AX664" s="13" t="s">
        <v>72</v>
      </c>
      <c r="AY664" s="243" t="s">
        <v>196</v>
      </c>
    </row>
    <row r="665" s="14" customFormat="1">
      <c r="A665" s="14"/>
      <c r="B665" s="244"/>
      <c r="C665" s="245"/>
      <c r="D665" s="235" t="s">
        <v>208</v>
      </c>
      <c r="E665" s="246" t="s">
        <v>19</v>
      </c>
      <c r="F665" s="247" t="s">
        <v>3171</v>
      </c>
      <c r="G665" s="245"/>
      <c r="H665" s="248">
        <v>0.56000000000000005</v>
      </c>
      <c r="I665" s="249"/>
      <c r="J665" s="245"/>
      <c r="K665" s="245"/>
      <c r="L665" s="250"/>
      <c r="M665" s="251"/>
      <c r="N665" s="252"/>
      <c r="O665" s="252"/>
      <c r="P665" s="252"/>
      <c r="Q665" s="252"/>
      <c r="R665" s="252"/>
      <c r="S665" s="252"/>
      <c r="T665" s="253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T665" s="254" t="s">
        <v>208</v>
      </c>
      <c r="AU665" s="254" t="s">
        <v>81</v>
      </c>
      <c r="AV665" s="14" t="s">
        <v>81</v>
      </c>
      <c r="AW665" s="14" t="s">
        <v>33</v>
      </c>
      <c r="AX665" s="14" t="s">
        <v>72</v>
      </c>
      <c r="AY665" s="254" t="s">
        <v>196</v>
      </c>
    </row>
    <row r="666" s="13" customFormat="1">
      <c r="A666" s="13"/>
      <c r="B666" s="233"/>
      <c r="C666" s="234"/>
      <c r="D666" s="235" t="s">
        <v>208</v>
      </c>
      <c r="E666" s="236" t="s">
        <v>19</v>
      </c>
      <c r="F666" s="237" t="s">
        <v>3061</v>
      </c>
      <c r="G666" s="234"/>
      <c r="H666" s="236" t="s">
        <v>19</v>
      </c>
      <c r="I666" s="238"/>
      <c r="J666" s="234"/>
      <c r="K666" s="234"/>
      <c r="L666" s="239"/>
      <c r="M666" s="240"/>
      <c r="N666" s="241"/>
      <c r="O666" s="241"/>
      <c r="P666" s="241"/>
      <c r="Q666" s="241"/>
      <c r="R666" s="241"/>
      <c r="S666" s="241"/>
      <c r="T666" s="242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3" t="s">
        <v>208</v>
      </c>
      <c r="AU666" s="243" t="s">
        <v>81</v>
      </c>
      <c r="AV666" s="13" t="s">
        <v>79</v>
      </c>
      <c r="AW666" s="13" t="s">
        <v>33</v>
      </c>
      <c r="AX666" s="13" t="s">
        <v>72</v>
      </c>
      <c r="AY666" s="243" t="s">
        <v>196</v>
      </c>
    </row>
    <row r="667" s="13" customFormat="1">
      <c r="A667" s="13"/>
      <c r="B667" s="233"/>
      <c r="C667" s="234"/>
      <c r="D667" s="235" t="s">
        <v>208</v>
      </c>
      <c r="E667" s="236" t="s">
        <v>19</v>
      </c>
      <c r="F667" s="237" t="s">
        <v>3062</v>
      </c>
      <c r="G667" s="234"/>
      <c r="H667" s="236" t="s">
        <v>19</v>
      </c>
      <c r="I667" s="238"/>
      <c r="J667" s="234"/>
      <c r="K667" s="234"/>
      <c r="L667" s="239"/>
      <c r="M667" s="240"/>
      <c r="N667" s="241"/>
      <c r="O667" s="241"/>
      <c r="P667" s="241"/>
      <c r="Q667" s="241"/>
      <c r="R667" s="241"/>
      <c r="S667" s="241"/>
      <c r="T667" s="242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3" t="s">
        <v>208</v>
      </c>
      <c r="AU667" s="243" t="s">
        <v>81</v>
      </c>
      <c r="AV667" s="13" t="s">
        <v>79</v>
      </c>
      <c r="AW667" s="13" t="s">
        <v>33</v>
      </c>
      <c r="AX667" s="13" t="s">
        <v>72</v>
      </c>
      <c r="AY667" s="243" t="s">
        <v>196</v>
      </c>
    </row>
    <row r="668" s="13" customFormat="1">
      <c r="A668" s="13"/>
      <c r="B668" s="233"/>
      <c r="C668" s="234"/>
      <c r="D668" s="235" t="s">
        <v>208</v>
      </c>
      <c r="E668" s="236" t="s">
        <v>19</v>
      </c>
      <c r="F668" s="237" t="s">
        <v>3063</v>
      </c>
      <c r="G668" s="234"/>
      <c r="H668" s="236" t="s">
        <v>19</v>
      </c>
      <c r="I668" s="238"/>
      <c r="J668" s="234"/>
      <c r="K668" s="234"/>
      <c r="L668" s="239"/>
      <c r="M668" s="240"/>
      <c r="N668" s="241"/>
      <c r="O668" s="241"/>
      <c r="P668" s="241"/>
      <c r="Q668" s="241"/>
      <c r="R668" s="241"/>
      <c r="S668" s="241"/>
      <c r="T668" s="242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3" t="s">
        <v>208</v>
      </c>
      <c r="AU668" s="243" t="s">
        <v>81</v>
      </c>
      <c r="AV668" s="13" t="s">
        <v>79</v>
      </c>
      <c r="AW668" s="13" t="s">
        <v>33</v>
      </c>
      <c r="AX668" s="13" t="s">
        <v>72</v>
      </c>
      <c r="AY668" s="243" t="s">
        <v>196</v>
      </c>
    </row>
    <row r="669" s="13" customFormat="1">
      <c r="A669" s="13"/>
      <c r="B669" s="233"/>
      <c r="C669" s="234"/>
      <c r="D669" s="235" t="s">
        <v>208</v>
      </c>
      <c r="E669" s="236" t="s">
        <v>19</v>
      </c>
      <c r="F669" s="237" t="s">
        <v>401</v>
      </c>
      <c r="G669" s="234"/>
      <c r="H669" s="236" t="s">
        <v>19</v>
      </c>
      <c r="I669" s="238"/>
      <c r="J669" s="234"/>
      <c r="K669" s="234"/>
      <c r="L669" s="239"/>
      <c r="M669" s="240"/>
      <c r="N669" s="241"/>
      <c r="O669" s="241"/>
      <c r="P669" s="241"/>
      <c r="Q669" s="241"/>
      <c r="R669" s="241"/>
      <c r="S669" s="241"/>
      <c r="T669" s="242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3" t="s">
        <v>208</v>
      </c>
      <c r="AU669" s="243" t="s">
        <v>81</v>
      </c>
      <c r="AV669" s="13" t="s">
        <v>79</v>
      </c>
      <c r="AW669" s="13" t="s">
        <v>33</v>
      </c>
      <c r="AX669" s="13" t="s">
        <v>72</v>
      </c>
      <c r="AY669" s="243" t="s">
        <v>196</v>
      </c>
    </row>
    <row r="670" s="14" customFormat="1">
      <c r="A670" s="14"/>
      <c r="B670" s="244"/>
      <c r="C670" s="245"/>
      <c r="D670" s="235" t="s">
        <v>208</v>
      </c>
      <c r="E670" s="246" t="s">
        <v>19</v>
      </c>
      <c r="F670" s="247" t="s">
        <v>3172</v>
      </c>
      <c r="G670" s="245"/>
      <c r="H670" s="248">
        <v>1.75</v>
      </c>
      <c r="I670" s="249"/>
      <c r="J670" s="245"/>
      <c r="K670" s="245"/>
      <c r="L670" s="250"/>
      <c r="M670" s="251"/>
      <c r="N670" s="252"/>
      <c r="O670" s="252"/>
      <c r="P670" s="252"/>
      <c r="Q670" s="252"/>
      <c r="R670" s="252"/>
      <c r="S670" s="252"/>
      <c r="T670" s="253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T670" s="254" t="s">
        <v>208</v>
      </c>
      <c r="AU670" s="254" t="s">
        <v>81</v>
      </c>
      <c r="AV670" s="14" t="s">
        <v>81</v>
      </c>
      <c r="AW670" s="14" t="s">
        <v>33</v>
      </c>
      <c r="AX670" s="14" t="s">
        <v>72</v>
      </c>
      <c r="AY670" s="254" t="s">
        <v>196</v>
      </c>
    </row>
    <row r="671" s="13" customFormat="1">
      <c r="A671" s="13"/>
      <c r="B671" s="233"/>
      <c r="C671" s="234"/>
      <c r="D671" s="235" t="s">
        <v>208</v>
      </c>
      <c r="E671" s="236" t="s">
        <v>19</v>
      </c>
      <c r="F671" s="237" t="s">
        <v>3061</v>
      </c>
      <c r="G671" s="234"/>
      <c r="H671" s="236" t="s">
        <v>19</v>
      </c>
      <c r="I671" s="238"/>
      <c r="J671" s="234"/>
      <c r="K671" s="234"/>
      <c r="L671" s="239"/>
      <c r="M671" s="240"/>
      <c r="N671" s="241"/>
      <c r="O671" s="241"/>
      <c r="P671" s="241"/>
      <c r="Q671" s="241"/>
      <c r="R671" s="241"/>
      <c r="S671" s="241"/>
      <c r="T671" s="242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3" t="s">
        <v>208</v>
      </c>
      <c r="AU671" s="243" t="s">
        <v>81</v>
      </c>
      <c r="AV671" s="13" t="s">
        <v>79</v>
      </c>
      <c r="AW671" s="13" t="s">
        <v>33</v>
      </c>
      <c r="AX671" s="13" t="s">
        <v>72</v>
      </c>
      <c r="AY671" s="243" t="s">
        <v>196</v>
      </c>
    </row>
    <row r="672" s="13" customFormat="1">
      <c r="A672" s="13"/>
      <c r="B672" s="233"/>
      <c r="C672" s="234"/>
      <c r="D672" s="235" t="s">
        <v>208</v>
      </c>
      <c r="E672" s="236" t="s">
        <v>19</v>
      </c>
      <c r="F672" s="237" t="s">
        <v>3064</v>
      </c>
      <c r="G672" s="234"/>
      <c r="H672" s="236" t="s">
        <v>19</v>
      </c>
      <c r="I672" s="238"/>
      <c r="J672" s="234"/>
      <c r="K672" s="234"/>
      <c r="L672" s="239"/>
      <c r="M672" s="240"/>
      <c r="N672" s="241"/>
      <c r="O672" s="241"/>
      <c r="P672" s="241"/>
      <c r="Q672" s="241"/>
      <c r="R672" s="241"/>
      <c r="S672" s="241"/>
      <c r="T672" s="242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3" t="s">
        <v>208</v>
      </c>
      <c r="AU672" s="243" t="s">
        <v>81</v>
      </c>
      <c r="AV672" s="13" t="s">
        <v>79</v>
      </c>
      <c r="AW672" s="13" t="s">
        <v>33</v>
      </c>
      <c r="AX672" s="13" t="s">
        <v>72</v>
      </c>
      <c r="AY672" s="243" t="s">
        <v>196</v>
      </c>
    </row>
    <row r="673" s="13" customFormat="1">
      <c r="A673" s="13"/>
      <c r="B673" s="233"/>
      <c r="C673" s="234"/>
      <c r="D673" s="235" t="s">
        <v>208</v>
      </c>
      <c r="E673" s="236" t="s">
        <v>19</v>
      </c>
      <c r="F673" s="237" t="s">
        <v>3065</v>
      </c>
      <c r="G673" s="234"/>
      <c r="H673" s="236" t="s">
        <v>19</v>
      </c>
      <c r="I673" s="238"/>
      <c r="J673" s="234"/>
      <c r="K673" s="234"/>
      <c r="L673" s="239"/>
      <c r="M673" s="240"/>
      <c r="N673" s="241"/>
      <c r="O673" s="241"/>
      <c r="P673" s="241"/>
      <c r="Q673" s="241"/>
      <c r="R673" s="241"/>
      <c r="S673" s="241"/>
      <c r="T673" s="242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3" t="s">
        <v>208</v>
      </c>
      <c r="AU673" s="243" t="s">
        <v>81</v>
      </c>
      <c r="AV673" s="13" t="s">
        <v>79</v>
      </c>
      <c r="AW673" s="13" t="s">
        <v>33</v>
      </c>
      <c r="AX673" s="13" t="s">
        <v>72</v>
      </c>
      <c r="AY673" s="243" t="s">
        <v>196</v>
      </c>
    </row>
    <row r="674" s="13" customFormat="1">
      <c r="A674" s="13"/>
      <c r="B674" s="233"/>
      <c r="C674" s="234"/>
      <c r="D674" s="235" t="s">
        <v>208</v>
      </c>
      <c r="E674" s="236" t="s">
        <v>19</v>
      </c>
      <c r="F674" s="237" t="s">
        <v>487</v>
      </c>
      <c r="G674" s="234"/>
      <c r="H674" s="236" t="s">
        <v>19</v>
      </c>
      <c r="I674" s="238"/>
      <c r="J674" s="234"/>
      <c r="K674" s="234"/>
      <c r="L674" s="239"/>
      <c r="M674" s="240"/>
      <c r="N674" s="241"/>
      <c r="O674" s="241"/>
      <c r="P674" s="241"/>
      <c r="Q674" s="241"/>
      <c r="R674" s="241"/>
      <c r="S674" s="241"/>
      <c r="T674" s="242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3" t="s">
        <v>208</v>
      </c>
      <c r="AU674" s="243" t="s">
        <v>81</v>
      </c>
      <c r="AV674" s="13" t="s">
        <v>79</v>
      </c>
      <c r="AW674" s="13" t="s">
        <v>33</v>
      </c>
      <c r="AX674" s="13" t="s">
        <v>72</v>
      </c>
      <c r="AY674" s="243" t="s">
        <v>196</v>
      </c>
    </row>
    <row r="675" s="14" customFormat="1">
      <c r="A675" s="14"/>
      <c r="B675" s="244"/>
      <c r="C675" s="245"/>
      <c r="D675" s="235" t="s">
        <v>208</v>
      </c>
      <c r="E675" s="246" t="s">
        <v>19</v>
      </c>
      <c r="F675" s="247" t="s">
        <v>3173</v>
      </c>
      <c r="G675" s="245"/>
      <c r="H675" s="248">
        <v>0.504</v>
      </c>
      <c r="I675" s="249"/>
      <c r="J675" s="245"/>
      <c r="K675" s="245"/>
      <c r="L675" s="250"/>
      <c r="M675" s="251"/>
      <c r="N675" s="252"/>
      <c r="O675" s="252"/>
      <c r="P675" s="252"/>
      <c r="Q675" s="252"/>
      <c r="R675" s="252"/>
      <c r="S675" s="252"/>
      <c r="T675" s="253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54" t="s">
        <v>208</v>
      </c>
      <c r="AU675" s="254" t="s">
        <v>81</v>
      </c>
      <c r="AV675" s="14" t="s">
        <v>81</v>
      </c>
      <c r="AW675" s="14" t="s">
        <v>33</v>
      </c>
      <c r="AX675" s="14" t="s">
        <v>72</v>
      </c>
      <c r="AY675" s="254" t="s">
        <v>196</v>
      </c>
    </row>
    <row r="676" s="13" customFormat="1">
      <c r="A676" s="13"/>
      <c r="B676" s="233"/>
      <c r="C676" s="234"/>
      <c r="D676" s="235" t="s">
        <v>208</v>
      </c>
      <c r="E676" s="236" t="s">
        <v>19</v>
      </c>
      <c r="F676" s="237" t="s">
        <v>3061</v>
      </c>
      <c r="G676" s="234"/>
      <c r="H676" s="236" t="s">
        <v>19</v>
      </c>
      <c r="I676" s="238"/>
      <c r="J676" s="234"/>
      <c r="K676" s="234"/>
      <c r="L676" s="239"/>
      <c r="M676" s="240"/>
      <c r="N676" s="241"/>
      <c r="O676" s="241"/>
      <c r="P676" s="241"/>
      <c r="Q676" s="241"/>
      <c r="R676" s="241"/>
      <c r="S676" s="241"/>
      <c r="T676" s="242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3" t="s">
        <v>208</v>
      </c>
      <c r="AU676" s="243" t="s">
        <v>81</v>
      </c>
      <c r="AV676" s="13" t="s">
        <v>79</v>
      </c>
      <c r="AW676" s="13" t="s">
        <v>33</v>
      </c>
      <c r="AX676" s="13" t="s">
        <v>72</v>
      </c>
      <c r="AY676" s="243" t="s">
        <v>196</v>
      </c>
    </row>
    <row r="677" s="13" customFormat="1">
      <c r="A677" s="13"/>
      <c r="B677" s="233"/>
      <c r="C677" s="234"/>
      <c r="D677" s="235" t="s">
        <v>208</v>
      </c>
      <c r="E677" s="236" t="s">
        <v>19</v>
      </c>
      <c r="F677" s="237" t="s">
        <v>3066</v>
      </c>
      <c r="G677" s="234"/>
      <c r="H677" s="236" t="s">
        <v>19</v>
      </c>
      <c r="I677" s="238"/>
      <c r="J677" s="234"/>
      <c r="K677" s="234"/>
      <c r="L677" s="239"/>
      <c r="M677" s="240"/>
      <c r="N677" s="241"/>
      <c r="O677" s="241"/>
      <c r="P677" s="241"/>
      <c r="Q677" s="241"/>
      <c r="R677" s="241"/>
      <c r="S677" s="241"/>
      <c r="T677" s="242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3" t="s">
        <v>208</v>
      </c>
      <c r="AU677" s="243" t="s">
        <v>81</v>
      </c>
      <c r="AV677" s="13" t="s">
        <v>79</v>
      </c>
      <c r="AW677" s="13" t="s">
        <v>33</v>
      </c>
      <c r="AX677" s="13" t="s">
        <v>72</v>
      </c>
      <c r="AY677" s="243" t="s">
        <v>196</v>
      </c>
    </row>
    <row r="678" s="13" customFormat="1">
      <c r="A678" s="13"/>
      <c r="B678" s="233"/>
      <c r="C678" s="234"/>
      <c r="D678" s="235" t="s">
        <v>208</v>
      </c>
      <c r="E678" s="236" t="s">
        <v>19</v>
      </c>
      <c r="F678" s="237" t="s">
        <v>3067</v>
      </c>
      <c r="G678" s="234"/>
      <c r="H678" s="236" t="s">
        <v>19</v>
      </c>
      <c r="I678" s="238"/>
      <c r="J678" s="234"/>
      <c r="K678" s="234"/>
      <c r="L678" s="239"/>
      <c r="M678" s="240"/>
      <c r="N678" s="241"/>
      <c r="O678" s="241"/>
      <c r="P678" s="241"/>
      <c r="Q678" s="241"/>
      <c r="R678" s="241"/>
      <c r="S678" s="241"/>
      <c r="T678" s="242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43" t="s">
        <v>208</v>
      </c>
      <c r="AU678" s="243" t="s">
        <v>81</v>
      </c>
      <c r="AV678" s="13" t="s">
        <v>79</v>
      </c>
      <c r="AW678" s="13" t="s">
        <v>33</v>
      </c>
      <c r="AX678" s="13" t="s">
        <v>72</v>
      </c>
      <c r="AY678" s="243" t="s">
        <v>196</v>
      </c>
    </row>
    <row r="679" s="13" customFormat="1">
      <c r="A679" s="13"/>
      <c r="B679" s="233"/>
      <c r="C679" s="234"/>
      <c r="D679" s="235" t="s">
        <v>208</v>
      </c>
      <c r="E679" s="236" t="s">
        <v>19</v>
      </c>
      <c r="F679" s="237" t="s">
        <v>401</v>
      </c>
      <c r="G679" s="234"/>
      <c r="H679" s="236" t="s">
        <v>19</v>
      </c>
      <c r="I679" s="238"/>
      <c r="J679" s="234"/>
      <c r="K679" s="234"/>
      <c r="L679" s="239"/>
      <c r="M679" s="240"/>
      <c r="N679" s="241"/>
      <c r="O679" s="241"/>
      <c r="P679" s="241"/>
      <c r="Q679" s="241"/>
      <c r="R679" s="241"/>
      <c r="S679" s="241"/>
      <c r="T679" s="242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3" t="s">
        <v>208</v>
      </c>
      <c r="AU679" s="243" t="s">
        <v>81</v>
      </c>
      <c r="AV679" s="13" t="s">
        <v>79</v>
      </c>
      <c r="AW679" s="13" t="s">
        <v>33</v>
      </c>
      <c r="AX679" s="13" t="s">
        <v>72</v>
      </c>
      <c r="AY679" s="243" t="s">
        <v>196</v>
      </c>
    </row>
    <row r="680" s="14" customFormat="1">
      <c r="A680" s="14"/>
      <c r="B680" s="244"/>
      <c r="C680" s="245"/>
      <c r="D680" s="235" t="s">
        <v>208</v>
      </c>
      <c r="E680" s="246" t="s">
        <v>19</v>
      </c>
      <c r="F680" s="247" t="s">
        <v>3174</v>
      </c>
      <c r="G680" s="245"/>
      <c r="H680" s="248">
        <v>0.22400000000000001</v>
      </c>
      <c r="I680" s="249"/>
      <c r="J680" s="245"/>
      <c r="K680" s="245"/>
      <c r="L680" s="250"/>
      <c r="M680" s="251"/>
      <c r="N680" s="252"/>
      <c r="O680" s="252"/>
      <c r="P680" s="252"/>
      <c r="Q680" s="252"/>
      <c r="R680" s="252"/>
      <c r="S680" s="252"/>
      <c r="T680" s="253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4" t="s">
        <v>208</v>
      </c>
      <c r="AU680" s="254" t="s">
        <v>81</v>
      </c>
      <c r="AV680" s="14" t="s">
        <v>81</v>
      </c>
      <c r="AW680" s="14" t="s">
        <v>33</v>
      </c>
      <c r="AX680" s="14" t="s">
        <v>72</v>
      </c>
      <c r="AY680" s="254" t="s">
        <v>196</v>
      </c>
    </row>
    <row r="681" s="13" customFormat="1">
      <c r="A681" s="13"/>
      <c r="B681" s="233"/>
      <c r="C681" s="234"/>
      <c r="D681" s="235" t="s">
        <v>208</v>
      </c>
      <c r="E681" s="236" t="s">
        <v>19</v>
      </c>
      <c r="F681" s="237" t="s">
        <v>3061</v>
      </c>
      <c r="G681" s="234"/>
      <c r="H681" s="236" t="s">
        <v>19</v>
      </c>
      <c r="I681" s="238"/>
      <c r="J681" s="234"/>
      <c r="K681" s="234"/>
      <c r="L681" s="239"/>
      <c r="M681" s="240"/>
      <c r="N681" s="241"/>
      <c r="O681" s="241"/>
      <c r="P681" s="241"/>
      <c r="Q681" s="241"/>
      <c r="R681" s="241"/>
      <c r="S681" s="241"/>
      <c r="T681" s="242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3" t="s">
        <v>208</v>
      </c>
      <c r="AU681" s="243" t="s">
        <v>81</v>
      </c>
      <c r="AV681" s="13" t="s">
        <v>79</v>
      </c>
      <c r="AW681" s="13" t="s">
        <v>33</v>
      </c>
      <c r="AX681" s="13" t="s">
        <v>72</v>
      </c>
      <c r="AY681" s="243" t="s">
        <v>196</v>
      </c>
    </row>
    <row r="682" s="13" customFormat="1">
      <c r="A682" s="13"/>
      <c r="B682" s="233"/>
      <c r="C682" s="234"/>
      <c r="D682" s="235" t="s">
        <v>208</v>
      </c>
      <c r="E682" s="236" t="s">
        <v>19</v>
      </c>
      <c r="F682" s="237" t="s">
        <v>3068</v>
      </c>
      <c r="G682" s="234"/>
      <c r="H682" s="236" t="s">
        <v>19</v>
      </c>
      <c r="I682" s="238"/>
      <c r="J682" s="234"/>
      <c r="K682" s="234"/>
      <c r="L682" s="239"/>
      <c r="M682" s="240"/>
      <c r="N682" s="241"/>
      <c r="O682" s="241"/>
      <c r="P682" s="241"/>
      <c r="Q682" s="241"/>
      <c r="R682" s="241"/>
      <c r="S682" s="241"/>
      <c r="T682" s="242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3" t="s">
        <v>208</v>
      </c>
      <c r="AU682" s="243" t="s">
        <v>81</v>
      </c>
      <c r="AV682" s="13" t="s">
        <v>79</v>
      </c>
      <c r="AW682" s="13" t="s">
        <v>33</v>
      </c>
      <c r="AX682" s="13" t="s">
        <v>72</v>
      </c>
      <c r="AY682" s="243" t="s">
        <v>196</v>
      </c>
    </row>
    <row r="683" s="13" customFormat="1">
      <c r="A683" s="13"/>
      <c r="B683" s="233"/>
      <c r="C683" s="234"/>
      <c r="D683" s="235" t="s">
        <v>208</v>
      </c>
      <c r="E683" s="236" t="s">
        <v>19</v>
      </c>
      <c r="F683" s="237" t="s">
        <v>3069</v>
      </c>
      <c r="G683" s="234"/>
      <c r="H683" s="236" t="s">
        <v>19</v>
      </c>
      <c r="I683" s="238"/>
      <c r="J683" s="234"/>
      <c r="K683" s="234"/>
      <c r="L683" s="239"/>
      <c r="M683" s="240"/>
      <c r="N683" s="241"/>
      <c r="O683" s="241"/>
      <c r="P683" s="241"/>
      <c r="Q683" s="241"/>
      <c r="R683" s="241"/>
      <c r="S683" s="241"/>
      <c r="T683" s="242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3" t="s">
        <v>208</v>
      </c>
      <c r="AU683" s="243" t="s">
        <v>81</v>
      </c>
      <c r="AV683" s="13" t="s">
        <v>79</v>
      </c>
      <c r="AW683" s="13" t="s">
        <v>33</v>
      </c>
      <c r="AX683" s="13" t="s">
        <v>72</v>
      </c>
      <c r="AY683" s="243" t="s">
        <v>196</v>
      </c>
    </row>
    <row r="684" s="13" customFormat="1">
      <c r="A684" s="13"/>
      <c r="B684" s="233"/>
      <c r="C684" s="234"/>
      <c r="D684" s="235" t="s">
        <v>208</v>
      </c>
      <c r="E684" s="236" t="s">
        <v>19</v>
      </c>
      <c r="F684" s="237" t="s">
        <v>401</v>
      </c>
      <c r="G684" s="234"/>
      <c r="H684" s="236" t="s">
        <v>19</v>
      </c>
      <c r="I684" s="238"/>
      <c r="J684" s="234"/>
      <c r="K684" s="234"/>
      <c r="L684" s="239"/>
      <c r="M684" s="240"/>
      <c r="N684" s="241"/>
      <c r="O684" s="241"/>
      <c r="P684" s="241"/>
      <c r="Q684" s="241"/>
      <c r="R684" s="241"/>
      <c r="S684" s="241"/>
      <c r="T684" s="242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43" t="s">
        <v>208</v>
      </c>
      <c r="AU684" s="243" t="s">
        <v>81</v>
      </c>
      <c r="AV684" s="13" t="s">
        <v>79</v>
      </c>
      <c r="AW684" s="13" t="s">
        <v>33</v>
      </c>
      <c r="AX684" s="13" t="s">
        <v>72</v>
      </c>
      <c r="AY684" s="243" t="s">
        <v>196</v>
      </c>
    </row>
    <row r="685" s="14" customFormat="1">
      <c r="A685" s="14"/>
      <c r="B685" s="244"/>
      <c r="C685" s="245"/>
      <c r="D685" s="235" t="s">
        <v>208</v>
      </c>
      <c r="E685" s="246" t="s">
        <v>19</v>
      </c>
      <c r="F685" s="247" t="s">
        <v>3175</v>
      </c>
      <c r="G685" s="245"/>
      <c r="H685" s="248">
        <v>0.252</v>
      </c>
      <c r="I685" s="249"/>
      <c r="J685" s="245"/>
      <c r="K685" s="245"/>
      <c r="L685" s="250"/>
      <c r="M685" s="251"/>
      <c r="N685" s="252"/>
      <c r="O685" s="252"/>
      <c r="P685" s="252"/>
      <c r="Q685" s="252"/>
      <c r="R685" s="252"/>
      <c r="S685" s="252"/>
      <c r="T685" s="253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T685" s="254" t="s">
        <v>208</v>
      </c>
      <c r="AU685" s="254" t="s">
        <v>81</v>
      </c>
      <c r="AV685" s="14" t="s">
        <v>81</v>
      </c>
      <c r="AW685" s="14" t="s">
        <v>33</v>
      </c>
      <c r="AX685" s="14" t="s">
        <v>72</v>
      </c>
      <c r="AY685" s="254" t="s">
        <v>196</v>
      </c>
    </row>
    <row r="686" s="13" customFormat="1">
      <c r="A686" s="13"/>
      <c r="B686" s="233"/>
      <c r="C686" s="234"/>
      <c r="D686" s="235" t="s">
        <v>208</v>
      </c>
      <c r="E686" s="236" t="s">
        <v>19</v>
      </c>
      <c r="F686" s="237" t="s">
        <v>3061</v>
      </c>
      <c r="G686" s="234"/>
      <c r="H686" s="236" t="s">
        <v>19</v>
      </c>
      <c r="I686" s="238"/>
      <c r="J686" s="234"/>
      <c r="K686" s="234"/>
      <c r="L686" s="239"/>
      <c r="M686" s="240"/>
      <c r="N686" s="241"/>
      <c r="O686" s="241"/>
      <c r="P686" s="241"/>
      <c r="Q686" s="241"/>
      <c r="R686" s="241"/>
      <c r="S686" s="241"/>
      <c r="T686" s="242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43" t="s">
        <v>208</v>
      </c>
      <c r="AU686" s="243" t="s">
        <v>81</v>
      </c>
      <c r="AV686" s="13" t="s">
        <v>79</v>
      </c>
      <c r="AW686" s="13" t="s">
        <v>33</v>
      </c>
      <c r="AX686" s="13" t="s">
        <v>72</v>
      </c>
      <c r="AY686" s="243" t="s">
        <v>196</v>
      </c>
    </row>
    <row r="687" s="13" customFormat="1">
      <c r="A687" s="13"/>
      <c r="B687" s="233"/>
      <c r="C687" s="234"/>
      <c r="D687" s="235" t="s">
        <v>208</v>
      </c>
      <c r="E687" s="236" t="s">
        <v>19</v>
      </c>
      <c r="F687" s="237" t="s">
        <v>3070</v>
      </c>
      <c r="G687" s="234"/>
      <c r="H687" s="236" t="s">
        <v>19</v>
      </c>
      <c r="I687" s="238"/>
      <c r="J687" s="234"/>
      <c r="K687" s="234"/>
      <c r="L687" s="239"/>
      <c r="M687" s="240"/>
      <c r="N687" s="241"/>
      <c r="O687" s="241"/>
      <c r="P687" s="241"/>
      <c r="Q687" s="241"/>
      <c r="R687" s="241"/>
      <c r="S687" s="241"/>
      <c r="T687" s="24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3" t="s">
        <v>208</v>
      </c>
      <c r="AU687" s="243" t="s">
        <v>81</v>
      </c>
      <c r="AV687" s="13" t="s">
        <v>79</v>
      </c>
      <c r="AW687" s="13" t="s">
        <v>33</v>
      </c>
      <c r="AX687" s="13" t="s">
        <v>72</v>
      </c>
      <c r="AY687" s="243" t="s">
        <v>196</v>
      </c>
    </row>
    <row r="688" s="13" customFormat="1">
      <c r="A688" s="13"/>
      <c r="B688" s="233"/>
      <c r="C688" s="234"/>
      <c r="D688" s="235" t="s">
        <v>208</v>
      </c>
      <c r="E688" s="236" t="s">
        <v>19</v>
      </c>
      <c r="F688" s="237" t="s">
        <v>3071</v>
      </c>
      <c r="G688" s="234"/>
      <c r="H688" s="236" t="s">
        <v>19</v>
      </c>
      <c r="I688" s="238"/>
      <c r="J688" s="234"/>
      <c r="K688" s="234"/>
      <c r="L688" s="239"/>
      <c r="M688" s="240"/>
      <c r="N688" s="241"/>
      <c r="O688" s="241"/>
      <c r="P688" s="241"/>
      <c r="Q688" s="241"/>
      <c r="R688" s="241"/>
      <c r="S688" s="241"/>
      <c r="T688" s="242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43" t="s">
        <v>208</v>
      </c>
      <c r="AU688" s="243" t="s">
        <v>81</v>
      </c>
      <c r="AV688" s="13" t="s">
        <v>79</v>
      </c>
      <c r="AW688" s="13" t="s">
        <v>33</v>
      </c>
      <c r="AX688" s="13" t="s">
        <v>72</v>
      </c>
      <c r="AY688" s="243" t="s">
        <v>196</v>
      </c>
    </row>
    <row r="689" s="13" customFormat="1">
      <c r="A689" s="13"/>
      <c r="B689" s="233"/>
      <c r="C689" s="234"/>
      <c r="D689" s="235" t="s">
        <v>208</v>
      </c>
      <c r="E689" s="236" t="s">
        <v>19</v>
      </c>
      <c r="F689" s="237" t="s">
        <v>401</v>
      </c>
      <c r="G689" s="234"/>
      <c r="H689" s="236" t="s">
        <v>19</v>
      </c>
      <c r="I689" s="238"/>
      <c r="J689" s="234"/>
      <c r="K689" s="234"/>
      <c r="L689" s="239"/>
      <c r="M689" s="240"/>
      <c r="N689" s="241"/>
      <c r="O689" s="241"/>
      <c r="P689" s="241"/>
      <c r="Q689" s="241"/>
      <c r="R689" s="241"/>
      <c r="S689" s="241"/>
      <c r="T689" s="242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3" t="s">
        <v>208</v>
      </c>
      <c r="AU689" s="243" t="s">
        <v>81</v>
      </c>
      <c r="AV689" s="13" t="s">
        <v>79</v>
      </c>
      <c r="AW689" s="13" t="s">
        <v>33</v>
      </c>
      <c r="AX689" s="13" t="s">
        <v>72</v>
      </c>
      <c r="AY689" s="243" t="s">
        <v>196</v>
      </c>
    </row>
    <row r="690" s="14" customFormat="1">
      <c r="A690" s="14"/>
      <c r="B690" s="244"/>
      <c r="C690" s="245"/>
      <c r="D690" s="235" t="s">
        <v>208</v>
      </c>
      <c r="E690" s="246" t="s">
        <v>19</v>
      </c>
      <c r="F690" s="247" t="s">
        <v>3176</v>
      </c>
      <c r="G690" s="245"/>
      <c r="H690" s="248">
        <v>28.251999999999999</v>
      </c>
      <c r="I690" s="249"/>
      <c r="J690" s="245"/>
      <c r="K690" s="245"/>
      <c r="L690" s="250"/>
      <c r="M690" s="251"/>
      <c r="N690" s="252"/>
      <c r="O690" s="252"/>
      <c r="P690" s="252"/>
      <c r="Q690" s="252"/>
      <c r="R690" s="252"/>
      <c r="S690" s="252"/>
      <c r="T690" s="253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T690" s="254" t="s">
        <v>208</v>
      </c>
      <c r="AU690" s="254" t="s">
        <v>81</v>
      </c>
      <c r="AV690" s="14" t="s">
        <v>81</v>
      </c>
      <c r="AW690" s="14" t="s">
        <v>33</v>
      </c>
      <c r="AX690" s="14" t="s">
        <v>72</v>
      </c>
      <c r="AY690" s="254" t="s">
        <v>196</v>
      </c>
    </row>
    <row r="691" s="13" customFormat="1">
      <c r="A691" s="13"/>
      <c r="B691" s="233"/>
      <c r="C691" s="234"/>
      <c r="D691" s="235" t="s">
        <v>208</v>
      </c>
      <c r="E691" s="236" t="s">
        <v>19</v>
      </c>
      <c r="F691" s="237" t="s">
        <v>3061</v>
      </c>
      <c r="G691" s="234"/>
      <c r="H691" s="236" t="s">
        <v>19</v>
      </c>
      <c r="I691" s="238"/>
      <c r="J691" s="234"/>
      <c r="K691" s="234"/>
      <c r="L691" s="239"/>
      <c r="M691" s="240"/>
      <c r="N691" s="241"/>
      <c r="O691" s="241"/>
      <c r="P691" s="241"/>
      <c r="Q691" s="241"/>
      <c r="R691" s="241"/>
      <c r="S691" s="241"/>
      <c r="T691" s="242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43" t="s">
        <v>208</v>
      </c>
      <c r="AU691" s="243" t="s">
        <v>81</v>
      </c>
      <c r="AV691" s="13" t="s">
        <v>79</v>
      </c>
      <c r="AW691" s="13" t="s">
        <v>33</v>
      </c>
      <c r="AX691" s="13" t="s">
        <v>72</v>
      </c>
      <c r="AY691" s="243" t="s">
        <v>196</v>
      </c>
    </row>
    <row r="692" s="13" customFormat="1">
      <c r="A692" s="13"/>
      <c r="B692" s="233"/>
      <c r="C692" s="234"/>
      <c r="D692" s="235" t="s">
        <v>208</v>
      </c>
      <c r="E692" s="236" t="s">
        <v>19</v>
      </c>
      <c r="F692" s="237" t="s">
        <v>3072</v>
      </c>
      <c r="G692" s="234"/>
      <c r="H692" s="236" t="s">
        <v>19</v>
      </c>
      <c r="I692" s="238"/>
      <c r="J692" s="234"/>
      <c r="K692" s="234"/>
      <c r="L692" s="239"/>
      <c r="M692" s="240"/>
      <c r="N692" s="241"/>
      <c r="O692" s="241"/>
      <c r="P692" s="241"/>
      <c r="Q692" s="241"/>
      <c r="R692" s="241"/>
      <c r="S692" s="241"/>
      <c r="T692" s="242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43" t="s">
        <v>208</v>
      </c>
      <c r="AU692" s="243" t="s">
        <v>81</v>
      </c>
      <c r="AV692" s="13" t="s">
        <v>79</v>
      </c>
      <c r="AW692" s="13" t="s">
        <v>33</v>
      </c>
      <c r="AX692" s="13" t="s">
        <v>72</v>
      </c>
      <c r="AY692" s="243" t="s">
        <v>196</v>
      </c>
    </row>
    <row r="693" s="13" customFormat="1">
      <c r="A693" s="13"/>
      <c r="B693" s="233"/>
      <c r="C693" s="234"/>
      <c r="D693" s="235" t="s">
        <v>208</v>
      </c>
      <c r="E693" s="236" t="s">
        <v>19</v>
      </c>
      <c r="F693" s="237" t="s">
        <v>3073</v>
      </c>
      <c r="G693" s="234"/>
      <c r="H693" s="236" t="s">
        <v>19</v>
      </c>
      <c r="I693" s="238"/>
      <c r="J693" s="234"/>
      <c r="K693" s="234"/>
      <c r="L693" s="239"/>
      <c r="M693" s="240"/>
      <c r="N693" s="241"/>
      <c r="O693" s="241"/>
      <c r="P693" s="241"/>
      <c r="Q693" s="241"/>
      <c r="R693" s="241"/>
      <c r="S693" s="241"/>
      <c r="T693" s="242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43" t="s">
        <v>208</v>
      </c>
      <c r="AU693" s="243" t="s">
        <v>81</v>
      </c>
      <c r="AV693" s="13" t="s">
        <v>79</v>
      </c>
      <c r="AW693" s="13" t="s">
        <v>33</v>
      </c>
      <c r="AX693" s="13" t="s">
        <v>72</v>
      </c>
      <c r="AY693" s="243" t="s">
        <v>196</v>
      </c>
    </row>
    <row r="694" s="13" customFormat="1">
      <c r="A694" s="13"/>
      <c r="B694" s="233"/>
      <c r="C694" s="234"/>
      <c r="D694" s="235" t="s">
        <v>208</v>
      </c>
      <c r="E694" s="236" t="s">
        <v>19</v>
      </c>
      <c r="F694" s="237" t="s">
        <v>401</v>
      </c>
      <c r="G694" s="234"/>
      <c r="H694" s="236" t="s">
        <v>19</v>
      </c>
      <c r="I694" s="238"/>
      <c r="J694" s="234"/>
      <c r="K694" s="234"/>
      <c r="L694" s="239"/>
      <c r="M694" s="240"/>
      <c r="N694" s="241"/>
      <c r="O694" s="241"/>
      <c r="P694" s="241"/>
      <c r="Q694" s="241"/>
      <c r="R694" s="241"/>
      <c r="S694" s="241"/>
      <c r="T694" s="242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43" t="s">
        <v>208</v>
      </c>
      <c r="AU694" s="243" t="s">
        <v>81</v>
      </c>
      <c r="AV694" s="13" t="s">
        <v>79</v>
      </c>
      <c r="AW694" s="13" t="s">
        <v>33</v>
      </c>
      <c r="AX694" s="13" t="s">
        <v>72</v>
      </c>
      <c r="AY694" s="243" t="s">
        <v>196</v>
      </c>
    </row>
    <row r="695" s="14" customFormat="1">
      <c r="A695" s="14"/>
      <c r="B695" s="244"/>
      <c r="C695" s="245"/>
      <c r="D695" s="235" t="s">
        <v>208</v>
      </c>
      <c r="E695" s="246" t="s">
        <v>19</v>
      </c>
      <c r="F695" s="247" t="s">
        <v>3175</v>
      </c>
      <c r="G695" s="245"/>
      <c r="H695" s="248">
        <v>0.252</v>
      </c>
      <c r="I695" s="249"/>
      <c r="J695" s="245"/>
      <c r="K695" s="245"/>
      <c r="L695" s="250"/>
      <c r="M695" s="251"/>
      <c r="N695" s="252"/>
      <c r="O695" s="252"/>
      <c r="P695" s="252"/>
      <c r="Q695" s="252"/>
      <c r="R695" s="252"/>
      <c r="S695" s="252"/>
      <c r="T695" s="253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T695" s="254" t="s">
        <v>208</v>
      </c>
      <c r="AU695" s="254" t="s">
        <v>81</v>
      </c>
      <c r="AV695" s="14" t="s">
        <v>81</v>
      </c>
      <c r="AW695" s="14" t="s">
        <v>33</v>
      </c>
      <c r="AX695" s="14" t="s">
        <v>72</v>
      </c>
      <c r="AY695" s="254" t="s">
        <v>196</v>
      </c>
    </row>
    <row r="696" s="13" customFormat="1">
      <c r="A696" s="13"/>
      <c r="B696" s="233"/>
      <c r="C696" s="234"/>
      <c r="D696" s="235" t="s">
        <v>208</v>
      </c>
      <c r="E696" s="236" t="s">
        <v>19</v>
      </c>
      <c r="F696" s="237" t="s">
        <v>3061</v>
      </c>
      <c r="G696" s="234"/>
      <c r="H696" s="236" t="s">
        <v>19</v>
      </c>
      <c r="I696" s="238"/>
      <c r="J696" s="234"/>
      <c r="K696" s="234"/>
      <c r="L696" s="239"/>
      <c r="M696" s="240"/>
      <c r="N696" s="241"/>
      <c r="O696" s="241"/>
      <c r="P696" s="241"/>
      <c r="Q696" s="241"/>
      <c r="R696" s="241"/>
      <c r="S696" s="241"/>
      <c r="T696" s="242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43" t="s">
        <v>208</v>
      </c>
      <c r="AU696" s="243" t="s">
        <v>81</v>
      </c>
      <c r="AV696" s="13" t="s">
        <v>79</v>
      </c>
      <c r="AW696" s="13" t="s">
        <v>33</v>
      </c>
      <c r="AX696" s="13" t="s">
        <v>72</v>
      </c>
      <c r="AY696" s="243" t="s">
        <v>196</v>
      </c>
    </row>
    <row r="697" s="13" customFormat="1">
      <c r="A697" s="13"/>
      <c r="B697" s="233"/>
      <c r="C697" s="234"/>
      <c r="D697" s="235" t="s">
        <v>208</v>
      </c>
      <c r="E697" s="236" t="s">
        <v>19</v>
      </c>
      <c r="F697" s="237" t="s">
        <v>3074</v>
      </c>
      <c r="G697" s="234"/>
      <c r="H697" s="236" t="s">
        <v>19</v>
      </c>
      <c r="I697" s="238"/>
      <c r="J697" s="234"/>
      <c r="K697" s="234"/>
      <c r="L697" s="239"/>
      <c r="M697" s="240"/>
      <c r="N697" s="241"/>
      <c r="O697" s="241"/>
      <c r="P697" s="241"/>
      <c r="Q697" s="241"/>
      <c r="R697" s="241"/>
      <c r="S697" s="241"/>
      <c r="T697" s="242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3" t="s">
        <v>208</v>
      </c>
      <c r="AU697" s="243" t="s">
        <v>81</v>
      </c>
      <c r="AV697" s="13" t="s">
        <v>79</v>
      </c>
      <c r="AW697" s="13" t="s">
        <v>33</v>
      </c>
      <c r="AX697" s="13" t="s">
        <v>72</v>
      </c>
      <c r="AY697" s="243" t="s">
        <v>196</v>
      </c>
    </row>
    <row r="698" s="13" customFormat="1">
      <c r="A698" s="13"/>
      <c r="B698" s="233"/>
      <c r="C698" s="234"/>
      <c r="D698" s="235" t="s">
        <v>208</v>
      </c>
      <c r="E698" s="236" t="s">
        <v>19</v>
      </c>
      <c r="F698" s="237" t="s">
        <v>3075</v>
      </c>
      <c r="G698" s="234"/>
      <c r="H698" s="236" t="s">
        <v>19</v>
      </c>
      <c r="I698" s="238"/>
      <c r="J698" s="234"/>
      <c r="K698" s="234"/>
      <c r="L698" s="239"/>
      <c r="M698" s="240"/>
      <c r="N698" s="241"/>
      <c r="O698" s="241"/>
      <c r="P698" s="241"/>
      <c r="Q698" s="241"/>
      <c r="R698" s="241"/>
      <c r="S698" s="241"/>
      <c r="T698" s="242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43" t="s">
        <v>208</v>
      </c>
      <c r="AU698" s="243" t="s">
        <v>81</v>
      </c>
      <c r="AV698" s="13" t="s">
        <v>79</v>
      </c>
      <c r="AW698" s="13" t="s">
        <v>33</v>
      </c>
      <c r="AX698" s="13" t="s">
        <v>72</v>
      </c>
      <c r="AY698" s="243" t="s">
        <v>196</v>
      </c>
    </row>
    <row r="699" s="13" customFormat="1">
      <c r="A699" s="13"/>
      <c r="B699" s="233"/>
      <c r="C699" s="234"/>
      <c r="D699" s="235" t="s">
        <v>208</v>
      </c>
      <c r="E699" s="236" t="s">
        <v>19</v>
      </c>
      <c r="F699" s="237" t="s">
        <v>401</v>
      </c>
      <c r="G699" s="234"/>
      <c r="H699" s="236" t="s">
        <v>19</v>
      </c>
      <c r="I699" s="238"/>
      <c r="J699" s="234"/>
      <c r="K699" s="234"/>
      <c r="L699" s="239"/>
      <c r="M699" s="240"/>
      <c r="N699" s="241"/>
      <c r="O699" s="241"/>
      <c r="P699" s="241"/>
      <c r="Q699" s="241"/>
      <c r="R699" s="241"/>
      <c r="S699" s="241"/>
      <c r="T699" s="242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3" t="s">
        <v>208</v>
      </c>
      <c r="AU699" s="243" t="s">
        <v>81</v>
      </c>
      <c r="AV699" s="13" t="s">
        <v>79</v>
      </c>
      <c r="AW699" s="13" t="s">
        <v>33</v>
      </c>
      <c r="AX699" s="13" t="s">
        <v>72</v>
      </c>
      <c r="AY699" s="243" t="s">
        <v>196</v>
      </c>
    </row>
    <row r="700" s="14" customFormat="1">
      <c r="A700" s="14"/>
      <c r="B700" s="244"/>
      <c r="C700" s="245"/>
      <c r="D700" s="235" t="s">
        <v>208</v>
      </c>
      <c r="E700" s="246" t="s">
        <v>19</v>
      </c>
      <c r="F700" s="247" t="s">
        <v>3175</v>
      </c>
      <c r="G700" s="245"/>
      <c r="H700" s="248">
        <v>0.252</v>
      </c>
      <c r="I700" s="249"/>
      <c r="J700" s="245"/>
      <c r="K700" s="245"/>
      <c r="L700" s="250"/>
      <c r="M700" s="251"/>
      <c r="N700" s="252"/>
      <c r="O700" s="252"/>
      <c r="P700" s="252"/>
      <c r="Q700" s="252"/>
      <c r="R700" s="252"/>
      <c r="S700" s="252"/>
      <c r="T700" s="253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T700" s="254" t="s">
        <v>208</v>
      </c>
      <c r="AU700" s="254" t="s">
        <v>81</v>
      </c>
      <c r="AV700" s="14" t="s">
        <v>81</v>
      </c>
      <c r="AW700" s="14" t="s">
        <v>33</v>
      </c>
      <c r="AX700" s="14" t="s">
        <v>72</v>
      </c>
      <c r="AY700" s="254" t="s">
        <v>196</v>
      </c>
    </row>
    <row r="701" s="13" customFormat="1">
      <c r="A701" s="13"/>
      <c r="B701" s="233"/>
      <c r="C701" s="234"/>
      <c r="D701" s="235" t="s">
        <v>208</v>
      </c>
      <c r="E701" s="236" t="s">
        <v>19</v>
      </c>
      <c r="F701" s="237" t="s">
        <v>3076</v>
      </c>
      <c r="G701" s="234"/>
      <c r="H701" s="236" t="s">
        <v>19</v>
      </c>
      <c r="I701" s="238"/>
      <c r="J701" s="234"/>
      <c r="K701" s="234"/>
      <c r="L701" s="239"/>
      <c r="M701" s="240"/>
      <c r="N701" s="241"/>
      <c r="O701" s="241"/>
      <c r="P701" s="241"/>
      <c r="Q701" s="241"/>
      <c r="R701" s="241"/>
      <c r="S701" s="241"/>
      <c r="T701" s="242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3" t="s">
        <v>208</v>
      </c>
      <c r="AU701" s="243" t="s">
        <v>81</v>
      </c>
      <c r="AV701" s="13" t="s">
        <v>79</v>
      </c>
      <c r="AW701" s="13" t="s">
        <v>33</v>
      </c>
      <c r="AX701" s="13" t="s">
        <v>72</v>
      </c>
      <c r="AY701" s="243" t="s">
        <v>196</v>
      </c>
    </row>
    <row r="702" s="13" customFormat="1">
      <c r="A702" s="13"/>
      <c r="B702" s="233"/>
      <c r="C702" s="234"/>
      <c r="D702" s="235" t="s">
        <v>208</v>
      </c>
      <c r="E702" s="236" t="s">
        <v>19</v>
      </c>
      <c r="F702" s="237" t="s">
        <v>3066</v>
      </c>
      <c r="G702" s="234"/>
      <c r="H702" s="236" t="s">
        <v>19</v>
      </c>
      <c r="I702" s="238"/>
      <c r="J702" s="234"/>
      <c r="K702" s="234"/>
      <c r="L702" s="239"/>
      <c r="M702" s="240"/>
      <c r="N702" s="241"/>
      <c r="O702" s="241"/>
      <c r="P702" s="241"/>
      <c r="Q702" s="241"/>
      <c r="R702" s="241"/>
      <c r="S702" s="241"/>
      <c r="T702" s="242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T702" s="243" t="s">
        <v>208</v>
      </c>
      <c r="AU702" s="243" t="s">
        <v>81</v>
      </c>
      <c r="AV702" s="13" t="s">
        <v>79</v>
      </c>
      <c r="AW702" s="13" t="s">
        <v>33</v>
      </c>
      <c r="AX702" s="13" t="s">
        <v>72</v>
      </c>
      <c r="AY702" s="243" t="s">
        <v>196</v>
      </c>
    </row>
    <row r="703" s="13" customFormat="1">
      <c r="A703" s="13"/>
      <c r="B703" s="233"/>
      <c r="C703" s="234"/>
      <c r="D703" s="235" t="s">
        <v>208</v>
      </c>
      <c r="E703" s="236" t="s">
        <v>19</v>
      </c>
      <c r="F703" s="237" t="s">
        <v>3067</v>
      </c>
      <c r="G703" s="234"/>
      <c r="H703" s="236" t="s">
        <v>19</v>
      </c>
      <c r="I703" s="238"/>
      <c r="J703" s="234"/>
      <c r="K703" s="234"/>
      <c r="L703" s="239"/>
      <c r="M703" s="240"/>
      <c r="N703" s="241"/>
      <c r="O703" s="241"/>
      <c r="P703" s="241"/>
      <c r="Q703" s="241"/>
      <c r="R703" s="241"/>
      <c r="S703" s="241"/>
      <c r="T703" s="242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43" t="s">
        <v>208</v>
      </c>
      <c r="AU703" s="243" t="s">
        <v>81</v>
      </c>
      <c r="AV703" s="13" t="s">
        <v>79</v>
      </c>
      <c r="AW703" s="13" t="s">
        <v>33</v>
      </c>
      <c r="AX703" s="13" t="s">
        <v>72</v>
      </c>
      <c r="AY703" s="243" t="s">
        <v>196</v>
      </c>
    </row>
    <row r="704" s="13" customFormat="1">
      <c r="A704" s="13"/>
      <c r="B704" s="233"/>
      <c r="C704" s="234"/>
      <c r="D704" s="235" t="s">
        <v>208</v>
      </c>
      <c r="E704" s="236" t="s">
        <v>19</v>
      </c>
      <c r="F704" s="237" t="s">
        <v>401</v>
      </c>
      <c r="G704" s="234"/>
      <c r="H704" s="236" t="s">
        <v>19</v>
      </c>
      <c r="I704" s="238"/>
      <c r="J704" s="234"/>
      <c r="K704" s="234"/>
      <c r="L704" s="239"/>
      <c r="M704" s="240"/>
      <c r="N704" s="241"/>
      <c r="O704" s="241"/>
      <c r="P704" s="241"/>
      <c r="Q704" s="241"/>
      <c r="R704" s="241"/>
      <c r="S704" s="241"/>
      <c r="T704" s="242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43" t="s">
        <v>208</v>
      </c>
      <c r="AU704" s="243" t="s">
        <v>81</v>
      </c>
      <c r="AV704" s="13" t="s">
        <v>79</v>
      </c>
      <c r="AW704" s="13" t="s">
        <v>33</v>
      </c>
      <c r="AX704" s="13" t="s">
        <v>72</v>
      </c>
      <c r="AY704" s="243" t="s">
        <v>196</v>
      </c>
    </row>
    <row r="705" s="14" customFormat="1">
      <c r="A705" s="14"/>
      <c r="B705" s="244"/>
      <c r="C705" s="245"/>
      <c r="D705" s="235" t="s">
        <v>208</v>
      </c>
      <c r="E705" s="246" t="s">
        <v>19</v>
      </c>
      <c r="F705" s="247" t="s">
        <v>3177</v>
      </c>
      <c r="G705" s="245"/>
      <c r="H705" s="248">
        <v>2.7999999999999998</v>
      </c>
      <c r="I705" s="249"/>
      <c r="J705" s="245"/>
      <c r="K705" s="245"/>
      <c r="L705" s="250"/>
      <c r="M705" s="251"/>
      <c r="N705" s="252"/>
      <c r="O705" s="252"/>
      <c r="P705" s="252"/>
      <c r="Q705" s="252"/>
      <c r="R705" s="252"/>
      <c r="S705" s="252"/>
      <c r="T705" s="253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54" t="s">
        <v>208</v>
      </c>
      <c r="AU705" s="254" t="s">
        <v>81</v>
      </c>
      <c r="AV705" s="14" t="s">
        <v>81</v>
      </c>
      <c r="AW705" s="14" t="s">
        <v>33</v>
      </c>
      <c r="AX705" s="14" t="s">
        <v>72</v>
      </c>
      <c r="AY705" s="254" t="s">
        <v>196</v>
      </c>
    </row>
    <row r="706" s="13" customFormat="1">
      <c r="A706" s="13"/>
      <c r="B706" s="233"/>
      <c r="C706" s="234"/>
      <c r="D706" s="235" t="s">
        <v>208</v>
      </c>
      <c r="E706" s="236" t="s">
        <v>19</v>
      </c>
      <c r="F706" s="237" t="s">
        <v>3076</v>
      </c>
      <c r="G706" s="234"/>
      <c r="H706" s="236" t="s">
        <v>19</v>
      </c>
      <c r="I706" s="238"/>
      <c r="J706" s="234"/>
      <c r="K706" s="234"/>
      <c r="L706" s="239"/>
      <c r="M706" s="240"/>
      <c r="N706" s="241"/>
      <c r="O706" s="241"/>
      <c r="P706" s="241"/>
      <c r="Q706" s="241"/>
      <c r="R706" s="241"/>
      <c r="S706" s="241"/>
      <c r="T706" s="242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43" t="s">
        <v>208</v>
      </c>
      <c r="AU706" s="243" t="s">
        <v>81</v>
      </c>
      <c r="AV706" s="13" t="s">
        <v>79</v>
      </c>
      <c r="AW706" s="13" t="s">
        <v>33</v>
      </c>
      <c r="AX706" s="13" t="s">
        <v>72</v>
      </c>
      <c r="AY706" s="243" t="s">
        <v>196</v>
      </c>
    </row>
    <row r="707" s="13" customFormat="1">
      <c r="A707" s="13"/>
      <c r="B707" s="233"/>
      <c r="C707" s="234"/>
      <c r="D707" s="235" t="s">
        <v>208</v>
      </c>
      <c r="E707" s="236" t="s">
        <v>19</v>
      </c>
      <c r="F707" s="237" t="s">
        <v>3077</v>
      </c>
      <c r="G707" s="234"/>
      <c r="H707" s="236" t="s">
        <v>19</v>
      </c>
      <c r="I707" s="238"/>
      <c r="J707" s="234"/>
      <c r="K707" s="234"/>
      <c r="L707" s="239"/>
      <c r="M707" s="240"/>
      <c r="N707" s="241"/>
      <c r="O707" s="241"/>
      <c r="P707" s="241"/>
      <c r="Q707" s="241"/>
      <c r="R707" s="241"/>
      <c r="S707" s="241"/>
      <c r="T707" s="242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43" t="s">
        <v>208</v>
      </c>
      <c r="AU707" s="243" t="s">
        <v>81</v>
      </c>
      <c r="AV707" s="13" t="s">
        <v>79</v>
      </c>
      <c r="AW707" s="13" t="s">
        <v>33</v>
      </c>
      <c r="AX707" s="13" t="s">
        <v>72</v>
      </c>
      <c r="AY707" s="243" t="s">
        <v>196</v>
      </c>
    </row>
    <row r="708" s="13" customFormat="1">
      <c r="A708" s="13"/>
      <c r="B708" s="233"/>
      <c r="C708" s="234"/>
      <c r="D708" s="235" t="s">
        <v>208</v>
      </c>
      <c r="E708" s="236" t="s">
        <v>19</v>
      </c>
      <c r="F708" s="237" t="s">
        <v>3078</v>
      </c>
      <c r="G708" s="234"/>
      <c r="H708" s="236" t="s">
        <v>19</v>
      </c>
      <c r="I708" s="238"/>
      <c r="J708" s="234"/>
      <c r="K708" s="234"/>
      <c r="L708" s="239"/>
      <c r="M708" s="240"/>
      <c r="N708" s="241"/>
      <c r="O708" s="241"/>
      <c r="P708" s="241"/>
      <c r="Q708" s="241"/>
      <c r="R708" s="241"/>
      <c r="S708" s="241"/>
      <c r="T708" s="242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43" t="s">
        <v>208</v>
      </c>
      <c r="AU708" s="243" t="s">
        <v>81</v>
      </c>
      <c r="AV708" s="13" t="s">
        <v>79</v>
      </c>
      <c r="AW708" s="13" t="s">
        <v>33</v>
      </c>
      <c r="AX708" s="13" t="s">
        <v>72</v>
      </c>
      <c r="AY708" s="243" t="s">
        <v>196</v>
      </c>
    </row>
    <row r="709" s="13" customFormat="1">
      <c r="A709" s="13"/>
      <c r="B709" s="233"/>
      <c r="C709" s="234"/>
      <c r="D709" s="235" t="s">
        <v>208</v>
      </c>
      <c r="E709" s="236" t="s">
        <v>19</v>
      </c>
      <c r="F709" s="237" t="s">
        <v>401</v>
      </c>
      <c r="G709" s="234"/>
      <c r="H709" s="236" t="s">
        <v>19</v>
      </c>
      <c r="I709" s="238"/>
      <c r="J709" s="234"/>
      <c r="K709" s="234"/>
      <c r="L709" s="239"/>
      <c r="M709" s="240"/>
      <c r="N709" s="241"/>
      <c r="O709" s="241"/>
      <c r="P709" s="241"/>
      <c r="Q709" s="241"/>
      <c r="R709" s="241"/>
      <c r="S709" s="241"/>
      <c r="T709" s="242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3" t="s">
        <v>208</v>
      </c>
      <c r="AU709" s="243" t="s">
        <v>81</v>
      </c>
      <c r="AV709" s="13" t="s">
        <v>79</v>
      </c>
      <c r="AW709" s="13" t="s">
        <v>33</v>
      </c>
      <c r="AX709" s="13" t="s">
        <v>72</v>
      </c>
      <c r="AY709" s="243" t="s">
        <v>196</v>
      </c>
    </row>
    <row r="710" s="14" customFormat="1">
      <c r="A710" s="14"/>
      <c r="B710" s="244"/>
      <c r="C710" s="245"/>
      <c r="D710" s="235" t="s">
        <v>208</v>
      </c>
      <c r="E710" s="246" t="s">
        <v>19</v>
      </c>
      <c r="F710" s="247" t="s">
        <v>3177</v>
      </c>
      <c r="G710" s="245"/>
      <c r="H710" s="248">
        <v>2.7999999999999998</v>
      </c>
      <c r="I710" s="249"/>
      <c r="J710" s="245"/>
      <c r="K710" s="245"/>
      <c r="L710" s="250"/>
      <c r="M710" s="251"/>
      <c r="N710" s="252"/>
      <c r="O710" s="252"/>
      <c r="P710" s="252"/>
      <c r="Q710" s="252"/>
      <c r="R710" s="252"/>
      <c r="S710" s="252"/>
      <c r="T710" s="253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T710" s="254" t="s">
        <v>208</v>
      </c>
      <c r="AU710" s="254" t="s">
        <v>81</v>
      </c>
      <c r="AV710" s="14" t="s">
        <v>81</v>
      </c>
      <c r="AW710" s="14" t="s">
        <v>33</v>
      </c>
      <c r="AX710" s="14" t="s">
        <v>72</v>
      </c>
      <c r="AY710" s="254" t="s">
        <v>196</v>
      </c>
    </row>
    <row r="711" s="13" customFormat="1">
      <c r="A711" s="13"/>
      <c r="B711" s="233"/>
      <c r="C711" s="234"/>
      <c r="D711" s="235" t="s">
        <v>208</v>
      </c>
      <c r="E711" s="236" t="s">
        <v>19</v>
      </c>
      <c r="F711" s="237" t="s">
        <v>3076</v>
      </c>
      <c r="G711" s="234"/>
      <c r="H711" s="236" t="s">
        <v>19</v>
      </c>
      <c r="I711" s="238"/>
      <c r="J711" s="234"/>
      <c r="K711" s="234"/>
      <c r="L711" s="239"/>
      <c r="M711" s="240"/>
      <c r="N711" s="241"/>
      <c r="O711" s="241"/>
      <c r="P711" s="241"/>
      <c r="Q711" s="241"/>
      <c r="R711" s="241"/>
      <c r="S711" s="241"/>
      <c r="T711" s="242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3" t="s">
        <v>208</v>
      </c>
      <c r="AU711" s="243" t="s">
        <v>81</v>
      </c>
      <c r="AV711" s="13" t="s">
        <v>79</v>
      </c>
      <c r="AW711" s="13" t="s">
        <v>33</v>
      </c>
      <c r="AX711" s="13" t="s">
        <v>72</v>
      </c>
      <c r="AY711" s="243" t="s">
        <v>196</v>
      </c>
    </row>
    <row r="712" s="13" customFormat="1">
      <c r="A712" s="13"/>
      <c r="B712" s="233"/>
      <c r="C712" s="234"/>
      <c r="D712" s="235" t="s">
        <v>208</v>
      </c>
      <c r="E712" s="236" t="s">
        <v>19</v>
      </c>
      <c r="F712" s="237" t="s">
        <v>3079</v>
      </c>
      <c r="G712" s="234"/>
      <c r="H712" s="236" t="s">
        <v>19</v>
      </c>
      <c r="I712" s="238"/>
      <c r="J712" s="234"/>
      <c r="K712" s="234"/>
      <c r="L712" s="239"/>
      <c r="M712" s="240"/>
      <c r="N712" s="241"/>
      <c r="O712" s="241"/>
      <c r="P712" s="241"/>
      <c r="Q712" s="241"/>
      <c r="R712" s="241"/>
      <c r="S712" s="241"/>
      <c r="T712" s="242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43" t="s">
        <v>208</v>
      </c>
      <c r="AU712" s="243" t="s">
        <v>81</v>
      </c>
      <c r="AV712" s="13" t="s">
        <v>79</v>
      </c>
      <c r="AW712" s="13" t="s">
        <v>33</v>
      </c>
      <c r="AX712" s="13" t="s">
        <v>72</v>
      </c>
      <c r="AY712" s="243" t="s">
        <v>196</v>
      </c>
    </row>
    <row r="713" s="13" customFormat="1">
      <c r="A713" s="13"/>
      <c r="B713" s="233"/>
      <c r="C713" s="234"/>
      <c r="D713" s="235" t="s">
        <v>208</v>
      </c>
      <c r="E713" s="236" t="s">
        <v>19</v>
      </c>
      <c r="F713" s="237" t="s">
        <v>3080</v>
      </c>
      <c r="G713" s="234"/>
      <c r="H713" s="236" t="s">
        <v>19</v>
      </c>
      <c r="I713" s="238"/>
      <c r="J713" s="234"/>
      <c r="K713" s="234"/>
      <c r="L713" s="239"/>
      <c r="M713" s="240"/>
      <c r="N713" s="241"/>
      <c r="O713" s="241"/>
      <c r="P713" s="241"/>
      <c r="Q713" s="241"/>
      <c r="R713" s="241"/>
      <c r="S713" s="241"/>
      <c r="T713" s="242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3" t="s">
        <v>208</v>
      </c>
      <c r="AU713" s="243" t="s">
        <v>81</v>
      </c>
      <c r="AV713" s="13" t="s">
        <v>79</v>
      </c>
      <c r="AW713" s="13" t="s">
        <v>33</v>
      </c>
      <c r="AX713" s="13" t="s">
        <v>72</v>
      </c>
      <c r="AY713" s="243" t="s">
        <v>196</v>
      </c>
    </row>
    <row r="714" s="13" customFormat="1">
      <c r="A714" s="13"/>
      <c r="B714" s="233"/>
      <c r="C714" s="234"/>
      <c r="D714" s="235" t="s">
        <v>208</v>
      </c>
      <c r="E714" s="236" t="s">
        <v>19</v>
      </c>
      <c r="F714" s="237" t="s">
        <v>401</v>
      </c>
      <c r="G714" s="234"/>
      <c r="H714" s="236" t="s">
        <v>19</v>
      </c>
      <c r="I714" s="238"/>
      <c r="J714" s="234"/>
      <c r="K714" s="234"/>
      <c r="L714" s="239"/>
      <c r="M714" s="240"/>
      <c r="N714" s="241"/>
      <c r="O714" s="241"/>
      <c r="P714" s="241"/>
      <c r="Q714" s="241"/>
      <c r="R714" s="241"/>
      <c r="S714" s="241"/>
      <c r="T714" s="242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43" t="s">
        <v>208</v>
      </c>
      <c r="AU714" s="243" t="s">
        <v>81</v>
      </c>
      <c r="AV714" s="13" t="s">
        <v>79</v>
      </c>
      <c r="AW714" s="13" t="s">
        <v>33</v>
      </c>
      <c r="AX714" s="13" t="s">
        <v>72</v>
      </c>
      <c r="AY714" s="243" t="s">
        <v>196</v>
      </c>
    </row>
    <row r="715" s="14" customFormat="1">
      <c r="A715" s="14"/>
      <c r="B715" s="244"/>
      <c r="C715" s="245"/>
      <c r="D715" s="235" t="s">
        <v>208</v>
      </c>
      <c r="E715" s="246" t="s">
        <v>19</v>
      </c>
      <c r="F715" s="247" t="s">
        <v>3177</v>
      </c>
      <c r="G715" s="245"/>
      <c r="H715" s="248">
        <v>2.7999999999999998</v>
      </c>
      <c r="I715" s="249"/>
      <c r="J715" s="245"/>
      <c r="K715" s="245"/>
      <c r="L715" s="250"/>
      <c r="M715" s="251"/>
      <c r="N715" s="252"/>
      <c r="O715" s="252"/>
      <c r="P715" s="252"/>
      <c r="Q715" s="252"/>
      <c r="R715" s="252"/>
      <c r="S715" s="252"/>
      <c r="T715" s="253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T715" s="254" t="s">
        <v>208</v>
      </c>
      <c r="AU715" s="254" t="s">
        <v>81</v>
      </c>
      <c r="AV715" s="14" t="s">
        <v>81</v>
      </c>
      <c r="AW715" s="14" t="s">
        <v>33</v>
      </c>
      <c r="AX715" s="14" t="s">
        <v>72</v>
      </c>
      <c r="AY715" s="254" t="s">
        <v>196</v>
      </c>
    </row>
    <row r="716" s="13" customFormat="1">
      <c r="A716" s="13"/>
      <c r="B716" s="233"/>
      <c r="C716" s="234"/>
      <c r="D716" s="235" t="s">
        <v>208</v>
      </c>
      <c r="E716" s="236" t="s">
        <v>19</v>
      </c>
      <c r="F716" s="237" t="s">
        <v>3076</v>
      </c>
      <c r="G716" s="234"/>
      <c r="H716" s="236" t="s">
        <v>19</v>
      </c>
      <c r="I716" s="238"/>
      <c r="J716" s="234"/>
      <c r="K716" s="234"/>
      <c r="L716" s="239"/>
      <c r="M716" s="240"/>
      <c r="N716" s="241"/>
      <c r="O716" s="241"/>
      <c r="P716" s="241"/>
      <c r="Q716" s="241"/>
      <c r="R716" s="241"/>
      <c r="S716" s="241"/>
      <c r="T716" s="242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3" t="s">
        <v>208</v>
      </c>
      <c r="AU716" s="243" t="s">
        <v>81</v>
      </c>
      <c r="AV716" s="13" t="s">
        <v>79</v>
      </c>
      <c r="AW716" s="13" t="s">
        <v>33</v>
      </c>
      <c r="AX716" s="13" t="s">
        <v>72</v>
      </c>
      <c r="AY716" s="243" t="s">
        <v>196</v>
      </c>
    </row>
    <row r="717" s="13" customFormat="1">
      <c r="A717" s="13"/>
      <c r="B717" s="233"/>
      <c r="C717" s="234"/>
      <c r="D717" s="235" t="s">
        <v>208</v>
      </c>
      <c r="E717" s="236" t="s">
        <v>19</v>
      </c>
      <c r="F717" s="237" t="s">
        <v>3072</v>
      </c>
      <c r="G717" s="234"/>
      <c r="H717" s="236" t="s">
        <v>19</v>
      </c>
      <c r="I717" s="238"/>
      <c r="J717" s="234"/>
      <c r="K717" s="234"/>
      <c r="L717" s="239"/>
      <c r="M717" s="240"/>
      <c r="N717" s="241"/>
      <c r="O717" s="241"/>
      <c r="P717" s="241"/>
      <c r="Q717" s="241"/>
      <c r="R717" s="241"/>
      <c r="S717" s="241"/>
      <c r="T717" s="242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43" t="s">
        <v>208</v>
      </c>
      <c r="AU717" s="243" t="s">
        <v>81</v>
      </c>
      <c r="AV717" s="13" t="s">
        <v>79</v>
      </c>
      <c r="AW717" s="13" t="s">
        <v>33</v>
      </c>
      <c r="AX717" s="13" t="s">
        <v>72</v>
      </c>
      <c r="AY717" s="243" t="s">
        <v>196</v>
      </c>
    </row>
    <row r="718" s="13" customFormat="1">
      <c r="A718" s="13"/>
      <c r="B718" s="233"/>
      <c r="C718" s="234"/>
      <c r="D718" s="235" t="s">
        <v>208</v>
      </c>
      <c r="E718" s="236" t="s">
        <v>19</v>
      </c>
      <c r="F718" s="237" t="s">
        <v>3073</v>
      </c>
      <c r="G718" s="234"/>
      <c r="H718" s="236" t="s">
        <v>19</v>
      </c>
      <c r="I718" s="238"/>
      <c r="J718" s="234"/>
      <c r="K718" s="234"/>
      <c r="L718" s="239"/>
      <c r="M718" s="240"/>
      <c r="N718" s="241"/>
      <c r="O718" s="241"/>
      <c r="P718" s="241"/>
      <c r="Q718" s="241"/>
      <c r="R718" s="241"/>
      <c r="S718" s="241"/>
      <c r="T718" s="242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43" t="s">
        <v>208</v>
      </c>
      <c r="AU718" s="243" t="s">
        <v>81</v>
      </c>
      <c r="AV718" s="13" t="s">
        <v>79</v>
      </c>
      <c r="AW718" s="13" t="s">
        <v>33</v>
      </c>
      <c r="AX718" s="13" t="s">
        <v>72</v>
      </c>
      <c r="AY718" s="243" t="s">
        <v>196</v>
      </c>
    </row>
    <row r="719" s="13" customFormat="1">
      <c r="A719" s="13"/>
      <c r="B719" s="233"/>
      <c r="C719" s="234"/>
      <c r="D719" s="235" t="s">
        <v>208</v>
      </c>
      <c r="E719" s="236" t="s">
        <v>19</v>
      </c>
      <c r="F719" s="237" t="s">
        <v>401</v>
      </c>
      <c r="G719" s="234"/>
      <c r="H719" s="236" t="s">
        <v>19</v>
      </c>
      <c r="I719" s="238"/>
      <c r="J719" s="234"/>
      <c r="K719" s="234"/>
      <c r="L719" s="239"/>
      <c r="M719" s="240"/>
      <c r="N719" s="241"/>
      <c r="O719" s="241"/>
      <c r="P719" s="241"/>
      <c r="Q719" s="241"/>
      <c r="R719" s="241"/>
      <c r="S719" s="241"/>
      <c r="T719" s="242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43" t="s">
        <v>208</v>
      </c>
      <c r="AU719" s="243" t="s">
        <v>81</v>
      </c>
      <c r="AV719" s="13" t="s">
        <v>79</v>
      </c>
      <c r="AW719" s="13" t="s">
        <v>33</v>
      </c>
      <c r="AX719" s="13" t="s">
        <v>72</v>
      </c>
      <c r="AY719" s="243" t="s">
        <v>196</v>
      </c>
    </row>
    <row r="720" s="14" customFormat="1">
      <c r="A720" s="14"/>
      <c r="B720" s="244"/>
      <c r="C720" s="245"/>
      <c r="D720" s="235" t="s">
        <v>208</v>
      </c>
      <c r="E720" s="246" t="s">
        <v>19</v>
      </c>
      <c r="F720" s="247" t="s">
        <v>3177</v>
      </c>
      <c r="G720" s="245"/>
      <c r="H720" s="248">
        <v>2.7999999999999998</v>
      </c>
      <c r="I720" s="249"/>
      <c r="J720" s="245"/>
      <c r="K720" s="245"/>
      <c r="L720" s="250"/>
      <c r="M720" s="251"/>
      <c r="N720" s="252"/>
      <c r="O720" s="252"/>
      <c r="P720" s="252"/>
      <c r="Q720" s="252"/>
      <c r="R720" s="252"/>
      <c r="S720" s="252"/>
      <c r="T720" s="253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T720" s="254" t="s">
        <v>208</v>
      </c>
      <c r="AU720" s="254" t="s">
        <v>81</v>
      </c>
      <c r="AV720" s="14" t="s">
        <v>81</v>
      </c>
      <c r="AW720" s="14" t="s">
        <v>33</v>
      </c>
      <c r="AX720" s="14" t="s">
        <v>72</v>
      </c>
      <c r="AY720" s="254" t="s">
        <v>196</v>
      </c>
    </row>
    <row r="721" s="16" customFormat="1">
      <c r="A721" s="16"/>
      <c r="B721" s="266"/>
      <c r="C721" s="267"/>
      <c r="D721" s="235" t="s">
        <v>208</v>
      </c>
      <c r="E721" s="268" t="s">
        <v>19</v>
      </c>
      <c r="F721" s="269" t="s">
        <v>269</v>
      </c>
      <c r="G721" s="267"/>
      <c r="H721" s="270">
        <v>43.526000000000003</v>
      </c>
      <c r="I721" s="271"/>
      <c r="J721" s="267"/>
      <c r="K721" s="267"/>
      <c r="L721" s="272"/>
      <c r="M721" s="273"/>
      <c r="N721" s="274"/>
      <c r="O721" s="274"/>
      <c r="P721" s="274"/>
      <c r="Q721" s="274"/>
      <c r="R721" s="274"/>
      <c r="S721" s="274"/>
      <c r="T721" s="275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T721" s="276" t="s">
        <v>208</v>
      </c>
      <c r="AU721" s="276" t="s">
        <v>81</v>
      </c>
      <c r="AV721" s="16" t="s">
        <v>226</v>
      </c>
      <c r="AW721" s="16" t="s">
        <v>33</v>
      </c>
      <c r="AX721" s="16" t="s">
        <v>72</v>
      </c>
      <c r="AY721" s="276" t="s">
        <v>196</v>
      </c>
    </row>
    <row r="722" s="13" customFormat="1">
      <c r="A722" s="13"/>
      <c r="B722" s="233"/>
      <c r="C722" s="234"/>
      <c r="D722" s="235" t="s">
        <v>208</v>
      </c>
      <c r="E722" s="236" t="s">
        <v>19</v>
      </c>
      <c r="F722" s="237" t="s">
        <v>3178</v>
      </c>
      <c r="G722" s="234"/>
      <c r="H722" s="236" t="s">
        <v>19</v>
      </c>
      <c r="I722" s="238"/>
      <c r="J722" s="234"/>
      <c r="K722" s="234"/>
      <c r="L722" s="239"/>
      <c r="M722" s="240"/>
      <c r="N722" s="241"/>
      <c r="O722" s="241"/>
      <c r="P722" s="241"/>
      <c r="Q722" s="241"/>
      <c r="R722" s="241"/>
      <c r="S722" s="241"/>
      <c r="T722" s="242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43" t="s">
        <v>208</v>
      </c>
      <c r="AU722" s="243" t="s">
        <v>81</v>
      </c>
      <c r="AV722" s="13" t="s">
        <v>79</v>
      </c>
      <c r="AW722" s="13" t="s">
        <v>33</v>
      </c>
      <c r="AX722" s="13" t="s">
        <v>72</v>
      </c>
      <c r="AY722" s="243" t="s">
        <v>196</v>
      </c>
    </row>
    <row r="723" s="14" customFormat="1">
      <c r="A723" s="14"/>
      <c r="B723" s="244"/>
      <c r="C723" s="245"/>
      <c r="D723" s="235" t="s">
        <v>208</v>
      </c>
      <c r="E723" s="246" t="s">
        <v>19</v>
      </c>
      <c r="F723" s="247" t="s">
        <v>3179</v>
      </c>
      <c r="G723" s="245"/>
      <c r="H723" s="248">
        <v>20</v>
      </c>
      <c r="I723" s="249"/>
      <c r="J723" s="245"/>
      <c r="K723" s="245"/>
      <c r="L723" s="250"/>
      <c r="M723" s="251"/>
      <c r="N723" s="252"/>
      <c r="O723" s="252"/>
      <c r="P723" s="252"/>
      <c r="Q723" s="252"/>
      <c r="R723" s="252"/>
      <c r="S723" s="252"/>
      <c r="T723" s="253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54" t="s">
        <v>208</v>
      </c>
      <c r="AU723" s="254" t="s">
        <v>81</v>
      </c>
      <c r="AV723" s="14" t="s">
        <v>81</v>
      </c>
      <c r="AW723" s="14" t="s">
        <v>33</v>
      </c>
      <c r="AX723" s="14" t="s">
        <v>72</v>
      </c>
      <c r="AY723" s="254" t="s">
        <v>196</v>
      </c>
    </row>
    <row r="724" s="16" customFormat="1">
      <c r="A724" s="16"/>
      <c r="B724" s="266"/>
      <c r="C724" s="267"/>
      <c r="D724" s="235" t="s">
        <v>208</v>
      </c>
      <c r="E724" s="268" t="s">
        <v>19</v>
      </c>
      <c r="F724" s="269" t="s">
        <v>269</v>
      </c>
      <c r="G724" s="267"/>
      <c r="H724" s="270">
        <v>20</v>
      </c>
      <c r="I724" s="271"/>
      <c r="J724" s="267"/>
      <c r="K724" s="267"/>
      <c r="L724" s="272"/>
      <c r="M724" s="273"/>
      <c r="N724" s="274"/>
      <c r="O724" s="274"/>
      <c r="P724" s="274"/>
      <c r="Q724" s="274"/>
      <c r="R724" s="274"/>
      <c r="S724" s="274"/>
      <c r="T724" s="275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T724" s="276" t="s">
        <v>208</v>
      </c>
      <c r="AU724" s="276" t="s">
        <v>81</v>
      </c>
      <c r="AV724" s="16" t="s">
        <v>226</v>
      </c>
      <c r="AW724" s="16" t="s">
        <v>33</v>
      </c>
      <c r="AX724" s="16" t="s">
        <v>72</v>
      </c>
      <c r="AY724" s="276" t="s">
        <v>196</v>
      </c>
    </row>
    <row r="725" s="15" customFormat="1">
      <c r="A725" s="15"/>
      <c r="B725" s="255"/>
      <c r="C725" s="256"/>
      <c r="D725" s="235" t="s">
        <v>208</v>
      </c>
      <c r="E725" s="257" t="s">
        <v>19</v>
      </c>
      <c r="F725" s="258" t="s">
        <v>219</v>
      </c>
      <c r="G725" s="256"/>
      <c r="H725" s="259">
        <v>63.526000000000003</v>
      </c>
      <c r="I725" s="260"/>
      <c r="J725" s="256"/>
      <c r="K725" s="256"/>
      <c r="L725" s="261"/>
      <c r="M725" s="262"/>
      <c r="N725" s="263"/>
      <c r="O725" s="263"/>
      <c r="P725" s="263"/>
      <c r="Q725" s="263"/>
      <c r="R725" s="263"/>
      <c r="S725" s="263"/>
      <c r="T725" s="264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T725" s="265" t="s">
        <v>208</v>
      </c>
      <c r="AU725" s="265" t="s">
        <v>81</v>
      </c>
      <c r="AV725" s="15" t="s">
        <v>204</v>
      </c>
      <c r="AW725" s="15" t="s">
        <v>33</v>
      </c>
      <c r="AX725" s="15" t="s">
        <v>79</v>
      </c>
      <c r="AY725" s="265" t="s">
        <v>196</v>
      </c>
    </row>
    <row r="726" s="14" customFormat="1">
      <c r="A726" s="14"/>
      <c r="B726" s="244"/>
      <c r="C726" s="245"/>
      <c r="D726" s="235" t="s">
        <v>208</v>
      </c>
      <c r="E726" s="245"/>
      <c r="F726" s="247" t="s">
        <v>3183</v>
      </c>
      <c r="G726" s="245"/>
      <c r="H726" s="248">
        <v>69.879000000000005</v>
      </c>
      <c r="I726" s="249"/>
      <c r="J726" s="245"/>
      <c r="K726" s="245"/>
      <c r="L726" s="250"/>
      <c r="M726" s="251"/>
      <c r="N726" s="252"/>
      <c r="O726" s="252"/>
      <c r="P726" s="252"/>
      <c r="Q726" s="252"/>
      <c r="R726" s="252"/>
      <c r="S726" s="252"/>
      <c r="T726" s="253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T726" s="254" t="s">
        <v>208</v>
      </c>
      <c r="AU726" s="254" t="s">
        <v>81</v>
      </c>
      <c r="AV726" s="14" t="s">
        <v>81</v>
      </c>
      <c r="AW726" s="14" t="s">
        <v>4</v>
      </c>
      <c r="AX726" s="14" t="s">
        <v>79</v>
      </c>
      <c r="AY726" s="254" t="s">
        <v>196</v>
      </c>
    </row>
    <row r="727" s="2" customFormat="1" ht="16.5" customHeight="1">
      <c r="A727" s="41"/>
      <c r="B727" s="42"/>
      <c r="C727" s="215" t="s">
        <v>472</v>
      </c>
      <c r="D727" s="215" t="s">
        <v>199</v>
      </c>
      <c r="E727" s="216" t="s">
        <v>3184</v>
      </c>
      <c r="F727" s="217" t="s">
        <v>3185</v>
      </c>
      <c r="G727" s="218" t="s">
        <v>943</v>
      </c>
      <c r="H727" s="219">
        <v>20</v>
      </c>
      <c r="I727" s="220"/>
      <c r="J727" s="221">
        <f>ROUND(I727*H727,2)</f>
        <v>0</v>
      </c>
      <c r="K727" s="217" t="s">
        <v>203</v>
      </c>
      <c r="L727" s="47"/>
      <c r="M727" s="222" t="s">
        <v>19</v>
      </c>
      <c r="N727" s="223" t="s">
        <v>43</v>
      </c>
      <c r="O727" s="87"/>
      <c r="P727" s="224">
        <f>O727*H727</f>
        <v>0</v>
      </c>
      <c r="Q727" s="224">
        <v>5.3999999999999998E-05</v>
      </c>
      <c r="R727" s="224">
        <f>Q727*H727</f>
        <v>0.00108</v>
      </c>
      <c r="S727" s="224">
        <v>0</v>
      </c>
      <c r="T727" s="225">
        <f>S727*H727</f>
        <v>0</v>
      </c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R727" s="226" t="s">
        <v>204</v>
      </c>
      <c r="AT727" s="226" t="s">
        <v>199</v>
      </c>
      <c r="AU727" s="226" t="s">
        <v>81</v>
      </c>
      <c r="AY727" s="20" t="s">
        <v>196</v>
      </c>
      <c r="BE727" s="227">
        <f>IF(N727="základní",J727,0)</f>
        <v>0</v>
      </c>
      <c r="BF727" s="227">
        <f>IF(N727="snížená",J727,0)</f>
        <v>0</v>
      </c>
      <c r="BG727" s="227">
        <f>IF(N727="zákl. přenesená",J727,0)</f>
        <v>0</v>
      </c>
      <c r="BH727" s="227">
        <f>IF(N727="sníž. přenesená",J727,0)</f>
        <v>0</v>
      </c>
      <c r="BI727" s="227">
        <f>IF(N727="nulová",J727,0)</f>
        <v>0</v>
      </c>
      <c r="BJ727" s="20" t="s">
        <v>79</v>
      </c>
      <c r="BK727" s="227">
        <f>ROUND(I727*H727,2)</f>
        <v>0</v>
      </c>
      <c r="BL727" s="20" t="s">
        <v>204</v>
      </c>
      <c r="BM727" s="226" t="s">
        <v>3186</v>
      </c>
    </row>
    <row r="728" s="2" customFormat="1">
      <c r="A728" s="41"/>
      <c r="B728" s="42"/>
      <c r="C728" s="43"/>
      <c r="D728" s="228" t="s">
        <v>206</v>
      </c>
      <c r="E728" s="43"/>
      <c r="F728" s="229" t="s">
        <v>3187</v>
      </c>
      <c r="G728" s="43"/>
      <c r="H728" s="43"/>
      <c r="I728" s="230"/>
      <c r="J728" s="43"/>
      <c r="K728" s="43"/>
      <c r="L728" s="47"/>
      <c r="M728" s="231"/>
      <c r="N728" s="232"/>
      <c r="O728" s="87"/>
      <c r="P728" s="87"/>
      <c r="Q728" s="87"/>
      <c r="R728" s="87"/>
      <c r="S728" s="87"/>
      <c r="T728" s="88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T728" s="20" t="s">
        <v>206</v>
      </c>
      <c r="AU728" s="20" t="s">
        <v>81</v>
      </c>
    </row>
    <row r="729" s="13" customFormat="1">
      <c r="A729" s="13"/>
      <c r="B729" s="233"/>
      <c r="C729" s="234"/>
      <c r="D729" s="235" t="s">
        <v>208</v>
      </c>
      <c r="E729" s="236" t="s">
        <v>19</v>
      </c>
      <c r="F729" s="237" t="s">
        <v>3188</v>
      </c>
      <c r="G729" s="234"/>
      <c r="H729" s="236" t="s">
        <v>19</v>
      </c>
      <c r="I729" s="238"/>
      <c r="J729" s="234"/>
      <c r="K729" s="234"/>
      <c r="L729" s="239"/>
      <c r="M729" s="240"/>
      <c r="N729" s="241"/>
      <c r="O729" s="241"/>
      <c r="P729" s="241"/>
      <c r="Q729" s="241"/>
      <c r="R729" s="241"/>
      <c r="S729" s="241"/>
      <c r="T729" s="242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3" t="s">
        <v>208</v>
      </c>
      <c r="AU729" s="243" t="s">
        <v>81</v>
      </c>
      <c r="AV729" s="13" t="s">
        <v>79</v>
      </c>
      <c r="AW729" s="13" t="s">
        <v>33</v>
      </c>
      <c r="AX729" s="13" t="s">
        <v>72</v>
      </c>
      <c r="AY729" s="243" t="s">
        <v>196</v>
      </c>
    </row>
    <row r="730" s="13" customFormat="1">
      <c r="A730" s="13"/>
      <c r="B730" s="233"/>
      <c r="C730" s="234"/>
      <c r="D730" s="235" t="s">
        <v>208</v>
      </c>
      <c r="E730" s="236" t="s">
        <v>19</v>
      </c>
      <c r="F730" s="237" t="s">
        <v>3061</v>
      </c>
      <c r="G730" s="234"/>
      <c r="H730" s="236" t="s">
        <v>19</v>
      </c>
      <c r="I730" s="238"/>
      <c r="J730" s="234"/>
      <c r="K730" s="234"/>
      <c r="L730" s="239"/>
      <c r="M730" s="240"/>
      <c r="N730" s="241"/>
      <c r="O730" s="241"/>
      <c r="P730" s="241"/>
      <c r="Q730" s="241"/>
      <c r="R730" s="241"/>
      <c r="S730" s="241"/>
      <c r="T730" s="24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3" t="s">
        <v>208</v>
      </c>
      <c r="AU730" s="243" t="s">
        <v>81</v>
      </c>
      <c r="AV730" s="13" t="s">
        <v>79</v>
      </c>
      <c r="AW730" s="13" t="s">
        <v>33</v>
      </c>
      <c r="AX730" s="13" t="s">
        <v>72</v>
      </c>
      <c r="AY730" s="243" t="s">
        <v>196</v>
      </c>
    </row>
    <row r="731" s="13" customFormat="1">
      <c r="A731" s="13"/>
      <c r="B731" s="233"/>
      <c r="C731" s="234"/>
      <c r="D731" s="235" t="s">
        <v>208</v>
      </c>
      <c r="E731" s="236" t="s">
        <v>19</v>
      </c>
      <c r="F731" s="237" t="s">
        <v>3062</v>
      </c>
      <c r="G731" s="234"/>
      <c r="H731" s="236" t="s">
        <v>19</v>
      </c>
      <c r="I731" s="238"/>
      <c r="J731" s="234"/>
      <c r="K731" s="234"/>
      <c r="L731" s="239"/>
      <c r="M731" s="240"/>
      <c r="N731" s="241"/>
      <c r="O731" s="241"/>
      <c r="P731" s="241"/>
      <c r="Q731" s="241"/>
      <c r="R731" s="241"/>
      <c r="S731" s="241"/>
      <c r="T731" s="242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43" t="s">
        <v>208</v>
      </c>
      <c r="AU731" s="243" t="s">
        <v>81</v>
      </c>
      <c r="AV731" s="13" t="s">
        <v>79</v>
      </c>
      <c r="AW731" s="13" t="s">
        <v>33</v>
      </c>
      <c r="AX731" s="13" t="s">
        <v>72</v>
      </c>
      <c r="AY731" s="243" t="s">
        <v>196</v>
      </c>
    </row>
    <row r="732" s="13" customFormat="1">
      <c r="A732" s="13"/>
      <c r="B732" s="233"/>
      <c r="C732" s="234"/>
      <c r="D732" s="235" t="s">
        <v>208</v>
      </c>
      <c r="E732" s="236" t="s">
        <v>19</v>
      </c>
      <c r="F732" s="237" t="s">
        <v>3063</v>
      </c>
      <c r="G732" s="234"/>
      <c r="H732" s="236" t="s">
        <v>19</v>
      </c>
      <c r="I732" s="238"/>
      <c r="J732" s="234"/>
      <c r="K732" s="234"/>
      <c r="L732" s="239"/>
      <c r="M732" s="240"/>
      <c r="N732" s="241"/>
      <c r="O732" s="241"/>
      <c r="P732" s="241"/>
      <c r="Q732" s="241"/>
      <c r="R732" s="241"/>
      <c r="S732" s="241"/>
      <c r="T732" s="242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43" t="s">
        <v>208</v>
      </c>
      <c r="AU732" s="243" t="s">
        <v>81</v>
      </c>
      <c r="AV732" s="13" t="s">
        <v>79</v>
      </c>
      <c r="AW732" s="13" t="s">
        <v>33</v>
      </c>
      <c r="AX732" s="13" t="s">
        <v>72</v>
      </c>
      <c r="AY732" s="243" t="s">
        <v>196</v>
      </c>
    </row>
    <row r="733" s="13" customFormat="1">
      <c r="A733" s="13"/>
      <c r="B733" s="233"/>
      <c r="C733" s="234"/>
      <c r="D733" s="235" t="s">
        <v>208</v>
      </c>
      <c r="E733" s="236" t="s">
        <v>19</v>
      </c>
      <c r="F733" s="237" t="s">
        <v>489</v>
      </c>
      <c r="G733" s="234"/>
      <c r="H733" s="236" t="s">
        <v>19</v>
      </c>
      <c r="I733" s="238"/>
      <c r="J733" s="234"/>
      <c r="K733" s="234"/>
      <c r="L733" s="239"/>
      <c r="M733" s="240"/>
      <c r="N733" s="241"/>
      <c r="O733" s="241"/>
      <c r="P733" s="241"/>
      <c r="Q733" s="241"/>
      <c r="R733" s="241"/>
      <c r="S733" s="241"/>
      <c r="T733" s="242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3" t="s">
        <v>208</v>
      </c>
      <c r="AU733" s="243" t="s">
        <v>81</v>
      </c>
      <c r="AV733" s="13" t="s">
        <v>79</v>
      </c>
      <c r="AW733" s="13" t="s">
        <v>33</v>
      </c>
      <c r="AX733" s="13" t="s">
        <v>72</v>
      </c>
      <c r="AY733" s="243" t="s">
        <v>196</v>
      </c>
    </row>
    <row r="734" s="14" customFormat="1">
      <c r="A734" s="14"/>
      <c r="B734" s="244"/>
      <c r="C734" s="245"/>
      <c r="D734" s="235" t="s">
        <v>208</v>
      </c>
      <c r="E734" s="246" t="s">
        <v>19</v>
      </c>
      <c r="F734" s="247" t="s">
        <v>79</v>
      </c>
      <c r="G734" s="245"/>
      <c r="H734" s="248">
        <v>1</v>
      </c>
      <c r="I734" s="249"/>
      <c r="J734" s="245"/>
      <c r="K734" s="245"/>
      <c r="L734" s="250"/>
      <c r="M734" s="251"/>
      <c r="N734" s="252"/>
      <c r="O734" s="252"/>
      <c r="P734" s="252"/>
      <c r="Q734" s="252"/>
      <c r="R734" s="252"/>
      <c r="S734" s="252"/>
      <c r="T734" s="253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T734" s="254" t="s">
        <v>208</v>
      </c>
      <c r="AU734" s="254" t="s">
        <v>81</v>
      </c>
      <c r="AV734" s="14" t="s">
        <v>81</v>
      </c>
      <c r="AW734" s="14" t="s">
        <v>33</v>
      </c>
      <c r="AX734" s="14" t="s">
        <v>72</v>
      </c>
      <c r="AY734" s="254" t="s">
        <v>196</v>
      </c>
    </row>
    <row r="735" s="13" customFormat="1">
      <c r="A735" s="13"/>
      <c r="B735" s="233"/>
      <c r="C735" s="234"/>
      <c r="D735" s="235" t="s">
        <v>208</v>
      </c>
      <c r="E735" s="236" t="s">
        <v>19</v>
      </c>
      <c r="F735" s="237" t="s">
        <v>3061</v>
      </c>
      <c r="G735" s="234"/>
      <c r="H735" s="236" t="s">
        <v>19</v>
      </c>
      <c r="I735" s="238"/>
      <c r="J735" s="234"/>
      <c r="K735" s="234"/>
      <c r="L735" s="239"/>
      <c r="M735" s="240"/>
      <c r="N735" s="241"/>
      <c r="O735" s="241"/>
      <c r="P735" s="241"/>
      <c r="Q735" s="241"/>
      <c r="R735" s="241"/>
      <c r="S735" s="241"/>
      <c r="T735" s="242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3" t="s">
        <v>208</v>
      </c>
      <c r="AU735" s="243" t="s">
        <v>81</v>
      </c>
      <c r="AV735" s="13" t="s">
        <v>79</v>
      </c>
      <c r="AW735" s="13" t="s">
        <v>33</v>
      </c>
      <c r="AX735" s="13" t="s">
        <v>72</v>
      </c>
      <c r="AY735" s="243" t="s">
        <v>196</v>
      </c>
    </row>
    <row r="736" s="13" customFormat="1">
      <c r="A736" s="13"/>
      <c r="B736" s="233"/>
      <c r="C736" s="234"/>
      <c r="D736" s="235" t="s">
        <v>208</v>
      </c>
      <c r="E736" s="236" t="s">
        <v>19</v>
      </c>
      <c r="F736" s="237" t="s">
        <v>3062</v>
      </c>
      <c r="G736" s="234"/>
      <c r="H736" s="236" t="s">
        <v>19</v>
      </c>
      <c r="I736" s="238"/>
      <c r="J736" s="234"/>
      <c r="K736" s="234"/>
      <c r="L736" s="239"/>
      <c r="M736" s="240"/>
      <c r="N736" s="241"/>
      <c r="O736" s="241"/>
      <c r="P736" s="241"/>
      <c r="Q736" s="241"/>
      <c r="R736" s="241"/>
      <c r="S736" s="241"/>
      <c r="T736" s="242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43" t="s">
        <v>208</v>
      </c>
      <c r="AU736" s="243" t="s">
        <v>81</v>
      </c>
      <c r="AV736" s="13" t="s">
        <v>79</v>
      </c>
      <c r="AW736" s="13" t="s">
        <v>33</v>
      </c>
      <c r="AX736" s="13" t="s">
        <v>72</v>
      </c>
      <c r="AY736" s="243" t="s">
        <v>196</v>
      </c>
    </row>
    <row r="737" s="13" customFormat="1">
      <c r="A737" s="13"/>
      <c r="B737" s="233"/>
      <c r="C737" s="234"/>
      <c r="D737" s="235" t="s">
        <v>208</v>
      </c>
      <c r="E737" s="236" t="s">
        <v>19</v>
      </c>
      <c r="F737" s="237" t="s">
        <v>3063</v>
      </c>
      <c r="G737" s="234"/>
      <c r="H737" s="236" t="s">
        <v>19</v>
      </c>
      <c r="I737" s="238"/>
      <c r="J737" s="234"/>
      <c r="K737" s="234"/>
      <c r="L737" s="239"/>
      <c r="M737" s="240"/>
      <c r="N737" s="241"/>
      <c r="O737" s="241"/>
      <c r="P737" s="241"/>
      <c r="Q737" s="241"/>
      <c r="R737" s="241"/>
      <c r="S737" s="241"/>
      <c r="T737" s="242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3" t="s">
        <v>208</v>
      </c>
      <c r="AU737" s="243" t="s">
        <v>81</v>
      </c>
      <c r="AV737" s="13" t="s">
        <v>79</v>
      </c>
      <c r="AW737" s="13" t="s">
        <v>33</v>
      </c>
      <c r="AX737" s="13" t="s">
        <v>72</v>
      </c>
      <c r="AY737" s="243" t="s">
        <v>196</v>
      </c>
    </row>
    <row r="738" s="13" customFormat="1">
      <c r="A738" s="13"/>
      <c r="B738" s="233"/>
      <c r="C738" s="234"/>
      <c r="D738" s="235" t="s">
        <v>208</v>
      </c>
      <c r="E738" s="236" t="s">
        <v>19</v>
      </c>
      <c r="F738" s="237" t="s">
        <v>401</v>
      </c>
      <c r="G738" s="234"/>
      <c r="H738" s="236" t="s">
        <v>19</v>
      </c>
      <c r="I738" s="238"/>
      <c r="J738" s="234"/>
      <c r="K738" s="234"/>
      <c r="L738" s="239"/>
      <c r="M738" s="240"/>
      <c r="N738" s="241"/>
      <c r="O738" s="241"/>
      <c r="P738" s="241"/>
      <c r="Q738" s="241"/>
      <c r="R738" s="241"/>
      <c r="S738" s="241"/>
      <c r="T738" s="242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3" t="s">
        <v>208</v>
      </c>
      <c r="AU738" s="243" t="s">
        <v>81</v>
      </c>
      <c r="AV738" s="13" t="s">
        <v>79</v>
      </c>
      <c r="AW738" s="13" t="s">
        <v>33</v>
      </c>
      <c r="AX738" s="13" t="s">
        <v>72</v>
      </c>
      <c r="AY738" s="243" t="s">
        <v>196</v>
      </c>
    </row>
    <row r="739" s="14" customFormat="1">
      <c r="A739" s="14"/>
      <c r="B739" s="244"/>
      <c r="C739" s="245"/>
      <c r="D739" s="235" t="s">
        <v>208</v>
      </c>
      <c r="E739" s="246" t="s">
        <v>19</v>
      </c>
      <c r="F739" s="247" t="s">
        <v>81</v>
      </c>
      <c r="G739" s="245"/>
      <c r="H739" s="248">
        <v>2</v>
      </c>
      <c r="I739" s="249"/>
      <c r="J739" s="245"/>
      <c r="K739" s="245"/>
      <c r="L739" s="250"/>
      <c r="M739" s="251"/>
      <c r="N739" s="252"/>
      <c r="O739" s="252"/>
      <c r="P739" s="252"/>
      <c r="Q739" s="252"/>
      <c r="R739" s="252"/>
      <c r="S739" s="252"/>
      <c r="T739" s="253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T739" s="254" t="s">
        <v>208</v>
      </c>
      <c r="AU739" s="254" t="s">
        <v>81</v>
      </c>
      <c r="AV739" s="14" t="s">
        <v>81</v>
      </c>
      <c r="AW739" s="14" t="s">
        <v>33</v>
      </c>
      <c r="AX739" s="14" t="s">
        <v>72</v>
      </c>
      <c r="AY739" s="254" t="s">
        <v>196</v>
      </c>
    </row>
    <row r="740" s="13" customFormat="1">
      <c r="A740" s="13"/>
      <c r="B740" s="233"/>
      <c r="C740" s="234"/>
      <c r="D740" s="235" t="s">
        <v>208</v>
      </c>
      <c r="E740" s="236" t="s">
        <v>19</v>
      </c>
      <c r="F740" s="237" t="s">
        <v>3061</v>
      </c>
      <c r="G740" s="234"/>
      <c r="H740" s="236" t="s">
        <v>19</v>
      </c>
      <c r="I740" s="238"/>
      <c r="J740" s="234"/>
      <c r="K740" s="234"/>
      <c r="L740" s="239"/>
      <c r="M740" s="240"/>
      <c r="N740" s="241"/>
      <c r="O740" s="241"/>
      <c r="P740" s="241"/>
      <c r="Q740" s="241"/>
      <c r="R740" s="241"/>
      <c r="S740" s="241"/>
      <c r="T740" s="242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43" t="s">
        <v>208</v>
      </c>
      <c r="AU740" s="243" t="s">
        <v>81</v>
      </c>
      <c r="AV740" s="13" t="s">
        <v>79</v>
      </c>
      <c r="AW740" s="13" t="s">
        <v>33</v>
      </c>
      <c r="AX740" s="13" t="s">
        <v>72</v>
      </c>
      <c r="AY740" s="243" t="s">
        <v>196</v>
      </c>
    </row>
    <row r="741" s="13" customFormat="1">
      <c r="A741" s="13"/>
      <c r="B741" s="233"/>
      <c r="C741" s="234"/>
      <c r="D741" s="235" t="s">
        <v>208</v>
      </c>
      <c r="E741" s="236" t="s">
        <v>19</v>
      </c>
      <c r="F741" s="237" t="s">
        <v>3062</v>
      </c>
      <c r="G741" s="234"/>
      <c r="H741" s="236" t="s">
        <v>19</v>
      </c>
      <c r="I741" s="238"/>
      <c r="J741" s="234"/>
      <c r="K741" s="234"/>
      <c r="L741" s="239"/>
      <c r="M741" s="240"/>
      <c r="N741" s="241"/>
      <c r="O741" s="241"/>
      <c r="P741" s="241"/>
      <c r="Q741" s="241"/>
      <c r="R741" s="241"/>
      <c r="S741" s="241"/>
      <c r="T741" s="242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43" t="s">
        <v>208</v>
      </c>
      <c r="AU741" s="243" t="s">
        <v>81</v>
      </c>
      <c r="AV741" s="13" t="s">
        <v>79</v>
      </c>
      <c r="AW741" s="13" t="s">
        <v>33</v>
      </c>
      <c r="AX741" s="13" t="s">
        <v>72</v>
      </c>
      <c r="AY741" s="243" t="s">
        <v>196</v>
      </c>
    </row>
    <row r="742" s="13" customFormat="1">
      <c r="A742" s="13"/>
      <c r="B742" s="233"/>
      <c r="C742" s="234"/>
      <c r="D742" s="235" t="s">
        <v>208</v>
      </c>
      <c r="E742" s="236" t="s">
        <v>19</v>
      </c>
      <c r="F742" s="237" t="s">
        <v>3063</v>
      </c>
      <c r="G742" s="234"/>
      <c r="H742" s="236" t="s">
        <v>19</v>
      </c>
      <c r="I742" s="238"/>
      <c r="J742" s="234"/>
      <c r="K742" s="234"/>
      <c r="L742" s="239"/>
      <c r="M742" s="240"/>
      <c r="N742" s="241"/>
      <c r="O742" s="241"/>
      <c r="P742" s="241"/>
      <c r="Q742" s="241"/>
      <c r="R742" s="241"/>
      <c r="S742" s="241"/>
      <c r="T742" s="242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43" t="s">
        <v>208</v>
      </c>
      <c r="AU742" s="243" t="s">
        <v>81</v>
      </c>
      <c r="AV742" s="13" t="s">
        <v>79</v>
      </c>
      <c r="AW742" s="13" t="s">
        <v>33</v>
      </c>
      <c r="AX742" s="13" t="s">
        <v>72</v>
      </c>
      <c r="AY742" s="243" t="s">
        <v>196</v>
      </c>
    </row>
    <row r="743" s="13" customFormat="1">
      <c r="A743" s="13"/>
      <c r="B743" s="233"/>
      <c r="C743" s="234"/>
      <c r="D743" s="235" t="s">
        <v>208</v>
      </c>
      <c r="E743" s="236" t="s">
        <v>19</v>
      </c>
      <c r="F743" s="237" t="s">
        <v>401</v>
      </c>
      <c r="G743" s="234"/>
      <c r="H743" s="236" t="s">
        <v>19</v>
      </c>
      <c r="I743" s="238"/>
      <c r="J743" s="234"/>
      <c r="K743" s="234"/>
      <c r="L743" s="239"/>
      <c r="M743" s="240"/>
      <c r="N743" s="241"/>
      <c r="O743" s="241"/>
      <c r="P743" s="241"/>
      <c r="Q743" s="241"/>
      <c r="R743" s="241"/>
      <c r="S743" s="241"/>
      <c r="T743" s="242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3" t="s">
        <v>208</v>
      </c>
      <c r="AU743" s="243" t="s">
        <v>81</v>
      </c>
      <c r="AV743" s="13" t="s">
        <v>79</v>
      </c>
      <c r="AW743" s="13" t="s">
        <v>33</v>
      </c>
      <c r="AX743" s="13" t="s">
        <v>72</v>
      </c>
      <c r="AY743" s="243" t="s">
        <v>196</v>
      </c>
    </row>
    <row r="744" s="14" customFormat="1">
      <c r="A744" s="14"/>
      <c r="B744" s="244"/>
      <c r="C744" s="245"/>
      <c r="D744" s="235" t="s">
        <v>208</v>
      </c>
      <c r="E744" s="246" t="s">
        <v>19</v>
      </c>
      <c r="F744" s="247" t="s">
        <v>241</v>
      </c>
      <c r="G744" s="245"/>
      <c r="H744" s="248">
        <v>5</v>
      </c>
      <c r="I744" s="249"/>
      <c r="J744" s="245"/>
      <c r="K744" s="245"/>
      <c r="L744" s="250"/>
      <c r="M744" s="251"/>
      <c r="N744" s="252"/>
      <c r="O744" s="252"/>
      <c r="P744" s="252"/>
      <c r="Q744" s="252"/>
      <c r="R744" s="252"/>
      <c r="S744" s="252"/>
      <c r="T744" s="253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54" t="s">
        <v>208</v>
      </c>
      <c r="AU744" s="254" t="s">
        <v>81</v>
      </c>
      <c r="AV744" s="14" t="s">
        <v>81</v>
      </c>
      <c r="AW744" s="14" t="s">
        <v>33</v>
      </c>
      <c r="AX744" s="14" t="s">
        <v>72</v>
      </c>
      <c r="AY744" s="254" t="s">
        <v>196</v>
      </c>
    </row>
    <row r="745" s="13" customFormat="1">
      <c r="A745" s="13"/>
      <c r="B745" s="233"/>
      <c r="C745" s="234"/>
      <c r="D745" s="235" t="s">
        <v>208</v>
      </c>
      <c r="E745" s="236" t="s">
        <v>19</v>
      </c>
      <c r="F745" s="237" t="s">
        <v>3061</v>
      </c>
      <c r="G745" s="234"/>
      <c r="H745" s="236" t="s">
        <v>19</v>
      </c>
      <c r="I745" s="238"/>
      <c r="J745" s="234"/>
      <c r="K745" s="234"/>
      <c r="L745" s="239"/>
      <c r="M745" s="240"/>
      <c r="N745" s="241"/>
      <c r="O745" s="241"/>
      <c r="P745" s="241"/>
      <c r="Q745" s="241"/>
      <c r="R745" s="241"/>
      <c r="S745" s="241"/>
      <c r="T745" s="242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43" t="s">
        <v>208</v>
      </c>
      <c r="AU745" s="243" t="s">
        <v>81</v>
      </c>
      <c r="AV745" s="13" t="s">
        <v>79</v>
      </c>
      <c r="AW745" s="13" t="s">
        <v>33</v>
      </c>
      <c r="AX745" s="13" t="s">
        <v>72</v>
      </c>
      <c r="AY745" s="243" t="s">
        <v>196</v>
      </c>
    </row>
    <row r="746" s="13" customFormat="1">
      <c r="A746" s="13"/>
      <c r="B746" s="233"/>
      <c r="C746" s="234"/>
      <c r="D746" s="235" t="s">
        <v>208</v>
      </c>
      <c r="E746" s="236" t="s">
        <v>19</v>
      </c>
      <c r="F746" s="237" t="s">
        <v>3064</v>
      </c>
      <c r="G746" s="234"/>
      <c r="H746" s="236" t="s">
        <v>19</v>
      </c>
      <c r="I746" s="238"/>
      <c r="J746" s="234"/>
      <c r="K746" s="234"/>
      <c r="L746" s="239"/>
      <c r="M746" s="240"/>
      <c r="N746" s="241"/>
      <c r="O746" s="241"/>
      <c r="P746" s="241"/>
      <c r="Q746" s="241"/>
      <c r="R746" s="241"/>
      <c r="S746" s="241"/>
      <c r="T746" s="242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3" t="s">
        <v>208</v>
      </c>
      <c r="AU746" s="243" t="s">
        <v>81</v>
      </c>
      <c r="AV746" s="13" t="s">
        <v>79</v>
      </c>
      <c r="AW746" s="13" t="s">
        <v>33</v>
      </c>
      <c r="AX746" s="13" t="s">
        <v>72</v>
      </c>
      <c r="AY746" s="243" t="s">
        <v>196</v>
      </c>
    </row>
    <row r="747" s="13" customFormat="1">
      <c r="A747" s="13"/>
      <c r="B747" s="233"/>
      <c r="C747" s="234"/>
      <c r="D747" s="235" t="s">
        <v>208</v>
      </c>
      <c r="E747" s="236" t="s">
        <v>19</v>
      </c>
      <c r="F747" s="237" t="s">
        <v>3065</v>
      </c>
      <c r="G747" s="234"/>
      <c r="H747" s="236" t="s">
        <v>19</v>
      </c>
      <c r="I747" s="238"/>
      <c r="J747" s="234"/>
      <c r="K747" s="234"/>
      <c r="L747" s="239"/>
      <c r="M747" s="240"/>
      <c r="N747" s="241"/>
      <c r="O747" s="241"/>
      <c r="P747" s="241"/>
      <c r="Q747" s="241"/>
      <c r="R747" s="241"/>
      <c r="S747" s="241"/>
      <c r="T747" s="242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43" t="s">
        <v>208</v>
      </c>
      <c r="AU747" s="243" t="s">
        <v>81</v>
      </c>
      <c r="AV747" s="13" t="s">
        <v>79</v>
      </c>
      <c r="AW747" s="13" t="s">
        <v>33</v>
      </c>
      <c r="AX747" s="13" t="s">
        <v>72</v>
      </c>
      <c r="AY747" s="243" t="s">
        <v>196</v>
      </c>
    </row>
    <row r="748" s="13" customFormat="1">
      <c r="A748" s="13"/>
      <c r="B748" s="233"/>
      <c r="C748" s="234"/>
      <c r="D748" s="235" t="s">
        <v>208</v>
      </c>
      <c r="E748" s="236" t="s">
        <v>19</v>
      </c>
      <c r="F748" s="237" t="s">
        <v>487</v>
      </c>
      <c r="G748" s="234"/>
      <c r="H748" s="236" t="s">
        <v>19</v>
      </c>
      <c r="I748" s="238"/>
      <c r="J748" s="234"/>
      <c r="K748" s="234"/>
      <c r="L748" s="239"/>
      <c r="M748" s="240"/>
      <c r="N748" s="241"/>
      <c r="O748" s="241"/>
      <c r="P748" s="241"/>
      <c r="Q748" s="241"/>
      <c r="R748" s="241"/>
      <c r="S748" s="241"/>
      <c r="T748" s="242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43" t="s">
        <v>208</v>
      </c>
      <c r="AU748" s="243" t="s">
        <v>81</v>
      </c>
      <c r="AV748" s="13" t="s">
        <v>79</v>
      </c>
      <c r="AW748" s="13" t="s">
        <v>33</v>
      </c>
      <c r="AX748" s="13" t="s">
        <v>72</v>
      </c>
      <c r="AY748" s="243" t="s">
        <v>196</v>
      </c>
    </row>
    <row r="749" s="14" customFormat="1">
      <c r="A749" s="14"/>
      <c r="B749" s="244"/>
      <c r="C749" s="245"/>
      <c r="D749" s="235" t="s">
        <v>208</v>
      </c>
      <c r="E749" s="246" t="s">
        <v>19</v>
      </c>
      <c r="F749" s="247" t="s">
        <v>81</v>
      </c>
      <c r="G749" s="245"/>
      <c r="H749" s="248">
        <v>2</v>
      </c>
      <c r="I749" s="249"/>
      <c r="J749" s="245"/>
      <c r="K749" s="245"/>
      <c r="L749" s="250"/>
      <c r="M749" s="251"/>
      <c r="N749" s="252"/>
      <c r="O749" s="252"/>
      <c r="P749" s="252"/>
      <c r="Q749" s="252"/>
      <c r="R749" s="252"/>
      <c r="S749" s="252"/>
      <c r="T749" s="253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T749" s="254" t="s">
        <v>208</v>
      </c>
      <c r="AU749" s="254" t="s">
        <v>81</v>
      </c>
      <c r="AV749" s="14" t="s">
        <v>81</v>
      </c>
      <c r="AW749" s="14" t="s">
        <v>33</v>
      </c>
      <c r="AX749" s="14" t="s">
        <v>72</v>
      </c>
      <c r="AY749" s="254" t="s">
        <v>196</v>
      </c>
    </row>
    <row r="750" s="13" customFormat="1">
      <c r="A750" s="13"/>
      <c r="B750" s="233"/>
      <c r="C750" s="234"/>
      <c r="D750" s="235" t="s">
        <v>208</v>
      </c>
      <c r="E750" s="236" t="s">
        <v>19</v>
      </c>
      <c r="F750" s="237" t="s">
        <v>3061</v>
      </c>
      <c r="G750" s="234"/>
      <c r="H750" s="236" t="s">
        <v>19</v>
      </c>
      <c r="I750" s="238"/>
      <c r="J750" s="234"/>
      <c r="K750" s="234"/>
      <c r="L750" s="239"/>
      <c r="M750" s="240"/>
      <c r="N750" s="241"/>
      <c r="O750" s="241"/>
      <c r="P750" s="241"/>
      <c r="Q750" s="241"/>
      <c r="R750" s="241"/>
      <c r="S750" s="241"/>
      <c r="T750" s="242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43" t="s">
        <v>208</v>
      </c>
      <c r="AU750" s="243" t="s">
        <v>81</v>
      </c>
      <c r="AV750" s="13" t="s">
        <v>79</v>
      </c>
      <c r="AW750" s="13" t="s">
        <v>33</v>
      </c>
      <c r="AX750" s="13" t="s">
        <v>72</v>
      </c>
      <c r="AY750" s="243" t="s">
        <v>196</v>
      </c>
    </row>
    <row r="751" s="13" customFormat="1">
      <c r="A751" s="13"/>
      <c r="B751" s="233"/>
      <c r="C751" s="234"/>
      <c r="D751" s="235" t="s">
        <v>208</v>
      </c>
      <c r="E751" s="236" t="s">
        <v>19</v>
      </c>
      <c r="F751" s="237" t="s">
        <v>3066</v>
      </c>
      <c r="G751" s="234"/>
      <c r="H751" s="236" t="s">
        <v>19</v>
      </c>
      <c r="I751" s="238"/>
      <c r="J751" s="234"/>
      <c r="K751" s="234"/>
      <c r="L751" s="239"/>
      <c r="M751" s="240"/>
      <c r="N751" s="241"/>
      <c r="O751" s="241"/>
      <c r="P751" s="241"/>
      <c r="Q751" s="241"/>
      <c r="R751" s="241"/>
      <c r="S751" s="241"/>
      <c r="T751" s="242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43" t="s">
        <v>208</v>
      </c>
      <c r="AU751" s="243" t="s">
        <v>81</v>
      </c>
      <c r="AV751" s="13" t="s">
        <v>79</v>
      </c>
      <c r="AW751" s="13" t="s">
        <v>33</v>
      </c>
      <c r="AX751" s="13" t="s">
        <v>72</v>
      </c>
      <c r="AY751" s="243" t="s">
        <v>196</v>
      </c>
    </row>
    <row r="752" s="13" customFormat="1">
      <c r="A752" s="13"/>
      <c r="B752" s="233"/>
      <c r="C752" s="234"/>
      <c r="D752" s="235" t="s">
        <v>208</v>
      </c>
      <c r="E752" s="236" t="s">
        <v>19</v>
      </c>
      <c r="F752" s="237" t="s">
        <v>3067</v>
      </c>
      <c r="G752" s="234"/>
      <c r="H752" s="236" t="s">
        <v>19</v>
      </c>
      <c r="I752" s="238"/>
      <c r="J752" s="234"/>
      <c r="K752" s="234"/>
      <c r="L752" s="239"/>
      <c r="M752" s="240"/>
      <c r="N752" s="241"/>
      <c r="O752" s="241"/>
      <c r="P752" s="241"/>
      <c r="Q752" s="241"/>
      <c r="R752" s="241"/>
      <c r="S752" s="241"/>
      <c r="T752" s="242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43" t="s">
        <v>208</v>
      </c>
      <c r="AU752" s="243" t="s">
        <v>81</v>
      </c>
      <c r="AV752" s="13" t="s">
        <v>79</v>
      </c>
      <c r="AW752" s="13" t="s">
        <v>33</v>
      </c>
      <c r="AX752" s="13" t="s">
        <v>72</v>
      </c>
      <c r="AY752" s="243" t="s">
        <v>196</v>
      </c>
    </row>
    <row r="753" s="13" customFormat="1">
      <c r="A753" s="13"/>
      <c r="B753" s="233"/>
      <c r="C753" s="234"/>
      <c r="D753" s="235" t="s">
        <v>208</v>
      </c>
      <c r="E753" s="236" t="s">
        <v>19</v>
      </c>
      <c r="F753" s="237" t="s">
        <v>401</v>
      </c>
      <c r="G753" s="234"/>
      <c r="H753" s="236" t="s">
        <v>19</v>
      </c>
      <c r="I753" s="238"/>
      <c r="J753" s="234"/>
      <c r="K753" s="234"/>
      <c r="L753" s="239"/>
      <c r="M753" s="240"/>
      <c r="N753" s="241"/>
      <c r="O753" s="241"/>
      <c r="P753" s="241"/>
      <c r="Q753" s="241"/>
      <c r="R753" s="241"/>
      <c r="S753" s="241"/>
      <c r="T753" s="242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43" t="s">
        <v>208</v>
      </c>
      <c r="AU753" s="243" t="s">
        <v>81</v>
      </c>
      <c r="AV753" s="13" t="s">
        <v>79</v>
      </c>
      <c r="AW753" s="13" t="s">
        <v>33</v>
      </c>
      <c r="AX753" s="13" t="s">
        <v>72</v>
      </c>
      <c r="AY753" s="243" t="s">
        <v>196</v>
      </c>
    </row>
    <row r="754" s="14" customFormat="1">
      <c r="A754" s="14"/>
      <c r="B754" s="244"/>
      <c r="C754" s="245"/>
      <c r="D754" s="235" t="s">
        <v>208</v>
      </c>
      <c r="E754" s="246" t="s">
        <v>19</v>
      </c>
      <c r="F754" s="247" t="s">
        <v>79</v>
      </c>
      <c r="G754" s="245"/>
      <c r="H754" s="248">
        <v>1</v>
      </c>
      <c r="I754" s="249"/>
      <c r="J754" s="245"/>
      <c r="K754" s="245"/>
      <c r="L754" s="250"/>
      <c r="M754" s="251"/>
      <c r="N754" s="252"/>
      <c r="O754" s="252"/>
      <c r="P754" s="252"/>
      <c r="Q754" s="252"/>
      <c r="R754" s="252"/>
      <c r="S754" s="252"/>
      <c r="T754" s="253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T754" s="254" t="s">
        <v>208</v>
      </c>
      <c r="AU754" s="254" t="s">
        <v>81</v>
      </c>
      <c r="AV754" s="14" t="s">
        <v>81</v>
      </c>
      <c r="AW754" s="14" t="s">
        <v>33</v>
      </c>
      <c r="AX754" s="14" t="s">
        <v>72</v>
      </c>
      <c r="AY754" s="254" t="s">
        <v>196</v>
      </c>
    </row>
    <row r="755" s="13" customFormat="1">
      <c r="A755" s="13"/>
      <c r="B755" s="233"/>
      <c r="C755" s="234"/>
      <c r="D755" s="235" t="s">
        <v>208</v>
      </c>
      <c r="E755" s="236" t="s">
        <v>19</v>
      </c>
      <c r="F755" s="237" t="s">
        <v>3061</v>
      </c>
      <c r="G755" s="234"/>
      <c r="H755" s="236" t="s">
        <v>19</v>
      </c>
      <c r="I755" s="238"/>
      <c r="J755" s="234"/>
      <c r="K755" s="234"/>
      <c r="L755" s="239"/>
      <c r="M755" s="240"/>
      <c r="N755" s="241"/>
      <c r="O755" s="241"/>
      <c r="P755" s="241"/>
      <c r="Q755" s="241"/>
      <c r="R755" s="241"/>
      <c r="S755" s="241"/>
      <c r="T755" s="242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43" t="s">
        <v>208</v>
      </c>
      <c r="AU755" s="243" t="s">
        <v>81</v>
      </c>
      <c r="AV755" s="13" t="s">
        <v>79</v>
      </c>
      <c r="AW755" s="13" t="s">
        <v>33</v>
      </c>
      <c r="AX755" s="13" t="s">
        <v>72</v>
      </c>
      <c r="AY755" s="243" t="s">
        <v>196</v>
      </c>
    </row>
    <row r="756" s="13" customFormat="1">
      <c r="A756" s="13"/>
      <c r="B756" s="233"/>
      <c r="C756" s="234"/>
      <c r="D756" s="235" t="s">
        <v>208</v>
      </c>
      <c r="E756" s="236" t="s">
        <v>19</v>
      </c>
      <c r="F756" s="237" t="s">
        <v>3068</v>
      </c>
      <c r="G756" s="234"/>
      <c r="H756" s="236" t="s">
        <v>19</v>
      </c>
      <c r="I756" s="238"/>
      <c r="J756" s="234"/>
      <c r="K756" s="234"/>
      <c r="L756" s="239"/>
      <c r="M756" s="240"/>
      <c r="N756" s="241"/>
      <c r="O756" s="241"/>
      <c r="P756" s="241"/>
      <c r="Q756" s="241"/>
      <c r="R756" s="241"/>
      <c r="S756" s="241"/>
      <c r="T756" s="242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43" t="s">
        <v>208</v>
      </c>
      <c r="AU756" s="243" t="s">
        <v>81</v>
      </c>
      <c r="AV756" s="13" t="s">
        <v>79</v>
      </c>
      <c r="AW756" s="13" t="s">
        <v>33</v>
      </c>
      <c r="AX756" s="13" t="s">
        <v>72</v>
      </c>
      <c r="AY756" s="243" t="s">
        <v>196</v>
      </c>
    </row>
    <row r="757" s="13" customFormat="1">
      <c r="A757" s="13"/>
      <c r="B757" s="233"/>
      <c r="C757" s="234"/>
      <c r="D757" s="235" t="s">
        <v>208</v>
      </c>
      <c r="E757" s="236" t="s">
        <v>19</v>
      </c>
      <c r="F757" s="237" t="s">
        <v>3069</v>
      </c>
      <c r="G757" s="234"/>
      <c r="H757" s="236" t="s">
        <v>19</v>
      </c>
      <c r="I757" s="238"/>
      <c r="J757" s="234"/>
      <c r="K757" s="234"/>
      <c r="L757" s="239"/>
      <c r="M757" s="240"/>
      <c r="N757" s="241"/>
      <c r="O757" s="241"/>
      <c r="P757" s="241"/>
      <c r="Q757" s="241"/>
      <c r="R757" s="241"/>
      <c r="S757" s="241"/>
      <c r="T757" s="242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43" t="s">
        <v>208</v>
      </c>
      <c r="AU757" s="243" t="s">
        <v>81</v>
      </c>
      <c r="AV757" s="13" t="s">
        <v>79</v>
      </c>
      <c r="AW757" s="13" t="s">
        <v>33</v>
      </c>
      <c r="AX757" s="13" t="s">
        <v>72</v>
      </c>
      <c r="AY757" s="243" t="s">
        <v>196</v>
      </c>
    </row>
    <row r="758" s="13" customFormat="1">
      <c r="A758" s="13"/>
      <c r="B758" s="233"/>
      <c r="C758" s="234"/>
      <c r="D758" s="235" t="s">
        <v>208</v>
      </c>
      <c r="E758" s="236" t="s">
        <v>19</v>
      </c>
      <c r="F758" s="237" t="s">
        <v>401</v>
      </c>
      <c r="G758" s="234"/>
      <c r="H758" s="236" t="s">
        <v>19</v>
      </c>
      <c r="I758" s="238"/>
      <c r="J758" s="234"/>
      <c r="K758" s="234"/>
      <c r="L758" s="239"/>
      <c r="M758" s="240"/>
      <c r="N758" s="241"/>
      <c r="O758" s="241"/>
      <c r="P758" s="241"/>
      <c r="Q758" s="241"/>
      <c r="R758" s="241"/>
      <c r="S758" s="241"/>
      <c r="T758" s="242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43" t="s">
        <v>208</v>
      </c>
      <c r="AU758" s="243" t="s">
        <v>81</v>
      </c>
      <c r="AV758" s="13" t="s">
        <v>79</v>
      </c>
      <c r="AW758" s="13" t="s">
        <v>33</v>
      </c>
      <c r="AX758" s="13" t="s">
        <v>72</v>
      </c>
      <c r="AY758" s="243" t="s">
        <v>196</v>
      </c>
    </row>
    <row r="759" s="14" customFormat="1">
      <c r="A759" s="14"/>
      <c r="B759" s="244"/>
      <c r="C759" s="245"/>
      <c r="D759" s="235" t="s">
        <v>208</v>
      </c>
      <c r="E759" s="246" t="s">
        <v>19</v>
      </c>
      <c r="F759" s="247" t="s">
        <v>79</v>
      </c>
      <c r="G759" s="245"/>
      <c r="H759" s="248">
        <v>1</v>
      </c>
      <c r="I759" s="249"/>
      <c r="J759" s="245"/>
      <c r="K759" s="245"/>
      <c r="L759" s="250"/>
      <c r="M759" s="251"/>
      <c r="N759" s="252"/>
      <c r="O759" s="252"/>
      <c r="P759" s="252"/>
      <c r="Q759" s="252"/>
      <c r="R759" s="252"/>
      <c r="S759" s="252"/>
      <c r="T759" s="253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T759" s="254" t="s">
        <v>208</v>
      </c>
      <c r="AU759" s="254" t="s">
        <v>81</v>
      </c>
      <c r="AV759" s="14" t="s">
        <v>81</v>
      </c>
      <c r="AW759" s="14" t="s">
        <v>33</v>
      </c>
      <c r="AX759" s="14" t="s">
        <v>72</v>
      </c>
      <c r="AY759" s="254" t="s">
        <v>196</v>
      </c>
    </row>
    <row r="760" s="13" customFormat="1">
      <c r="A760" s="13"/>
      <c r="B760" s="233"/>
      <c r="C760" s="234"/>
      <c r="D760" s="235" t="s">
        <v>208</v>
      </c>
      <c r="E760" s="236" t="s">
        <v>19</v>
      </c>
      <c r="F760" s="237" t="s">
        <v>3061</v>
      </c>
      <c r="G760" s="234"/>
      <c r="H760" s="236" t="s">
        <v>19</v>
      </c>
      <c r="I760" s="238"/>
      <c r="J760" s="234"/>
      <c r="K760" s="234"/>
      <c r="L760" s="239"/>
      <c r="M760" s="240"/>
      <c r="N760" s="241"/>
      <c r="O760" s="241"/>
      <c r="P760" s="241"/>
      <c r="Q760" s="241"/>
      <c r="R760" s="241"/>
      <c r="S760" s="241"/>
      <c r="T760" s="242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43" t="s">
        <v>208</v>
      </c>
      <c r="AU760" s="243" t="s">
        <v>81</v>
      </c>
      <c r="AV760" s="13" t="s">
        <v>79</v>
      </c>
      <c r="AW760" s="13" t="s">
        <v>33</v>
      </c>
      <c r="AX760" s="13" t="s">
        <v>72</v>
      </c>
      <c r="AY760" s="243" t="s">
        <v>196</v>
      </c>
    </row>
    <row r="761" s="13" customFormat="1">
      <c r="A761" s="13"/>
      <c r="B761" s="233"/>
      <c r="C761" s="234"/>
      <c r="D761" s="235" t="s">
        <v>208</v>
      </c>
      <c r="E761" s="236" t="s">
        <v>19</v>
      </c>
      <c r="F761" s="237" t="s">
        <v>3070</v>
      </c>
      <c r="G761" s="234"/>
      <c r="H761" s="236" t="s">
        <v>19</v>
      </c>
      <c r="I761" s="238"/>
      <c r="J761" s="234"/>
      <c r="K761" s="234"/>
      <c r="L761" s="239"/>
      <c r="M761" s="240"/>
      <c r="N761" s="241"/>
      <c r="O761" s="241"/>
      <c r="P761" s="241"/>
      <c r="Q761" s="241"/>
      <c r="R761" s="241"/>
      <c r="S761" s="241"/>
      <c r="T761" s="242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43" t="s">
        <v>208</v>
      </c>
      <c r="AU761" s="243" t="s">
        <v>81</v>
      </c>
      <c r="AV761" s="13" t="s">
        <v>79</v>
      </c>
      <c r="AW761" s="13" t="s">
        <v>33</v>
      </c>
      <c r="AX761" s="13" t="s">
        <v>72</v>
      </c>
      <c r="AY761" s="243" t="s">
        <v>196</v>
      </c>
    </row>
    <row r="762" s="13" customFormat="1">
      <c r="A762" s="13"/>
      <c r="B762" s="233"/>
      <c r="C762" s="234"/>
      <c r="D762" s="235" t="s">
        <v>208</v>
      </c>
      <c r="E762" s="236" t="s">
        <v>19</v>
      </c>
      <c r="F762" s="237" t="s">
        <v>3071</v>
      </c>
      <c r="G762" s="234"/>
      <c r="H762" s="236" t="s">
        <v>19</v>
      </c>
      <c r="I762" s="238"/>
      <c r="J762" s="234"/>
      <c r="K762" s="234"/>
      <c r="L762" s="239"/>
      <c r="M762" s="240"/>
      <c r="N762" s="241"/>
      <c r="O762" s="241"/>
      <c r="P762" s="241"/>
      <c r="Q762" s="241"/>
      <c r="R762" s="241"/>
      <c r="S762" s="241"/>
      <c r="T762" s="242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43" t="s">
        <v>208</v>
      </c>
      <c r="AU762" s="243" t="s">
        <v>81</v>
      </c>
      <c r="AV762" s="13" t="s">
        <v>79</v>
      </c>
      <c r="AW762" s="13" t="s">
        <v>33</v>
      </c>
      <c r="AX762" s="13" t="s">
        <v>72</v>
      </c>
      <c r="AY762" s="243" t="s">
        <v>196</v>
      </c>
    </row>
    <row r="763" s="13" customFormat="1">
      <c r="A763" s="13"/>
      <c r="B763" s="233"/>
      <c r="C763" s="234"/>
      <c r="D763" s="235" t="s">
        <v>208</v>
      </c>
      <c r="E763" s="236" t="s">
        <v>19</v>
      </c>
      <c r="F763" s="237" t="s">
        <v>401</v>
      </c>
      <c r="G763" s="234"/>
      <c r="H763" s="236" t="s">
        <v>19</v>
      </c>
      <c r="I763" s="238"/>
      <c r="J763" s="234"/>
      <c r="K763" s="234"/>
      <c r="L763" s="239"/>
      <c r="M763" s="240"/>
      <c r="N763" s="241"/>
      <c r="O763" s="241"/>
      <c r="P763" s="241"/>
      <c r="Q763" s="241"/>
      <c r="R763" s="241"/>
      <c r="S763" s="241"/>
      <c r="T763" s="242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43" t="s">
        <v>208</v>
      </c>
      <c r="AU763" s="243" t="s">
        <v>81</v>
      </c>
      <c r="AV763" s="13" t="s">
        <v>79</v>
      </c>
      <c r="AW763" s="13" t="s">
        <v>33</v>
      </c>
      <c r="AX763" s="13" t="s">
        <v>72</v>
      </c>
      <c r="AY763" s="243" t="s">
        <v>196</v>
      </c>
    </row>
    <row r="764" s="14" customFormat="1">
      <c r="A764" s="14"/>
      <c r="B764" s="244"/>
      <c r="C764" s="245"/>
      <c r="D764" s="235" t="s">
        <v>208</v>
      </c>
      <c r="E764" s="246" t="s">
        <v>19</v>
      </c>
      <c r="F764" s="247" t="s">
        <v>81</v>
      </c>
      <c r="G764" s="245"/>
      <c r="H764" s="248">
        <v>2</v>
      </c>
      <c r="I764" s="249"/>
      <c r="J764" s="245"/>
      <c r="K764" s="245"/>
      <c r="L764" s="250"/>
      <c r="M764" s="251"/>
      <c r="N764" s="252"/>
      <c r="O764" s="252"/>
      <c r="P764" s="252"/>
      <c r="Q764" s="252"/>
      <c r="R764" s="252"/>
      <c r="S764" s="252"/>
      <c r="T764" s="253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T764" s="254" t="s">
        <v>208</v>
      </c>
      <c r="AU764" s="254" t="s">
        <v>81</v>
      </c>
      <c r="AV764" s="14" t="s">
        <v>81</v>
      </c>
      <c r="AW764" s="14" t="s">
        <v>33</v>
      </c>
      <c r="AX764" s="14" t="s">
        <v>72</v>
      </c>
      <c r="AY764" s="254" t="s">
        <v>196</v>
      </c>
    </row>
    <row r="765" s="13" customFormat="1">
      <c r="A765" s="13"/>
      <c r="B765" s="233"/>
      <c r="C765" s="234"/>
      <c r="D765" s="235" t="s">
        <v>208</v>
      </c>
      <c r="E765" s="236" t="s">
        <v>19</v>
      </c>
      <c r="F765" s="237" t="s">
        <v>3061</v>
      </c>
      <c r="G765" s="234"/>
      <c r="H765" s="236" t="s">
        <v>19</v>
      </c>
      <c r="I765" s="238"/>
      <c r="J765" s="234"/>
      <c r="K765" s="234"/>
      <c r="L765" s="239"/>
      <c r="M765" s="240"/>
      <c r="N765" s="241"/>
      <c r="O765" s="241"/>
      <c r="P765" s="241"/>
      <c r="Q765" s="241"/>
      <c r="R765" s="241"/>
      <c r="S765" s="241"/>
      <c r="T765" s="242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43" t="s">
        <v>208</v>
      </c>
      <c r="AU765" s="243" t="s">
        <v>81</v>
      </c>
      <c r="AV765" s="13" t="s">
        <v>79</v>
      </c>
      <c r="AW765" s="13" t="s">
        <v>33</v>
      </c>
      <c r="AX765" s="13" t="s">
        <v>72</v>
      </c>
      <c r="AY765" s="243" t="s">
        <v>196</v>
      </c>
    </row>
    <row r="766" s="13" customFormat="1">
      <c r="A766" s="13"/>
      <c r="B766" s="233"/>
      <c r="C766" s="234"/>
      <c r="D766" s="235" t="s">
        <v>208</v>
      </c>
      <c r="E766" s="236" t="s">
        <v>19</v>
      </c>
      <c r="F766" s="237" t="s">
        <v>3072</v>
      </c>
      <c r="G766" s="234"/>
      <c r="H766" s="236" t="s">
        <v>19</v>
      </c>
      <c r="I766" s="238"/>
      <c r="J766" s="234"/>
      <c r="K766" s="234"/>
      <c r="L766" s="239"/>
      <c r="M766" s="240"/>
      <c r="N766" s="241"/>
      <c r="O766" s="241"/>
      <c r="P766" s="241"/>
      <c r="Q766" s="241"/>
      <c r="R766" s="241"/>
      <c r="S766" s="241"/>
      <c r="T766" s="242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43" t="s">
        <v>208</v>
      </c>
      <c r="AU766" s="243" t="s">
        <v>81</v>
      </c>
      <c r="AV766" s="13" t="s">
        <v>79</v>
      </c>
      <c r="AW766" s="13" t="s">
        <v>33</v>
      </c>
      <c r="AX766" s="13" t="s">
        <v>72</v>
      </c>
      <c r="AY766" s="243" t="s">
        <v>196</v>
      </c>
    </row>
    <row r="767" s="13" customFormat="1">
      <c r="A767" s="13"/>
      <c r="B767" s="233"/>
      <c r="C767" s="234"/>
      <c r="D767" s="235" t="s">
        <v>208</v>
      </c>
      <c r="E767" s="236" t="s">
        <v>19</v>
      </c>
      <c r="F767" s="237" t="s">
        <v>3073</v>
      </c>
      <c r="G767" s="234"/>
      <c r="H767" s="236" t="s">
        <v>19</v>
      </c>
      <c r="I767" s="238"/>
      <c r="J767" s="234"/>
      <c r="K767" s="234"/>
      <c r="L767" s="239"/>
      <c r="M767" s="240"/>
      <c r="N767" s="241"/>
      <c r="O767" s="241"/>
      <c r="P767" s="241"/>
      <c r="Q767" s="241"/>
      <c r="R767" s="241"/>
      <c r="S767" s="241"/>
      <c r="T767" s="242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43" t="s">
        <v>208</v>
      </c>
      <c r="AU767" s="243" t="s">
        <v>81</v>
      </c>
      <c r="AV767" s="13" t="s">
        <v>79</v>
      </c>
      <c r="AW767" s="13" t="s">
        <v>33</v>
      </c>
      <c r="AX767" s="13" t="s">
        <v>72</v>
      </c>
      <c r="AY767" s="243" t="s">
        <v>196</v>
      </c>
    </row>
    <row r="768" s="13" customFormat="1">
      <c r="A768" s="13"/>
      <c r="B768" s="233"/>
      <c r="C768" s="234"/>
      <c r="D768" s="235" t="s">
        <v>208</v>
      </c>
      <c r="E768" s="236" t="s">
        <v>19</v>
      </c>
      <c r="F768" s="237" t="s">
        <v>401</v>
      </c>
      <c r="G768" s="234"/>
      <c r="H768" s="236" t="s">
        <v>19</v>
      </c>
      <c r="I768" s="238"/>
      <c r="J768" s="234"/>
      <c r="K768" s="234"/>
      <c r="L768" s="239"/>
      <c r="M768" s="240"/>
      <c r="N768" s="241"/>
      <c r="O768" s="241"/>
      <c r="P768" s="241"/>
      <c r="Q768" s="241"/>
      <c r="R768" s="241"/>
      <c r="S768" s="241"/>
      <c r="T768" s="242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43" t="s">
        <v>208</v>
      </c>
      <c r="AU768" s="243" t="s">
        <v>81</v>
      </c>
      <c r="AV768" s="13" t="s">
        <v>79</v>
      </c>
      <c r="AW768" s="13" t="s">
        <v>33</v>
      </c>
      <c r="AX768" s="13" t="s">
        <v>72</v>
      </c>
      <c r="AY768" s="243" t="s">
        <v>196</v>
      </c>
    </row>
    <row r="769" s="14" customFormat="1">
      <c r="A769" s="14"/>
      <c r="B769" s="244"/>
      <c r="C769" s="245"/>
      <c r="D769" s="235" t="s">
        <v>208</v>
      </c>
      <c r="E769" s="246" t="s">
        <v>19</v>
      </c>
      <c r="F769" s="247" t="s">
        <v>79</v>
      </c>
      <c r="G769" s="245"/>
      <c r="H769" s="248">
        <v>1</v>
      </c>
      <c r="I769" s="249"/>
      <c r="J769" s="245"/>
      <c r="K769" s="245"/>
      <c r="L769" s="250"/>
      <c r="M769" s="251"/>
      <c r="N769" s="252"/>
      <c r="O769" s="252"/>
      <c r="P769" s="252"/>
      <c r="Q769" s="252"/>
      <c r="R769" s="252"/>
      <c r="S769" s="252"/>
      <c r="T769" s="253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T769" s="254" t="s">
        <v>208</v>
      </c>
      <c r="AU769" s="254" t="s">
        <v>81</v>
      </c>
      <c r="AV769" s="14" t="s">
        <v>81</v>
      </c>
      <c r="AW769" s="14" t="s">
        <v>33</v>
      </c>
      <c r="AX769" s="14" t="s">
        <v>72</v>
      </c>
      <c r="AY769" s="254" t="s">
        <v>196</v>
      </c>
    </row>
    <row r="770" s="13" customFormat="1">
      <c r="A770" s="13"/>
      <c r="B770" s="233"/>
      <c r="C770" s="234"/>
      <c r="D770" s="235" t="s">
        <v>208</v>
      </c>
      <c r="E770" s="236" t="s">
        <v>19</v>
      </c>
      <c r="F770" s="237" t="s">
        <v>3061</v>
      </c>
      <c r="G770" s="234"/>
      <c r="H770" s="236" t="s">
        <v>19</v>
      </c>
      <c r="I770" s="238"/>
      <c r="J770" s="234"/>
      <c r="K770" s="234"/>
      <c r="L770" s="239"/>
      <c r="M770" s="240"/>
      <c r="N770" s="241"/>
      <c r="O770" s="241"/>
      <c r="P770" s="241"/>
      <c r="Q770" s="241"/>
      <c r="R770" s="241"/>
      <c r="S770" s="241"/>
      <c r="T770" s="242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43" t="s">
        <v>208</v>
      </c>
      <c r="AU770" s="243" t="s">
        <v>81</v>
      </c>
      <c r="AV770" s="13" t="s">
        <v>79</v>
      </c>
      <c r="AW770" s="13" t="s">
        <v>33</v>
      </c>
      <c r="AX770" s="13" t="s">
        <v>72</v>
      </c>
      <c r="AY770" s="243" t="s">
        <v>196</v>
      </c>
    </row>
    <row r="771" s="13" customFormat="1">
      <c r="A771" s="13"/>
      <c r="B771" s="233"/>
      <c r="C771" s="234"/>
      <c r="D771" s="235" t="s">
        <v>208</v>
      </c>
      <c r="E771" s="236" t="s">
        <v>19</v>
      </c>
      <c r="F771" s="237" t="s">
        <v>3074</v>
      </c>
      <c r="G771" s="234"/>
      <c r="H771" s="236" t="s">
        <v>19</v>
      </c>
      <c r="I771" s="238"/>
      <c r="J771" s="234"/>
      <c r="K771" s="234"/>
      <c r="L771" s="239"/>
      <c r="M771" s="240"/>
      <c r="N771" s="241"/>
      <c r="O771" s="241"/>
      <c r="P771" s="241"/>
      <c r="Q771" s="241"/>
      <c r="R771" s="241"/>
      <c r="S771" s="241"/>
      <c r="T771" s="242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43" t="s">
        <v>208</v>
      </c>
      <c r="AU771" s="243" t="s">
        <v>81</v>
      </c>
      <c r="AV771" s="13" t="s">
        <v>79</v>
      </c>
      <c r="AW771" s="13" t="s">
        <v>33</v>
      </c>
      <c r="AX771" s="13" t="s">
        <v>72</v>
      </c>
      <c r="AY771" s="243" t="s">
        <v>196</v>
      </c>
    </row>
    <row r="772" s="13" customFormat="1">
      <c r="A772" s="13"/>
      <c r="B772" s="233"/>
      <c r="C772" s="234"/>
      <c r="D772" s="235" t="s">
        <v>208</v>
      </c>
      <c r="E772" s="236" t="s">
        <v>19</v>
      </c>
      <c r="F772" s="237" t="s">
        <v>3075</v>
      </c>
      <c r="G772" s="234"/>
      <c r="H772" s="236" t="s">
        <v>19</v>
      </c>
      <c r="I772" s="238"/>
      <c r="J772" s="234"/>
      <c r="K772" s="234"/>
      <c r="L772" s="239"/>
      <c r="M772" s="240"/>
      <c r="N772" s="241"/>
      <c r="O772" s="241"/>
      <c r="P772" s="241"/>
      <c r="Q772" s="241"/>
      <c r="R772" s="241"/>
      <c r="S772" s="241"/>
      <c r="T772" s="242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43" t="s">
        <v>208</v>
      </c>
      <c r="AU772" s="243" t="s">
        <v>81</v>
      </c>
      <c r="AV772" s="13" t="s">
        <v>79</v>
      </c>
      <c r="AW772" s="13" t="s">
        <v>33</v>
      </c>
      <c r="AX772" s="13" t="s">
        <v>72</v>
      </c>
      <c r="AY772" s="243" t="s">
        <v>196</v>
      </c>
    </row>
    <row r="773" s="13" customFormat="1">
      <c r="A773" s="13"/>
      <c r="B773" s="233"/>
      <c r="C773" s="234"/>
      <c r="D773" s="235" t="s">
        <v>208</v>
      </c>
      <c r="E773" s="236" t="s">
        <v>19</v>
      </c>
      <c r="F773" s="237" t="s">
        <v>401</v>
      </c>
      <c r="G773" s="234"/>
      <c r="H773" s="236" t="s">
        <v>19</v>
      </c>
      <c r="I773" s="238"/>
      <c r="J773" s="234"/>
      <c r="K773" s="234"/>
      <c r="L773" s="239"/>
      <c r="M773" s="240"/>
      <c r="N773" s="241"/>
      <c r="O773" s="241"/>
      <c r="P773" s="241"/>
      <c r="Q773" s="241"/>
      <c r="R773" s="241"/>
      <c r="S773" s="241"/>
      <c r="T773" s="242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43" t="s">
        <v>208</v>
      </c>
      <c r="AU773" s="243" t="s">
        <v>81</v>
      </c>
      <c r="AV773" s="13" t="s">
        <v>79</v>
      </c>
      <c r="AW773" s="13" t="s">
        <v>33</v>
      </c>
      <c r="AX773" s="13" t="s">
        <v>72</v>
      </c>
      <c r="AY773" s="243" t="s">
        <v>196</v>
      </c>
    </row>
    <row r="774" s="14" customFormat="1">
      <c r="A774" s="14"/>
      <c r="B774" s="244"/>
      <c r="C774" s="245"/>
      <c r="D774" s="235" t="s">
        <v>208</v>
      </c>
      <c r="E774" s="246" t="s">
        <v>19</v>
      </c>
      <c r="F774" s="247" t="s">
        <v>79</v>
      </c>
      <c r="G774" s="245"/>
      <c r="H774" s="248">
        <v>1</v>
      </c>
      <c r="I774" s="249"/>
      <c r="J774" s="245"/>
      <c r="K774" s="245"/>
      <c r="L774" s="250"/>
      <c r="M774" s="251"/>
      <c r="N774" s="252"/>
      <c r="O774" s="252"/>
      <c r="P774" s="252"/>
      <c r="Q774" s="252"/>
      <c r="R774" s="252"/>
      <c r="S774" s="252"/>
      <c r="T774" s="253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T774" s="254" t="s">
        <v>208</v>
      </c>
      <c r="AU774" s="254" t="s">
        <v>81</v>
      </c>
      <c r="AV774" s="14" t="s">
        <v>81</v>
      </c>
      <c r="AW774" s="14" t="s">
        <v>33</v>
      </c>
      <c r="AX774" s="14" t="s">
        <v>72</v>
      </c>
      <c r="AY774" s="254" t="s">
        <v>196</v>
      </c>
    </row>
    <row r="775" s="13" customFormat="1">
      <c r="A775" s="13"/>
      <c r="B775" s="233"/>
      <c r="C775" s="234"/>
      <c r="D775" s="235" t="s">
        <v>208</v>
      </c>
      <c r="E775" s="236" t="s">
        <v>19</v>
      </c>
      <c r="F775" s="237" t="s">
        <v>3076</v>
      </c>
      <c r="G775" s="234"/>
      <c r="H775" s="236" t="s">
        <v>19</v>
      </c>
      <c r="I775" s="238"/>
      <c r="J775" s="234"/>
      <c r="K775" s="234"/>
      <c r="L775" s="239"/>
      <c r="M775" s="240"/>
      <c r="N775" s="241"/>
      <c r="O775" s="241"/>
      <c r="P775" s="241"/>
      <c r="Q775" s="241"/>
      <c r="R775" s="241"/>
      <c r="S775" s="241"/>
      <c r="T775" s="242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43" t="s">
        <v>208</v>
      </c>
      <c r="AU775" s="243" t="s">
        <v>81</v>
      </c>
      <c r="AV775" s="13" t="s">
        <v>79</v>
      </c>
      <c r="AW775" s="13" t="s">
        <v>33</v>
      </c>
      <c r="AX775" s="13" t="s">
        <v>72</v>
      </c>
      <c r="AY775" s="243" t="s">
        <v>196</v>
      </c>
    </row>
    <row r="776" s="13" customFormat="1">
      <c r="A776" s="13"/>
      <c r="B776" s="233"/>
      <c r="C776" s="234"/>
      <c r="D776" s="235" t="s">
        <v>208</v>
      </c>
      <c r="E776" s="236" t="s">
        <v>19</v>
      </c>
      <c r="F776" s="237" t="s">
        <v>3066</v>
      </c>
      <c r="G776" s="234"/>
      <c r="H776" s="236" t="s">
        <v>19</v>
      </c>
      <c r="I776" s="238"/>
      <c r="J776" s="234"/>
      <c r="K776" s="234"/>
      <c r="L776" s="239"/>
      <c r="M776" s="240"/>
      <c r="N776" s="241"/>
      <c r="O776" s="241"/>
      <c r="P776" s="241"/>
      <c r="Q776" s="241"/>
      <c r="R776" s="241"/>
      <c r="S776" s="241"/>
      <c r="T776" s="242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43" t="s">
        <v>208</v>
      </c>
      <c r="AU776" s="243" t="s">
        <v>81</v>
      </c>
      <c r="AV776" s="13" t="s">
        <v>79</v>
      </c>
      <c r="AW776" s="13" t="s">
        <v>33</v>
      </c>
      <c r="AX776" s="13" t="s">
        <v>72</v>
      </c>
      <c r="AY776" s="243" t="s">
        <v>196</v>
      </c>
    </row>
    <row r="777" s="13" customFormat="1">
      <c r="A777" s="13"/>
      <c r="B777" s="233"/>
      <c r="C777" s="234"/>
      <c r="D777" s="235" t="s">
        <v>208</v>
      </c>
      <c r="E777" s="236" t="s">
        <v>19</v>
      </c>
      <c r="F777" s="237" t="s">
        <v>3067</v>
      </c>
      <c r="G777" s="234"/>
      <c r="H777" s="236" t="s">
        <v>19</v>
      </c>
      <c r="I777" s="238"/>
      <c r="J777" s="234"/>
      <c r="K777" s="234"/>
      <c r="L777" s="239"/>
      <c r="M777" s="240"/>
      <c r="N777" s="241"/>
      <c r="O777" s="241"/>
      <c r="P777" s="241"/>
      <c r="Q777" s="241"/>
      <c r="R777" s="241"/>
      <c r="S777" s="241"/>
      <c r="T777" s="242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43" t="s">
        <v>208</v>
      </c>
      <c r="AU777" s="243" t="s">
        <v>81</v>
      </c>
      <c r="AV777" s="13" t="s">
        <v>79</v>
      </c>
      <c r="AW777" s="13" t="s">
        <v>33</v>
      </c>
      <c r="AX777" s="13" t="s">
        <v>72</v>
      </c>
      <c r="AY777" s="243" t="s">
        <v>196</v>
      </c>
    </row>
    <row r="778" s="13" customFormat="1">
      <c r="A778" s="13"/>
      <c r="B778" s="233"/>
      <c r="C778" s="234"/>
      <c r="D778" s="235" t="s">
        <v>208</v>
      </c>
      <c r="E778" s="236" t="s">
        <v>19</v>
      </c>
      <c r="F778" s="237" t="s">
        <v>401</v>
      </c>
      <c r="G778" s="234"/>
      <c r="H778" s="236" t="s">
        <v>19</v>
      </c>
      <c r="I778" s="238"/>
      <c r="J778" s="234"/>
      <c r="K778" s="234"/>
      <c r="L778" s="239"/>
      <c r="M778" s="240"/>
      <c r="N778" s="241"/>
      <c r="O778" s="241"/>
      <c r="P778" s="241"/>
      <c r="Q778" s="241"/>
      <c r="R778" s="241"/>
      <c r="S778" s="241"/>
      <c r="T778" s="242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43" t="s">
        <v>208</v>
      </c>
      <c r="AU778" s="243" t="s">
        <v>81</v>
      </c>
      <c r="AV778" s="13" t="s">
        <v>79</v>
      </c>
      <c r="AW778" s="13" t="s">
        <v>33</v>
      </c>
      <c r="AX778" s="13" t="s">
        <v>72</v>
      </c>
      <c r="AY778" s="243" t="s">
        <v>196</v>
      </c>
    </row>
    <row r="779" s="14" customFormat="1">
      <c r="A779" s="14"/>
      <c r="B779" s="244"/>
      <c r="C779" s="245"/>
      <c r="D779" s="235" t="s">
        <v>208</v>
      </c>
      <c r="E779" s="246" t="s">
        <v>19</v>
      </c>
      <c r="F779" s="247" t="s">
        <v>79</v>
      </c>
      <c r="G779" s="245"/>
      <c r="H779" s="248">
        <v>1</v>
      </c>
      <c r="I779" s="249"/>
      <c r="J779" s="245"/>
      <c r="K779" s="245"/>
      <c r="L779" s="250"/>
      <c r="M779" s="251"/>
      <c r="N779" s="252"/>
      <c r="O779" s="252"/>
      <c r="P779" s="252"/>
      <c r="Q779" s="252"/>
      <c r="R779" s="252"/>
      <c r="S779" s="252"/>
      <c r="T779" s="253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T779" s="254" t="s">
        <v>208</v>
      </c>
      <c r="AU779" s="254" t="s">
        <v>81</v>
      </c>
      <c r="AV779" s="14" t="s">
        <v>81</v>
      </c>
      <c r="AW779" s="14" t="s">
        <v>33</v>
      </c>
      <c r="AX779" s="14" t="s">
        <v>72</v>
      </c>
      <c r="AY779" s="254" t="s">
        <v>196</v>
      </c>
    </row>
    <row r="780" s="13" customFormat="1">
      <c r="A780" s="13"/>
      <c r="B780" s="233"/>
      <c r="C780" s="234"/>
      <c r="D780" s="235" t="s">
        <v>208</v>
      </c>
      <c r="E780" s="236" t="s">
        <v>19</v>
      </c>
      <c r="F780" s="237" t="s">
        <v>3076</v>
      </c>
      <c r="G780" s="234"/>
      <c r="H780" s="236" t="s">
        <v>19</v>
      </c>
      <c r="I780" s="238"/>
      <c r="J780" s="234"/>
      <c r="K780" s="234"/>
      <c r="L780" s="239"/>
      <c r="M780" s="240"/>
      <c r="N780" s="241"/>
      <c r="O780" s="241"/>
      <c r="P780" s="241"/>
      <c r="Q780" s="241"/>
      <c r="R780" s="241"/>
      <c r="S780" s="241"/>
      <c r="T780" s="242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43" t="s">
        <v>208</v>
      </c>
      <c r="AU780" s="243" t="s">
        <v>81</v>
      </c>
      <c r="AV780" s="13" t="s">
        <v>79</v>
      </c>
      <c r="AW780" s="13" t="s">
        <v>33</v>
      </c>
      <c r="AX780" s="13" t="s">
        <v>72</v>
      </c>
      <c r="AY780" s="243" t="s">
        <v>196</v>
      </c>
    </row>
    <row r="781" s="13" customFormat="1">
      <c r="A781" s="13"/>
      <c r="B781" s="233"/>
      <c r="C781" s="234"/>
      <c r="D781" s="235" t="s">
        <v>208</v>
      </c>
      <c r="E781" s="236" t="s">
        <v>19</v>
      </c>
      <c r="F781" s="237" t="s">
        <v>3077</v>
      </c>
      <c r="G781" s="234"/>
      <c r="H781" s="236" t="s">
        <v>19</v>
      </c>
      <c r="I781" s="238"/>
      <c r="J781" s="234"/>
      <c r="K781" s="234"/>
      <c r="L781" s="239"/>
      <c r="M781" s="240"/>
      <c r="N781" s="241"/>
      <c r="O781" s="241"/>
      <c r="P781" s="241"/>
      <c r="Q781" s="241"/>
      <c r="R781" s="241"/>
      <c r="S781" s="241"/>
      <c r="T781" s="242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43" t="s">
        <v>208</v>
      </c>
      <c r="AU781" s="243" t="s">
        <v>81</v>
      </c>
      <c r="AV781" s="13" t="s">
        <v>79</v>
      </c>
      <c r="AW781" s="13" t="s">
        <v>33</v>
      </c>
      <c r="AX781" s="13" t="s">
        <v>72</v>
      </c>
      <c r="AY781" s="243" t="s">
        <v>196</v>
      </c>
    </row>
    <row r="782" s="13" customFormat="1">
      <c r="A782" s="13"/>
      <c r="B782" s="233"/>
      <c r="C782" s="234"/>
      <c r="D782" s="235" t="s">
        <v>208</v>
      </c>
      <c r="E782" s="236" t="s">
        <v>19</v>
      </c>
      <c r="F782" s="237" t="s">
        <v>3078</v>
      </c>
      <c r="G782" s="234"/>
      <c r="H782" s="236" t="s">
        <v>19</v>
      </c>
      <c r="I782" s="238"/>
      <c r="J782" s="234"/>
      <c r="K782" s="234"/>
      <c r="L782" s="239"/>
      <c r="M782" s="240"/>
      <c r="N782" s="241"/>
      <c r="O782" s="241"/>
      <c r="P782" s="241"/>
      <c r="Q782" s="241"/>
      <c r="R782" s="241"/>
      <c r="S782" s="241"/>
      <c r="T782" s="242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43" t="s">
        <v>208</v>
      </c>
      <c r="AU782" s="243" t="s">
        <v>81</v>
      </c>
      <c r="AV782" s="13" t="s">
        <v>79</v>
      </c>
      <c r="AW782" s="13" t="s">
        <v>33</v>
      </c>
      <c r="AX782" s="13" t="s">
        <v>72</v>
      </c>
      <c r="AY782" s="243" t="s">
        <v>196</v>
      </c>
    </row>
    <row r="783" s="13" customFormat="1">
      <c r="A783" s="13"/>
      <c r="B783" s="233"/>
      <c r="C783" s="234"/>
      <c r="D783" s="235" t="s">
        <v>208</v>
      </c>
      <c r="E783" s="236" t="s">
        <v>19</v>
      </c>
      <c r="F783" s="237" t="s">
        <v>401</v>
      </c>
      <c r="G783" s="234"/>
      <c r="H783" s="236" t="s">
        <v>19</v>
      </c>
      <c r="I783" s="238"/>
      <c r="J783" s="234"/>
      <c r="K783" s="234"/>
      <c r="L783" s="239"/>
      <c r="M783" s="240"/>
      <c r="N783" s="241"/>
      <c r="O783" s="241"/>
      <c r="P783" s="241"/>
      <c r="Q783" s="241"/>
      <c r="R783" s="241"/>
      <c r="S783" s="241"/>
      <c r="T783" s="242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43" t="s">
        <v>208</v>
      </c>
      <c r="AU783" s="243" t="s">
        <v>81</v>
      </c>
      <c r="AV783" s="13" t="s">
        <v>79</v>
      </c>
      <c r="AW783" s="13" t="s">
        <v>33</v>
      </c>
      <c r="AX783" s="13" t="s">
        <v>72</v>
      </c>
      <c r="AY783" s="243" t="s">
        <v>196</v>
      </c>
    </row>
    <row r="784" s="14" customFormat="1">
      <c r="A784" s="14"/>
      <c r="B784" s="244"/>
      <c r="C784" s="245"/>
      <c r="D784" s="235" t="s">
        <v>208</v>
      </c>
      <c r="E784" s="246" t="s">
        <v>19</v>
      </c>
      <c r="F784" s="247" t="s">
        <v>79</v>
      </c>
      <c r="G784" s="245"/>
      <c r="H784" s="248">
        <v>1</v>
      </c>
      <c r="I784" s="249"/>
      <c r="J784" s="245"/>
      <c r="K784" s="245"/>
      <c r="L784" s="250"/>
      <c r="M784" s="251"/>
      <c r="N784" s="252"/>
      <c r="O784" s="252"/>
      <c r="P784" s="252"/>
      <c r="Q784" s="252"/>
      <c r="R784" s="252"/>
      <c r="S784" s="252"/>
      <c r="T784" s="253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T784" s="254" t="s">
        <v>208</v>
      </c>
      <c r="AU784" s="254" t="s">
        <v>81</v>
      </c>
      <c r="AV784" s="14" t="s">
        <v>81</v>
      </c>
      <c r="AW784" s="14" t="s">
        <v>33</v>
      </c>
      <c r="AX784" s="14" t="s">
        <v>72</v>
      </c>
      <c r="AY784" s="254" t="s">
        <v>196</v>
      </c>
    </row>
    <row r="785" s="13" customFormat="1">
      <c r="A785" s="13"/>
      <c r="B785" s="233"/>
      <c r="C785" s="234"/>
      <c r="D785" s="235" t="s">
        <v>208</v>
      </c>
      <c r="E785" s="236" t="s">
        <v>19</v>
      </c>
      <c r="F785" s="237" t="s">
        <v>3076</v>
      </c>
      <c r="G785" s="234"/>
      <c r="H785" s="236" t="s">
        <v>19</v>
      </c>
      <c r="I785" s="238"/>
      <c r="J785" s="234"/>
      <c r="K785" s="234"/>
      <c r="L785" s="239"/>
      <c r="M785" s="240"/>
      <c r="N785" s="241"/>
      <c r="O785" s="241"/>
      <c r="P785" s="241"/>
      <c r="Q785" s="241"/>
      <c r="R785" s="241"/>
      <c r="S785" s="241"/>
      <c r="T785" s="242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43" t="s">
        <v>208</v>
      </c>
      <c r="AU785" s="243" t="s">
        <v>81</v>
      </c>
      <c r="AV785" s="13" t="s">
        <v>79</v>
      </c>
      <c r="AW785" s="13" t="s">
        <v>33</v>
      </c>
      <c r="AX785" s="13" t="s">
        <v>72</v>
      </c>
      <c r="AY785" s="243" t="s">
        <v>196</v>
      </c>
    </row>
    <row r="786" s="13" customFormat="1">
      <c r="A786" s="13"/>
      <c r="B786" s="233"/>
      <c r="C786" s="234"/>
      <c r="D786" s="235" t="s">
        <v>208</v>
      </c>
      <c r="E786" s="236" t="s">
        <v>19</v>
      </c>
      <c r="F786" s="237" t="s">
        <v>3079</v>
      </c>
      <c r="G786" s="234"/>
      <c r="H786" s="236" t="s">
        <v>19</v>
      </c>
      <c r="I786" s="238"/>
      <c r="J786" s="234"/>
      <c r="K786" s="234"/>
      <c r="L786" s="239"/>
      <c r="M786" s="240"/>
      <c r="N786" s="241"/>
      <c r="O786" s="241"/>
      <c r="P786" s="241"/>
      <c r="Q786" s="241"/>
      <c r="R786" s="241"/>
      <c r="S786" s="241"/>
      <c r="T786" s="242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43" t="s">
        <v>208</v>
      </c>
      <c r="AU786" s="243" t="s">
        <v>81</v>
      </c>
      <c r="AV786" s="13" t="s">
        <v>79</v>
      </c>
      <c r="AW786" s="13" t="s">
        <v>33</v>
      </c>
      <c r="AX786" s="13" t="s">
        <v>72</v>
      </c>
      <c r="AY786" s="243" t="s">
        <v>196</v>
      </c>
    </row>
    <row r="787" s="13" customFormat="1">
      <c r="A787" s="13"/>
      <c r="B787" s="233"/>
      <c r="C787" s="234"/>
      <c r="D787" s="235" t="s">
        <v>208</v>
      </c>
      <c r="E787" s="236" t="s">
        <v>19</v>
      </c>
      <c r="F787" s="237" t="s">
        <v>3080</v>
      </c>
      <c r="G787" s="234"/>
      <c r="H787" s="236" t="s">
        <v>19</v>
      </c>
      <c r="I787" s="238"/>
      <c r="J787" s="234"/>
      <c r="K787" s="234"/>
      <c r="L787" s="239"/>
      <c r="M787" s="240"/>
      <c r="N787" s="241"/>
      <c r="O787" s="241"/>
      <c r="P787" s="241"/>
      <c r="Q787" s="241"/>
      <c r="R787" s="241"/>
      <c r="S787" s="241"/>
      <c r="T787" s="242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43" t="s">
        <v>208</v>
      </c>
      <c r="AU787" s="243" t="s">
        <v>81</v>
      </c>
      <c r="AV787" s="13" t="s">
        <v>79</v>
      </c>
      <c r="AW787" s="13" t="s">
        <v>33</v>
      </c>
      <c r="AX787" s="13" t="s">
        <v>72</v>
      </c>
      <c r="AY787" s="243" t="s">
        <v>196</v>
      </c>
    </row>
    <row r="788" s="13" customFormat="1">
      <c r="A788" s="13"/>
      <c r="B788" s="233"/>
      <c r="C788" s="234"/>
      <c r="D788" s="235" t="s">
        <v>208</v>
      </c>
      <c r="E788" s="236" t="s">
        <v>19</v>
      </c>
      <c r="F788" s="237" t="s">
        <v>401</v>
      </c>
      <c r="G788" s="234"/>
      <c r="H788" s="236" t="s">
        <v>19</v>
      </c>
      <c r="I788" s="238"/>
      <c r="J788" s="234"/>
      <c r="K788" s="234"/>
      <c r="L788" s="239"/>
      <c r="M788" s="240"/>
      <c r="N788" s="241"/>
      <c r="O788" s="241"/>
      <c r="P788" s="241"/>
      <c r="Q788" s="241"/>
      <c r="R788" s="241"/>
      <c r="S788" s="241"/>
      <c r="T788" s="242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43" t="s">
        <v>208</v>
      </c>
      <c r="AU788" s="243" t="s">
        <v>81</v>
      </c>
      <c r="AV788" s="13" t="s">
        <v>79</v>
      </c>
      <c r="AW788" s="13" t="s">
        <v>33</v>
      </c>
      <c r="AX788" s="13" t="s">
        <v>72</v>
      </c>
      <c r="AY788" s="243" t="s">
        <v>196</v>
      </c>
    </row>
    <row r="789" s="14" customFormat="1">
      <c r="A789" s="14"/>
      <c r="B789" s="244"/>
      <c r="C789" s="245"/>
      <c r="D789" s="235" t="s">
        <v>208</v>
      </c>
      <c r="E789" s="246" t="s">
        <v>19</v>
      </c>
      <c r="F789" s="247" t="s">
        <v>79</v>
      </c>
      <c r="G789" s="245"/>
      <c r="H789" s="248">
        <v>1</v>
      </c>
      <c r="I789" s="249"/>
      <c r="J789" s="245"/>
      <c r="K789" s="245"/>
      <c r="L789" s="250"/>
      <c r="M789" s="251"/>
      <c r="N789" s="252"/>
      <c r="O789" s="252"/>
      <c r="P789" s="252"/>
      <c r="Q789" s="252"/>
      <c r="R789" s="252"/>
      <c r="S789" s="252"/>
      <c r="T789" s="253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T789" s="254" t="s">
        <v>208</v>
      </c>
      <c r="AU789" s="254" t="s">
        <v>81</v>
      </c>
      <c r="AV789" s="14" t="s">
        <v>81</v>
      </c>
      <c r="AW789" s="14" t="s">
        <v>33</v>
      </c>
      <c r="AX789" s="14" t="s">
        <v>72</v>
      </c>
      <c r="AY789" s="254" t="s">
        <v>196</v>
      </c>
    </row>
    <row r="790" s="13" customFormat="1">
      <c r="A790" s="13"/>
      <c r="B790" s="233"/>
      <c r="C790" s="234"/>
      <c r="D790" s="235" t="s">
        <v>208</v>
      </c>
      <c r="E790" s="236" t="s">
        <v>19</v>
      </c>
      <c r="F790" s="237" t="s">
        <v>3076</v>
      </c>
      <c r="G790" s="234"/>
      <c r="H790" s="236" t="s">
        <v>19</v>
      </c>
      <c r="I790" s="238"/>
      <c r="J790" s="234"/>
      <c r="K790" s="234"/>
      <c r="L790" s="239"/>
      <c r="M790" s="240"/>
      <c r="N790" s="241"/>
      <c r="O790" s="241"/>
      <c r="P790" s="241"/>
      <c r="Q790" s="241"/>
      <c r="R790" s="241"/>
      <c r="S790" s="241"/>
      <c r="T790" s="242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43" t="s">
        <v>208</v>
      </c>
      <c r="AU790" s="243" t="s">
        <v>81</v>
      </c>
      <c r="AV790" s="13" t="s">
        <v>79</v>
      </c>
      <c r="AW790" s="13" t="s">
        <v>33</v>
      </c>
      <c r="AX790" s="13" t="s">
        <v>72</v>
      </c>
      <c r="AY790" s="243" t="s">
        <v>196</v>
      </c>
    </row>
    <row r="791" s="13" customFormat="1">
      <c r="A791" s="13"/>
      <c r="B791" s="233"/>
      <c r="C791" s="234"/>
      <c r="D791" s="235" t="s">
        <v>208</v>
      </c>
      <c r="E791" s="236" t="s">
        <v>19</v>
      </c>
      <c r="F791" s="237" t="s">
        <v>3072</v>
      </c>
      <c r="G791" s="234"/>
      <c r="H791" s="236" t="s">
        <v>19</v>
      </c>
      <c r="I791" s="238"/>
      <c r="J791" s="234"/>
      <c r="K791" s="234"/>
      <c r="L791" s="239"/>
      <c r="M791" s="240"/>
      <c r="N791" s="241"/>
      <c r="O791" s="241"/>
      <c r="P791" s="241"/>
      <c r="Q791" s="241"/>
      <c r="R791" s="241"/>
      <c r="S791" s="241"/>
      <c r="T791" s="242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43" t="s">
        <v>208</v>
      </c>
      <c r="AU791" s="243" t="s">
        <v>81</v>
      </c>
      <c r="AV791" s="13" t="s">
        <v>79</v>
      </c>
      <c r="AW791" s="13" t="s">
        <v>33</v>
      </c>
      <c r="AX791" s="13" t="s">
        <v>72</v>
      </c>
      <c r="AY791" s="243" t="s">
        <v>196</v>
      </c>
    </row>
    <row r="792" s="13" customFormat="1">
      <c r="A792" s="13"/>
      <c r="B792" s="233"/>
      <c r="C792" s="234"/>
      <c r="D792" s="235" t="s">
        <v>208</v>
      </c>
      <c r="E792" s="236" t="s">
        <v>19</v>
      </c>
      <c r="F792" s="237" t="s">
        <v>3073</v>
      </c>
      <c r="G792" s="234"/>
      <c r="H792" s="236" t="s">
        <v>19</v>
      </c>
      <c r="I792" s="238"/>
      <c r="J792" s="234"/>
      <c r="K792" s="234"/>
      <c r="L792" s="239"/>
      <c r="M792" s="240"/>
      <c r="N792" s="241"/>
      <c r="O792" s="241"/>
      <c r="P792" s="241"/>
      <c r="Q792" s="241"/>
      <c r="R792" s="241"/>
      <c r="S792" s="241"/>
      <c r="T792" s="242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43" t="s">
        <v>208</v>
      </c>
      <c r="AU792" s="243" t="s">
        <v>81</v>
      </c>
      <c r="AV792" s="13" t="s">
        <v>79</v>
      </c>
      <c r="AW792" s="13" t="s">
        <v>33</v>
      </c>
      <c r="AX792" s="13" t="s">
        <v>72</v>
      </c>
      <c r="AY792" s="243" t="s">
        <v>196</v>
      </c>
    </row>
    <row r="793" s="13" customFormat="1">
      <c r="A793" s="13"/>
      <c r="B793" s="233"/>
      <c r="C793" s="234"/>
      <c r="D793" s="235" t="s">
        <v>208</v>
      </c>
      <c r="E793" s="236" t="s">
        <v>19</v>
      </c>
      <c r="F793" s="237" t="s">
        <v>401</v>
      </c>
      <c r="G793" s="234"/>
      <c r="H793" s="236" t="s">
        <v>19</v>
      </c>
      <c r="I793" s="238"/>
      <c r="J793" s="234"/>
      <c r="K793" s="234"/>
      <c r="L793" s="239"/>
      <c r="M793" s="240"/>
      <c r="N793" s="241"/>
      <c r="O793" s="241"/>
      <c r="P793" s="241"/>
      <c r="Q793" s="241"/>
      <c r="R793" s="241"/>
      <c r="S793" s="241"/>
      <c r="T793" s="242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43" t="s">
        <v>208</v>
      </c>
      <c r="AU793" s="243" t="s">
        <v>81</v>
      </c>
      <c r="AV793" s="13" t="s">
        <v>79</v>
      </c>
      <c r="AW793" s="13" t="s">
        <v>33</v>
      </c>
      <c r="AX793" s="13" t="s">
        <v>72</v>
      </c>
      <c r="AY793" s="243" t="s">
        <v>196</v>
      </c>
    </row>
    <row r="794" s="14" customFormat="1">
      <c r="A794" s="14"/>
      <c r="B794" s="244"/>
      <c r="C794" s="245"/>
      <c r="D794" s="235" t="s">
        <v>208</v>
      </c>
      <c r="E794" s="246" t="s">
        <v>19</v>
      </c>
      <c r="F794" s="247" t="s">
        <v>79</v>
      </c>
      <c r="G794" s="245"/>
      <c r="H794" s="248">
        <v>1</v>
      </c>
      <c r="I794" s="249"/>
      <c r="J794" s="245"/>
      <c r="K794" s="245"/>
      <c r="L794" s="250"/>
      <c r="M794" s="251"/>
      <c r="N794" s="252"/>
      <c r="O794" s="252"/>
      <c r="P794" s="252"/>
      <c r="Q794" s="252"/>
      <c r="R794" s="252"/>
      <c r="S794" s="252"/>
      <c r="T794" s="253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T794" s="254" t="s">
        <v>208</v>
      </c>
      <c r="AU794" s="254" t="s">
        <v>81</v>
      </c>
      <c r="AV794" s="14" t="s">
        <v>81</v>
      </c>
      <c r="AW794" s="14" t="s">
        <v>33</v>
      </c>
      <c r="AX794" s="14" t="s">
        <v>72</v>
      </c>
      <c r="AY794" s="254" t="s">
        <v>196</v>
      </c>
    </row>
    <row r="795" s="16" customFormat="1">
      <c r="A795" s="16"/>
      <c r="B795" s="266"/>
      <c r="C795" s="267"/>
      <c r="D795" s="235" t="s">
        <v>208</v>
      </c>
      <c r="E795" s="268" t="s">
        <v>19</v>
      </c>
      <c r="F795" s="269" t="s">
        <v>3189</v>
      </c>
      <c r="G795" s="267"/>
      <c r="H795" s="270">
        <v>20</v>
      </c>
      <c r="I795" s="271"/>
      <c r="J795" s="267"/>
      <c r="K795" s="267"/>
      <c r="L795" s="272"/>
      <c r="M795" s="273"/>
      <c r="N795" s="274"/>
      <c r="O795" s="274"/>
      <c r="P795" s="274"/>
      <c r="Q795" s="274"/>
      <c r="R795" s="274"/>
      <c r="S795" s="274"/>
      <c r="T795" s="275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T795" s="276" t="s">
        <v>208</v>
      </c>
      <c r="AU795" s="276" t="s">
        <v>81</v>
      </c>
      <c r="AV795" s="16" t="s">
        <v>226</v>
      </c>
      <c r="AW795" s="16" t="s">
        <v>33</v>
      </c>
      <c r="AX795" s="16" t="s">
        <v>79</v>
      </c>
      <c r="AY795" s="276" t="s">
        <v>196</v>
      </c>
    </row>
    <row r="796" s="14" customFormat="1">
      <c r="A796" s="14"/>
      <c r="B796" s="244"/>
      <c r="C796" s="245"/>
      <c r="D796" s="235" t="s">
        <v>208</v>
      </c>
      <c r="E796" s="246" t="s">
        <v>19</v>
      </c>
      <c r="F796" s="247" t="s">
        <v>3190</v>
      </c>
      <c r="G796" s="245"/>
      <c r="H796" s="248">
        <v>60</v>
      </c>
      <c r="I796" s="249"/>
      <c r="J796" s="245"/>
      <c r="K796" s="245"/>
      <c r="L796" s="250"/>
      <c r="M796" s="251"/>
      <c r="N796" s="252"/>
      <c r="O796" s="252"/>
      <c r="P796" s="252"/>
      <c r="Q796" s="252"/>
      <c r="R796" s="252"/>
      <c r="S796" s="252"/>
      <c r="T796" s="253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T796" s="254" t="s">
        <v>208</v>
      </c>
      <c r="AU796" s="254" t="s">
        <v>81</v>
      </c>
      <c r="AV796" s="14" t="s">
        <v>81</v>
      </c>
      <c r="AW796" s="14" t="s">
        <v>33</v>
      </c>
      <c r="AX796" s="14" t="s">
        <v>72</v>
      </c>
      <c r="AY796" s="254" t="s">
        <v>196</v>
      </c>
    </row>
    <row r="797" s="16" customFormat="1">
      <c r="A797" s="16"/>
      <c r="B797" s="266"/>
      <c r="C797" s="267"/>
      <c r="D797" s="235" t="s">
        <v>208</v>
      </c>
      <c r="E797" s="268" t="s">
        <v>19</v>
      </c>
      <c r="F797" s="269" t="s">
        <v>3191</v>
      </c>
      <c r="G797" s="267"/>
      <c r="H797" s="270">
        <v>60</v>
      </c>
      <c r="I797" s="271"/>
      <c r="J797" s="267"/>
      <c r="K797" s="267"/>
      <c r="L797" s="272"/>
      <c r="M797" s="273"/>
      <c r="N797" s="274"/>
      <c r="O797" s="274"/>
      <c r="P797" s="274"/>
      <c r="Q797" s="274"/>
      <c r="R797" s="274"/>
      <c r="S797" s="274"/>
      <c r="T797" s="275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T797" s="276" t="s">
        <v>208</v>
      </c>
      <c r="AU797" s="276" t="s">
        <v>81</v>
      </c>
      <c r="AV797" s="16" t="s">
        <v>226</v>
      </c>
      <c r="AW797" s="16" t="s">
        <v>33</v>
      </c>
      <c r="AX797" s="16" t="s">
        <v>72</v>
      </c>
      <c r="AY797" s="276" t="s">
        <v>196</v>
      </c>
    </row>
    <row r="798" s="2" customFormat="1" ht="16.5" customHeight="1">
      <c r="A798" s="41"/>
      <c r="B798" s="42"/>
      <c r="C798" s="280" t="s">
        <v>500</v>
      </c>
      <c r="D798" s="280" t="s">
        <v>407</v>
      </c>
      <c r="E798" s="281" t="s">
        <v>3192</v>
      </c>
      <c r="F798" s="282" t="s">
        <v>3193</v>
      </c>
      <c r="G798" s="283" t="s">
        <v>943</v>
      </c>
      <c r="H798" s="284">
        <v>60</v>
      </c>
      <c r="I798" s="285"/>
      <c r="J798" s="286">
        <f>ROUND(I798*H798,2)</f>
        <v>0</v>
      </c>
      <c r="K798" s="282" t="s">
        <v>203</v>
      </c>
      <c r="L798" s="287"/>
      <c r="M798" s="288" t="s">
        <v>19</v>
      </c>
      <c r="N798" s="289" t="s">
        <v>43</v>
      </c>
      <c r="O798" s="87"/>
      <c r="P798" s="224">
        <f>O798*H798</f>
        <v>0</v>
      </c>
      <c r="Q798" s="224">
        <v>0.0047200000000000002</v>
      </c>
      <c r="R798" s="224">
        <f>Q798*H798</f>
        <v>0.28320000000000001</v>
      </c>
      <c r="S798" s="224">
        <v>0</v>
      </c>
      <c r="T798" s="225">
        <f>S798*H798</f>
        <v>0</v>
      </c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R798" s="226" t="s">
        <v>284</v>
      </c>
      <c r="AT798" s="226" t="s">
        <v>407</v>
      </c>
      <c r="AU798" s="226" t="s">
        <v>81</v>
      </c>
      <c r="AY798" s="20" t="s">
        <v>196</v>
      </c>
      <c r="BE798" s="227">
        <f>IF(N798="základní",J798,0)</f>
        <v>0</v>
      </c>
      <c r="BF798" s="227">
        <f>IF(N798="snížená",J798,0)</f>
        <v>0</v>
      </c>
      <c r="BG798" s="227">
        <f>IF(N798="zákl. přenesená",J798,0)</f>
        <v>0</v>
      </c>
      <c r="BH798" s="227">
        <f>IF(N798="sníž. přenesená",J798,0)</f>
        <v>0</v>
      </c>
      <c r="BI798" s="227">
        <f>IF(N798="nulová",J798,0)</f>
        <v>0</v>
      </c>
      <c r="BJ798" s="20" t="s">
        <v>79</v>
      </c>
      <c r="BK798" s="227">
        <f>ROUND(I798*H798,2)</f>
        <v>0</v>
      </c>
      <c r="BL798" s="20" t="s">
        <v>204</v>
      </c>
      <c r="BM798" s="226" t="s">
        <v>3194</v>
      </c>
    </row>
    <row r="799" s="13" customFormat="1">
      <c r="A799" s="13"/>
      <c r="B799" s="233"/>
      <c r="C799" s="234"/>
      <c r="D799" s="235" t="s">
        <v>208</v>
      </c>
      <c r="E799" s="236" t="s">
        <v>19</v>
      </c>
      <c r="F799" s="237" t="s">
        <v>3188</v>
      </c>
      <c r="G799" s="234"/>
      <c r="H799" s="236" t="s">
        <v>19</v>
      </c>
      <c r="I799" s="238"/>
      <c r="J799" s="234"/>
      <c r="K799" s="234"/>
      <c r="L799" s="239"/>
      <c r="M799" s="240"/>
      <c r="N799" s="241"/>
      <c r="O799" s="241"/>
      <c r="P799" s="241"/>
      <c r="Q799" s="241"/>
      <c r="R799" s="241"/>
      <c r="S799" s="241"/>
      <c r="T799" s="242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43" t="s">
        <v>208</v>
      </c>
      <c r="AU799" s="243" t="s">
        <v>81</v>
      </c>
      <c r="AV799" s="13" t="s">
        <v>79</v>
      </c>
      <c r="AW799" s="13" t="s">
        <v>33</v>
      </c>
      <c r="AX799" s="13" t="s">
        <v>72</v>
      </c>
      <c r="AY799" s="243" t="s">
        <v>196</v>
      </c>
    </row>
    <row r="800" s="13" customFormat="1">
      <c r="A800" s="13"/>
      <c r="B800" s="233"/>
      <c r="C800" s="234"/>
      <c r="D800" s="235" t="s">
        <v>208</v>
      </c>
      <c r="E800" s="236" t="s">
        <v>19</v>
      </c>
      <c r="F800" s="237" t="s">
        <v>3061</v>
      </c>
      <c r="G800" s="234"/>
      <c r="H800" s="236" t="s">
        <v>19</v>
      </c>
      <c r="I800" s="238"/>
      <c r="J800" s="234"/>
      <c r="K800" s="234"/>
      <c r="L800" s="239"/>
      <c r="M800" s="240"/>
      <c r="N800" s="241"/>
      <c r="O800" s="241"/>
      <c r="P800" s="241"/>
      <c r="Q800" s="241"/>
      <c r="R800" s="241"/>
      <c r="S800" s="241"/>
      <c r="T800" s="242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43" t="s">
        <v>208</v>
      </c>
      <c r="AU800" s="243" t="s">
        <v>81</v>
      </c>
      <c r="AV800" s="13" t="s">
        <v>79</v>
      </c>
      <c r="AW800" s="13" t="s">
        <v>33</v>
      </c>
      <c r="AX800" s="13" t="s">
        <v>72</v>
      </c>
      <c r="AY800" s="243" t="s">
        <v>196</v>
      </c>
    </row>
    <row r="801" s="13" customFormat="1">
      <c r="A801" s="13"/>
      <c r="B801" s="233"/>
      <c r="C801" s="234"/>
      <c r="D801" s="235" t="s">
        <v>208</v>
      </c>
      <c r="E801" s="236" t="s">
        <v>19</v>
      </c>
      <c r="F801" s="237" t="s">
        <v>3062</v>
      </c>
      <c r="G801" s="234"/>
      <c r="H801" s="236" t="s">
        <v>19</v>
      </c>
      <c r="I801" s="238"/>
      <c r="J801" s="234"/>
      <c r="K801" s="234"/>
      <c r="L801" s="239"/>
      <c r="M801" s="240"/>
      <c r="N801" s="241"/>
      <c r="O801" s="241"/>
      <c r="P801" s="241"/>
      <c r="Q801" s="241"/>
      <c r="R801" s="241"/>
      <c r="S801" s="241"/>
      <c r="T801" s="242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43" t="s">
        <v>208</v>
      </c>
      <c r="AU801" s="243" t="s">
        <v>81</v>
      </c>
      <c r="AV801" s="13" t="s">
        <v>79</v>
      </c>
      <c r="AW801" s="13" t="s">
        <v>33</v>
      </c>
      <c r="AX801" s="13" t="s">
        <v>72</v>
      </c>
      <c r="AY801" s="243" t="s">
        <v>196</v>
      </c>
    </row>
    <row r="802" s="13" customFormat="1">
      <c r="A802" s="13"/>
      <c r="B802" s="233"/>
      <c r="C802" s="234"/>
      <c r="D802" s="235" t="s">
        <v>208</v>
      </c>
      <c r="E802" s="236" t="s">
        <v>19</v>
      </c>
      <c r="F802" s="237" t="s">
        <v>3063</v>
      </c>
      <c r="G802" s="234"/>
      <c r="H802" s="236" t="s">
        <v>19</v>
      </c>
      <c r="I802" s="238"/>
      <c r="J802" s="234"/>
      <c r="K802" s="234"/>
      <c r="L802" s="239"/>
      <c r="M802" s="240"/>
      <c r="N802" s="241"/>
      <c r="O802" s="241"/>
      <c r="P802" s="241"/>
      <c r="Q802" s="241"/>
      <c r="R802" s="241"/>
      <c r="S802" s="241"/>
      <c r="T802" s="242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43" t="s">
        <v>208</v>
      </c>
      <c r="AU802" s="243" t="s">
        <v>81</v>
      </c>
      <c r="AV802" s="13" t="s">
        <v>79</v>
      </c>
      <c r="AW802" s="13" t="s">
        <v>33</v>
      </c>
      <c r="AX802" s="13" t="s">
        <v>72</v>
      </c>
      <c r="AY802" s="243" t="s">
        <v>196</v>
      </c>
    </row>
    <row r="803" s="13" customFormat="1">
      <c r="A803" s="13"/>
      <c r="B803" s="233"/>
      <c r="C803" s="234"/>
      <c r="D803" s="235" t="s">
        <v>208</v>
      </c>
      <c r="E803" s="236" t="s">
        <v>19</v>
      </c>
      <c r="F803" s="237" t="s">
        <v>489</v>
      </c>
      <c r="G803" s="234"/>
      <c r="H803" s="236" t="s">
        <v>19</v>
      </c>
      <c r="I803" s="238"/>
      <c r="J803" s="234"/>
      <c r="K803" s="234"/>
      <c r="L803" s="239"/>
      <c r="M803" s="240"/>
      <c r="N803" s="241"/>
      <c r="O803" s="241"/>
      <c r="P803" s="241"/>
      <c r="Q803" s="241"/>
      <c r="R803" s="241"/>
      <c r="S803" s="241"/>
      <c r="T803" s="242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43" t="s">
        <v>208</v>
      </c>
      <c r="AU803" s="243" t="s">
        <v>81</v>
      </c>
      <c r="AV803" s="13" t="s">
        <v>79</v>
      </c>
      <c r="AW803" s="13" t="s">
        <v>33</v>
      </c>
      <c r="AX803" s="13" t="s">
        <v>72</v>
      </c>
      <c r="AY803" s="243" t="s">
        <v>196</v>
      </c>
    </row>
    <row r="804" s="14" customFormat="1">
      <c r="A804" s="14"/>
      <c r="B804" s="244"/>
      <c r="C804" s="245"/>
      <c r="D804" s="235" t="s">
        <v>208</v>
      </c>
      <c r="E804" s="246" t="s">
        <v>19</v>
      </c>
      <c r="F804" s="247" t="s">
        <v>79</v>
      </c>
      <c r="G804" s="245"/>
      <c r="H804" s="248">
        <v>1</v>
      </c>
      <c r="I804" s="249"/>
      <c r="J804" s="245"/>
      <c r="K804" s="245"/>
      <c r="L804" s="250"/>
      <c r="M804" s="251"/>
      <c r="N804" s="252"/>
      <c r="O804" s="252"/>
      <c r="P804" s="252"/>
      <c r="Q804" s="252"/>
      <c r="R804" s="252"/>
      <c r="S804" s="252"/>
      <c r="T804" s="253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T804" s="254" t="s">
        <v>208</v>
      </c>
      <c r="AU804" s="254" t="s">
        <v>81</v>
      </c>
      <c r="AV804" s="14" t="s">
        <v>81</v>
      </c>
      <c r="AW804" s="14" t="s">
        <v>33</v>
      </c>
      <c r="AX804" s="14" t="s">
        <v>72</v>
      </c>
      <c r="AY804" s="254" t="s">
        <v>196</v>
      </c>
    </row>
    <row r="805" s="13" customFormat="1">
      <c r="A805" s="13"/>
      <c r="B805" s="233"/>
      <c r="C805" s="234"/>
      <c r="D805" s="235" t="s">
        <v>208</v>
      </c>
      <c r="E805" s="236" t="s">
        <v>19</v>
      </c>
      <c r="F805" s="237" t="s">
        <v>3061</v>
      </c>
      <c r="G805" s="234"/>
      <c r="H805" s="236" t="s">
        <v>19</v>
      </c>
      <c r="I805" s="238"/>
      <c r="J805" s="234"/>
      <c r="K805" s="234"/>
      <c r="L805" s="239"/>
      <c r="M805" s="240"/>
      <c r="N805" s="241"/>
      <c r="O805" s="241"/>
      <c r="P805" s="241"/>
      <c r="Q805" s="241"/>
      <c r="R805" s="241"/>
      <c r="S805" s="241"/>
      <c r="T805" s="242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43" t="s">
        <v>208</v>
      </c>
      <c r="AU805" s="243" t="s">
        <v>81</v>
      </c>
      <c r="AV805" s="13" t="s">
        <v>79</v>
      </c>
      <c r="AW805" s="13" t="s">
        <v>33</v>
      </c>
      <c r="AX805" s="13" t="s">
        <v>72</v>
      </c>
      <c r="AY805" s="243" t="s">
        <v>196</v>
      </c>
    </row>
    <row r="806" s="13" customFormat="1">
      <c r="A806" s="13"/>
      <c r="B806" s="233"/>
      <c r="C806" s="234"/>
      <c r="D806" s="235" t="s">
        <v>208</v>
      </c>
      <c r="E806" s="236" t="s">
        <v>19</v>
      </c>
      <c r="F806" s="237" t="s">
        <v>3062</v>
      </c>
      <c r="G806" s="234"/>
      <c r="H806" s="236" t="s">
        <v>19</v>
      </c>
      <c r="I806" s="238"/>
      <c r="J806" s="234"/>
      <c r="K806" s="234"/>
      <c r="L806" s="239"/>
      <c r="M806" s="240"/>
      <c r="N806" s="241"/>
      <c r="O806" s="241"/>
      <c r="P806" s="241"/>
      <c r="Q806" s="241"/>
      <c r="R806" s="241"/>
      <c r="S806" s="241"/>
      <c r="T806" s="242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43" t="s">
        <v>208</v>
      </c>
      <c r="AU806" s="243" t="s">
        <v>81</v>
      </c>
      <c r="AV806" s="13" t="s">
        <v>79</v>
      </c>
      <c r="AW806" s="13" t="s">
        <v>33</v>
      </c>
      <c r="AX806" s="13" t="s">
        <v>72</v>
      </c>
      <c r="AY806" s="243" t="s">
        <v>196</v>
      </c>
    </row>
    <row r="807" s="13" customFormat="1">
      <c r="A807" s="13"/>
      <c r="B807" s="233"/>
      <c r="C807" s="234"/>
      <c r="D807" s="235" t="s">
        <v>208</v>
      </c>
      <c r="E807" s="236" t="s">
        <v>19</v>
      </c>
      <c r="F807" s="237" t="s">
        <v>3063</v>
      </c>
      <c r="G807" s="234"/>
      <c r="H807" s="236" t="s">
        <v>19</v>
      </c>
      <c r="I807" s="238"/>
      <c r="J807" s="234"/>
      <c r="K807" s="234"/>
      <c r="L807" s="239"/>
      <c r="M807" s="240"/>
      <c r="N807" s="241"/>
      <c r="O807" s="241"/>
      <c r="P807" s="241"/>
      <c r="Q807" s="241"/>
      <c r="R807" s="241"/>
      <c r="S807" s="241"/>
      <c r="T807" s="242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43" t="s">
        <v>208</v>
      </c>
      <c r="AU807" s="243" t="s">
        <v>81</v>
      </c>
      <c r="AV807" s="13" t="s">
        <v>79</v>
      </c>
      <c r="AW807" s="13" t="s">
        <v>33</v>
      </c>
      <c r="AX807" s="13" t="s">
        <v>72</v>
      </c>
      <c r="AY807" s="243" t="s">
        <v>196</v>
      </c>
    </row>
    <row r="808" s="13" customFormat="1">
      <c r="A808" s="13"/>
      <c r="B808" s="233"/>
      <c r="C808" s="234"/>
      <c r="D808" s="235" t="s">
        <v>208</v>
      </c>
      <c r="E808" s="236" t="s">
        <v>19</v>
      </c>
      <c r="F808" s="237" t="s">
        <v>401</v>
      </c>
      <c r="G808" s="234"/>
      <c r="H808" s="236" t="s">
        <v>19</v>
      </c>
      <c r="I808" s="238"/>
      <c r="J808" s="234"/>
      <c r="K808" s="234"/>
      <c r="L808" s="239"/>
      <c r="M808" s="240"/>
      <c r="N808" s="241"/>
      <c r="O808" s="241"/>
      <c r="P808" s="241"/>
      <c r="Q808" s="241"/>
      <c r="R808" s="241"/>
      <c r="S808" s="241"/>
      <c r="T808" s="242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43" t="s">
        <v>208</v>
      </c>
      <c r="AU808" s="243" t="s">
        <v>81</v>
      </c>
      <c r="AV808" s="13" t="s">
        <v>79</v>
      </c>
      <c r="AW808" s="13" t="s">
        <v>33</v>
      </c>
      <c r="AX808" s="13" t="s">
        <v>72</v>
      </c>
      <c r="AY808" s="243" t="s">
        <v>196</v>
      </c>
    </row>
    <row r="809" s="14" customFormat="1">
      <c r="A809" s="14"/>
      <c r="B809" s="244"/>
      <c r="C809" s="245"/>
      <c r="D809" s="235" t="s">
        <v>208</v>
      </c>
      <c r="E809" s="246" t="s">
        <v>19</v>
      </c>
      <c r="F809" s="247" t="s">
        <v>81</v>
      </c>
      <c r="G809" s="245"/>
      <c r="H809" s="248">
        <v>2</v>
      </c>
      <c r="I809" s="249"/>
      <c r="J809" s="245"/>
      <c r="K809" s="245"/>
      <c r="L809" s="250"/>
      <c r="M809" s="251"/>
      <c r="N809" s="252"/>
      <c r="O809" s="252"/>
      <c r="P809" s="252"/>
      <c r="Q809" s="252"/>
      <c r="R809" s="252"/>
      <c r="S809" s="252"/>
      <c r="T809" s="253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T809" s="254" t="s">
        <v>208</v>
      </c>
      <c r="AU809" s="254" t="s">
        <v>81</v>
      </c>
      <c r="AV809" s="14" t="s">
        <v>81</v>
      </c>
      <c r="AW809" s="14" t="s">
        <v>33</v>
      </c>
      <c r="AX809" s="14" t="s">
        <v>72</v>
      </c>
      <c r="AY809" s="254" t="s">
        <v>196</v>
      </c>
    </row>
    <row r="810" s="13" customFormat="1">
      <c r="A810" s="13"/>
      <c r="B810" s="233"/>
      <c r="C810" s="234"/>
      <c r="D810" s="235" t="s">
        <v>208</v>
      </c>
      <c r="E810" s="236" t="s">
        <v>19</v>
      </c>
      <c r="F810" s="237" t="s">
        <v>3061</v>
      </c>
      <c r="G810" s="234"/>
      <c r="H810" s="236" t="s">
        <v>19</v>
      </c>
      <c r="I810" s="238"/>
      <c r="J810" s="234"/>
      <c r="K810" s="234"/>
      <c r="L810" s="239"/>
      <c r="M810" s="240"/>
      <c r="N810" s="241"/>
      <c r="O810" s="241"/>
      <c r="P810" s="241"/>
      <c r="Q810" s="241"/>
      <c r="R810" s="241"/>
      <c r="S810" s="241"/>
      <c r="T810" s="242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43" t="s">
        <v>208</v>
      </c>
      <c r="AU810" s="243" t="s">
        <v>81</v>
      </c>
      <c r="AV810" s="13" t="s">
        <v>79</v>
      </c>
      <c r="AW810" s="13" t="s">
        <v>33</v>
      </c>
      <c r="AX810" s="13" t="s">
        <v>72</v>
      </c>
      <c r="AY810" s="243" t="s">
        <v>196</v>
      </c>
    </row>
    <row r="811" s="13" customFormat="1">
      <c r="A811" s="13"/>
      <c r="B811" s="233"/>
      <c r="C811" s="234"/>
      <c r="D811" s="235" t="s">
        <v>208</v>
      </c>
      <c r="E811" s="236" t="s">
        <v>19</v>
      </c>
      <c r="F811" s="237" t="s">
        <v>3062</v>
      </c>
      <c r="G811" s="234"/>
      <c r="H811" s="236" t="s">
        <v>19</v>
      </c>
      <c r="I811" s="238"/>
      <c r="J811" s="234"/>
      <c r="K811" s="234"/>
      <c r="L811" s="239"/>
      <c r="M811" s="240"/>
      <c r="N811" s="241"/>
      <c r="O811" s="241"/>
      <c r="P811" s="241"/>
      <c r="Q811" s="241"/>
      <c r="R811" s="241"/>
      <c r="S811" s="241"/>
      <c r="T811" s="242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43" t="s">
        <v>208</v>
      </c>
      <c r="AU811" s="243" t="s">
        <v>81</v>
      </c>
      <c r="AV811" s="13" t="s">
        <v>79</v>
      </c>
      <c r="AW811" s="13" t="s">
        <v>33</v>
      </c>
      <c r="AX811" s="13" t="s">
        <v>72</v>
      </c>
      <c r="AY811" s="243" t="s">
        <v>196</v>
      </c>
    </row>
    <row r="812" s="13" customFormat="1">
      <c r="A812" s="13"/>
      <c r="B812" s="233"/>
      <c r="C812" s="234"/>
      <c r="D812" s="235" t="s">
        <v>208</v>
      </c>
      <c r="E812" s="236" t="s">
        <v>19</v>
      </c>
      <c r="F812" s="237" t="s">
        <v>3063</v>
      </c>
      <c r="G812" s="234"/>
      <c r="H812" s="236" t="s">
        <v>19</v>
      </c>
      <c r="I812" s="238"/>
      <c r="J812" s="234"/>
      <c r="K812" s="234"/>
      <c r="L812" s="239"/>
      <c r="M812" s="240"/>
      <c r="N812" s="241"/>
      <c r="O812" s="241"/>
      <c r="P812" s="241"/>
      <c r="Q812" s="241"/>
      <c r="R812" s="241"/>
      <c r="S812" s="241"/>
      <c r="T812" s="242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43" t="s">
        <v>208</v>
      </c>
      <c r="AU812" s="243" t="s">
        <v>81</v>
      </c>
      <c r="AV812" s="13" t="s">
        <v>79</v>
      </c>
      <c r="AW812" s="13" t="s">
        <v>33</v>
      </c>
      <c r="AX812" s="13" t="s">
        <v>72</v>
      </c>
      <c r="AY812" s="243" t="s">
        <v>196</v>
      </c>
    </row>
    <row r="813" s="13" customFormat="1">
      <c r="A813" s="13"/>
      <c r="B813" s="233"/>
      <c r="C813" s="234"/>
      <c r="D813" s="235" t="s">
        <v>208</v>
      </c>
      <c r="E813" s="236" t="s">
        <v>19</v>
      </c>
      <c r="F813" s="237" t="s">
        <v>401</v>
      </c>
      <c r="G813" s="234"/>
      <c r="H813" s="236" t="s">
        <v>19</v>
      </c>
      <c r="I813" s="238"/>
      <c r="J813" s="234"/>
      <c r="K813" s="234"/>
      <c r="L813" s="239"/>
      <c r="M813" s="240"/>
      <c r="N813" s="241"/>
      <c r="O813" s="241"/>
      <c r="P813" s="241"/>
      <c r="Q813" s="241"/>
      <c r="R813" s="241"/>
      <c r="S813" s="241"/>
      <c r="T813" s="242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43" t="s">
        <v>208</v>
      </c>
      <c r="AU813" s="243" t="s">
        <v>81</v>
      </c>
      <c r="AV813" s="13" t="s">
        <v>79</v>
      </c>
      <c r="AW813" s="13" t="s">
        <v>33</v>
      </c>
      <c r="AX813" s="13" t="s">
        <v>72</v>
      </c>
      <c r="AY813" s="243" t="s">
        <v>196</v>
      </c>
    </row>
    <row r="814" s="14" customFormat="1">
      <c r="A814" s="14"/>
      <c r="B814" s="244"/>
      <c r="C814" s="245"/>
      <c r="D814" s="235" t="s">
        <v>208</v>
      </c>
      <c r="E814" s="246" t="s">
        <v>19</v>
      </c>
      <c r="F814" s="247" t="s">
        <v>241</v>
      </c>
      <c r="G814" s="245"/>
      <c r="H814" s="248">
        <v>5</v>
      </c>
      <c r="I814" s="249"/>
      <c r="J814" s="245"/>
      <c r="K814" s="245"/>
      <c r="L814" s="250"/>
      <c r="M814" s="251"/>
      <c r="N814" s="252"/>
      <c r="O814" s="252"/>
      <c r="P814" s="252"/>
      <c r="Q814" s="252"/>
      <c r="R814" s="252"/>
      <c r="S814" s="252"/>
      <c r="T814" s="253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T814" s="254" t="s">
        <v>208</v>
      </c>
      <c r="AU814" s="254" t="s">
        <v>81</v>
      </c>
      <c r="AV814" s="14" t="s">
        <v>81</v>
      </c>
      <c r="AW814" s="14" t="s">
        <v>33</v>
      </c>
      <c r="AX814" s="14" t="s">
        <v>72</v>
      </c>
      <c r="AY814" s="254" t="s">
        <v>196</v>
      </c>
    </row>
    <row r="815" s="13" customFormat="1">
      <c r="A815" s="13"/>
      <c r="B815" s="233"/>
      <c r="C815" s="234"/>
      <c r="D815" s="235" t="s">
        <v>208</v>
      </c>
      <c r="E815" s="236" t="s">
        <v>19</v>
      </c>
      <c r="F815" s="237" t="s">
        <v>3061</v>
      </c>
      <c r="G815" s="234"/>
      <c r="H815" s="236" t="s">
        <v>19</v>
      </c>
      <c r="I815" s="238"/>
      <c r="J815" s="234"/>
      <c r="K815" s="234"/>
      <c r="L815" s="239"/>
      <c r="M815" s="240"/>
      <c r="N815" s="241"/>
      <c r="O815" s="241"/>
      <c r="P815" s="241"/>
      <c r="Q815" s="241"/>
      <c r="R815" s="241"/>
      <c r="S815" s="241"/>
      <c r="T815" s="242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43" t="s">
        <v>208</v>
      </c>
      <c r="AU815" s="243" t="s">
        <v>81</v>
      </c>
      <c r="AV815" s="13" t="s">
        <v>79</v>
      </c>
      <c r="AW815" s="13" t="s">
        <v>33</v>
      </c>
      <c r="AX815" s="13" t="s">
        <v>72</v>
      </c>
      <c r="AY815" s="243" t="s">
        <v>196</v>
      </c>
    </row>
    <row r="816" s="13" customFormat="1">
      <c r="A816" s="13"/>
      <c r="B816" s="233"/>
      <c r="C816" s="234"/>
      <c r="D816" s="235" t="s">
        <v>208</v>
      </c>
      <c r="E816" s="236" t="s">
        <v>19</v>
      </c>
      <c r="F816" s="237" t="s">
        <v>3064</v>
      </c>
      <c r="G816" s="234"/>
      <c r="H816" s="236" t="s">
        <v>19</v>
      </c>
      <c r="I816" s="238"/>
      <c r="J816" s="234"/>
      <c r="K816" s="234"/>
      <c r="L816" s="239"/>
      <c r="M816" s="240"/>
      <c r="N816" s="241"/>
      <c r="O816" s="241"/>
      <c r="P816" s="241"/>
      <c r="Q816" s="241"/>
      <c r="R816" s="241"/>
      <c r="S816" s="241"/>
      <c r="T816" s="242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43" t="s">
        <v>208</v>
      </c>
      <c r="AU816" s="243" t="s">
        <v>81</v>
      </c>
      <c r="AV816" s="13" t="s">
        <v>79</v>
      </c>
      <c r="AW816" s="13" t="s">
        <v>33</v>
      </c>
      <c r="AX816" s="13" t="s">
        <v>72</v>
      </c>
      <c r="AY816" s="243" t="s">
        <v>196</v>
      </c>
    </row>
    <row r="817" s="13" customFormat="1">
      <c r="A817" s="13"/>
      <c r="B817" s="233"/>
      <c r="C817" s="234"/>
      <c r="D817" s="235" t="s">
        <v>208</v>
      </c>
      <c r="E817" s="236" t="s">
        <v>19</v>
      </c>
      <c r="F817" s="237" t="s">
        <v>3065</v>
      </c>
      <c r="G817" s="234"/>
      <c r="H817" s="236" t="s">
        <v>19</v>
      </c>
      <c r="I817" s="238"/>
      <c r="J817" s="234"/>
      <c r="K817" s="234"/>
      <c r="L817" s="239"/>
      <c r="M817" s="240"/>
      <c r="N817" s="241"/>
      <c r="O817" s="241"/>
      <c r="P817" s="241"/>
      <c r="Q817" s="241"/>
      <c r="R817" s="241"/>
      <c r="S817" s="241"/>
      <c r="T817" s="242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43" t="s">
        <v>208</v>
      </c>
      <c r="AU817" s="243" t="s">
        <v>81</v>
      </c>
      <c r="AV817" s="13" t="s">
        <v>79</v>
      </c>
      <c r="AW817" s="13" t="s">
        <v>33</v>
      </c>
      <c r="AX817" s="13" t="s">
        <v>72</v>
      </c>
      <c r="AY817" s="243" t="s">
        <v>196</v>
      </c>
    </row>
    <row r="818" s="13" customFormat="1">
      <c r="A818" s="13"/>
      <c r="B818" s="233"/>
      <c r="C818" s="234"/>
      <c r="D818" s="235" t="s">
        <v>208</v>
      </c>
      <c r="E818" s="236" t="s">
        <v>19</v>
      </c>
      <c r="F818" s="237" t="s">
        <v>487</v>
      </c>
      <c r="G818" s="234"/>
      <c r="H818" s="236" t="s">
        <v>19</v>
      </c>
      <c r="I818" s="238"/>
      <c r="J818" s="234"/>
      <c r="K818" s="234"/>
      <c r="L818" s="239"/>
      <c r="M818" s="240"/>
      <c r="N818" s="241"/>
      <c r="O818" s="241"/>
      <c r="P818" s="241"/>
      <c r="Q818" s="241"/>
      <c r="R818" s="241"/>
      <c r="S818" s="241"/>
      <c r="T818" s="242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43" t="s">
        <v>208</v>
      </c>
      <c r="AU818" s="243" t="s">
        <v>81</v>
      </c>
      <c r="AV818" s="13" t="s">
        <v>79</v>
      </c>
      <c r="AW818" s="13" t="s">
        <v>33</v>
      </c>
      <c r="AX818" s="13" t="s">
        <v>72</v>
      </c>
      <c r="AY818" s="243" t="s">
        <v>196</v>
      </c>
    </row>
    <row r="819" s="14" customFormat="1">
      <c r="A819" s="14"/>
      <c r="B819" s="244"/>
      <c r="C819" s="245"/>
      <c r="D819" s="235" t="s">
        <v>208</v>
      </c>
      <c r="E819" s="246" t="s">
        <v>19</v>
      </c>
      <c r="F819" s="247" t="s">
        <v>81</v>
      </c>
      <c r="G819" s="245"/>
      <c r="H819" s="248">
        <v>2</v>
      </c>
      <c r="I819" s="249"/>
      <c r="J819" s="245"/>
      <c r="K819" s="245"/>
      <c r="L819" s="250"/>
      <c r="M819" s="251"/>
      <c r="N819" s="252"/>
      <c r="O819" s="252"/>
      <c r="P819" s="252"/>
      <c r="Q819" s="252"/>
      <c r="R819" s="252"/>
      <c r="S819" s="252"/>
      <c r="T819" s="253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T819" s="254" t="s">
        <v>208</v>
      </c>
      <c r="AU819" s="254" t="s">
        <v>81</v>
      </c>
      <c r="AV819" s="14" t="s">
        <v>81</v>
      </c>
      <c r="AW819" s="14" t="s">
        <v>33</v>
      </c>
      <c r="AX819" s="14" t="s">
        <v>72</v>
      </c>
      <c r="AY819" s="254" t="s">
        <v>196</v>
      </c>
    </row>
    <row r="820" s="13" customFormat="1">
      <c r="A820" s="13"/>
      <c r="B820" s="233"/>
      <c r="C820" s="234"/>
      <c r="D820" s="235" t="s">
        <v>208</v>
      </c>
      <c r="E820" s="236" t="s">
        <v>19</v>
      </c>
      <c r="F820" s="237" t="s">
        <v>3061</v>
      </c>
      <c r="G820" s="234"/>
      <c r="H820" s="236" t="s">
        <v>19</v>
      </c>
      <c r="I820" s="238"/>
      <c r="J820" s="234"/>
      <c r="K820" s="234"/>
      <c r="L820" s="239"/>
      <c r="M820" s="240"/>
      <c r="N820" s="241"/>
      <c r="O820" s="241"/>
      <c r="P820" s="241"/>
      <c r="Q820" s="241"/>
      <c r="R820" s="241"/>
      <c r="S820" s="241"/>
      <c r="T820" s="242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43" t="s">
        <v>208</v>
      </c>
      <c r="AU820" s="243" t="s">
        <v>81</v>
      </c>
      <c r="AV820" s="13" t="s">
        <v>79</v>
      </c>
      <c r="AW820" s="13" t="s">
        <v>33</v>
      </c>
      <c r="AX820" s="13" t="s">
        <v>72</v>
      </c>
      <c r="AY820" s="243" t="s">
        <v>196</v>
      </c>
    </row>
    <row r="821" s="13" customFormat="1">
      <c r="A821" s="13"/>
      <c r="B821" s="233"/>
      <c r="C821" s="234"/>
      <c r="D821" s="235" t="s">
        <v>208</v>
      </c>
      <c r="E821" s="236" t="s">
        <v>19</v>
      </c>
      <c r="F821" s="237" t="s">
        <v>3066</v>
      </c>
      <c r="G821" s="234"/>
      <c r="H821" s="236" t="s">
        <v>19</v>
      </c>
      <c r="I821" s="238"/>
      <c r="J821" s="234"/>
      <c r="K821" s="234"/>
      <c r="L821" s="239"/>
      <c r="M821" s="240"/>
      <c r="N821" s="241"/>
      <c r="O821" s="241"/>
      <c r="P821" s="241"/>
      <c r="Q821" s="241"/>
      <c r="R821" s="241"/>
      <c r="S821" s="241"/>
      <c r="T821" s="242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43" t="s">
        <v>208</v>
      </c>
      <c r="AU821" s="243" t="s">
        <v>81</v>
      </c>
      <c r="AV821" s="13" t="s">
        <v>79</v>
      </c>
      <c r="AW821" s="13" t="s">
        <v>33</v>
      </c>
      <c r="AX821" s="13" t="s">
        <v>72</v>
      </c>
      <c r="AY821" s="243" t="s">
        <v>196</v>
      </c>
    </row>
    <row r="822" s="13" customFormat="1">
      <c r="A822" s="13"/>
      <c r="B822" s="233"/>
      <c r="C822" s="234"/>
      <c r="D822" s="235" t="s">
        <v>208</v>
      </c>
      <c r="E822" s="236" t="s">
        <v>19</v>
      </c>
      <c r="F822" s="237" t="s">
        <v>3067</v>
      </c>
      <c r="G822" s="234"/>
      <c r="H822" s="236" t="s">
        <v>19</v>
      </c>
      <c r="I822" s="238"/>
      <c r="J822" s="234"/>
      <c r="K822" s="234"/>
      <c r="L822" s="239"/>
      <c r="M822" s="240"/>
      <c r="N822" s="241"/>
      <c r="O822" s="241"/>
      <c r="P822" s="241"/>
      <c r="Q822" s="241"/>
      <c r="R822" s="241"/>
      <c r="S822" s="241"/>
      <c r="T822" s="242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43" t="s">
        <v>208</v>
      </c>
      <c r="AU822" s="243" t="s">
        <v>81</v>
      </c>
      <c r="AV822" s="13" t="s">
        <v>79</v>
      </c>
      <c r="AW822" s="13" t="s">
        <v>33</v>
      </c>
      <c r="AX822" s="13" t="s">
        <v>72</v>
      </c>
      <c r="AY822" s="243" t="s">
        <v>196</v>
      </c>
    </row>
    <row r="823" s="13" customFormat="1">
      <c r="A823" s="13"/>
      <c r="B823" s="233"/>
      <c r="C823" s="234"/>
      <c r="D823" s="235" t="s">
        <v>208</v>
      </c>
      <c r="E823" s="236" t="s">
        <v>19</v>
      </c>
      <c r="F823" s="237" t="s">
        <v>401</v>
      </c>
      <c r="G823" s="234"/>
      <c r="H823" s="236" t="s">
        <v>19</v>
      </c>
      <c r="I823" s="238"/>
      <c r="J823" s="234"/>
      <c r="K823" s="234"/>
      <c r="L823" s="239"/>
      <c r="M823" s="240"/>
      <c r="N823" s="241"/>
      <c r="O823" s="241"/>
      <c r="P823" s="241"/>
      <c r="Q823" s="241"/>
      <c r="R823" s="241"/>
      <c r="S823" s="241"/>
      <c r="T823" s="242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43" t="s">
        <v>208</v>
      </c>
      <c r="AU823" s="243" t="s">
        <v>81</v>
      </c>
      <c r="AV823" s="13" t="s">
        <v>79</v>
      </c>
      <c r="AW823" s="13" t="s">
        <v>33</v>
      </c>
      <c r="AX823" s="13" t="s">
        <v>72</v>
      </c>
      <c r="AY823" s="243" t="s">
        <v>196</v>
      </c>
    </row>
    <row r="824" s="14" customFormat="1">
      <c r="A824" s="14"/>
      <c r="B824" s="244"/>
      <c r="C824" s="245"/>
      <c r="D824" s="235" t="s">
        <v>208</v>
      </c>
      <c r="E824" s="246" t="s">
        <v>19</v>
      </c>
      <c r="F824" s="247" t="s">
        <v>79</v>
      </c>
      <c r="G824" s="245"/>
      <c r="H824" s="248">
        <v>1</v>
      </c>
      <c r="I824" s="249"/>
      <c r="J824" s="245"/>
      <c r="K824" s="245"/>
      <c r="L824" s="250"/>
      <c r="M824" s="251"/>
      <c r="N824" s="252"/>
      <c r="O824" s="252"/>
      <c r="P824" s="252"/>
      <c r="Q824" s="252"/>
      <c r="R824" s="252"/>
      <c r="S824" s="252"/>
      <c r="T824" s="253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T824" s="254" t="s">
        <v>208</v>
      </c>
      <c r="AU824" s="254" t="s">
        <v>81</v>
      </c>
      <c r="AV824" s="14" t="s">
        <v>81</v>
      </c>
      <c r="AW824" s="14" t="s">
        <v>33</v>
      </c>
      <c r="AX824" s="14" t="s">
        <v>72</v>
      </c>
      <c r="AY824" s="254" t="s">
        <v>196</v>
      </c>
    </row>
    <row r="825" s="13" customFormat="1">
      <c r="A825" s="13"/>
      <c r="B825" s="233"/>
      <c r="C825" s="234"/>
      <c r="D825" s="235" t="s">
        <v>208</v>
      </c>
      <c r="E825" s="236" t="s">
        <v>19</v>
      </c>
      <c r="F825" s="237" t="s">
        <v>3061</v>
      </c>
      <c r="G825" s="234"/>
      <c r="H825" s="236" t="s">
        <v>19</v>
      </c>
      <c r="I825" s="238"/>
      <c r="J825" s="234"/>
      <c r="K825" s="234"/>
      <c r="L825" s="239"/>
      <c r="M825" s="240"/>
      <c r="N825" s="241"/>
      <c r="O825" s="241"/>
      <c r="P825" s="241"/>
      <c r="Q825" s="241"/>
      <c r="R825" s="241"/>
      <c r="S825" s="241"/>
      <c r="T825" s="242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43" t="s">
        <v>208</v>
      </c>
      <c r="AU825" s="243" t="s">
        <v>81</v>
      </c>
      <c r="AV825" s="13" t="s">
        <v>79</v>
      </c>
      <c r="AW825" s="13" t="s">
        <v>33</v>
      </c>
      <c r="AX825" s="13" t="s">
        <v>72</v>
      </c>
      <c r="AY825" s="243" t="s">
        <v>196</v>
      </c>
    </row>
    <row r="826" s="13" customFormat="1">
      <c r="A826" s="13"/>
      <c r="B826" s="233"/>
      <c r="C826" s="234"/>
      <c r="D826" s="235" t="s">
        <v>208</v>
      </c>
      <c r="E826" s="236" t="s">
        <v>19</v>
      </c>
      <c r="F826" s="237" t="s">
        <v>3068</v>
      </c>
      <c r="G826" s="234"/>
      <c r="H826" s="236" t="s">
        <v>19</v>
      </c>
      <c r="I826" s="238"/>
      <c r="J826" s="234"/>
      <c r="K826" s="234"/>
      <c r="L826" s="239"/>
      <c r="M826" s="240"/>
      <c r="N826" s="241"/>
      <c r="O826" s="241"/>
      <c r="P826" s="241"/>
      <c r="Q826" s="241"/>
      <c r="R826" s="241"/>
      <c r="S826" s="241"/>
      <c r="T826" s="242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43" t="s">
        <v>208</v>
      </c>
      <c r="AU826" s="243" t="s">
        <v>81</v>
      </c>
      <c r="AV826" s="13" t="s">
        <v>79</v>
      </c>
      <c r="AW826" s="13" t="s">
        <v>33</v>
      </c>
      <c r="AX826" s="13" t="s">
        <v>72</v>
      </c>
      <c r="AY826" s="243" t="s">
        <v>196</v>
      </c>
    </row>
    <row r="827" s="13" customFormat="1">
      <c r="A827" s="13"/>
      <c r="B827" s="233"/>
      <c r="C827" s="234"/>
      <c r="D827" s="235" t="s">
        <v>208</v>
      </c>
      <c r="E827" s="236" t="s">
        <v>19</v>
      </c>
      <c r="F827" s="237" t="s">
        <v>3069</v>
      </c>
      <c r="G827" s="234"/>
      <c r="H827" s="236" t="s">
        <v>19</v>
      </c>
      <c r="I827" s="238"/>
      <c r="J827" s="234"/>
      <c r="K827" s="234"/>
      <c r="L827" s="239"/>
      <c r="M827" s="240"/>
      <c r="N827" s="241"/>
      <c r="O827" s="241"/>
      <c r="P827" s="241"/>
      <c r="Q827" s="241"/>
      <c r="R827" s="241"/>
      <c r="S827" s="241"/>
      <c r="T827" s="242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43" t="s">
        <v>208</v>
      </c>
      <c r="AU827" s="243" t="s">
        <v>81</v>
      </c>
      <c r="AV827" s="13" t="s">
        <v>79</v>
      </c>
      <c r="AW827" s="13" t="s">
        <v>33</v>
      </c>
      <c r="AX827" s="13" t="s">
        <v>72</v>
      </c>
      <c r="AY827" s="243" t="s">
        <v>196</v>
      </c>
    </row>
    <row r="828" s="13" customFormat="1">
      <c r="A828" s="13"/>
      <c r="B828" s="233"/>
      <c r="C828" s="234"/>
      <c r="D828" s="235" t="s">
        <v>208</v>
      </c>
      <c r="E828" s="236" t="s">
        <v>19</v>
      </c>
      <c r="F828" s="237" t="s">
        <v>401</v>
      </c>
      <c r="G828" s="234"/>
      <c r="H828" s="236" t="s">
        <v>19</v>
      </c>
      <c r="I828" s="238"/>
      <c r="J828" s="234"/>
      <c r="K828" s="234"/>
      <c r="L828" s="239"/>
      <c r="M828" s="240"/>
      <c r="N828" s="241"/>
      <c r="O828" s="241"/>
      <c r="P828" s="241"/>
      <c r="Q828" s="241"/>
      <c r="R828" s="241"/>
      <c r="S828" s="241"/>
      <c r="T828" s="242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43" t="s">
        <v>208</v>
      </c>
      <c r="AU828" s="243" t="s">
        <v>81</v>
      </c>
      <c r="AV828" s="13" t="s">
        <v>79</v>
      </c>
      <c r="AW828" s="13" t="s">
        <v>33</v>
      </c>
      <c r="AX828" s="13" t="s">
        <v>72</v>
      </c>
      <c r="AY828" s="243" t="s">
        <v>196</v>
      </c>
    </row>
    <row r="829" s="14" customFormat="1">
      <c r="A829" s="14"/>
      <c r="B829" s="244"/>
      <c r="C829" s="245"/>
      <c r="D829" s="235" t="s">
        <v>208</v>
      </c>
      <c r="E829" s="246" t="s">
        <v>19</v>
      </c>
      <c r="F829" s="247" t="s">
        <v>79</v>
      </c>
      <c r="G829" s="245"/>
      <c r="H829" s="248">
        <v>1</v>
      </c>
      <c r="I829" s="249"/>
      <c r="J829" s="245"/>
      <c r="K829" s="245"/>
      <c r="L829" s="250"/>
      <c r="M829" s="251"/>
      <c r="N829" s="252"/>
      <c r="O829" s="252"/>
      <c r="P829" s="252"/>
      <c r="Q829" s="252"/>
      <c r="R829" s="252"/>
      <c r="S829" s="252"/>
      <c r="T829" s="253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T829" s="254" t="s">
        <v>208</v>
      </c>
      <c r="AU829" s="254" t="s">
        <v>81</v>
      </c>
      <c r="AV829" s="14" t="s">
        <v>81</v>
      </c>
      <c r="AW829" s="14" t="s">
        <v>33</v>
      </c>
      <c r="AX829" s="14" t="s">
        <v>72</v>
      </c>
      <c r="AY829" s="254" t="s">
        <v>196</v>
      </c>
    </row>
    <row r="830" s="13" customFormat="1">
      <c r="A830" s="13"/>
      <c r="B830" s="233"/>
      <c r="C830" s="234"/>
      <c r="D830" s="235" t="s">
        <v>208</v>
      </c>
      <c r="E830" s="236" t="s">
        <v>19</v>
      </c>
      <c r="F830" s="237" t="s">
        <v>3061</v>
      </c>
      <c r="G830" s="234"/>
      <c r="H830" s="236" t="s">
        <v>19</v>
      </c>
      <c r="I830" s="238"/>
      <c r="J830" s="234"/>
      <c r="K830" s="234"/>
      <c r="L830" s="239"/>
      <c r="M830" s="240"/>
      <c r="N830" s="241"/>
      <c r="O830" s="241"/>
      <c r="P830" s="241"/>
      <c r="Q830" s="241"/>
      <c r="R830" s="241"/>
      <c r="S830" s="241"/>
      <c r="T830" s="242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43" t="s">
        <v>208</v>
      </c>
      <c r="AU830" s="243" t="s">
        <v>81</v>
      </c>
      <c r="AV830" s="13" t="s">
        <v>79</v>
      </c>
      <c r="AW830" s="13" t="s">
        <v>33</v>
      </c>
      <c r="AX830" s="13" t="s">
        <v>72</v>
      </c>
      <c r="AY830" s="243" t="s">
        <v>196</v>
      </c>
    </row>
    <row r="831" s="13" customFormat="1">
      <c r="A831" s="13"/>
      <c r="B831" s="233"/>
      <c r="C831" s="234"/>
      <c r="D831" s="235" t="s">
        <v>208</v>
      </c>
      <c r="E831" s="236" t="s">
        <v>19</v>
      </c>
      <c r="F831" s="237" t="s">
        <v>3070</v>
      </c>
      <c r="G831" s="234"/>
      <c r="H831" s="236" t="s">
        <v>19</v>
      </c>
      <c r="I831" s="238"/>
      <c r="J831" s="234"/>
      <c r="K831" s="234"/>
      <c r="L831" s="239"/>
      <c r="M831" s="240"/>
      <c r="N831" s="241"/>
      <c r="O831" s="241"/>
      <c r="P831" s="241"/>
      <c r="Q831" s="241"/>
      <c r="R831" s="241"/>
      <c r="S831" s="241"/>
      <c r="T831" s="242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43" t="s">
        <v>208</v>
      </c>
      <c r="AU831" s="243" t="s">
        <v>81</v>
      </c>
      <c r="AV831" s="13" t="s">
        <v>79</v>
      </c>
      <c r="AW831" s="13" t="s">
        <v>33</v>
      </c>
      <c r="AX831" s="13" t="s">
        <v>72</v>
      </c>
      <c r="AY831" s="243" t="s">
        <v>196</v>
      </c>
    </row>
    <row r="832" s="13" customFormat="1">
      <c r="A832" s="13"/>
      <c r="B832" s="233"/>
      <c r="C832" s="234"/>
      <c r="D832" s="235" t="s">
        <v>208</v>
      </c>
      <c r="E832" s="236" t="s">
        <v>19</v>
      </c>
      <c r="F832" s="237" t="s">
        <v>3071</v>
      </c>
      <c r="G832" s="234"/>
      <c r="H832" s="236" t="s">
        <v>19</v>
      </c>
      <c r="I832" s="238"/>
      <c r="J832" s="234"/>
      <c r="K832" s="234"/>
      <c r="L832" s="239"/>
      <c r="M832" s="240"/>
      <c r="N832" s="241"/>
      <c r="O832" s="241"/>
      <c r="P832" s="241"/>
      <c r="Q832" s="241"/>
      <c r="R832" s="241"/>
      <c r="S832" s="241"/>
      <c r="T832" s="242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43" t="s">
        <v>208</v>
      </c>
      <c r="AU832" s="243" t="s">
        <v>81</v>
      </c>
      <c r="AV832" s="13" t="s">
        <v>79</v>
      </c>
      <c r="AW832" s="13" t="s">
        <v>33</v>
      </c>
      <c r="AX832" s="13" t="s">
        <v>72</v>
      </c>
      <c r="AY832" s="243" t="s">
        <v>196</v>
      </c>
    </row>
    <row r="833" s="13" customFormat="1">
      <c r="A833" s="13"/>
      <c r="B833" s="233"/>
      <c r="C833" s="234"/>
      <c r="D833" s="235" t="s">
        <v>208</v>
      </c>
      <c r="E833" s="236" t="s">
        <v>19</v>
      </c>
      <c r="F833" s="237" t="s">
        <v>401</v>
      </c>
      <c r="G833" s="234"/>
      <c r="H833" s="236" t="s">
        <v>19</v>
      </c>
      <c r="I833" s="238"/>
      <c r="J833" s="234"/>
      <c r="K833" s="234"/>
      <c r="L833" s="239"/>
      <c r="M833" s="240"/>
      <c r="N833" s="241"/>
      <c r="O833" s="241"/>
      <c r="P833" s="241"/>
      <c r="Q833" s="241"/>
      <c r="R833" s="241"/>
      <c r="S833" s="241"/>
      <c r="T833" s="242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43" t="s">
        <v>208</v>
      </c>
      <c r="AU833" s="243" t="s">
        <v>81</v>
      </c>
      <c r="AV833" s="13" t="s">
        <v>79</v>
      </c>
      <c r="AW833" s="13" t="s">
        <v>33</v>
      </c>
      <c r="AX833" s="13" t="s">
        <v>72</v>
      </c>
      <c r="AY833" s="243" t="s">
        <v>196</v>
      </c>
    </row>
    <row r="834" s="14" customFormat="1">
      <c r="A834" s="14"/>
      <c r="B834" s="244"/>
      <c r="C834" s="245"/>
      <c r="D834" s="235" t="s">
        <v>208</v>
      </c>
      <c r="E834" s="246" t="s">
        <v>19</v>
      </c>
      <c r="F834" s="247" t="s">
        <v>81</v>
      </c>
      <c r="G834" s="245"/>
      <c r="H834" s="248">
        <v>2</v>
      </c>
      <c r="I834" s="249"/>
      <c r="J834" s="245"/>
      <c r="K834" s="245"/>
      <c r="L834" s="250"/>
      <c r="M834" s="251"/>
      <c r="N834" s="252"/>
      <c r="O834" s="252"/>
      <c r="P834" s="252"/>
      <c r="Q834" s="252"/>
      <c r="R834" s="252"/>
      <c r="S834" s="252"/>
      <c r="T834" s="253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T834" s="254" t="s">
        <v>208</v>
      </c>
      <c r="AU834" s="254" t="s">
        <v>81</v>
      </c>
      <c r="AV834" s="14" t="s">
        <v>81</v>
      </c>
      <c r="AW834" s="14" t="s">
        <v>33</v>
      </c>
      <c r="AX834" s="14" t="s">
        <v>72</v>
      </c>
      <c r="AY834" s="254" t="s">
        <v>196</v>
      </c>
    </row>
    <row r="835" s="13" customFormat="1">
      <c r="A835" s="13"/>
      <c r="B835" s="233"/>
      <c r="C835" s="234"/>
      <c r="D835" s="235" t="s">
        <v>208</v>
      </c>
      <c r="E835" s="236" t="s">
        <v>19</v>
      </c>
      <c r="F835" s="237" t="s">
        <v>3061</v>
      </c>
      <c r="G835" s="234"/>
      <c r="H835" s="236" t="s">
        <v>19</v>
      </c>
      <c r="I835" s="238"/>
      <c r="J835" s="234"/>
      <c r="K835" s="234"/>
      <c r="L835" s="239"/>
      <c r="M835" s="240"/>
      <c r="N835" s="241"/>
      <c r="O835" s="241"/>
      <c r="P835" s="241"/>
      <c r="Q835" s="241"/>
      <c r="R835" s="241"/>
      <c r="S835" s="241"/>
      <c r="T835" s="242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43" t="s">
        <v>208</v>
      </c>
      <c r="AU835" s="243" t="s">
        <v>81</v>
      </c>
      <c r="AV835" s="13" t="s">
        <v>79</v>
      </c>
      <c r="AW835" s="13" t="s">
        <v>33</v>
      </c>
      <c r="AX835" s="13" t="s">
        <v>72</v>
      </c>
      <c r="AY835" s="243" t="s">
        <v>196</v>
      </c>
    </row>
    <row r="836" s="13" customFormat="1">
      <c r="A836" s="13"/>
      <c r="B836" s="233"/>
      <c r="C836" s="234"/>
      <c r="D836" s="235" t="s">
        <v>208</v>
      </c>
      <c r="E836" s="236" t="s">
        <v>19</v>
      </c>
      <c r="F836" s="237" t="s">
        <v>3072</v>
      </c>
      <c r="G836" s="234"/>
      <c r="H836" s="236" t="s">
        <v>19</v>
      </c>
      <c r="I836" s="238"/>
      <c r="J836" s="234"/>
      <c r="K836" s="234"/>
      <c r="L836" s="239"/>
      <c r="M836" s="240"/>
      <c r="N836" s="241"/>
      <c r="O836" s="241"/>
      <c r="P836" s="241"/>
      <c r="Q836" s="241"/>
      <c r="R836" s="241"/>
      <c r="S836" s="241"/>
      <c r="T836" s="242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43" t="s">
        <v>208</v>
      </c>
      <c r="AU836" s="243" t="s">
        <v>81</v>
      </c>
      <c r="AV836" s="13" t="s">
        <v>79</v>
      </c>
      <c r="AW836" s="13" t="s">
        <v>33</v>
      </c>
      <c r="AX836" s="13" t="s">
        <v>72</v>
      </c>
      <c r="AY836" s="243" t="s">
        <v>196</v>
      </c>
    </row>
    <row r="837" s="13" customFormat="1">
      <c r="A837" s="13"/>
      <c r="B837" s="233"/>
      <c r="C837" s="234"/>
      <c r="D837" s="235" t="s">
        <v>208</v>
      </c>
      <c r="E837" s="236" t="s">
        <v>19</v>
      </c>
      <c r="F837" s="237" t="s">
        <v>3073</v>
      </c>
      <c r="G837" s="234"/>
      <c r="H837" s="236" t="s">
        <v>19</v>
      </c>
      <c r="I837" s="238"/>
      <c r="J837" s="234"/>
      <c r="K837" s="234"/>
      <c r="L837" s="239"/>
      <c r="M837" s="240"/>
      <c r="N837" s="241"/>
      <c r="O837" s="241"/>
      <c r="P837" s="241"/>
      <c r="Q837" s="241"/>
      <c r="R837" s="241"/>
      <c r="S837" s="241"/>
      <c r="T837" s="242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43" t="s">
        <v>208</v>
      </c>
      <c r="AU837" s="243" t="s">
        <v>81</v>
      </c>
      <c r="AV837" s="13" t="s">
        <v>79</v>
      </c>
      <c r="AW837" s="13" t="s">
        <v>33</v>
      </c>
      <c r="AX837" s="13" t="s">
        <v>72</v>
      </c>
      <c r="AY837" s="243" t="s">
        <v>196</v>
      </c>
    </row>
    <row r="838" s="13" customFormat="1">
      <c r="A838" s="13"/>
      <c r="B838" s="233"/>
      <c r="C838" s="234"/>
      <c r="D838" s="235" t="s">
        <v>208</v>
      </c>
      <c r="E838" s="236" t="s">
        <v>19</v>
      </c>
      <c r="F838" s="237" t="s">
        <v>401</v>
      </c>
      <c r="G838" s="234"/>
      <c r="H838" s="236" t="s">
        <v>19</v>
      </c>
      <c r="I838" s="238"/>
      <c r="J838" s="234"/>
      <c r="K838" s="234"/>
      <c r="L838" s="239"/>
      <c r="M838" s="240"/>
      <c r="N838" s="241"/>
      <c r="O838" s="241"/>
      <c r="P838" s="241"/>
      <c r="Q838" s="241"/>
      <c r="R838" s="241"/>
      <c r="S838" s="241"/>
      <c r="T838" s="242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43" t="s">
        <v>208</v>
      </c>
      <c r="AU838" s="243" t="s">
        <v>81</v>
      </c>
      <c r="AV838" s="13" t="s">
        <v>79</v>
      </c>
      <c r="AW838" s="13" t="s">
        <v>33</v>
      </c>
      <c r="AX838" s="13" t="s">
        <v>72</v>
      </c>
      <c r="AY838" s="243" t="s">
        <v>196</v>
      </c>
    </row>
    <row r="839" s="14" customFormat="1">
      <c r="A839" s="14"/>
      <c r="B839" s="244"/>
      <c r="C839" s="245"/>
      <c r="D839" s="235" t="s">
        <v>208</v>
      </c>
      <c r="E839" s="246" t="s">
        <v>19</v>
      </c>
      <c r="F839" s="247" t="s">
        <v>79</v>
      </c>
      <c r="G839" s="245"/>
      <c r="H839" s="248">
        <v>1</v>
      </c>
      <c r="I839" s="249"/>
      <c r="J839" s="245"/>
      <c r="K839" s="245"/>
      <c r="L839" s="250"/>
      <c r="M839" s="251"/>
      <c r="N839" s="252"/>
      <c r="O839" s="252"/>
      <c r="P839" s="252"/>
      <c r="Q839" s="252"/>
      <c r="R839" s="252"/>
      <c r="S839" s="252"/>
      <c r="T839" s="253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54" t="s">
        <v>208</v>
      </c>
      <c r="AU839" s="254" t="s">
        <v>81</v>
      </c>
      <c r="AV839" s="14" t="s">
        <v>81</v>
      </c>
      <c r="AW839" s="14" t="s">
        <v>33</v>
      </c>
      <c r="AX839" s="14" t="s">
        <v>72</v>
      </c>
      <c r="AY839" s="254" t="s">
        <v>196</v>
      </c>
    </row>
    <row r="840" s="13" customFormat="1">
      <c r="A840" s="13"/>
      <c r="B840" s="233"/>
      <c r="C840" s="234"/>
      <c r="D840" s="235" t="s">
        <v>208</v>
      </c>
      <c r="E840" s="236" t="s">
        <v>19</v>
      </c>
      <c r="F840" s="237" t="s">
        <v>3061</v>
      </c>
      <c r="G840" s="234"/>
      <c r="H840" s="236" t="s">
        <v>19</v>
      </c>
      <c r="I840" s="238"/>
      <c r="J840" s="234"/>
      <c r="K840" s="234"/>
      <c r="L840" s="239"/>
      <c r="M840" s="240"/>
      <c r="N840" s="241"/>
      <c r="O840" s="241"/>
      <c r="P840" s="241"/>
      <c r="Q840" s="241"/>
      <c r="R840" s="241"/>
      <c r="S840" s="241"/>
      <c r="T840" s="242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43" t="s">
        <v>208</v>
      </c>
      <c r="AU840" s="243" t="s">
        <v>81</v>
      </c>
      <c r="AV840" s="13" t="s">
        <v>79</v>
      </c>
      <c r="AW840" s="13" t="s">
        <v>33</v>
      </c>
      <c r="AX840" s="13" t="s">
        <v>72</v>
      </c>
      <c r="AY840" s="243" t="s">
        <v>196</v>
      </c>
    </row>
    <row r="841" s="13" customFormat="1">
      <c r="A841" s="13"/>
      <c r="B841" s="233"/>
      <c r="C841" s="234"/>
      <c r="D841" s="235" t="s">
        <v>208</v>
      </c>
      <c r="E841" s="236" t="s">
        <v>19</v>
      </c>
      <c r="F841" s="237" t="s">
        <v>3074</v>
      </c>
      <c r="G841" s="234"/>
      <c r="H841" s="236" t="s">
        <v>19</v>
      </c>
      <c r="I841" s="238"/>
      <c r="J841" s="234"/>
      <c r="K841" s="234"/>
      <c r="L841" s="239"/>
      <c r="M841" s="240"/>
      <c r="N841" s="241"/>
      <c r="O841" s="241"/>
      <c r="P841" s="241"/>
      <c r="Q841" s="241"/>
      <c r="R841" s="241"/>
      <c r="S841" s="241"/>
      <c r="T841" s="242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43" t="s">
        <v>208</v>
      </c>
      <c r="AU841" s="243" t="s">
        <v>81</v>
      </c>
      <c r="AV841" s="13" t="s">
        <v>79</v>
      </c>
      <c r="AW841" s="13" t="s">
        <v>33</v>
      </c>
      <c r="AX841" s="13" t="s">
        <v>72</v>
      </c>
      <c r="AY841" s="243" t="s">
        <v>196</v>
      </c>
    </row>
    <row r="842" s="13" customFormat="1">
      <c r="A842" s="13"/>
      <c r="B842" s="233"/>
      <c r="C842" s="234"/>
      <c r="D842" s="235" t="s">
        <v>208</v>
      </c>
      <c r="E842" s="236" t="s">
        <v>19</v>
      </c>
      <c r="F842" s="237" t="s">
        <v>3075</v>
      </c>
      <c r="G842" s="234"/>
      <c r="H842" s="236" t="s">
        <v>19</v>
      </c>
      <c r="I842" s="238"/>
      <c r="J842" s="234"/>
      <c r="K842" s="234"/>
      <c r="L842" s="239"/>
      <c r="M842" s="240"/>
      <c r="N842" s="241"/>
      <c r="O842" s="241"/>
      <c r="P842" s="241"/>
      <c r="Q842" s="241"/>
      <c r="R842" s="241"/>
      <c r="S842" s="241"/>
      <c r="T842" s="242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43" t="s">
        <v>208</v>
      </c>
      <c r="AU842" s="243" t="s">
        <v>81</v>
      </c>
      <c r="AV842" s="13" t="s">
        <v>79</v>
      </c>
      <c r="AW842" s="13" t="s">
        <v>33</v>
      </c>
      <c r="AX842" s="13" t="s">
        <v>72</v>
      </c>
      <c r="AY842" s="243" t="s">
        <v>196</v>
      </c>
    </row>
    <row r="843" s="13" customFormat="1">
      <c r="A843" s="13"/>
      <c r="B843" s="233"/>
      <c r="C843" s="234"/>
      <c r="D843" s="235" t="s">
        <v>208</v>
      </c>
      <c r="E843" s="236" t="s">
        <v>19</v>
      </c>
      <c r="F843" s="237" t="s">
        <v>401</v>
      </c>
      <c r="G843" s="234"/>
      <c r="H843" s="236" t="s">
        <v>19</v>
      </c>
      <c r="I843" s="238"/>
      <c r="J843" s="234"/>
      <c r="K843" s="234"/>
      <c r="L843" s="239"/>
      <c r="M843" s="240"/>
      <c r="N843" s="241"/>
      <c r="O843" s="241"/>
      <c r="P843" s="241"/>
      <c r="Q843" s="241"/>
      <c r="R843" s="241"/>
      <c r="S843" s="241"/>
      <c r="T843" s="242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43" t="s">
        <v>208</v>
      </c>
      <c r="AU843" s="243" t="s">
        <v>81</v>
      </c>
      <c r="AV843" s="13" t="s">
        <v>79</v>
      </c>
      <c r="AW843" s="13" t="s">
        <v>33</v>
      </c>
      <c r="AX843" s="13" t="s">
        <v>72</v>
      </c>
      <c r="AY843" s="243" t="s">
        <v>196</v>
      </c>
    </row>
    <row r="844" s="14" customFormat="1">
      <c r="A844" s="14"/>
      <c r="B844" s="244"/>
      <c r="C844" s="245"/>
      <c r="D844" s="235" t="s">
        <v>208</v>
      </c>
      <c r="E844" s="246" t="s">
        <v>19</v>
      </c>
      <c r="F844" s="247" t="s">
        <v>79</v>
      </c>
      <c r="G844" s="245"/>
      <c r="H844" s="248">
        <v>1</v>
      </c>
      <c r="I844" s="249"/>
      <c r="J844" s="245"/>
      <c r="K844" s="245"/>
      <c r="L844" s="250"/>
      <c r="M844" s="251"/>
      <c r="N844" s="252"/>
      <c r="O844" s="252"/>
      <c r="P844" s="252"/>
      <c r="Q844" s="252"/>
      <c r="R844" s="252"/>
      <c r="S844" s="252"/>
      <c r="T844" s="253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54" t="s">
        <v>208</v>
      </c>
      <c r="AU844" s="254" t="s">
        <v>81</v>
      </c>
      <c r="AV844" s="14" t="s">
        <v>81</v>
      </c>
      <c r="AW844" s="14" t="s">
        <v>33</v>
      </c>
      <c r="AX844" s="14" t="s">
        <v>72</v>
      </c>
      <c r="AY844" s="254" t="s">
        <v>196</v>
      </c>
    </row>
    <row r="845" s="13" customFormat="1">
      <c r="A845" s="13"/>
      <c r="B845" s="233"/>
      <c r="C845" s="234"/>
      <c r="D845" s="235" t="s">
        <v>208</v>
      </c>
      <c r="E845" s="236" t="s">
        <v>19</v>
      </c>
      <c r="F845" s="237" t="s">
        <v>3076</v>
      </c>
      <c r="G845" s="234"/>
      <c r="H845" s="236" t="s">
        <v>19</v>
      </c>
      <c r="I845" s="238"/>
      <c r="J845" s="234"/>
      <c r="K845" s="234"/>
      <c r="L845" s="239"/>
      <c r="M845" s="240"/>
      <c r="N845" s="241"/>
      <c r="O845" s="241"/>
      <c r="P845" s="241"/>
      <c r="Q845" s="241"/>
      <c r="R845" s="241"/>
      <c r="S845" s="241"/>
      <c r="T845" s="242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43" t="s">
        <v>208</v>
      </c>
      <c r="AU845" s="243" t="s">
        <v>81</v>
      </c>
      <c r="AV845" s="13" t="s">
        <v>79</v>
      </c>
      <c r="AW845" s="13" t="s">
        <v>33</v>
      </c>
      <c r="AX845" s="13" t="s">
        <v>72</v>
      </c>
      <c r="AY845" s="243" t="s">
        <v>196</v>
      </c>
    </row>
    <row r="846" s="13" customFormat="1">
      <c r="A846" s="13"/>
      <c r="B846" s="233"/>
      <c r="C846" s="234"/>
      <c r="D846" s="235" t="s">
        <v>208</v>
      </c>
      <c r="E846" s="236" t="s">
        <v>19</v>
      </c>
      <c r="F846" s="237" t="s">
        <v>3066</v>
      </c>
      <c r="G846" s="234"/>
      <c r="H846" s="236" t="s">
        <v>19</v>
      </c>
      <c r="I846" s="238"/>
      <c r="J846" s="234"/>
      <c r="K846" s="234"/>
      <c r="L846" s="239"/>
      <c r="M846" s="240"/>
      <c r="N846" s="241"/>
      <c r="O846" s="241"/>
      <c r="P846" s="241"/>
      <c r="Q846" s="241"/>
      <c r="R846" s="241"/>
      <c r="S846" s="241"/>
      <c r="T846" s="242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43" t="s">
        <v>208</v>
      </c>
      <c r="AU846" s="243" t="s">
        <v>81</v>
      </c>
      <c r="AV846" s="13" t="s">
        <v>79</v>
      </c>
      <c r="AW846" s="13" t="s">
        <v>33</v>
      </c>
      <c r="AX846" s="13" t="s">
        <v>72</v>
      </c>
      <c r="AY846" s="243" t="s">
        <v>196</v>
      </c>
    </row>
    <row r="847" s="13" customFormat="1">
      <c r="A847" s="13"/>
      <c r="B847" s="233"/>
      <c r="C847" s="234"/>
      <c r="D847" s="235" t="s">
        <v>208</v>
      </c>
      <c r="E847" s="236" t="s">
        <v>19</v>
      </c>
      <c r="F847" s="237" t="s">
        <v>3067</v>
      </c>
      <c r="G847" s="234"/>
      <c r="H847" s="236" t="s">
        <v>19</v>
      </c>
      <c r="I847" s="238"/>
      <c r="J847" s="234"/>
      <c r="K847" s="234"/>
      <c r="L847" s="239"/>
      <c r="M847" s="240"/>
      <c r="N847" s="241"/>
      <c r="O847" s="241"/>
      <c r="P847" s="241"/>
      <c r="Q847" s="241"/>
      <c r="R847" s="241"/>
      <c r="S847" s="241"/>
      <c r="T847" s="242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43" t="s">
        <v>208</v>
      </c>
      <c r="AU847" s="243" t="s">
        <v>81</v>
      </c>
      <c r="AV847" s="13" t="s">
        <v>79</v>
      </c>
      <c r="AW847" s="13" t="s">
        <v>33</v>
      </c>
      <c r="AX847" s="13" t="s">
        <v>72</v>
      </c>
      <c r="AY847" s="243" t="s">
        <v>196</v>
      </c>
    </row>
    <row r="848" s="13" customFormat="1">
      <c r="A848" s="13"/>
      <c r="B848" s="233"/>
      <c r="C848" s="234"/>
      <c r="D848" s="235" t="s">
        <v>208</v>
      </c>
      <c r="E848" s="236" t="s">
        <v>19</v>
      </c>
      <c r="F848" s="237" t="s">
        <v>401</v>
      </c>
      <c r="G848" s="234"/>
      <c r="H848" s="236" t="s">
        <v>19</v>
      </c>
      <c r="I848" s="238"/>
      <c r="J848" s="234"/>
      <c r="K848" s="234"/>
      <c r="L848" s="239"/>
      <c r="M848" s="240"/>
      <c r="N848" s="241"/>
      <c r="O848" s="241"/>
      <c r="P848" s="241"/>
      <c r="Q848" s="241"/>
      <c r="R848" s="241"/>
      <c r="S848" s="241"/>
      <c r="T848" s="242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43" t="s">
        <v>208</v>
      </c>
      <c r="AU848" s="243" t="s">
        <v>81</v>
      </c>
      <c r="AV848" s="13" t="s">
        <v>79</v>
      </c>
      <c r="AW848" s="13" t="s">
        <v>33</v>
      </c>
      <c r="AX848" s="13" t="s">
        <v>72</v>
      </c>
      <c r="AY848" s="243" t="s">
        <v>196</v>
      </c>
    </row>
    <row r="849" s="14" customFormat="1">
      <c r="A849" s="14"/>
      <c r="B849" s="244"/>
      <c r="C849" s="245"/>
      <c r="D849" s="235" t="s">
        <v>208</v>
      </c>
      <c r="E849" s="246" t="s">
        <v>19</v>
      </c>
      <c r="F849" s="247" t="s">
        <v>79</v>
      </c>
      <c r="G849" s="245"/>
      <c r="H849" s="248">
        <v>1</v>
      </c>
      <c r="I849" s="249"/>
      <c r="J849" s="245"/>
      <c r="K849" s="245"/>
      <c r="L849" s="250"/>
      <c r="M849" s="251"/>
      <c r="N849" s="252"/>
      <c r="O849" s="252"/>
      <c r="P849" s="252"/>
      <c r="Q849" s="252"/>
      <c r="R849" s="252"/>
      <c r="S849" s="252"/>
      <c r="T849" s="253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T849" s="254" t="s">
        <v>208</v>
      </c>
      <c r="AU849" s="254" t="s">
        <v>81</v>
      </c>
      <c r="AV849" s="14" t="s">
        <v>81</v>
      </c>
      <c r="AW849" s="14" t="s">
        <v>33</v>
      </c>
      <c r="AX849" s="14" t="s">
        <v>72</v>
      </c>
      <c r="AY849" s="254" t="s">
        <v>196</v>
      </c>
    </row>
    <row r="850" s="13" customFormat="1">
      <c r="A850" s="13"/>
      <c r="B850" s="233"/>
      <c r="C850" s="234"/>
      <c r="D850" s="235" t="s">
        <v>208</v>
      </c>
      <c r="E850" s="236" t="s">
        <v>19</v>
      </c>
      <c r="F850" s="237" t="s">
        <v>3076</v>
      </c>
      <c r="G850" s="234"/>
      <c r="H850" s="236" t="s">
        <v>19</v>
      </c>
      <c r="I850" s="238"/>
      <c r="J850" s="234"/>
      <c r="K850" s="234"/>
      <c r="L850" s="239"/>
      <c r="M850" s="240"/>
      <c r="N850" s="241"/>
      <c r="O850" s="241"/>
      <c r="P850" s="241"/>
      <c r="Q850" s="241"/>
      <c r="R850" s="241"/>
      <c r="S850" s="241"/>
      <c r="T850" s="242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43" t="s">
        <v>208</v>
      </c>
      <c r="AU850" s="243" t="s">
        <v>81</v>
      </c>
      <c r="AV850" s="13" t="s">
        <v>79</v>
      </c>
      <c r="AW850" s="13" t="s">
        <v>33</v>
      </c>
      <c r="AX850" s="13" t="s">
        <v>72</v>
      </c>
      <c r="AY850" s="243" t="s">
        <v>196</v>
      </c>
    </row>
    <row r="851" s="13" customFormat="1">
      <c r="A851" s="13"/>
      <c r="B851" s="233"/>
      <c r="C851" s="234"/>
      <c r="D851" s="235" t="s">
        <v>208</v>
      </c>
      <c r="E851" s="236" t="s">
        <v>19</v>
      </c>
      <c r="F851" s="237" t="s">
        <v>3077</v>
      </c>
      <c r="G851" s="234"/>
      <c r="H851" s="236" t="s">
        <v>19</v>
      </c>
      <c r="I851" s="238"/>
      <c r="J851" s="234"/>
      <c r="K851" s="234"/>
      <c r="L851" s="239"/>
      <c r="M851" s="240"/>
      <c r="N851" s="241"/>
      <c r="O851" s="241"/>
      <c r="P851" s="241"/>
      <c r="Q851" s="241"/>
      <c r="R851" s="241"/>
      <c r="S851" s="241"/>
      <c r="T851" s="242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243" t="s">
        <v>208</v>
      </c>
      <c r="AU851" s="243" t="s">
        <v>81</v>
      </c>
      <c r="AV851" s="13" t="s">
        <v>79</v>
      </c>
      <c r="AW851" s="13" t="s">
        <v>33</v>
      </c>
      <c r="AX851" s="13" t="s">
        <v>72</v>
      </c>
      <c r="AY851" s="243" t="s">
        <v>196</v>
      </c>
    </row>
    <row r="852" s="13" customFormat="1">
      <c r="A852" s="13"/>
      <c r="B852" s="233"/>
      <c r="C852" s="234"/>
      <c r="D852" s="235" t="s">
        <v>208</v>
      </c>
      <c r="E852" s="236" t="s">
        <v>19</v>
      </c>
      <c r="F852" s="237" t="s">
        <v>3078</v>
      </c>
      <c r="G852" s="234"/>
      <c r="H852" s="236" t="s">
        <v>19</v>
      </c>
      <c r="I852" s="238"/>
      <c r="J852" s="234"/>
      <c r="K852" s="234"/>
      <c r="L852" s="239"/>
      <c r="M852" s="240"/>
      <c r="N852" s="241"/>
      <c r="O852" s="241"/>
      <c r="P852" s="241"/>
      <c r="Q852" s="241"/>
      <c r="R852" s="241"/>
      <c r="S852" s="241"/>
      <c r="T852" s="242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43" t="s">
        <v>208</v>
      </c>
      <c r="AU852" s="243" t="s">
        <v>81</v>
      </c>
      <c r="AV852" s="13" t="s">
        <v>79</v>
      </c>
      <c r="AW852" s="13" t="s">
        <v>33</v>
      </c>
      <c r="AX852" s="13" t="s">
        <v>72</v>
      </c>
      <c r="AY852" s="243" t="s">
        <v>196</v>
      </c>
    </row>
    <row r="853" s="13" customFormat="1">
      <c r="A853" s="13"/>
      <c r="B853" s="233"/>
      <c r="C853" s="234"/>
      <c r="D853" s="235" t="s">
        <v>208</v>
      </c>
      <c r="E853" s="236" t="s">
        <v>19</v>
      </c>
      <c r="F853" s="237" t="s">
        <v>401</v>
      </c>
      <c r="G853" s="234"/>
      <c r="H853" s="236" t="s">
        <v>19</v>
      </c>
      <c r="I853" s="238"/>
      <c r="J853" s="234"/>
      <c r="K853" s="234"/>
      <c r="L853" s="239"/>
      <c r="M853" s="240"/>
      <c r="N853" s="241"/>
      <c r="O853" s="241"/>
      <c r="P853" s="241"/>
      <c r="Q853" s="241"/>
      <c r="R853" s="241"/>
      <c r="S853" s="241"/>
      <c r="T853" s="242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43" t="s">
        <v>208</v>
      </c>
      <c r="AU853" s="243" t="s">
        <v>81</v>
      </c>
      <c r="AV853" s="13" t="s">
        <v>79</v>
      </c>
      <c r="AW853" s="13" t="s">
        <v>33</v>
      </c>
      <c r="AX853" s="13" t="s">
        <v>72</v>
      </c>
      <c r="AY853" s="243" t="s">
        <v>196</v>
      </c>
    </row>
    <row r="854" s="14" customFormat="1">
      <c r="A854" s="14"/>
      <c r="B854" s="244"/>
      <c r="C854" s="245"/>
      <c r="D854" s="235" t="s">
        <v>208</v>
      </c>
      <c r="E854" s="246" t="s">
        <v>19</v>
      </c>
      <c r="F854" s="247" t="s">
        <v>79</v>
      </c>
      <c r="G854" s="245"/>
      <c r="H854" s="248">
        <v>1</v>
      </c>
      <c r="I854" s="249"/>
      <c r="J854" s="245"/>
      <c r="K854" s="245"/>
      <c r="L854" s="250"/>
      <c r="M854" s="251"/>
      <c r="N854" s="252"/>
      <c r="O854" s="252"/>
      <c r="P854" s="252"/>
      <c r="Q854" s="252"/>
      <c r="R854" s="252"/>
      <c r="S854" s="252"/>
      <c r="T854" s="253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T854" s="254" t="s">
        <v>208</v>
      </c>
      <c r="AU854" s="254" t="s">
        <v>81</v>
      </c>
      <c r="AV854" s="14" t="s">
        <v>81</v>
      </c>
      <c r="AW854" s="14" t="s">
        <v>33</v>
      </c>
      <c r="AX854" s="14" t="s">
        <v>72</v>
      </c>
      <c r="AY854" s="254" t="s">
        <v>196</v>
      </c>
    </row>
    <row r="855" s="13" customFormat="1">
      <c r="A855" s="13"/>
      <c r="B855" s="233"/>
      <c r="C855" s="234"/>
      <c r="D855" s="235" t="s">
        <v>208</v>
      </c>
      <c r="E855" s="236" t="s">
        <v>19</v>
      </c>
      <c r="F855" s="237" t="s">
        <v>3076</v>
      </c>
      <c r="G855" s="234"/>
      <c r="H855" s="236" t="s">
        <v>19</v>
      </c>
      <c r="I855" s="238"/>
      <c r="J855" s="234"/>
      <c r="K855" s="234"/>
      <c r="L855" s="239"/>
      <c r="M855" s="240"/>
      <c r="N855" s="241"/>
      <c r="O855" s="241"/>
      <c r="P855" s="241"/>
      <c r="Q855" s="241"/>
      <c r="R855" s="241"/>
      <c r="S855" s="241"/>
      <c r="T855" s="242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43" t="s">
        <v>208</v>
      </c>
      <c r="AU855" s="243" t="s">
        <v>81</v>
      </c>
      <c r="AV855" s="13" t="s">
        <v>79</v>
      </c>
      <c r="AW855" s="13" t="s">
        <v>33</v>
      </c>
      <c r="AX855" s="13" t="s">
        <v>72</v>
      </c>
      <c r="AY855" s="243" t="s">
        <v>196</v>
      </c>
    </row>
    <row r="856" s="13" customFormat="1">
      <c r="A856" s="13"/>
      <c r="B856" s="233"/>
      <c r="C856" s="234"/>
      <c r="D856" s="235" t="s">
        <v>208</v>
      </c>
      <c r="E856" s="236" t="s">
        <v>19</v>
      </c>
      <c r="F856" s="237" t="s">
        <v>3079</v>
      </c>
      <c r="G856" s="234"/>
      <c r="H856" s="236" t="s">
        <v>19</v>
      </c>
      <c r="I856" s="238"/>
      <c r="J856" s="234"/>
      <c r="K856" s="234"/>
      <c r="L856" s="239"/>
      <c r="M856" s="240"/>
      <c r="N856" s="241"/>
      <c r="O856" s="241"/>
      <c r="P856" s="241"/>
      <c r="Q856" s="241"/>
      <c r="R856" s="241"/>
      <c r="S856" s="241"/>
      <c r="T856" s="242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43" t="s">
        <v>208</v>
      </c>
      <c r="AU856" s="243" t="s">
        <v>81</v>
      </c>
      <c r="AV856" s="13" t="s">
        <v>79</v>
      </c>
      <c r="AW856" s="13" t="s">
        <v>33</v>
      </c>
      <c r="AX856" s="13" t="s">
        <v>72</v>
      </c>
      <c r="AY856" s="243" t="s">
        <v>196</v>
      </c>
    </row>
    <row r="857" s="13" customFormat="1">
      <c r="A857" s="13"/>
      <c r="B857" s="233"/>
      <c r="C857" s="234"/>
      <c r="D857" s="235" t="s">
        <v>208</v>
      </c>
      <c r="E857" s="236" t="s">
        <v>19</v>
      </c>
      <c r="F857" s="237" t="s">
        <v>3080</v>
      </c>
      <c r="G857" s="234"/>
      <c r="H857" s="236" t="s">
        <v>19</v>
      </c>
      <c r="I857" s="238"/>
      <c r="J857" s="234"/>
      <c r="K857" s="234"/>
      <c r="L857" s="239"/>
      <c r="M857" s="240"/>
      <c r="N857" s="241"/>
      <c r="O857" s="241"/>
      <c r="P857" s="241"/>
      <c r="Q857" s="241"/>
      <c r="R857" s="241"/>
      <c r="S857" s="241"/>
      <c r="T857" s="242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43" t="s">
        <v>208</v>
      </c>
      <c r="AU857" s="243" t="s">
        <v>81</v>
      </c>
      <c r="AV857" s="13" t="s">
        <v>79</v>
      </c>
      <c r="AW857" s="13" t="s">
        <v>33</v>
      </c>
      <c r="AX857" s="13" t="s">
        <v>72</v>
      </c>
      <c r="AY857" s="243" t="s">
        <v>196</v>
      </c>
    </row>
    <row r="858" s="13" customFormat="1">
      <c r="A858" s="13"/>
      <c r="B858" s="233"/>
      <c r="C858" s="234"/>
      <c r="D858" s="235" t="s">
        <v>208</v>
      </c>
      <c r="E858" s="236" t="s">
        <v>19</v>
      </c>
      <c r="F858" s="237" t="s">
        <v>401</v>
      </c>
      <c r="G858" s="234"/>
      <c r="H858" s="236" t="s">
        <v>19</v>
      </c>
      <c r="I858" s="238"/>
      <c r="J858" s="234"/>
      <c r="K858" s="234"/>
      <c r="L858" s="239"/>
      <c r="M858" s="240"/>
      <c r="N858" s="241"/>
      <c r="O858" s="241"/>
      <c r="P858" s="241"/>
      <c r="Q858" s="241"/>
      <c r="R858" s="241"/>
      <c r="S858" s="241"/>
      <c r="T858" s="242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43" t="s">
        <v>208</v>
      </c>
      <c r="AU858" s="243" t="s">
        <v>81</v>
      </c>
      <c r="AV858" s="13" t="s">
        <v>79</v>
      </c>
      <c r="AW858" s="13" t="s">
        <v>33</v>
      </c>
      <c r="AX858" s="13" t="s">
        <v>72</v>
      </c>
      <c r="AY858" s="243" t="s">
        <v>196</v>
      </c>
    </row>
    <row r="859" s="14" customFormat="1">
      <c r="A859" s="14"/>
      <c r="B859" s="244"/>
      <c r="C859" s="245"/>
      <c r="D859" s="235" t="s">
        <v>208</v>
      </c>
      <c r="E859" s="246" t="s">
        <v>19</v>
      </c>
      <c r="F859" s="247" t="s">
        <v>79</v>
      </c>
      <c r="G859" s="245"/>
      <c r="H859" s="248">
        <v>1</v>
      </c>
      <c r="I859" s="249"/>
      <c r="J859" s="245"/>
      <c r="K859" s="245"/>
      <c r="L859" s="250"/>
      <c r="M859" s="251"/>
      <c r="N859" s="252"/>
      <c r="O859" s="252"/>
      <c r="P859" s="252"/>
      <c r="Q859" s="252"/>
      <c r="R859" s="252"/>
      <c r="S859" s="252"/>
      <c r="T859" s="253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54" t="s">
        <v>208</v>
      </c>
      <c r="AU859" s="254" t="s">
        <v>81</v>
      </c>
      <c r="AV859" s="14" t="s">
        <v>81</v>
      </c>
      <c r="AW859" s="14" t="s">
        <v>33</v>
      </c>
      <c r="AX859" s="14" t="s">
        <v>72</v>
      </c>
      <c r="AY859" s="254" t="s">
        <v>196</v>
      </c>
    </row>
    <row r="860" s="13" customFormat="1">
      <c r="A860" s="13"/>
      <c r="B860" s="233"/>
      <c r="C860" s="234"/>
      <c r="D860" s="235" t="s">
        <v>208</v>
      </c>
      <c r="E860" s="236" t="s">
        <v>19</v>
      </c>
      <c r="F860" s="237" t="s">
        <v>3076</v>
      </c>
      <c r="G860" s="234"/>
      <c r="H860" s="236" t="s">
        <v>19</v>
      </c>
      <c r="I860" s="238"/>
      <c r="J860" s="234"/>
      <c r="K860" s="234"/>
      <c r="L860" s="239"/>
      <c r="M860" s="240"/>
      <c r="N860" s="241"/>
      <c r="O860" s="241"/>
      <c r="P860" s="241"/>
      <c r="Q860" s="241"/>
      <c r="R860" s="241"/>
      <c r="S860" s="241"/>
      <c r="T860" s="242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43" t="s">
        <v>208</v>
      </c>
      <c r="AU860" s="243" t="s">
        <v>81</v>
      </c>
      <c r="AV860" s="13" t="s">
        <v>79</v>
      </c>
      <c r="AW860" s="13" t="s">
        <v>33</v>
      </c>
      <c r="AX860" s="13" t="s">
        <v>72</v>
      </c>
      <c r="AY860" s="243" t="s">
        <v>196</v>
      </c>
    </row>
    <row r="861" s="13" customFormat="1">
      <c r="A861" s="13"/>
      <c r="B861" s="233"/>
      <c r="C861" s="234"/>
      <c r="D861" s="235" t="s">
        <v>208</v>
      </c>
      <c r="E861" s="236" t="s">
        <v>19</v>
      </c>
      <c r="F861" s="237" t="s">
        <v>3072</v>
      </c>
      <c r="G861" s="234"/>
      <c r="H861" s="236" t="s">
        <v>19</v>
      </c>
      <c r="I861" s="238"/>
      <c r="J861" s="234"/>
      <c r="K861" s="234"/>
      <c r="L861" s="239"/>
      <c r="M861" s="240"/>
      <c r="N861" s="241"/>
      <c r="O861" s="241"/>
      <c r="P861" s="241"/>
      <c r="Q861" s="241"/>
      <c r="R861" s="241"/>
      <c r="S861" s="241"/>
      <c r="T861" s="242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43" t="s">
        <v>208</v>
      </c>
      <c r="AU861" s="243" t="s">
        <v>81</v>
      </c>
      <c r="AV861" s="13" t="s">
        <v>79</v>
      </c>
      <c r="AW861" s="13" t="s">
        <v>33</v>
      </c>
      <c r="AX861" s="13" t="s">
        <v>72</v>
      </c>
      <c r="AY861" s="243" t="s">
        <v>196</v>
      </c>
    </row>
    <row r="862" s="13" customFormat="1">
      <c r="A862" s="13"/>
      <c r="B862" s="233"/>
      <c r="C862" s="234"/>
      <c r="D862" s="235" t="s">
        <v>208</v>
      </c>
      <c r="E862" s="236" t="s">
        <v>19</v>
      </c>
      <c r="F862" s="237" t="s">
        <v>3073</v>
      </c>
      <c r="G862" s="234"/>
      <c r="H862" s="236" t="s">
        <v>19</v>
      </c>
      <c r="I862" s="238"/>
      <c r="J862" s="234"/>
      <c r="K862" s="234"/>
      <c r="L862" s="239"/>
      <c r="M862" s="240"/>
      <c r="N862" s="241"/>
      <c r="O862" s="241"/>
      <c r="P862" s="241"/>
      <c r="Q862" s="241"/>
      <c r="R862" s="241"/>
      <c r="S862" s="241"/>
      <c r="T862" s="242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43" t="s">
        <v>208</v>
      </c>
      <c r="AU862" s="243" t="s">
        <v>81</v>
      </c>
      <c r="AV862" s="13" t="s">
        <v>79</v>
      </c>
      <c r="AW862" s="13" t="s">
        <v>33</v>
      </c>
      <c r="AX862" s="13" t="s">
        <v>72</v>
      </c>
      <c r="AY862" s="243" t="s">
        <v>196</v>
      </c>
    </row>
    <row r="863" s="13" customFormat="1">
      <c r="A863" s="13"/>
      <c r="B863" s="233"/>
      <c r="C863" s="234"/>
      <c r="D863" s="235" t="s">
        <v>208</v>
      </c>
      <c r="E863" s="236" t="s">
        <v>19</v>
      </c>
      <c r="F863" s="237" t="s">
        <v>401</v>
      </c>
      <c r="G863" s="234"/>
      <c r="H863" s="236" t="s">
        <v>19</v>
      </c>
      <c r="I863" s="238"/>
      <c r="J863" s="234"/>
      <c r="K863" s="234"/>
      <c r="L863" s="239"/>
      <c r="M863" s="240"/>
      <c r="N863" s="241"/>
      <c r="O863" s="241"/>
      <c r="P863" s="241"/>
      <c r="Q863" s="241"/>
      <c r="R863" s="241"/>
      <c r="S863" s="241"/>
      <c r="T863" s="242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43" t="s">
        <v>208</v>
      </c>
      <c r="AU863" s="243" t="s">
        <v>81</v>
      </c>
      <c r="AV863" s="13" t="s">
        <v>79</v>
      </c>
      <c r="AW863" s="13" t="s">
        <v>33</v>
      </c>
      <c r="AX863" s="13" t="s">
        <v>72</v>
      </c>
      <c r="AY863" s="243" t="s">
        <v>196</v>
      </c>
    </row>
    <row r="864" s="14" customFormat="1">
      <c r="A864" s="14"/>
      <c r="B864" s="244"/>
      <c r="C864" s="245"/>
      <c r="D864" s="235" t="s">
        <v>208</v>
      </c>
      <c r="E864" s="246" t="s">
        <v>19</v>
      </c>
      <c r="F864" s="247" t="s">
        <v>79</v>
      </c>
      <c r="G864" s="245"/>
      <c r="H864" s="248">
        <v>1</v>
      </c>
      <c r="I864" s="249"/>
      <c r="J864" s="245"/>
      <c r="K864" s="245"/>
      <c r="L864" s="250"/>
      <c r="M864" s="251"/>
      <c r="N864" s="252"/>
      <c r="O864" s="252"/>
      <c r="P864" s="252"/>
      <c r="Q864" s="252"/>
      <c r="R864" s="252"/>
      <c r="S864" s="252"/>
      <c r="T864" s="253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T864" s="254" t="s">
        <v>208</v>
      </c>
      <c r="AU864" s="254" t="s">
        <v>81</v>
      </c>
      <c r="AV864" s="14" t="s">
        <v>81</v>
      </c>
      <c r="AW864" s="14" t="s">
        <v>33</v>
      </c>
      <c r="AX864" s="14" t="s">
        <v>72</v>
      </c>
      <c r="AY864" s="254" t="s">
        <v>196</v>
      </c>
    </row>
    <row r="865" s="16" customFormat="1">
      <c r="A865" s="16"/>
      <c r="B865" s="266"/>
      <c r="C865" s="267"/>
      <c r="D865" s="235" t="s">
        <v>208</v>
      </c>
      <c r="E865" s="268" t="s">
        <v>19</v>
      </c>
      <c r="F865" s="269" t="s">
        <v>3189</v>
      </c>
      <c r="G865" s="267"/>
      <c r="H865" s="270">
        <v>20</v>
      </c>
      <c r="I865" s="271"/>
      <c r="J865" s="267"/>
      <c r="K865" s="267"/>
      <c r="L865" s="272"/>
      <c r="M865" s="273"/>
      <c r="N865" s="274"/>
      <c r="O865" s="274"/>
      <c r="P865" s="274"/>
      <c r="Q865" s="274"/>
      <c r="R865" s="274"/>
      <c r="S865" s="274"/>
      <c r="T865" s="275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T865" s="276" t="s">
        <v>208</v>
      </c>
      <c r="AU865" s="276" t="s">
        <v>81</v>
      </c>
      <c r="AV865" s="16" t="s">
        <v>226</v>
      </c>
      <c r="AW865" s="16" t="s">
        <v>33</v>
      </c>
      <c r="AX865" s="16" t="s">
        <v>72</v>
      </c>
      <c r="AY865" s="276" t="s">
        <v>196</v>
      </c>
    </row>
    <row r="866" s="14" customFormat="1">
      <c r="A866" s="14"/>
      <c r="B866" s="244"/>
      <c r="C866" s="245"/>
      <c r="D866" s="235" t="s">
        <v>208</v>
      </c>
      <c r="E866" s="246" t="s">
        <v>19</v>
      </c>
      <c r="F866" s="247" t="s">
        <v>3190</v>
      </c>
      <c r="G866" s="245"/>
      <c r="H866" s="248">
        <v>60</v>
      </c>
      <c r="I866" s="249"/>
      <c r="J866" s="245"/>
      <c r="K866" s="245"/>
      <c r="L866" s="250"/>
      <c r="M866" s="251"/>
      <c r="N866" s="252"/>
      <c r="O866" s="252"/>
      <c r="P866" s="252"/>
      <c r="Q866" s="252"/>
      <c r="R866" s="252"/>
      <c r="S866" s="252"/>
      <c r="T866" s="253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T866" s="254" t="s">
        <v>208</v>
      </c>
      <c r="AU866" s="254" t="s">
        <v>81</v>
      </c>
      <c r="AV866" s="14" t="s">
        <v>81</v>
      </c>
      <c r="AW866" s="14" t="s">
        <v>33</v>
      </c>
      <c r="AX866" s="14" t="s">
        <v>72</v>
      </c>
      <c r="AY866" s="254" t="s">
        <v>196</v>
      </c>
    </row>
    <row r="867" s="16" customFormat="1">
      <c r="A867" s="16"/>
      <c r="B867" s="266"/>
      <c r="C867" s="267"/>
      <c r="D867" s="235" t="s">
        <v>208</v>
      </c>
      <c r="E867" s="268" t="s">
        <v>19</v>
      </c>
      <c r="F867" s="269" t="s">
        <v>3191</v>
      </c>
      <c r="G867" s="267"/>
      <c r="H867" s="270">
        <v>60</v>
      </c>
      <c r="I867" s="271"/>
      <c r="J867" s="267"/>
      <c r="K867" s="267"/>
      <c r="L867" s="272"/>
      <c r="M867" s="273"/>
      <c r="N867" s="274"/>
      <c r="O867" s="274"/>
      <c r="P867" s="274"/>
      <c r="Q867" s="274"/>
      <c r="R867" s="274"/>
      <c r="S867" s="274"/>
      <c r="T867" s="275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T867" s="276" t="s">
        <v>208</v>
      </c>
      <c r="AU867" s="276" t="s">
        <v>81</v>
      </c>
      <c r="AV867" s="16" t="s">
        <v>226</v>
      </c>
      <c r="AW867" s="16" t="s">
        <v>33</v>
      </c>
      <c r="AX867" s="16" t="s">
        <v>79</v>
      </c>
      <c r="AY867" s="276" t="s">
        <v>196</v>
      </c>
    </row>
    <row r="868" s="2" customFormat="1" ht="21.75" customHeight="1">
      <c r="A868" s="41"/>
      <c r="B868" s="42"/>
      <c r="C868" s="215" t="s">
        <v>505</v>
      </c>
      <c r="D868" s="215" t="s">
        <v>199</v>
      </c>
      <c r="E868" s="216" t="s">
        <v>3195</v>
      </c>
      <c r="F868" s="217" t="s">
        <v>3196</v>
      </c>
      <c r="G868" s="218" t="s">
        <v>943</v>
      </c>
      <c r="H868" s="219">
        <v>20</v>
      </c>
      <c r="I868" s="220"/>
      <c r="J868" s="221">
        <f>ROUND(I868*H868,2)</f>
        <v>0</v>
      </c>
      <c r="K868" s="217" t="s">
        <v>203</v>
      </c>
      <c r="L868" s="47"/>
      <c r="M868" s="222" t="s">
        <v>19</v>
      </c>
      <c r="N868" s="223" t="s">
        <v>43</v>
      </c>
      <c r="O868" s="87"/>
      <c r="P868" s="224">
        <f>O868*H868</f>
        <v>0</v>
      </c>
      <c r="Q868" s="224">
        <v>0</v>
      </c>
      <c r="R868" s="224">
        <f>Q868*H868</f>
        <v>0</v>
      </c>
      <c r="S868" s="224">
        <v>0</v>
      </c>
      <c r="T868" s="225">
        <f>S868*H868</f>
        <v>0</v>
      </c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R868" s="226" t="s">
        <v>204</v>
      </c>
      <c r="AT868" s="226" t="s">
        <v>199</v>
      </c>
      <c r="AU868" s="226" t="s">
        <v>81</v>
      </c>
      <c r="AY868" s="20" t="s">
        <v>196</v>
      </c>
      <c r="BE868" s="227">
        <f>IF(N868="základní",J868,0)</f>
        <v>0</v>
      </c>
      <c r="BF868" s="227">
        <f>IF(N868="snížená",J868,0)</f>
        <v>0</v>
      </c>
      <c r="BG868" s="227">
        <f>IF(N868="zákl. přenesená",J868,0)</f>
        <v>0</v>
      </c>
      <c r="BH868" s="227">
        <f>IF(N868="sníž. přenesená",J868,0)</f>
        <v>0</v>
      </c>
      <c r="BI868" s="227">
        <f>IF(N868="nulová",J868,0)</f>
        <v>0</v>
      </c>
      <c r="BJ868" s="20" t="s">
        <v>79</v>
      </c>
      <c r="BK868" s="227">
        <f>ROUND(I868*H868,2)</f>
        <v>0</v>
      </c>
      <c r="BL868" s="20" t="s">
        <v>204</v>
      </c>
      <c r="BM868" s="226" t="s">
        <v>3197</v>
      </c>
    </row>
    <row r="869" s="2" customFormat="1">
      <c r="A869" s="41"/>
      <c r="B869" s="42"/>
      <c r="C869" s="43"/>
      <c r="D869" s="228" t="s">
        <v>206</v>
      </c>
      <c r="E869" s="43"/>
      <c r="F869" s="229" t="s">
        <v>3198</v>
      </c>
      <c r="G869" s="43"/>
      <c r="H869" s="43"/>
      <c r="I869" s="230"/>
      <c r="J869" s="43"/>
      <c r="K869" s="43"/>
      <c r="L869" s="47"/>
      <c r="M869" s="231"/>
      <c r="N869" s="232"/>
      <c r="O869" s="87"/>
      <c r="P869" s="87"/>
      <c r="Q869" s="87"/>
      <c r="R869" s="87"/>
      <c r="S869" s="87"/>
      <c r="T869" s="88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T869" s="20" t="s">
        <v>206</v>
      </c>
      <c r="AU869" s="20" t="s">
        <v>81</v>
      </c>
    </row>
    <row r="870" s="13" customFormat="1">
      <c r="A870" s="13"/>
      <c r="B870" s="233"/>
      <c r="C870" s="234"/>
      <c r="D870" s="235" t="s">
        <v>208</v>
      </c>
      <c r="E870" s="236" t="s">
        <v>19</v>
      </c>
      <c r="F870" s="237" t="s">
        <v>3199</v>
      </c>
      <c r="G870" s="234"/>
      <c r="H870" s="236" t="s">
        <v>19</v>
      </c>
      <c r="I870" s="238"/>
      <c r="J870" s="234"/>
      <c r="K870" s="234"/>
      <c r="L870" s="239"/>
      <c r="M870" s="240"/>
      <c r="N870" s="241"/>
      <c r="O870" s="241"/>
      <c r="P870" s="241"/>
      <c r="Q870" s="241"/>
      <c r="R870" s="241"/>
      <c r="S870" s="241"/>
      <c r="T870" s="242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43" t="s">
        <v>208</v>
      </c>
      <c r="AU870" s="243" t="s">
        <v>81</v>
      </c>
      <c r="AV870" s="13" t="s">
        <v>79</v>
      </c>
      <c r="AW870" s="13" t="s">
        <v>33</v>
      </c>
      <c r="AX870" s="13" t="s">
        <v>72</v>
      </c>
      <c r="AY870" s="243" t="s">
        <v>196</v>
      </c>
    </row>
    <row r="871" s="13" customFormat="1">
      <c r="A871" s="13"/>
      <c r="B871" s="233"/>
      <c r="C871" s="234"/>
      <c r="D871" s="235" t="s">
        <v>208</v>
      </c>
      <c r="E871" s="236" t="s">
        <v>19</v>
      </c>
      <c r="F871" s="237" t="s">
        <v>3200</v>
      </c>
      <c r="G871" s="234"/>
      <c r="H871" s="236" t="s">
        <v>19</v>
      </c>
      <c r="I871" s="238"/>
      <c r="J871" s="234"/>
      <c r="K871" s="234"/>
      <c r="L871" s="239"/>
      <c r="M871" s="240"/>
      <c r="N871" s="241"/>
      <c r="O871" s="241"/>
      <c r="P871" s="241"/>
      <c r="Q871" s="241"/>
      <c r="R871" s="241"/>
      <c r="S871" s="241"/>
      <c r="T871" s="242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43" t="s">
        <v>208</v>
      </c>
      <c r="AU871" s="243" t="s">
        <v>81</v>
      </c>
      <c r="AV871" s="13" t="s">
        <v>79</v>
      </c>
      <c r="AW871" s="13" t="s">
        <v>33</v>
      </c>
      <c r="AX871" s="13" t="s">
        <v>72</v>
      </c>
      <c r="AY871" s="243" t="s">
        <v>196</v>
      </c>
    </row>
    <row r="872" s="13" customFormat="1">
      <c r="A872" s="13"/>
      <c r="B872" s="233"/>
      <c r="C872" s="234"/>
      <c r="D872" s="235" t="s">
        <v>208</v>
      </c>
      <c r="E872" s="236" t="s">
        <v>19</v>
      </c>
      <c r="F872" s="237" t="s">
        <v>3061</v>
      </c>
      <c r="G872" s="234"/>
      <c r="H872" s="236" t="s">
        <v>19</v>
      </c>
      <c r="I872" s="238"/>
      <c r="J872" s="234"/>
      <c r="K872" s="234"/>
      <c r="L872" s="239"/>
      <c r="M872" s="240"/>
      <c r="N872" s="241"/>
      <c r="O872" s="241"/>
      <c r="P872" s="241"/>
      <c r="Q872" s="241"/>
      <c r="R872" s="241"/>
      <c r="S872" s="241"/>
      <c r="T872" s="242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43" t="s">
        <v>208</v>
      </c>
      <c r="AU872" s="243" t="s">
        <v>81</v>
      </c>
      <c r="AV872" s="13" t="s">
        <v>79</v>
      </c>
      <c r="AW872" s="13" t="s">
        <v>33</v>
      </c>
      <c r="AX872" s="13" t="s">
        <v>72</v>
      </c>
      <c r="AY872" s="243" t="s">
        <v>196</v>
      </c>
    </row>
    <row r="873" s="13" customFormat="1">
      <c r="A873" s="13"/>
      <c r="B873" s="233"/>
      <c r="C873" s="234"/>
      <c r="D873" s="235" t="s">
        <v>208</v>
      </c>
      <c r="E873" s="236" t="s">
        <v>19</v>
      </c>
      <c r="F873" s="237" t="s">
        <v>3062</v>
      </c>
      <c r="G873" s="234"/>
      <c r="H873" s="236" t="s">
        <v>19</v>
      </c>
      <c r="I873" s="238"/>
      <c r="J873" s="234"/>
      <c r="K873" s="234"/>
      <c r="L873" s="239"/>
      <c r="M873" s="240"/>
      <c r="N873" s="241"/>
      <c r="O873" s="241"/>
      <c r="P873" s="241"/>
      <c r="Q873" s="241"/>
      <c r="R873" s="241"/>
      <c r="S873" s="241"/>
      <c r="T873" s="242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43" t="s">
        <v>208</v>
      </c>
      <c r="AU873" s="243" t="s">
        <v>81</v>
      </c>
      <c r="AV873" s="13" t="s">
        <v>79</v>
      </c>
      <c r="AW873" s="13" t="s">
        <v>33</v>
      </c>
      <c r="AX873" s="13" t="s">
        <v>72</v>
      </c>
      <c r="AY873" s="243" t="s">
        <v>196</v>
      </c>
    </row>
    <row r="874" s="13" customFormat="1">
      <c r="A874" s="13"/>
      <c r="B874" s="233"/>
      <c r="C874" s="234"/>
      <c r="D874" s="235" t="s">
        <v>208</v>
      </c>
      <c r="E874" s="236" t="s">
        <v>19</v>
      </c>
      <c r="F874" s="237" t="s">
        <v>3063</v>
      </c>
      <c r="G874" s="234"/>
      <c r="H874" s="236" t="s">
        <v>19</v>
      </c>
      <c r="I874" s="238"/>
      <c r="J874" s="234"/>
      <c r="K874" s="234"/>
      <c r="L874" s="239"/>
      <c r="M874" s="240"/>
      <c r="N874" s="241"/>
      <c r="O874" s="241"/>
      <c r="P874" s="241"/>
      <c r="Q874" s="241"/>
      <c r="R874" s="241"/>
      <c r="S874" s="241"/>
      <c r="T874" s="242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43" t="s">
        <v>208</v>
      </c>
      <c r="AU874" s="243" t="s">
        <v>81</v>
      </c>
      <c r="AV874" s="13" t="s">
        <v>79</v>
      </c>
      <c r="AW874" s="13" t="s">
        <v>33</v>
      </c>
      <c r="AX874" s="13" t="s">
        <v>72</v>
      </c>
      <c r="AY874" s="243" t="s">
        <v>196</v>
      </c>
    </row>
    <row r="875" s="13" customFormat="1">
      <c r="A875" s="13"/>
      <c r="B875" s="233"/>
      <c r="C875" s="234"/>
      <c r="D875" s="235" t="s">
        <v>208</v>
      </c>
      <c r="E875" s="236" t="s">
        <v>19</v>
      </c>
      <c r="F875" s="237" t="s">
        <v>489</v>
      </c>
      <c r="G875" s="234"/>
      <c r="H875" s="236" t="s">
        <v>19</v>
      </c>
      <c r="I875" s="238"/>
      <c r="J875" s="234"/>
      <c r="K875" s="234"/>
      <c r="L875" s="239"/>
      <c r="M875" s="240"/>
      <c r="N875" s="241"/>
      <c r="O875" s="241"/>
      <c r="P875" s="241"/>
      <c r="Q875" s="241"/>
      <c r="R875" s="241"/>
      <c r="S875" s="241"/>
      <c r="T875" s="242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43" t="s">
        <v>208</v>
      </c>
      <c r="AU875" s="243" t="s">
        <v>81</v>
      </c>
      <c r="AV875" s="13" t="s">
        <v>79</v>
      </c>
      <c r="AW875" s="13" t="s">
        <v>33</v>
      </c>
      <c r="AX875" s="13" t="s">
        <v>72</v>
      </c>
      <c r="AY875" s="243" t="s">
        <v>196</v>
      </c>
    </row>
    <row r="876" s="14" customFormat="1">
      <c r="A876" s="14"/>
      <c r="B876" s="244"/>
      <c r="C876" s="245"/>
      <c r="D876" s="235" t="s">
        <v>208</v>
      </c>
      <c r="E876" s="246" t="s">
        <v>19</v>
      </c>
      <c r="F876" s="247" t="s">
        <v>79</v>
      </c>
      <c r="G876" s="245"/>
      <c r="H876" s="248">
        <v>1</v>
      </c>
      <c r="I876" s="249"/>
      <c r="J876" s="245"/>
      <c r="K876" s="245"/>
      <c r="L876" s="250"/>
      <c r="M876" s="251"/>
      <c r="N876" s="252"/>
      <c r="O876" s="252"/>
      <c r="P876" s="252"/>
      <c r="Q876" s="252"/>
      <c r="R876" s="252"/>
      <c r="S876" s="252"/>
      <c r="T876" s="253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T876" s="254" t="s">
        <v>208</v>
      </c>
      <c r="AU876" s="254" t="s">
        <v>81</v>
      </c>
      <c r="AV876" s="14" t="s">
        <v>81</v>
      </c>
      <c r="AW876" s="14" t="s">
        <v>33</v>
      </c>
      <c r="AX876" s="14" t="s">
        <v>72</v>
      </c>
      <c r="AY876" s="254" t="s">
        <v>196</v>
      </c>
    </row>
    <row r="877" s="13" customFormat="1">
      <c r="A877" s="13"/>
      <c r="B877" s="233"/>
      <c r="C877" s="234"/>
      <c r="D877" s="235" t="s">
        <v>208</v>
      </c>
      <c r="E877" s="236" t="s">
        <v>19</v>
      </c>
      <c r="F877" s="237" t="s">
        <v>3061</v>
      </c>
      <c r="G877" s="234"/>
      <c r="H877" s="236" t="s">
        <v>19</v>
      </c>
      <c r="I877" s="238"/>
      <c r="J877" s="234"/>
      <c r="K877" s="234"/>
      <c r="L877" s="239"/>
      <c r="M877" s="240"/>
      <c r="N877" s="241"/>
      <c r="O877" s="241"/>
      <c r="P877" s="241"/>
      <c r="Q877" s="241"/>
      <c r="R877" s="241"/>
      <c r="S877" s="241"/>
      <c r="T877" s="242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43" t="s">
        <v>208</v>
      </c>
      <c r="AU877" s="243" t="s">
        <v>81</v>
      </c>
      <c r="AV877" s="13" t="s">
        <v>79</v>
      </c>
      <c r="AW877" s="13" t="s">
        <v>33</v>
      </c>
      <c r="AX877" s="13" t="s">
        <v>72</v>
      </c>
      <c r="AY877" s="243" t="s">
        <v>196</v>
      </c>
    </row>
    <row r="878" s="13" customFormat="1">
      <c r="A878" s="13"/>
      <c r="B878" s="233"/>
      <c r="C878" s="234"/>
      <c r="D878" s="235" t="s">
        <v>208</v>
      </c>
      <c r="E878" s="236" t="s">
        <v>19</v>
      </c>
      <c r="F878" s="237" t="s">
        <v>3062</v>
      </c>
      <c r="G878" s="234"/>
      <c r="H878" s="236" t="s">
        <v>19</v>
      </c>
      <c r="I878" s="238"/>
      <c r="J878" s="234"/>
      <c r="K878" s="234"/>
      <c r="L878" s="239"/>
      <c r="M878" s="240"/>
      <c r="N878" s="241"/>
      <c r="O878" s="241"/>
      <c r="P878" s="241"/>
      <c r="Q878" s="241"/>
      <c r="R878" s="241"/>
      <c r="S878" s="241"/>
      <c r="T878" s="242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43" t="s">
        <v>208</v>
      </c>
      <c r="AU878" s="243" t="s">
        <v>81</v>
      </c>
      <c r="AV878" s="13" t="s">
        <v>79</v>
      </c>
      <c r="AW878" s="13" t="s">
        <v>33</v>
      </c>
      <c r="AX878" s="13" t="s">
        <v>72</v>
      </c>
      <c r="AY878" s="243" t="s">
        <v>196</v>
      </c>
    </row>
    <row r="879" s="13" customFormat="1">
      <c r="A879" s="13"/>
      <c r="B879" s="233"/>
      <c r="C879" s="234"/>
      <c r="D879" s="235" t="s">
        <v>208</v>
      </c>
      <c r="E879" s="236" t="s">
        <v>19</v>
      </c>
      <c r="F879" s="237" t="s">
        <v>3063</v>
      </c>
      <c r="G879" s="234"/>
      <c r="H879" s="236" t="s">
        <v>19</v>
      </c>
      <c r="I879" s="238"/>
      <c r="J879" s="234"/>
      <c r="K879" s="234"/>
      <c r="L879" s="239"/>
      <c r="M879" s="240"/>
      <c r="N879" s="241"/>
      <c r="O879" s="241"/>
      <c r="P879" s="241"/>
      <c r="Q879" s="241"/>
      <c r="R879" s="241"/>
      <c r="S879" s="241"/>
      <c r="T879" s="242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43" t="s">
        <v>208</v>
      </c>
      <c r="AU879" s="243" t="s">
        <v>81</v>
      </c>
      <c r="AV879" s="13" t="s">
        <v>79</v>
      </c>
      <c r="AW879" s="13" t="s">
        <v>33</v>
      </c>
      <c r="AX879" s="13" t="s">
        <v>72</v>
      </c>
      <c r="AY879" s="243" t="s">
        <v>196</v>
      </c>
    </row>
    <row r="880" s="13" customFormat="1">
      <c r="A880" s="13"/>
      <c r="B880" s="233"/>
      <c r="C880" s="234"/>
      <c r="D880" s="235" t="s">
        <v>208</v>
      </c>
      <c r="E880" s="236" t="s">
        <v>19</v>
      </c>
      <c r="F880" s="237" t="s">
        <v>401</v>
      </c>
      <c r="G880" s="234"/>
      <c r="H880" s="236" t="s">
        <v>19</v>
      </c>
      <c r="I880" s="238"/>
      <c r="J880" s="234"/>
      <c r="K880" s="234"/>
      <c r="L880" s="239"/>
      <c r="M880" s="240"/>
      <c r="N880" s="241"/>
      <c r="O880" s="241"/>
      <c r="P880" s="241"/>
      <c r="Q880" s="241"/>
      <c r="R880" s="241"/>
      <c r="S880" s="241"/>
      <c r="T880" s="242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43" t="s">
        <v>208</v>
      </c>
      <c r="AU880" s="243" t="s">
        <v>81</v>
      </c>
      <c r="AV880" s="13" t="s">
        <v>79</v>
      </c>
      <c r="AW880" s="13" t="s">
        <v>33</v>
      </c>
      <c r="AX880" s="13" t="s">
        <v>72</v>
      </c>
      <c r="AY880" s="243" t="s">
        <v>196</v>
      </c>
    </row>
    <row r="881" s="14" customFormat="1">
      <c r="A881" s="14"/>
      <c r="B881" s="244"/>
      <c r="C881" s="245"/>
      <c r="D881" s="235" t="s">
        <v>208</v>
      </c>
      <c r="E881" s="246" t="s">
        <v>19</v>
      </c>
      <c r="F881" s="247" t="s">
        <v>81</v>
      </c>
      <c r="G881" s="245"/>
      <c r="H881" s="248">
        <v>2</v>
      </c>
      <c r="I881" s="249"/>
      <c r="J881" s="245"/>
      <c r="K881" s="245"/>
      <c r="L881" s="250"/>
      <c r="M881" s="251"/>
      <c r="N881" s="252"/>
      <c r="O881" s="252"/>
      <c r="P881" s="252"/>
      <c r="Q881" s="252"/>
      <c r="R881" s="252"/>
      <c r="S881" s="252"/>
      <c r="T881" s="253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T881" s="254" t="s">
        <v>208</v>
      </c>
      <c r="AU881" s="254" t="s">
        <v>81</v>
      </c>
      <c r="AV881" s="14" t="s">
        <v>81</v>
      </c>
      <c r="AW881" s="14" t="s">
        <v>33</v>
      </c>
      <c r="AX881" s="14" t="s">
        <v>72</v>
      </c>
      <c r="AY881" s="254" t="s">
        <v>196</v>
      </c>
    </row>
    <row r="882" s="13" customFormat="1">
      <c r="A882" s="13"/>
      <c r="B882" s="233"/>
      <c r="C882" s="234"/>
      <c r="D882" s="235" t="s">
        <v>208</v>
      </c>
      <c r="E882" s="236" t="s">
        <v>19</v>
      </c>
      <c r="F882" s="237" t="s">
        <v>3061</v>
      </c>
      <c r="G882" s="234"/>
      <c r="H882" s="236" t="s">
        <v>19</v>
      </c>
      <c r="I882" s="238"/>
      <c r="J882" s="234"/>
      <c r="K882" s="234"/>
      <c r="L882" s="239"/>
      <c r="M882" s="240"/>
      <c r="N882" s="241"/>
      <c r="O882" s="241"/>
      <c r="P882" s="241"/>
      <c r="Q882" s="241"/>
      <c r="R882" s="241"/>
      <c r="S882" s="241"/>
      <c r="T882" s="242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43" t="s">
        <v>208</v>
      </c>
      <c r="AU882" s="243" t="s">
        <v>81</v>
      </c>
      <c r="AV882" s="13" t="s">
        <v>79</v>
      </c>
      <c r="AW882" s="13" t="s">
        <v>33</v>
      </c>
      <c r="AX882" s="13" t="s">
        <v>72</v>
      </c>
      <c r="AY882" s="243" t="s">
        <v>196</v>
      </c>
    </row>
    <row r="883" s="13" customFormat="1">
      <c r="A883" s="13"/>
      <c r="B883" s="233"/>
      <c r="C883" s="234"/>
      <c r="D883" s="235" t="s">
        <v>208</v>
      </c>
      <c r="E883" s="236" t="s">
        <v>19</v>
      </c>
      <c r="F883" s="237" t="s">
        <v>3062</v>
      </c>
      <c r="G883" s="234"/>
      <c r="H883" s="236" t="s">
        <v>19</v>
      </c>
      <c r="I883" s="238"/>
      <c r="J883" s="234"/>
      <c r="K883" s="234"/>
      <c r="L883" s="239"/>
      <c r="M883" s="240"/>
      <c r="N883" s="241"/>
      <c r="O883" s="241"/>
      <c r="P883" s="241"/>
      <c r="Q883" s="241"/>
      <c r="R883" s="241"/>
      <c r="S883" s="241"/>
      <c r="T883" s="242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43" t="s">
        <v>208</v>
      </c>
      <c r="AU883" s="243" t="s">
        <v>81</v>
      </c>
      <c r="AV883" s="13" t="s">
        <v>79</v>
      </c>
      <c r="AW883" s="13" t="s">
        <v>33</v>
      </c>
      <c r="AX883" s="13" t="s">
        <v>72</v>
      </c>
      <c r="AY883" s="243" t="s">
        <v>196</v>
      </c>
    </row>
    <row r="884" s="13" customFormat="1">
      <c r="A884" s="13"/>
      <c r="B884" s="233"/>
      <c r="C884" s="234"/>
      <c r="D884" s="235" t="s">
        <v>208</v>
      </c>
      <c r="E884" s="236" t="s">
        <v>19</v>
      </c>
      <c r="F884" s="237" t="s">
        <v>3063</v>
      </c>
      <c r="G884" s="234"/>
      <c r="H884" s="236" t="s">
        <v>19</v>
      </c>
      <c r="I884" s="238"/>
      <c r="J884" s="234"/>
      <c r="K884" s="234"/>
      <c r="L884" s="239"/>
      <c r="M884" s="240"/>
      <c r="N884" s="241"/>
      <c r="O884" s="241"/>
      <c r="P884" s="241"/>
      <c r="Q884" s="241"/>
      <c r="R884" s="241"/>
      <c r="S884" s="241"/>
      <c r="T884" s="242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43" t="s">
        <v>208</v>
      </c>
      <c r="AU884" s="243" t="s">
        <v>81</v>
      </c>
      <c r="AV884" s="13" t="s">
        <v>79</v>
      </c>
      <c r="AW884" s="13" t="s">
        <v>33</v>
      </c>
      <c r="AX884" s="13" t="s">
        <v>72</v>
      </c>
      <c r="AY884" s="243" t="s">
        <v>196</v>
      </c>
    </row>
    <row r="885" s="13" customFormat="1">
      <c r="A885" s="13"/>
      <c r="B885" s="233"/>
      <c r="C885" s="234"/>
      <c r="D885" s="235" t="s">
        <v>208</v>
      </c>
      <c r="E885" s="236" t="s">
        <v>19</v>
      </c>
      <c r="F885" s="237" t="s">
        <v>401</v>
      </c>
      <c r="G885" s="234"/>
      <c r="H885" s="236" t="s">
        <v>19</v>
      </c>
      <c r="I885" s="238"/>
      <c r="J885" s="234"/>
      <c r="K885" s="234"/>
      <c r="L885" s="239"/>
      <c r="M885" s="240"/>
      <c r="N885" s="241"/>
      <c r="O885" s="241"/>
      <c r="P885" s="241"/>
      <c r="Q885" s="241"/>
      <c r="R885" s="241"/>
      <c r="S885" s="241"/>
      <c r="T885" s="242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43" t="s">
        <v>208</v>
      </c>
      <c r="AU885" s="243" t="s">
        <v>81</v>
      </c>
      <c r="AV885" s="13" t="s">
        <v>79</v>
      </c>
      <c r="AW885" s="13" t="s">
        <v>33</v>
      </c>
      <c r="AX885" s="13" t="s">
        <v>72</v>
      </c>
      <c r="AY885" s="243" t="s">
        <v>196</v>
      </c>
    </row>
    <row r="886" s="14" customFormat="1">
      <c r="A886" s="14"/>
      <c r="B886" s="244"/>
      <c r="C886" s="245"/>
      <c r="D886" s="235" t="s">
        <v>208</v>
      </c>
      <c r="E886" s="246" t="s">
        <v>19</v>
      </c>
      <c r="F886" s="247" t="s">
        <v>241</v>
      </c>
      <c r="G886" s="245"/>
      <c r="H886" s="248">
        <v>5</v>
      </c>
      <c r="I886" s="249"/>
      <c r="J886" s="245"/>
      <c r="K886" s="245"/>
      <c r="L886" s="250"/>
      <c r="M886" s="251"/>
      <c r="N886" s="252"/>
      <c r="O886" s="252"/>
      <c r="P886" s="252"/>
      <c r="Q886" s="252"/>
      <c r="R886" s="252"/>
      <c r="S886" s="252"/>
      <c r="T886" s="253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T886" s="254" t="s">
        <v>208</v>
      </c>
      <c r="AU886" s="254" t="s">
        <v>81</v>
      </c>
      <c r="AV886" s="14" t="s">
        <v>81</v>
      </c>
      <c r="AW886" s="14" t="s">
        <v>33</v>
      </c>
      <c r="AX886" s="14" t="s">
        <v>72</v>
      </c>
      <c r="AY886" s="254" t="s">
        <v>196</v>
      </c>
    </row>
    <row r="887" s="13" customFormat="1">
      <c r="A887" s="13"/>
      <c r="B887" s="233"/>
      <c r="C887" s="234"/>
      <c r="D887" s="235" t="s">
        <v>208</v>
      </c>
      <c r="E887" s="236" t="s">
        <v>19</v>
      </c>
      <c r="F887" s="237" t="s">
        <v>3061</v>
      </c>
      <c r="G887" s="234"/>
      <c r="H887" s="236" t="s">
        <v>19</v>
      </c>
      <c r="I887" s="238"/>
      <c r="J887" s="234"/>
      <c r="K887" s="234"/>
      <c r="L887" s="239"/>
      <c r="M887" s="240"/>
      <c r="N887" s="241"/>
      <c r="O887" s="241"/>
      <c r="P887" s="241"/>
      <c r="Q887" s="241"/>
      <c r="R887" s="241"/>
      <c r="S887" s="241"/>
      <c r="T887" s="242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43" t="s">
        <v>208</v>
      </c>
      <c r="AU887" s="243" t="s">
        <v>81</v>
      </c>
      <c r="AV887" s="13" t="s">
        <v>79</v>
      </c>
      <c r="AW887" s="13" t="s">
        <v>33</v>
      </c>
      <c r="AX887" s="13" t="s">
        <v>72</v>
      </c>
      <c r="AY887" s="243" t="s">
        <v>196</v>
      </c>
    </row>
    <row r="888" s="13" customFormat="1">
      <c r="A888" s="13"/>
      <c r="B888" s="233"/>
      <c r="C888" s="234"/>
      <c r="D888" s="235" t="s">
        <v>208</v>
      </c>
      <c r="E888" s="236" t="s">
        <v>19</v>
      </c>
      <c r="F888" s="237" t="s">
        <v>3064</v>
      </c>
      <c r="G888" s="234"/>
      <c r="H888" s="236" t="s">
        <v>19</v>
      </c>
      <c r="I888" s="238"/>
      <c r="J888" s="234"/>
      <c r="K888" s="234"/>
      <c r="L888" s="239"/>
      <c r="M888" s="240"/>
      <c r="N888" s="241"/>
      <c r="O888" s="241"/>
      <c r="P888" s="241"/>
      <c r="Q888" s="241"/>
      <c r="R888" s="241"/>
      <c r="S888" s="241"/>
      <c r="T888" s="242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43" t="s">
        <v>208</v>
      </c>
      <c r="AU888" s="243" t="s">
        <v>81</v>
      </c>
      <c r="AV888" s="13" t="s">
        <v>79</v>
      </c>
      <c r="AW888" s="13" t="s">
        <v>33</v>
      </c>
      <c r="AX888" s="13" t="s">
        <v>72</v>
      </c>
      <c r="AY888" s="243" t="s">
        <v>196</v>
      </c>
    </row>
    <row r="889" s="13" customFormat="1">
      <c r="A889" s="13"/>
      <c r="B889" s="233"/>
      <c r="C889" s="234"/>
      <c r="D889" s="235" t="s">
        <v>208</v>
      </c>
      <c r="E889" s="236" t="s">
        <v>19</v>
      </c>
      <c r="F889" s="237" t="s">
        <v>3065</v>
      </c>
      <c r="G889" s="234"/>
      <c r="H889" s="236" t="s">
        <v>19</v>
      </c>
      <c r="I889" s="238"/>
      <c r="J889" s="234"/>
      <c r="K889" s="234"/>
      <c r="L889" s="239"/>
      <c r="M889" s="240"/>
      <c r="N889" s="241"/>
      <c r="O889" s="241"/>
      <c r="P889" s="241"/>
      <c r="Q889" s="241"/>
      <c r="R889" s="241"/>
      <c r="S889" s="241"/>
      <c r="T889" s="242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43" t="s">
        <v>208</v>
      </c>
      <c r="AU889" s="243" t="s">
        <v>81</v>
      </c>
      <c r="AV889" s="13" t="s">
        <v>79</v>
      </c>
      <c r="AW889" s="13" t="s">
        <v>33</v>
      </c>
      <c r="AX889" s="13" t="s">
        <v>72</v>
      </c>
      <c r="AY889" s="243" t="s">
        <v>196</v>
      </c>
    </row>
    <row r="890" s="13" customFormat="1">
      <c r="A890" s="13"/>
      <c r="B890" s="233"/>
      <c r="C890" s="234"/>
      <c r="D890" s="235" t="s">
        <v>208</v>
      </c>
      <c r="E890" s="236" t="s">
        <v>19</v>
      </c>
      <c r="F890" s="237" t="s">
        <v>487</v>
      </c>
      <c r="G890" s="234"/>
      <c r="H890" s="236" t="s">
        <v>19</v>
      </c>
      <c r="I890" s="238"/>
      <c r="J890" s="234"/>
      <c r="K890" s="234"/>
      <c r="L890" s="239"/>
      <c r="M890" s="240"/>
      <c r="N890" s="241"/>
      <c r="O890" s="241"/>
      <c r="P890" s="241"/>
      <c r="Q890" s="241"/>
      <c r="R890" s="241"/>
      <c r="S890" s="241"/>
      <c r="T890" s="242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43" t="s">
        <v>208</v>
      </c>
      <c r="AU890" s="243" t="s">
        <v>81</v>
      </c>
      <c r="AV890" s="13" t="s">
        <v>79</v>
      </c>
      <c r="AW890" s="13" t="s">
        <v>33</v>
      </c>
      <c r="AX890" s="13" t="s">
        <v>72</v>
      </c>
      <c r="AY890" s="243" t="s">
        <v>196</v>
      </c>
    </row>
    <row r="891" s="14" customFormat="1">
      <c r="A891" s="14"/>
      <c r="B891" s="244"/>
      <c r="C891" s="245"/>
      <c r="D891" s="235" t="s">
        <v>208</v>
      </c>
      <c r="E891" s="246" t="s">
        <v>19</v>
      </c>
      <c r="F891" s="247" t="s">
        <v>81</v>
      </c>
      <c r="G891" s="245"/>
      <c r="H891" s="248">
        <v>2</v>
      </c>
      <c r="I891" s="249"/>
      <c r="J891" s="245"/>
      <c r="K891" s="245"/>
      <c r="L891" s="250"/>
      <c r="M891" s="251"/>
      <c r="N891" s="252"/>
      <c r="O891" s="252"/>
      <c r="P891" s="252"/>
      <c r="Q891" s="252"/>
      <c r="R891" s="252"/>
      <c r="S891" s="252"/>
      <c r="T891" s="253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T891" s="254" t="s">
        <v>208</v>
      </c>
      <c r="AU891" s="254" t="s">
        <v>81</v>
      </c>
      <c r="AV891" s="14" t="s">
        <v>81</v>
      </c>
      <c r="AW891" s="14" t="s">
        <v>33</v>
      </c>
      <c r="AX891" s="14" t="s">
        <v>72</v>
      </c>
      <c r="AY891" s="254" t="s">
        <v>196</v>
      </c>
    </row>
    <row r="892" s="13" customFormat="1">
      <c r="A892" s="13"/>
      <c r="B892" s="233"/>
      <c r="C892" s="234"/>
      <c r="D892" s="235" t="s">
        <v>208</v>
      </c>
      <c r="E892" s="236" t="s">
        <v>19</v>
      </c>
      <c r="F892" s="237" t="s">
        <v>3061</v>
      </c>
      <c r="G892" s="234"/>
      <c r="H892" s="236" t="s">
        <v>19</v>
      </c>
      <c r="I892" s="238"/>
      <c r="J892" s="234"/>
      <c r="K892" s="234"/>
      <c r="L892" s="239"/>
      <c r="M892" s="240"/>
      <c r="N892" s="241"/>
      <c r="O892" s="241"/>
      <c r="P892" s="241"/>
      <c r="Q892" s="241"/>
      <c r="R892" s="241"/>
      <c r="S892" s="241"/>
      <c r="T892" s="242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43" t="s">
        <v>208</v>
      </c>
      <c r="AU892" s="243" t="s">
        <v>81</v>
      </c>
      <c r="AV892" s="13" t="s">
        <v>79</v>
      </c>
      <c r="AW892" s="13" t="s">
        <v>33</v>
      </c>
      <c r="AX892" s="13" t="s">
        <v>72</v>
      </c>
      <c r="AY892" s="243" t="s">
        <v>196</v>
      </c>
    </row>
    <row r="893" s="13" customFormat="1">
      <c r="A893" s="13"/>
      <c r="B893" s="233"/>
      <c r="C893" s="234"/>
      <c r="D893" s="235" t="s">
        <v>208</v>
      </c>
      <c r="E893" s="236" t="s">
        <v>19</v>
      </c>
      <c r="F893" s="237" t="s">
        <v>3066</v>
      </c>
      <c r="G893" s="234"/>
      <c r="H893" s="236" t="s">
        <v>19</v>
      </c>
      <c r="I893" s="238"/>
      <c r="J893" s="234"/>
      <c r="K893" s="234"/>
      <c r="L893" s="239"/>
      <c r="M893" s="240"/>
      <c r="N893" s="241"/>
      <c r="O893" s="241"/>
      <c r="P893" s="241"/>
      <c r="Q893" s="241"/>
      <c r="R893" s="241"/>
      <c r="S893" s="241"/>
      <c r="T893" s="242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43" t="s">
        <v>208</v>
      </c>
      <c r="AU893" s="243" t="s">
        <v>81</v>
      </c>
      <c r="AV893" s="13" t="s">
        <v>79</v>
      </c>
      <c r="AW893" s="13" t="s">
        <v>33</v>
      </c>
      <c r="AX893" s="13" t="s">
        <v>72</v>
      </c>
      <c r="AY893" s="243" t="s">
        <v>196</v>
      </c>
    </row>
    <row r="894" s="13" customFormat="1">
      <c r="A894" s="13"/>
      <c r="B894" s="233"/>
      <c r="C894" s="234"/>
      <c r="D894" s="235" t="s">
        <v>208</v>
      </c>
      <c r="E894" s="236" t="s">
        <v>19</v>
      </c>
      <c r="F894" s="237" t="s">
        <v>3067</v>
      </c>
      <c r="G894" s="234"/>
      <c r="H894" s="236" t="s">
        <v>19</v>
      </c>
      <c r="I894" s="238"/>
      <c r="J894" s="234"/>
      <c r="K894" s="234"/>
      <c r="L894" s="239"/>
      <c r="M894" s="240"/>
      <c r="N894" s="241"/>
      <c r="O894" s="241"/>
      <c r="P894" s="241"/>
      <c r="Q894" s="241"/>
      <c r="R894" s="241"/>
      <c r="S894" s="241"/>
      <c r="T894" s="242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43" t="s">
        <v>208</v>
      </c>
      <c r="AU894" s="243" t="s">
        <v>81</v>
      </c>
      <c r="AV894" s="13" t="s">
        <v>79</v>
      </c>
      <c r="AW894" s="13" t="s">
        <v>33</v>
      </c>
      <c r="AX894" s="13" t="s">
        <v>72</v>
      </c>
      <c r="AY894" s="243" t="s">
        <v>196</v>
      </c>
    </row>
    <row r="895" s="13" customFormat="1">
      <c r="A895" s="13"/>
      <c r="B895" s="233"/>
      <c r="C895" s="234"/>
      <c r="D895" s="235" t="s">
        <v>208</v>
      </c>
      <c r="E895" s="236" t="s">
        <v>19</v>
      </c>
      <c r="F895" s="237" t="s">
        <v>401</v>
      </c>
      <c r="G895" s="234"/>
      <c r="H895" s="236" t="s">
        <v>19</v>
      </c>
      <c r="I895" s="238"/>
      <c r="J895" s="234"/>
      <c r="K895" s="234"/>
      <c r="L895" s="239"/>
      <c r="M895" s="240"/>
      <c r="N895" s="241"/>
      <c r="O895" s="241"/>
      <c r="P895" s="241"/>
      <c r="Q895" s="241"/>
      <c r="R895" s="241"/>
      <c r="S895" s="241"/>
      <c r="T895" s="242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43" t="s">
        <v>208</v>
      </c>
      <c r="AU895" s="243" t="s">
        <v>81</v>
      </c>
      <c r="AV895" s="13" t="s">
        <v>79</v>
      </c>
      <c r="AW895" s="13" t="s">
        <v>33</v>
      </c>
      <c r="AX895" s="13" t="s">
        <v>72</v>
      </c>
      <c r="AY895" s="243" t="s">
        <v>196</v>
      </c>
    </row>
    <row r="896" s="14" customFormat="1">
      <c r="A896" s="14"/>
      <c r="B896" s="244"/>
      <c r="C896" s="245"/>
      <c r="D896" s="235" t="s">
        <v>208</v>
      </c>
      <c r="E896" s="246" t="s">
        <v>19</v>
      </c>
      <c r="F896" s="247" t="s">
        <v>79</v>
      </c>
      <c r="G896" s="245"/>
      <c r="H896" s="248">
        <v>1</v>
      </c>
      <c r="I896" s="249"/>
      <c r="J896" s="245"/>
      <c r="K896" s="245"/>
      <c r="L896" s="250"/>
      <c r="M896" s="251"/>
      <c r="N896" s="252"/>
      <c r="O896" s="252"/>
      <c r="P896" s="252"/>
      <c r="Q896" s="252"/>
      <c r="R896" s="252"/>
      <c r="S896" s="252"/>
      <c r="T896" s="253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T896" s="254" t="s">
        <v>208</v>
      </c>
      <c r="AU896" s="254" t="s">
        <v>81</v>
      </c>
      <c r="AV896" s="14" t="s">
        <v>81</v>
      </c>
      <c r="AW896" s="14" t="s">
        <v>33</v>
      </c>
      <c r="AX896" s="14" t="s">
        <v>72</v>
      </c>
      <c r="AY896" s="254" t="s">
        <v>196</v>
      </c>
    </row>
    <row r="897" s="13" customFormat="1">
      <c r="A897" s="13"/>
      <c r="B897" s="233"/>
      <c r="C897" s="234"/>
      <c r="D897" s="235" t="s">
        <v>208</v>
      </c>
      <c r="E897" s="236" t="s">
        <v>19</v>
      </c>
      <c r="F897" s="237" t="s">
        <v>3061</v>
      </c>
      <c r="G897" s="234"/>
      <c r="H897" s="236" t="s">
        <v>19</v>
      </c>
      <c r="I897" s="238"/>
      <c r="J897" s="234"/>
      <c r="K897" s="234"/>
      <c r="L897" s="239"/>
      <c r="M897" s="240"/>
      <c r="N897" s="241"/>
      <c r="O897" s="241"/>
      <c r="P897" s="241"/>
      <c r="Q897" s="241"/>
      <c r="R897" s="241"/>
      <c r="S897" s="241"/>
      <c r="T897" s="242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43" t="s">
        <v>208</v>
      </c>
      <c r="AU897" s="243" t="s">
        <v>81</v>
      </c>
      <c r="AV897" s="13" t="s">
        <v>79</v>
      </c>
      <c r="AW897" s="13" t="s">
        <v>33</v>
      </c>
      <c r="AX897" s="13" t="s">
        <v>72</v>
      </c>
      <c r="AY897" s="243" t="s">
        <v>196</v>
      </c>
    </row>
    <row r="898" s="13" customFormat="1">
      <c r="A898" s="13"/>
      <c r="B898" s="233"/>
      <c r="C898" s="234"/>
      <c r="D898" s="235" t="s">
        <v>208</v>
      </c>
      <c r="E898" s="236" t="s">
        <v>19</v>
      </c>
      <c r="F898" s="237" t="s">
        <v>3068</v>
      </c>
      <c r="G898" s="234"/>
      <c r="H898" s="236" t="s">
        <v>19</v>
      </c>
      <c r="I898" s="238"/>
      <c r="J898" s="234"/>
      <c r="K898" s="234"/>
      <c r="L898" s="239"/>
      <c r="M898" s="240"/>
      <c r="N898" s="241"/>
      <c r="O898" s="241"/>
      <c r="P898" s="241"/>
      <c r="Q898" s="241"/>
      <c r="R898" s="241"/>
      <c r="S898" s="241"/>
      <c r="T898" s="242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43" t="s">
        <v>208</v>
      </c>
      <c r="AU898" s="243" t="s">
        <v>81</v>
      </c>
      <c r="AV898" s="13" t="s">
        <v>79</v>
      </c>
      <c r="AW898" s="13" t="s">
        <v>33</v>
      </c>
      <c r="AX898" s="13" t="s">
        <v>72</v>
      </c>
      <c r="AY898" s="243" t="s">
        <v>196</v>
      </c>
    </row>
    <row r="899" s="13" customFormat="1">
      <c r="A899" s="13"/>
      <c r="B899" s="233"/>
      <c r="C899" s="234"/>
      <c r="D899" s="235" t="s">
        <v>208</v>
      </c>
      <c r="E899" s="236" t="s">
        <v>19</v>
      </c>
      <c r="F899" s="237" t="s">
        <v>3069</v>
      </c>
      <c r="G899" s="234"/>
      <c r="H899" s="236" t="s">
        <v>19</v>
      </c>
      <c r="I899" s="238"/>
      <c r="J899" s="234"/>
      <c r="K899" s="234"/>
      <c r="L899" s="239"/>
      <c r="M899" s="240"/>
      <c r="N899" s="241"/>
      <c r="O899" s="241"/>
      <c r="P899" s="241"/>
      <c r="Q899" s="241"/>
      <c r="R899" s="241"/>
      <c r="S899" s="241"/>
      <c r="T899" s="242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43" t="s">
        <v>208</v>
      </c>
      <c r="AU899" s="243" t="s">
        <v>81</v>
      </c>
      <c r="AV899" s="13" t="s">
        <v>79</v>
      </c>
      <c r="AW899" s="13" t="s">
        <v>33</v>
      </c>
      <c r="AX899" s="13" t="s">
        <v>72</v>
      </c>
      <c r="AY899" s="243" t="s">
        <v>196</v>
      </c>
    </row>
    <row r="900" s="13" customFormat="1">
      <c r="A900" s="13"/>
      <c r="B900" s="233"/>
      <c r="C900" s="234"/>
      <c r="D900" s="235" t="s">
        <v>208</v>
      </c>
      <c r="E900" s="236" t="s">
        <v>19</v>
      </c>
      <c r="F900" s="237" t="s">
        <v>401</v>
      </c>
      <c r="G900" s="234"/>
      <c r="H900" s="236" t="s">
        <v>19</v>
      </c>
      <c r="I900" s="238"/>
      <c r="J900" s="234"/>
      <c r="K900" s="234"/>
      <c r="L900" s="239"/>
      <c r="M900" s="240"/>
      <c r="N900" s="241"/>
      <c r="O900" s="241"/>
      <c r="P900" s="241"/>
      <c r="Q900" s="241"/>
      <c r="R900" s="241"/>
      <c r="S900" s="241"/>
      <c r="T900" s="242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43" t="s">
        <v>208</v>
      </c>
      <c r="AU900" s="243" t="s">
        <v>81</v>
      </c>
      <c r="AV900" s="13" t="s">
        <v>79</v>
      </c>
      <c r="AW900" s="13" t="s">
        <v>33</v>
      </c>
      <c r="AX900" s="13" t="s">
        <v>72</v>
      </c>
      <c r="AY900" s="243" t="s">
        <v>196</v>
      </c>
    </row>
    <row r="901" s="14" customFormat="1">
      <c r="A901" s="14"/>
      <c r="B901" s="244"/>
      <c r="C901" s="245"/>
      <c r="D901" s="235" t="s">
        <v>208</v>
      </c>
      <c r="E901" s="246" t="s">
        <v>19</v>
      </c>
      <c r="F901" s="247" t="s">
        <v>79</v>
      </c>
      <c r="G901" s="245"/>
      <c r="H901" s="248">
        <v>1</v>
      </c>
      <c r="I901" s="249"/>
      <c r="J901" s="245"/>
      <c r="K901" s="245"/>
      <c r="L901" s="250"/>
      <c r="M901" s="251"/>
      <c r="N901" s="252"/>
      <c r="O901" s="252"/>
      <c r="P901" s="252"/>
      <c r="Q901" s="252"/>
      <c r="R901" s="252"/>
      <c r="S901" s="252"/>
      <c r="T901" s="253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T901" s="254" t="s">
        <v>208</v>
      </c>
      <c r="AU901" s="254" t="s">
        <v>81</v>
      </c>
      <c r="AV901" s="14" t="s">
        <v>81</v>
      </c>
      <c r="AW901" s="14" t="s">
        <v>33</v>
      </c>
      <c r="AX901" s="14" t="s">
        <v>72</v>
      </c>
      <c r="AY901" s="254" t="s">
        <v>196</v>
      </c>
    </row>
    <row r="902" s="13" customFormat="1">
      <c r="A902" s="13"/>
      <c r="B902" s="233"/>
      <c r="C902" s="234"/>
      <c r="D902" s="235" t="s">
        <v>208</v>
      </c>
      <c r="E902" s="236" t="s">
        <v>19</v>
      </c>
      <c r="F902" s="237" t="s">
        <v>3061</v>
      </c>
      <c r="G902" s="234"/>
      <c r="H902" s="236" t="s">
        <v>19</v>
      </c>
      <c r="I902" s="238"/>
      <c r="J902" s="234"/>
      <c r="K902" s="234"/>
      <c r="L902" s="239"/>
      <c r="M902" s="240"/>
      <c r="N902" s="241"/>
      <c r="O902" s="241"/>
      <c r="P902" s="241"/>
      <c r="Q902" s="241"/>
      <c r="R902" s="241"/>
      <c r="S902" s="241"/>
      <c r="T902" s="242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43" t="s">
        <v>208</v>
      </c>
      <c r="AU902" s="243" t="s">
        <v>81</v>
      </c>
      <c r="AV902" s="13" t="s">
        <v>79</v>
      </c>
      <c r="AW902" s="13" t="s">
        <v>33</v>
      </c>
      <c r="AX902" s="13" t="s">
        <v>72</v>
      </c>
      <c r="AY902" s="243" t="s">
        <v>196</v>
      </c>
    </row>
    <row r="903" s="13" customFormat="1">
      <c r="A903" s="13"/>
      <c r="B903" s="233"/>
      <c r="C903" s="234"/>
      <c r="D903" s="235" t="s">
        <v>208</v>
      </c>
      <c r="E903" s="236" t="s">
        <v>19</v>
      </c>
      <c r="F903" s="237" t="s">
        <v>3070</v>
      </c>
      <c r="G903" s="234"/>
      <c r="H903" s="236" t="s">
        <v>19</v>
      </c>
      <c r="I903" s="238"/>
      <c r="J903" s="234"/>
      <c r="K903" s="234"/>
      <c r="L903" s="239"/>
      <c r="M903" s="240"/>
      <c r="N903" s="241"/>
      <c r="O903" s="241"/>
      <c r="P903" s="241"/>
      <c r="Q903" s="241"/>
      <c r="R903" s="241"/>
      <c r="S903" s="241"/>
      <c r="T903" s="242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43" t="s">
        <v>208</v>
      </c>
      <c r="AU903" s="243" t="s">
        <v>81</v>
      </c>
      <c r="AV903" s="13" t="s">
        <v>79</v>
      </c>
      <c r="AW903" s="13" t="s">
        <v>33</v>
      </c>
      <c r="AX903" s="13" t="s">
        <v>72</v>
      </c>
      <c r="AY903" s="243" t="s">
        <v>196</v>
      </c>
    </row>
    <row r="904" s="13" customFormat="1">
      <c r="A904" s="13"/>
      <c r="B904" s="233"/>
      <c r="C904" s="234"/>
      <c r="D904" s="235" t="s">
        <v>208</v>
      </c>
      <c r="E904" s="236" t="s">
        <v>19</v>
      </c>
      <c r="F904" s="237" t="s">
        <v>3071</v>
      </c>
      <c r="G904" s="234"/>
      <c r="H904" s="236" t="s">
        <v>19</v>
      </c>
      <c r="I904" s="238"/>
      <c r="J904" s="234"/>
      <c r="K904" s="234"/>
      <c r="L904" s="239"/>
      <c r="M904" s="240"/>
      <c r="N904" s="241"/>
      <c r="O904" s="241"/>
      <c r="P904" s="241"/>
      <c r="Q904" s="241"/>
      <c r="R904" s="241"/>
      <c r="S904" s="241"/>
      <c r="T904" s="242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43" t="s">
        <v>208</v>
      </c>
      <c r="AU904" s="243" t="s">
        <v>81</v>
      </c>
      <c r="AV904" s="13" t="s">
        <v>79</v>
      </c>
      <c r="AW904" s="13" t="s">
        <v>33</v>
      </c>
      <c r="AX904" s="13" t="s">
        <v>72</v>
      </c>
      <c r="AY904" s="243" t="s">
        <v>196</v>
      </c>
    </row>
    <row r="905" s="13" customFormat="1">
      <c r="A905" s="13"/>
      <c r="B905" s="233"/>
      <c r="C905" s="234"/>
      <c r="D905" s="235" t="s">
        <v>208</v>
      </c>
      <c r="E905" s="236" t="s">
        <v>19</v>
      </c>
      <c r="F905" s="237" t="s">
        <v>401</v>
      </c>
      <c r="G905" s="234"/>
      <c r="H905" s="236" t="s">
        <v>19</v>
      </c>
      <c r="I905" s="238"/>
      <c r="J905" s="234"/>
      <c r="K905" s="234"/>
      <c r="L905" s="239"/>
      <c r="M905" s="240"/>
      <c r="N905" s="241"/>
      <c r="O905" s="241"/>
      <c r="P905" s="241"/>
      <c r="Q905" s="241"/>
      <c r="R905" s="241"/>
      <c r="S905" s="241"/>
      <c r="T905" s="242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43" t="s">
        <v>208</v>
      </c>
      <c r="AU905" s="243" t="s">
        <v>81</v>
      </c>
      <c r="AV905" s="13" t="s">
        <v>79</v>
      </c>
      <c r="AW905" s="13" t="s">
        <v>33</v>
      </c>
      <c r="AX905" s="13" t="s">
        <v>72</v>
      </c>
      <c r="AY905" s="243" t="s">
        <v>196</v>
      </c>
    </row>
    <row r="906" s="14" customFormat="1">
      <c r="A906" s="14"/>
      <c r="B906" s="244"/>
      <c r="C906" s="245"/>
      <c r="D906" s="235" t="s">
        <v>208</v>
      </c>
      <c r="E906" s="246" t="s">
        <v>19</v>
      </c>
      <c r="F906" s="247" t="s">
        <v>81</v>
      </c>
      <c r="G906" s="245"/>
      <c r="H906" s="248">
        <v>2</v>
      </c>
      <c r="I906" s="249"/>
      <c r="J906" s="245"/>
      <c r="K906" s="245"/>
      <c r="L906" s="250"/>
      <c r="M906" s="251"/>
      <c r="N906" s="252"/>
      <c r="O906" s="252"/>
      <c r="P906" s="252"/>
      <c r="Q906" s="252"/>
      <c r="R906" s="252"/>
      <c r="S906" s="252"/>
      <c r="T906" s="253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T906" s="254" t="s">
        <v>208</v>
      </c>
      <c r="AU906" s="254" t="s">
        <v>81</v>
      </c>
      <c r="AV906" s="14" t="s">
        <v>81</v>
      </c>
      <c r="AW906" s="14" t="s">
        <v>33</v>
      </c>
      <c r="AX906" s="14" t="s">
        <v>72</v>
      </c>
      <c r="AY906" s="254" t="s">
        <v>196</v>
      </c>
    </row>
    <row r="907" s="13" customFormat="1">
      <c r="A907" s="13"/>
      <c r="B907" s="233"/>
      <c r="C907" s="234"/>
      <c r="D907" s="235" t="s">
        <v>208</v>
      </c>
      <c r="E907" s="236" t="s">
        <v>19</v>
      </c>
      <c r="F907" s="237" t="s">
        <v>3061</v>
      </c>
      <c r="G907" s="234"/>
      <c r="H907" s="236" t="s">
        <v>19</v>
      </c>
      <c r="I907" s="238"/>
      <c r="J907" s="234"/>
      <c r="K907" s="234"/>
      <c r="L907" s="239"/>
      <c r="M907" s="240"/>
      <c r="N907" s="241"/>
      <c r="O907" s="241"/>
      <c r="P907" s="241"/>
      <c r="Q907" s="241"/>
      <c r="R907" s="241"/>
      <c r="S907" s="241"/>
      <c r="T907" s="242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43" t="s">
        <v>208</v>
      </c>
      <c r="AU907" s="243" t="s">
        <v>81</v>
      </c>
      <c r="AV907" s="13" t="s">
        <v>79</v>
      </c>
      <c r="AW907" s="13" t="s">
        <v>33</v>
      </c>
      <c r="AX907" s="13" t="s">
        <v>72</v>
      </c>
      <c r="AY907" s="243" t="s">
        <v>196</v>
      </c>
    </row>
    <row r="908" s="13" customFormat="1">
      <c r="A908" s="13"/>
      <c r="B908" s="233"/>
      <c r="C908" s="234"/>
      <c r="D908" s="235" t="s">
        <v>208</v>
      </c>
      <c r="E908" s="236" t="s">
        <v>19</v>
      </c>
      <c r="F908" s="237" t="s">
        <v>3072</v>
      </c>
      <c r="G908" s="234"/>
      <c r="H908" s="236" t="s">
        <v>19</v>
      </c>
      <c r="I908" s="238"/>
      <c r="J908" s="234"/>
      <c r="K908" s="234"/>
      <c r="L908" s="239"/>
      <c r="M908" s="240"/>
      <c r="N908" s="241"/>
      <c r="O908" s="241"/>
      <c r="P908" s="241"/>
      <c r="Q908" s="241"/>
      <c r="R908" s="241"/>
      <c r="S908" s="241"/>
      <c r="T908" s="242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43" t="s">
        <v>208</v>
      </c>
      <c r="AU908" s="243" t="s">
        <v>81</v>
      </c>
      <c r="AV908" s="13" t="s">
        <v>79</v>
      </c>
      <c r="AW908" s="13" t="s">
        <v>33</v>
      </c>
      <c r="AX908" s="13" t="s">
        <v>72</v>
      </c>
      <c r="AY908" s="243" t="s">
        <v>196</v>
      </c>
    </row>
    <row r="909" s="13" customFormat="1">
      <c r="A909" s="13"/>
      <c r="B909" s="233"/>
      <c r="C909" s="234"/>
      <c r="D909" s="235" t="s">
        <v>208</v>
      </c>
      <c r="E909" s="236" t="s">
        <v>19</v>
      </c>
      <c r="F909" s="237" t="s">
        <v>3073</v>
      </c>
      <c r="G909" s="234"/>
      <c r="H909" s="236" t="s">
        <v>19</v>
      </c>
      <c r="I909" s="238"/>
      <c r="J909" s="234"/>
      <c r="K909" s="234"/>
      <c r="L909" s="239"/>
      <c r="M909" s="240"/>
      <c r="N909" s="241"/>
      <c r="O909" s="241"/>
      <c r="P909" s="241"/>
      <c r="Q909" s="241"/>
      <c r="R909" s="241"/>
      <c r="S909" s="241"/>
      <c r="T909" s="242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43" t="s">
        <v>208</v>
      </c>
      <c r="AU909" s="243" t="s">
        <v>81</v>
      </c>
      <c r="AV909" s="13" t="s">
        <v>79</v>
      </c>
      <c r="AW909" s="13" t="s">
        <v>33</v>
      </c>
      <c r="AX909" s="13" t="s">
        <v>72</v>
      </c>
      <c r="AY909" s="243" t="s">
        <v>196</v>
      </c>
    </row>
    <row r="910" s="13" customFormat="1">
      <c r="A910" s="13"/>
      <c r="B910" s="233"/>
      <c r="C910" s="234"/>
      <c r="D910" s="235" t="s">
        <v>208</v>
      </c>
      <c r="E910" s="236" t="s">
        <v>19</v>
      </c>
      <c r="F910" s="237" t="s">
        <v>401</v>
      </c>
      <c r="G910" s="234"/>
      <c r="H910" s="236" t="s">
        <v>19</v>
      </c>
      <c r="I910" s="238"/>
      <c r="J910" s="234"/>
      <c r="K910" s="234"/>
      <c r="L910" s="239"/>
      <c r="M910" s="240"/>
      <c r="N910" s="241"/>
      <c r="O910" s="241"/>
      <c r="P910" s="241"/>
      <c r="Q910" s="241"/>
      <c r="R910" s="241"/>
      <c r="S910" s="241"/>
      <c r="T910" s="242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43" t="s">
        <v>208</v>
      </c>
      <c r="AU910" s="243" t="s">
        <v>81</v>
      </c>
      <c r="AV910" s="13" t="s">
        <v>79</v>
      </c>
      <c r="AW910" s="13" t="s">
        <v>33</v>
      </c>
      <c r="AX910" s="13" t="s">
        <v>72</v>
      </c>
      <c r="AY910" s="243" t="s">
        <v>196</v>
      </c>
    </row>
    <row r="911" s="14" customFormat="1">
      <c r="A911" s="14"/>
      <c r="B911" s="244"/>
      <c r="C911" s="245"/>
      <c r="D911" s="235" t="s">
        <v>208</v>
      </c>
      <c r="E911" s="246" t="s">
        <v>19</v>
      </c>
      <c r="F911" s="247" t="s">
        <v>79</v>
      </c>
      <c r="G911" s="245"/>
      <c r="H911" s="248">
        <v>1</v>
      </c>
      <c r="I911" s="249"/>
      <c r="J911" s="245"/>
      <c r="K911" s="245"/>
      <c r="L911" s="250"/>
      <c r="M911" s="251"/>
      <c r="N911" s="252"/>
      <c r="O911" s="252"/>
      <c r="P911" s="252"/>
      <c r="Q911" s="252"/>
      <c r="R911" s="252"/>
      <c r="S911" s="252"/>
      <c r="T911" s="253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T911" s="254" t="s">
        <v>208</v>
      </c>
      <c r="AU911" s="254" t="s">
        <v>81</v>
      </c>
      <c r="AV911" s="14" t="s">
        <v>81</v>
      </c>
      <c r="AW911" s="14" t="s">
        <v>33</v>
      </c>
      <c r="AX911" s="14" t="s">
        <v>72</v>
      </c>
      <c r="AY911" s="254" t="s">
        <v>196</v>
      </c>
    </row>
    <row r="912" s="13" customFormat="1">
      <c r="A912" s="13"/>
      <c r="B912" s="233"/>
      <c r="C912" s="234"/>
      <c r="D912" s="235" t="s">
        <v>208</v>
      </c>
      <c r="E912" s="236" t="s">
        <v>19</v>
      </c>
      <c r="F912" s="237" t="s">
        <v>3061</v>
      </c>
      <c r="G912" s="234"/>
      <c r="H912" s="236" t="s">
        <v>19</v>
      </c>
      <c r="I912" s="238"/>
      <c r="J912" s="234"/>
      <c r="K912" s="234"/>
      <c r="L912" s="239"/>
      <c r="M912" s="240"/>
      <c r="N912" s="241"/>
      <c r="O912" s="241"/>
      <c r="P912" s="241"/>
      <c r="Q912" s="241"/>
      <c r="R912" s="241"/>
      <c r="S912" s="241"/>
      <c r="T912" s="242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43" t="s">
        <v>208</v>
      </c>
      <c r="AU912" s="243" t="s">
        <v>81</v>
      </c>
      <c r="AV912" s="13" t="s">
        <v>79</v>
      </c>
      <c r="AW912" s="13" t="s">
        <v>33</v>
      </c>
      <c r="AX912" s="13" t="s">
        <v>72</v>
      </c>
      <c r="AY912" s="243" t="s">
        <v>196</v>
      </c>
    </row>
    <row r="913" s="13" customFormat="1">
      <c r="A913" s="13"/>
      <c r="B913" s="233"/>
      <c r="C913" s="234"/>
      <c r="D913" s="235" t="s">
        <v>208</v>
      </c>
      <c r="E913" s="236" t="s">
        <v>19</v>
      </c>
      <c r="F913" s="237" t="s">
        <v>3074</v>
      </c>
      <c r="G913" s="234"/>
      <c r="H913" s="236" t="s">
        <v>19</v>
      </c>
      <c r="I913" s="238"/>
      <c r="J913" s="234"/>
      <c r="K913" s="234"/>
      <c r="L913" s="239"/>
      <c r="M913" s="240"/>
      <c r="N913" s="241"/>
      <c r="O913" s="241"/>
      <c r="P913" s="241"/>
      <c r="Q913" s="241"/>
      <c r="R913" s="241"/>
      <c r="S913" s="241"/>
      <c r="T913" s="242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43" t="s">
        <v>208</v>
      </c>
      <c r="AU913" s="243" t="s">
        <v>81</v>
      </c>
      <c r="AV913" s="13" t="s">
        <v>79</v>
      </c>
      <c r="AW913" s="13" t="s">
        <v>33</v>
      </c>
      <c r="AX913" s="13" t="s">
        <v>72</v>
      </c>
      <c r="AY913" s="243" t="s">
        <v>196</v>
      </c>
    </row>
    <row r="914" s="13" customFormat="1">
      <c r="A914" s="13"/>
      <c r="B914" s="233"/>
      <c r="C914" s="234"/>
      <c r="D914" s="235" t="s">
        <v>208</v>
      </c>
      <c r="E914" s="236" t="s">
        <v>19</v>
      </c>
      <c r="F914" s="237" t="s">
        <v>3075</v>
      </c>
      <c r="G914" s="234"/>
      <c r="H914" s="236" t="s">
        <v>19</v>
      </c>
      <c r="I914" s="238"/>
      <c r="J914" s="234"/>
      <c r="K914" s="234"/>
      <c r="L914" s="239"/>
      <c r="M914" s="240"/>
      <c r="N914" s="241"/>
      <c r="O914" s="241"/>
      <c r="P914" s="241"/>
      <c r="Q914" s="241"/>
      <c r="R914" s="241"/>
      <c r="S914" s="241"/>
      <c r="T914" s="242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43" t="s">
        <v>208</v>
      </c>
      <c r="AU914" s="243" t="s">
        <v>81</v>
      </c>
      <c r="AV914" s="13" t="s">
        <v>79</v>
      </c>
      <c r="AW914" s="13" t="s">
        <v>33</v>
      </c>
      <c r="AX914" s="13" t="s">
        <v>72</v>
      </c>
      <c r="AY914" s="243" t="s">
        <v>196</v>
      </c>
    </row>
    <row r="915" s="13" customFormat="1">
      <c r="A915" s="13"/>
      <c r="B915" s="233"/>
      <c r="C915" s="234"/>
      <c r="D915" s="235" t="s">
        <v>208</v>
      </c>
      <c r="E915" s="236" t="s">
        <v>19</v>
      </c>
      <c r="F915" s="237" t="s">
        <v>401</v>
      </c>
      <c r="G915" s="234"/>
      <c r="H915" s="236" t="s">
        <v>19</v>
      </c>
      <c r="I915" s="238"/>
      <c r="J915" s="234"/>
      <c r="K915" s="234"/>
      <c r="L915" s="239"/>
      <c r="M915" s="240"/>
      <c r="N915" s="241"/>
      <c r="O915" s="241"/>
      <c r="P915" s="241"/>
      <c r="Q915" s="241"/>
      <c r="R915" s="241"/>
      <c r="S915" s="241"/>
      <c r="T915" s="242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43" t="s">
        <v>208</v>
      </c>
      <c r="AU915" s="243" t="s">
        <v>81</v>
      </c>
      <c r="AV915" s="13" t="s">
        <v>79</v>
      </c>
      <c r="AW915" s="13" t="s">
        <v>33</v>
      </c>
      <c r="AX915" s="13" t="s">
        <v>72</v>
      </c>
      <c r="AY915" s="243" t="s">
        <v>196</v>
      </c>
    </row>
    <row r="916" s="14" customFormat="1">
      <c r="A916" s="14"/>
      <c r="B916" s="244"/>
      <c r="C916" s="245"/>
      <c r="D916" s="235" t="s">
        <v>208</v>
      </c>
      <c r="E916" s="246" t="s">
        <v>19</v>
      </c>
      <c r="F916" s="247" t="s">
        <v>79</v>
      </c>
      <c r="G916" s="245"/>
      <c r="H916" s="248">
        <v>1</v>
      </c>
      <c r="I916" s="249"/>
      <c r="J916" s="245"/>
      <c r="K916" s="245"/>
      <c r="L916" s="250"/>
      <c r="M916" s="251"/>
      <c r="N916" s="252"/>
      <c r="O916" s="252"/>
      <c r="P916" s="252"/>
      <c r="Q916" s="252"/>
      <c r="R916" s="252"/>
      <c r="S916" s="252"/>
      <c r="T916" s="253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T916" s="254" t="s">
        <v>208</v>
      </c>
      <c r="AU916" s="254" t="s">
        <v>81</v>
      </c>
      <c r="AV916" s="14" t="s">
        <v>81</v>
      </c>
      <c r="AW916" s="14" t="s">
        <v>33</v>
      </c>
      <c r="AX916" s="14" t="s">
        <v>72</v>
      </c>
      <c r="AY916" s="254" t="s">
        <v>196</v>
      </c>
    </row>
    <row r="917" s="13" customFormat="1">
      <c r="A917" s="13"/>
      <c r="B917" s="233"/>
      <c r="C917" s="234"/>
      <c r="D917" s="235" t="s">
        <v>208</v>
      </c>
      <c r="E917" s="236" t="s">
        <v>19</v>
      </c>
      <c r="F917" s="237" t="s">
        <v>3076</v>
      </c>
      <c r="G917" s="234"/>
      <c r="H917" s="236" t="s">
        <v>19</v>
      </c>
      <c r="I917" s="238"/>
      <c r="J917" s="234"/>
      <c r="K917" s="234"/>
      <c r="L917" s="239"/>
      <c r="M917" s="240"/>
      <c r="N917" s="241"/>
      <c r="O917" s="241"/>
      <c r="P917" s="241"/>
      <c r="Q917" s="241"/>
      <c r="R917" s="241"/>
      <c r="S917" s="241"/>
      <c r="T917" s="242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43" t="s">
        <v>208</v>
      </c>
      <c r="AU917" s="243" t="s">
        <v>81</v>
      </c>
      <c r="AV917" s="13" t="s">
        <v>79</v>
      </c>
      <c r="AW917" s="13" t="s">
        <v>33</v>
      </c>
      <c r="AX917" s="13" t="s">
        <v>72</v>
      </c>
      <c r="AY917" s="243" t="s">
        <v>196</v>
      </c>
    </row>
    <row r="918" s="13" customFormat="1">
      <c r="A918" s="13"/>
      <c r="B918" s="233"/>
      <c r="C918" s="234"/>
      <c r="D918" s="235" t="s">
        <v>208</v>
      </c>
      <c r="E918" s="236" t="s">
        <v>19</v>
      </c>
      <c r="F918" s="237" t="s">
        <v>3066</v>
      </c>
      <c r="G918" s="234"/>
      <c r="H918" s="236" t="s">
        <v>19</v>
      </c>
      <c r="I918" s="238"/>
      <c r="J918" s="234"/>
      <c r="K918" s="234"/>
      <c r="L918" s="239"/>
      <c r="M918" s="240"/>
      <c r="N918" s="241"/>
      <c r="O918" s="241"/>
      <c r="P918" s="241"/>
      <c r="Q918" s="241"/>
      <c r="R918" s="241"/>
      <c r="S918" s="241"/>
      <c r="T918" s="242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43" t="s">
        <v>208</v>
      </c>
      <c r="AU918" s="243" t="s">
        <v>81</v>
      </c>
      <c r="AV918" s="13" t="s">
        <v>79</v>
      </c>
      <c r="AW918" s="13" t="s">
        <v>33</v>
      </c>
      <c r="AX918" s="13" t="s">
        <v>72</v>
      </c>
      <c r="AY918" s="243" t="s">
        <v>196</v>
      </c>
    </row>
    <row r="919" s="13" customFormat="1">
      <c r="A919" s="13"/>
      <c r="B919" s="233"/>
      <c r="C919" s="234"/>
      <c r="D919" s="235" t="s">
        <v>208</v>
      </c>
      <c r="E919" s="236" t="s">
        <v>19</v>
      </c>
      <c r="F919" s="237" t="s">
        <v>3067</v>
      </c>
      <c r="G919" s="234"/>
      <c r="H919" s="236" t="s">
        <v>19</v>
      </c>
      <c r="I919" s="238"/>
      <c r="J919" s="234"/>
      <c r="K919" s="234"/>
      <c r="L919" s="239"/>
      <c r="M919" s="240"/>
      <c r="N919" s="241"/>
      <c r="O919" s="241"/>
      <c r="P919" s="241"/>
      <c r="Q919" s="241"/>
      <c r="R919" s="241"/>
      <c r="S919" s="241"/>
      <c r="T919" s="242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43" t="s">
        <v>208</v>
      </c>
      <c r="AU919" s="243" t="s">
        <v>81</v>
      </c>
      <c r="AV919" s="13" t="s">
        <v>79</v>
      </c>
      <c r="AW919" s="13" t="s">
        <v>33</v>
      </c>
      <c r="AX919" s="13" t="s">
        <v>72</v>
      </c>
      <c r="AY919" s="243" t="s">
        <v>196</v>
      </c>
    </row>
    <row r="920" s="13" customFormat="1">
      <c r="A920" s="13"/>
      <c r="B920" s="233"/>
      <c r="C920" s="234"/>
      <c r="D920" s="235" t="s">
        <v>208</v>
      </c>
      <c r="E920" s="236" t="s">
        <v>19</v>
      </c>
      <c r="F920" s="237" t="s">
        <v>401</v>
      </c>
      <c r="G920" s="234"/>
      <c r="H920" s="236" t="s">
        <v>19</v>
      </c>
      <c r="I920" s="238"/>
      <c r="J920" s="234"/>
      <c r="K920" s="234"/>
      <c r="L920" s="239"/>
      <c r="M920" s="240"/>
      <c r="N920" s="241"/>
      <c r="O920" s="241"/>
      <c r="P920" s="241"/>
      <c r="Q920" s="241"/>
      <c r="R920" s="241"/>
      <c r="S920" s="241"/>
      <c r="T920" s="242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43" t="s">
        <v>208</v>
      </c>
      <c r="AU920" s="243" t="s">
        <v>81</v>
      </c>
      <c r="AV920" s="13" t="s">
        <v>79</v>
      </c>
      <c r="AW920" s="13" t="s">
        <v>33</v>
      </c>
      <c r="AX920" s="13" t="s">
        <v>72</v>
      </c>
      <c r="AY920" s="243" t="s">
        <v>196</v>
      </c>
    </row>
    <row r="921" s="14" customFormat="1">
      <c r="A921" s="14"/>
      <c r="B921" s="244"/>
      <c r="C921" s="245"/>
      <c r="D921" s="235" t="s">
        <v>208</v>
      </c>
      <c r="E921" s="246" t="s">
        <v>19</v>
      </c>
      <c r="F921" s="247" t="s">
        <v>79</v>
      </c>
      <c r="G921" s="245"/>
      <c r="H921" s="248">
        <v>1</v>
      </c>
      <c r="I921" s="249"/>
      <c r="J921" s="245"/>
      <c r="K921" s="245"/>
      <c r="L921" s="250"/>
      <c r="M921" s="251"/>
      <c r="N921" s="252"/>
      <c r="O921" s="252"/>
      <c r="P921" s="252"/>
      <c r="Q921" s="252"/>
      <c r="R921" s="252"/>
      <c r="S921" s="252"/>
      <c r="T921" s="253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T921" s="254" t="s">
        <v>208</v>
      </c>
      <c r="AU921" s="254" t="s">
        <v>81</v>
      </c>
      <c r="AV921" s="14" t="s">
        <v>81</v>
      </c>
      <c r="AW921" s="14" t="s">
        <v>33</v>
      </c>
      <c r="AX921" s="14" t="s">
        <v>72</v>
      </c>
      <c r="AY921" s="254" t="s">
        <v>196</v>
      </c>
    </row>
    <row r="922" s="13" customFormat="1">
      <c r="A922" s="13"/>
      <c r="B922" s="233"/>
      <c r="C922" s="234"/>
      <c r="D922" s="235" t="s">
        <v>208</v>
      </c>
      <c r="E922" s="236" t="s">
        <v>19</v>
      </c>
      <c r="F922" s="237" t="s">
        <v>3076</v>
      </c>
      <c r="G922" s="234"/>
      <c r="H922" s="236" t="s">
        <v>19</v>
      </c>
      <c r="I922" s="238"/>
      <c r="J922" s="234"/>
      <c r="K922" s="234"/>
      <c r="L922" s="239"/>
      <c r="M922" s="240"/>
      <c r="N922" s="241"/>
      <c r="O922" s="241"/>
      <c r="P922" s="241"/>
      <c r="Q922" s="241"/>
      <c r="R922" s="241"/>
      <c r="S922" s="241"/>
      <c r="T922" s="242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43" t="s">
        <v>208</v>
      </c>
      <c r="AU922" s="243" t="s">
        <v>81</v>
      </c>
      <c r="AV922" s="13" t="s">
        <v>79</v>
      </c>
      <c r="AW922" s="13" t="s">
        <v>33</v>
      </c>
      <c r="AX922" s="13" t="s">
        <v>72</v>
      </c>
      <c r="AY922" s="243" t="s">
        <v>196</v>
      </c>
    </row>
    <row r="923" s="13" customFormat="1">
      <c r="A923" s="13"/>
      <c r="B923" s="233"/>
      <c r="C923" s="234"/>
      <c r="D923" s="235" t="s">
        <v>208</v>
      </c>
      <c r="E923" s="236" t="s">
        <v>19</v>
      </c>
      <c r="F923" s="237" t="s">
        <v>3077</v>
      </c>
      <c r="G923" s="234"/>
      <c r="H923" s="236" t="s">
        <v>19</v>
      </c>
      <c r="I923" s="238"/>
      <c r="J923" s="234"/>
      <c r="K923" s="234"/>
      <c r="L923" s="239"/>
      <c r="M923" s="240"/>
      <c r="N923" s="241"/>
      <c r="O923" s="241"/>
      <c r="P923" s="241"/>
      <c r="Q923" s="241"/>
      <c r="R923" s="241"/>
      <c r="S923" s="241"/>
      <c r="T923" s="242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43" t="s">
        <v>208</v>
      </c>
      <c r="AU923" s="243" t="s">
        <v>81</v>
      </c>
      <c r="AV923" s="13" t="s">
        <v>79</v>
      </c>
      <c r="AW923" s="13" t="s">
        <v>33</v>
      </c>
      <c r="AX923" s="13" t="s">
        <v>72</v>
      </c>
      <c r="AY923" s="243" t="s">
        <v>196</v>
      </c>
    </row>
    <row r="924" s="13" customFormat="1">
      <c r="A924" s="13"/>
      <c r="B924" s="233"/>
      <c r="C924" s="234"/>
      <c r="D924" s="235" t="s">
        <v>208</v>
      </c>
      <c r="E924" s="236" t="s">
        <v>19</v>
      </c>
      <c r="F924" s="237" t="s">
        <v>3078</v>
      </c>
      <c r="G924" s="234"/>
      <c r="H924" s="236" t="s">
        <v>19</v>
      </c>
      <c r="I924" s="238"/>
      <c r="J924" s="234"/>
      <c r="K924" s="234"/>
      <c r="L924" s="239"/>
      <c r="M924" s="240"/>
      <c r="N924" s="241"/>
      <c r="O924" s="241"/>
      <c r="P924" s="241"/>
      <c r="Q924" s="241"/>
      <c r="R924" s="241"/>
      <c r="S924" s="241"/>
      <c r="T924" s="242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43" t="s">
        <v>208</v>
      </c>
      <c r="AU924" s="243" t="s">
        <v>81</v>
      </c>
      <c r="AV924" s="13" t="s">
        <v>79</v>
      </c>
      <c r="AW924" s="13" t="s">
        <v>33</v>
      </c>
      <c r="AX924" s="13" t="s">
        <v>72</v>
      </c>
      <c r="AY924" s="243" t="s">
        <v>196</v>
      </c>
    </row>
    <row r="925" s="13" customFormat="1">
      <c r="A925" s="13"/>
      <c r="B925" s="233"/>
      <c r="C925" s="234"/>
      <c r="D925" s="235" t="s">
        <v>208</v>
      </c>
      <c r="E925" s="236" t="s">
        <v>19</v>
      </c>
      <c r="F925" s="237" t="s">
        <v>401</v>
      </c>
      <c r="G925" s="234"/>
      <c r="H925" s="236" t="s">
        <v>19</v>
      </c>
      <c r="I925" s="238"/>
      <c r="J925" s="234"/>
      <c r="K925" s="234"/>
      <c r="L925" s="239"/>
      <c r="M925" s="240"/>
      <c r="N925" s="241"/>
      <c r="O925" s="241"/>
      <c r="P925" s="241"/>
      <c r="Q925" s="241"/>
      <c r="R925" s="241"/>
      <c r="S925" s="241"/>
      <c r="T925" s="242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43" t="s">
        <v>208</v>
      </c>
      <c r="AU925" s="243" t="s">
        <v>81</v>
      </c>
      <c r="AV925" s="13" t="s">
        <v>79</v>
      </c>
      <c r="AW925" s="13" t="s">
        <v>33</v>
      </c>
      <c r="AX925" s="13" t="s">
        <v>72</v>
      </c>
      <c r="AY925" s="243" t="s">
        <v>196</v>
      </c>
    </row>
    <row r="926" s="14" customFormat="1">
      <c r="A926" s="14"/>
      <c r="B926" s="244"/>
      <c r="C926" s="245"/>
      <c r="D926" s="235" t="s">
        <v>208</v>
      </c>
      <c r="E926" s="246" t="s">
        <v>19</v>
      </c>
      <c r="F926" s="247" t="s">
        <v>79</v>
      </c>
      <c r="G926" s="245"/>
      <c r="H926" s="248">
        <v>1</v>
      </c>
      <c r="I926" s="249"/>
      <c r="J926" s="245"/>
      <c r="K926" s="245"/>
      <c r="L926" s="250"/>
      <c r="M926" s="251"/>
      <c r="N926" s="252"/>
      <c r="O926" s="252"/>
      <c r="P926" s="252"/>
      <c r="Q926" s="252"/>
      <c r="R926" s="252"/>
      <c r="S926" s="252"/>
      <c r="T926" s="253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T926" s="254" t="s">
        <v>208</v>
      </c>
      <c r="AU926" s="254" t="s">
        <v>81</v>
      </c>
      <c r="AV926" s="14" t="s">
        <v>81</v>
      </c>
      <c r="AW926" s="14" t="s">
        <v>33</v>
      </c>
      <c r="AX926" s="14" t="s">
        <v>72</v>
      </c>
      <c r="AY926" s="254" t="s">
        <v>196</v>
      </c>
    </row>
    <row r="927" s="13" customFormat="1">
      <c r="A927" s="13"/>
      <c r="B927" s="233"/>
      <c r="C927" s="234"/>
      <c r="D927" s="235" t="s">
        <v>208</v>
      </c>
      <c r="E927" s="236" t="s">
        <v>19</v>
      </c>
      <c r="F927" s="237" t="s">
        <v>3076</v>
      </c>
      <c r="G927" s="234"/>
      <c r="H927" s="236" t="s">
        <v>19</v>
      </c>
      <c r="I927" s="238"/>
      <c r="J927" s="234"/>
      <c r="K927" s="234"/>
      <c r="L927" s="239"/>
      <c r="M927" s="240"/>
      <c r="N927" s="241"/>
      <c r="O927" s="241"/>
      <c r="P927" s="241"/>
      <c r="Q927" s="241"/>
      <c r="R927" s="241"/>
      <c r="S927" s="241"/>
      <c r="T927" s="242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43" t="s">
        <v>208</v>
      </c>
      <c r="AU927" s="243" t="s">
        <v>81</v>
      </c>
      <c r="AV927" s="13" t="s">
        <v>79</v>
      </c>
      <c r="AW927" s="13" t="s">
        <v>33</v>
      </c>
      <c r="AX927" s="13" t="s">
        <v>72</v>
      </c>
      <c r="AY927" s="243" t="s">
        <v>196</v>
      </c>
    </row>
    <row r="928" s="13" customFormat="1">
      <c r="A928" s="13"/>
      <c r="B928" s="233"/>
      <c r="C928" s="234"/>
      <c r="D928" s="235" t="s">
        <v>208</v>
      </c>
      <c r="E928" s="236" t="s">
        <v>19</v>
      </c>
      <c r="F928" s="237" t="s">
        <v>3079</v>
      </c>
      <c r="G928" s="234"/>
      <c r="H928" s="236" t="s">
        <v>19</v>
      </c>
      <c r="I928" s="238"/>
      <c r="J928" s="234"/>
      <c r="K928" s="234"/>
      <c r="L928" s="239"/>
      <c r="M928" s="240"/>
      <c r="N928" s="241"/>
      <c r="O928" s="241"/>
      <c r="P928" s="241"/>
      <c r="Q928" s="241"/>
      <c r="R928" s="241"/>
      <c r="S928" s="241"/>
      <c r="T928" s="242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43" t="s">
        <v>208</v>
      </c>
      <c r="AU928" s="243" t="s">
        <v>81</v>
      </c>
      <c r="AV928" s="13" t="s">
        <v>79</v>
      </c>
      <c r="AW928" s="13" t="s">
        <v>33</v>
      </c>
      <c r="AX928" s="13" t="s">
        <v>72</v>
      </c>
      <c r="AY928" s="243" t="s">
        <v>196</v>
      </c>
    </row>
    <row r="929" s="13" customFormat="1">
      <c r="A929" s="13"/>
      <c r="B929" s="233"/>
      <c r="C929" s="234"/>
      <c r="D929" s="235" t="s">
        <v>208</v>
      </c>
      <c r="E929" s="236" t="s">
        <v>19</v>
      </c>
      <c r="F929" s="237" t="s">
        <v>3080</v>
      </c>
      <c r="G929" s="234"/>
      <c r="H929" s="236" t="s">
        <v>19</v>
      </c>
      <c r="I929" s="238"/>
      <c r="J929" s="234"/>
      <c r="K929" s="234"/>
      <c r="L929" s="239"/>
      <c r="M929" s="240"/>
      <c r="N929" s="241"/>
      <c r="O929" s="241"/>
      <c r="P929" s="241"/>
      <c r="Q929" s="241"/>
      <c r="R929" s="241"/>
      <c r="S929" s="241"/>
      <c r="T929" s="242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43" t="s">
        <v>208</v>
      </c>
      <c r="AU929" s="243" t="s">
        <v>81</v>
      </c>
      <c r="AV929" s="13" t="s">
        <v>79</v>
      </c>
      <c r="AW929" s="13" t="s">
        <v>33</v>
      </c>
      <c r="AX929" s="13" t="s">
        <v>72</v>
      </c>
      <c r="AY929" s="243" t="s">
        <v>196</v>
      </c>
    </row>
    <row r="930" s="13" customFormat="1">
      <c r="A930" s="13"/>
      <c r="B930" s="233"/>
      <c r="C930" s="234"/>
      <c r="D930" s="235" t="s">
        <v>208</v>
      </c>
      <c r="E930" s="236" t="s">
        <v>19</v>
      </c>
      <c r="F930" s="237" t="s">
        <v>401</v>
      </c>
      <c r="G930" s="234"/>
      <c r="H930" s="236" t="s">
        <v>19</v>
      </c>
      <c r="I930" s="238"/>
      <c r="J930" s="234"/>
      <c r="K930" s="234"/>
      <c r="L930" s="239"/>
      <c r="M930" s="240"/>
      <c r="N930" s="241"/>
      <c r="O930" s="241"/>
      <c r="P930" s="241"/>
      <c r="Q930" s="241"/>
      <c r="R930" s="241"/>
      <c r="S930" s="241"/>
      <c r="T930" s="242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43" t="s">
        <v>208</v>
      </c>
      <c r="AU930" s="243" t="s">
        <v>81</v>
      </c>
      <c r="AV930" s="13" t="s">
        <v>79</v>
      </c>
      <c r="AW930" s="13" t="s">
        <v>33</v>
      </c>
      <c r="AX930" s="13" t="s">
        <v>72</v>
      </c>
      <c r="AY930" s="243" t="s">
        <v>196</v>
      </c>
    </row>
    <row r="931" s="14" customFormat="1">
      <c r="A931" s="14"/>
      <c r="B931" s="244"/>
      <c r="C931" s="245"/>
      <c r="D931" s="235" t="s">
        <v>208</v>
      </c>
      <c r="E931" s="246" t="s">
        <v>19</v>
      </c>
      <c r="F931" s="247" t="s">
        <v>79</v>
      </c>
      <c r="G931" s="245"/>
      <c r="H931" s="248">
        <v>1</v>
      </c>
      <c r="I931" s="249"/>
      <c r="J931" s="245"/>
      <c r="K931" s="245"/>
      <c r="L931" s="250"/>
      <c r="M931" s="251"/>
      <c r="N931" s="252"/>
      <c r="O931" s="252"/>
      <c r="P931" s="252"/>
      <c r="Q931" s="252"/>
      <c r="R931" s="252"/>
      <c r="S931" s="252"/>
      <c r="T931" s="253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T931" s="254" t="s">
        <v>208</v>
      </c>
      <c r="AU931" s="254" t="s">
        <v>81</v>
      </c>
      <c r="AV931" s="14" t="s">
        <v>81</v>
      </c>
      <c r="AW931" s="14" t="s">
        <v>33</v>
      </c>
      <c r="AX931" s="14" t="s">
        <v>72</v>
      </c>
      <c r="AY931" s="254" t="s">
        <v>196</v>
      </c>
    </row>
    <row r="932" s="13" customFormat="1">
      <c r="A932" s="13"/>
      <c r="B932" s="233"/>
      <c r="C932" s="234"/>
      <c r="D932" s="235" t="s">
        <v>208</v>
      </c>
      <c r="E932" s="236" t="s">
        <v>19</v>
      </c>
      <c r="F932" s="237" t="s">
        <v>3076</v>
      </c>
      <c r="G932" s="234"/>
      <c r="H932" s="236" t="s">
        <v>19</v>
      </c>
      <c r="I932" s="238"/>
      <c r="J932" s="234"/>
      <c r="K932" s="234"/>
      <c r="L932" s="239"/>
      <c r="M932" s="240"/>
      <c r="N932" s="241"/>
      <c r="O932" s="241"/>
      <c r="P932" s="241"/>
      <c r="Q932" s="241"/>
      <c r="R932" s="241"/>
      <c r="S932" s="241"/>
      <c r="T932" s="242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43" t="s">
        <v>208</v>
      </c>
      <c r="AU932" s="243" t="s">
        <v>81</v>
      </c>
      <c r="AV932" s="13" t="s">
        <v>79</v>
      </c>
      <c r="AW932" s="13" t="s">
        <v>33</v>
      </c>
      <c r="AX932" s="13" t="s">
        <v>72</v>
      </c>
      <c r="AY932" s="243" t="s">
        <v>196</v>
      </c>
    </row>
    <row r="933" s="13" customFormat="1">
      <c r="A933" s="13"/>
      <c r="B933" s="233"/>
      <c r="C933" s="234"/>
      <c r="D933" s="235" t="s">
        <v>208</v>
      </c>
      <c r="E933" s="236" t="s">
        <v>19</v>
      </c>
      <c r="F933" s="237" t="s">
        <v>3072</v>
      </c>
      <c r="G933" s="234"/>
      <c r="H933" s="236" t="s">
        <v>19</v>
      </c>
      <c r="I933" s="238"/>
      <c r="J933" s="234"/>
      <c r="K933" s="234"/>
      <c r="L933" s="239"/>
      <c r="M933" s="240"/>
      <c r="N933" s="241"/>
      <c r="O933" s="241"/>
      <c r="P933" s="241"/>
      <c r="Q933" s="241"/>
      <c r="R933" s="241"/>
      <c r="S933" s="241"/>
      <c r="T933" s="242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43" t="s">
        <v>208</v>
      </c>
      <c r="AU933" s="243" t="s">
        <v>81</v>
      </c>
      <c r="AV933" s="13" t="s">
        <v>79</v>
      </c>
      <c r="AW933" s="13" t="s">
        <v>33</v>
      </c>
      <c r="AX933" s="13" t="s">
        <v>72</v>
      </c>
      <c r="AY933" s="243" t="s">
        <v>196</v>
      </c>
    </row>
    <row r="934" s="13" customFormat="1">
      <c r="A934" s="13"/>
      <c r="B934" s="233"/>
      <c r="C934" s="234"/>
      <c r="D934" s="235" t="s">
        <v>208</v>
      </c>
      <c r="E934" s="236" t="s">
        <v>19</v>
      </c>
      <c r="F934" s="237" t="s">
        <v>3073</v>
      </c>
      <c r="G934" s="234"/>
      <c r="H934" s="236" t="s">
        <v>19</v>
      </c>
      <c r="I934" s="238"/>
      <c r="J934" s="234"/>
      <c r="K934" s="234"/>
      <c r="L934" s="239"/>
      <c r="M934" s="240"/>
      <c r="N934" s="241"/>
      <c r="O934" s="241"/>
      <c r="P934" s="241"/>
      <c r="Q934" s="241"/>
      <c r="R934" s="241"/>
      <c r="S934" s="241"/>
      <c r="T934" s="242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243" t="s">
        <v>208</v>
      </c>
      <c r="AU934" s="243" t="s">
        <v>81</v>
      </c>
      <c r="AV934" s="13" t="s">
        <v>79</v>
      </c>
      <c r="AW934" s="13" t="s">
        <v>33</v>
      </c>
      <c r="AX934" s="13" t="s">
        <v>72</v>
      </c>
      <c r="AY934" s="243" t="s">
        <v>196</v>
      </c>
    </row>
    <row r="935" s="13" customFormat="1">
      <c r="A935" s="13"/>
      <c r="B935" s="233"/>
      <c r="C935" s="234"/>
      <c r="D935" s="235" t="s">
        <v>208</v>
      </c>
      <c r="E935" s="236" t="s">
        <v>19</v>
      </c>
      <c r="F935" s="237" t="s">
        <v>401</v>
      </c>
      <c r="G935" s="234"/>
      <c r="H935" s="236" t="s">
        <v>19</v>
      </c>
      <c r="I935" s="238"/>
      <c r="J935" s="234"/>
      <c r="K935" s="234"/>
      <c r="L935" s="239"/>
      <c r="M935" s="240"/>
      <c r="N935" s="241"/>
      <c r="O935" s="241"/>
      <c r="P935" s="241"/>
      <c r="Q935" s="241"/>
      <c r="R935" s="241"/>
      <c r="S935" s="241"/>
      <c r="T935" s="242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43" t="s">
        <v>208</v>
      </c>
      <c r="AU935" s="243" t="s">
        <v>81</v>
      </c>
      <c r="AV935" s="13" t="s">
        <v>79</v>
      </c>
      <c r="AW935" s="13" t="s">
        <v>33</v>
      </c>
      <c r="AX935" s="13" t="s">
        <v>72</v>
      </c>
      <c r="AY935" s="243" t="s">
        <v>196</v>
      </c>
    </row>
    <row r="936" s="14" customFormat="1">
      <c r="A936" s="14"/>
      <c r="B936" s="244"/>
      <c r="C936" s="245"/>
      <c r="D936" s="235" t="s">
        <v>208</v>
      </c>
      <c r="E936" s="246" t="s">
        <v>19</v>
      </c>
      <c r="F936" s="247" t="s">
        <v>79</v>
      </c>
      <c r="G936" s="245"/>
      <c r="H936" s="248">
        <v>1</v>
      </c>
      <c r="I936" s="249"/>
      <c r="J936" s="245"/>
      <c r="K936" s="245"/>
      <c r="L936" s="250"/>
      <c r="M936" s="251"/>
      <c r="N936" s="252"/>
      <c r="O936" s="252"/>
      <c r="P936" s="252"/>
      <c r="Q936" s="252"/>
      <c r="R936" s="252"/>
      <c r="S936" s="252"/>
      <c r="T936" s="253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T936" s="254" t="s">
        <v>208</v>
      </c>
      <c r="AU936" s="254" t="s">
        <v>81</v>
      </c>
      <c r="AV936" s="14" t="s">
        <v>81</v>
      </c>
      <c r="AW936" s="14" t="s">
        <v>33</v>
      </c>
      <c r="AX936" s="14" t="s">
        <v>72</v>
      </c>
      <c r="AY936" s="254" t="s">
        <v>196</v>
      </c>
    </row>
    <row r="937" s="15" customFormat="1">
      <c r="A937" s="15"/>
      <c r="B937" s="255"/>
      <c r="C937" s="256"/>
      <c r="D937" s="235" t="s">
        <v>208</v>
      </c>
      <c r="E937" s="257" t="s">
        <v>19</v>
      </c>
      <c r="F937" s="258" t="s">
        <v>219</v>
      </c>
      <c r="G937" s="256"/>
      <c r="H937" s="259">
        <v>20</v>
      </c>
      <c r="I937" s="260"/>
      <c r="J937" s="256"/>
      <c r="K937" s="256"/>
      <c r="L937" s="261"/>
      <c r="M937" s="262"/>
      <c r="N937" s="263"/>
      <c r="O937" s="263"/>
      <c r="P937" s="263"/>
      <c r="Q937" s="263"/>
      <c r="R937" s="263"/>
      <c r="S937" s="263"/>
      <c r="T937" s="264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T937" s="265" t="s">
        <v>208</v>
      </c>
      <c r="AU937" s="265" t="s">
        <v>81</v>
      </c>
      <c r="AV937" s="15" t="s">
        <v>204</v>
      </c>
      <c r="AW937" s="15" t="s">
        <v>33</v>
      </c>
      <c r="AX937" s="15" t="s">
        <v>79</v>
      </c>
      <c r="AY937" s="265" t="s">
        <v>196</v>
      </c>
    </row>
    <row r="938" s="2" customFormat="1" ht="16.5" customHeight="1">
      <c r="A938" s="41"/>
      <c r="B938" s="42"/>
      <c r="C938" s="215" t="s">
        <v>510</v>
      </c>
      <c r="D938" s="215" t="s">
        <v>199</v>
      </c>
      <c r="E938" s="216" t="s">
        <v>3201</v>
      </c>
      <c r="F938" s="217" t="s">
        <v>3202</v>
      </c>
      <c r="G938" s="218" t="s">
        <v>264</v>
      </c>
      <c r="H938" s="219">
        <v>1</v>
      </c>
      <c r="I938" s="220"/>
      <c r="J938" s="221">
        <f>ROUND(I938*H938,2)</f>
        <v>0</v>
      </c>
      <c r="K938" s="217" t="s">
        <v>19</v>
      </c>
      <c r="L938" s="47"/>
      <c r="M938" s="222" t="s">
        <v>19</v>
      </c>
      <c r="N938" s="223" t="s">
        <v>43</v>
      </c>
      <c r="O938" s="87"/>
      <c r="P938" s="224">
        <f>O938*H938</f>
        <v>0</v>
      </c>
      <c r="Q938" s="224">
        <v>1</v>
      </c>
      <c r="R938" s="224">
        <f>Q938*H938</f>
        <v>1</v>
      </c>
      <c r="S938" s="224">
        <v>0</v>
      </c>
      <c r="T938" s="225">
        <f>S938*H938</f>
        <v>0</v>
      </c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R938" s="226" t="s">
        <v>204</v>
      </c>
      <c r="AT938" s="226" t="s">
        <v>199</v>
      </c>
      <c r="AU938" s="226" t="s">
        <v>81</v>
      </c>
      <c r="AY938" s="20" t="s">
        <v>196</v>
      </c>
      <c r="BE938" s="227">
        <f>IF(N938="základní",J938,0)</f>
        <v>0</v>
      </c>
      <c r="BF938" s="227">
        <f>IF(N938="snížená",J938,0)</f>
        <v>0</v>
      </c>
      <c r="BG938" s="227">
        <f>IF(N938="zákl. přenesená",J938,0)</f>
        <v>0</v>
      </c>
      <c r="BH938" s="227">
        <f>IF(N938="sníž. přenesená",J938,0)</f>
        <v>0</v>
      </c>
      <c r="BI938" s="227">
        <f>IF(N938="nulová",J938,0)</f>
        <v>0</v>
      </c>
      <c r="BJ938" s="20" t="s">
        <v>79</v>
      </c>
      <c r="BK938" s="227">
        <f>ROUND(I938*H938,2)</f>
        <v>0</v>
      </c>
      <c r="BL938" s="20" t="s">
        <v>204</v>
      </c>
      <c r="BM938" s="226" t="s">
        <v>3203</v>
      </c>
    </row>
    <row r="939" s="13" customFormat="1">
      <c r="A939" s="13"/>
      <c r="B939" s="233"/>
      <c r="C939" s="234"/>
      <c r="D939" s="235" t="s">
        <v>208</v>
      </c>
      <c r="E939" s="236" t="s">
        <v>19</v>
      </c>
      <c r="F939" s="237" t="s">
        <v>3204</v>
      </c>
      <c r="G939" s="234"/>
      <c r="H939" s="236" t="s">
        <v>19</v>
      </c>
      <c r="I939" s="238"/>
      <c r="J939" s="234"/>
      <c r="K939" s="234"/>
      <c r="L939" s="239"/>
      <c r="M939" s="240"/>
      <c r="N939" s="241"/>
      <c r="O939" s="241"/>
      <c r="P939" s="241"/>
      <c r="Q939" s="241"/>
      <c r="R939" s="241"/>
      <c r="S939" s="241"/>
      <c r="T939" s="242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43" t="s">
        <v>208</v>
      </c>
      <c r="AU939" s="243" t="s">
        <v>81</v>
      </c>
      <c r="AV939" s="13" t="s">
        <v>79</v>
      </c>
      <c r="AW939" s="13" t="s">
        <v>33</v>
      </c>
      <c r="AX939" s="13" t="s">
        <v>72</v>
      </c>
      <c r="AY939" s="243" t="s">
        <v>196</v>
      </c>
    </row>
    <row r="940" s="13" customFormat="1">
      <c r="A940" s="13"/>
      <c r="B940" s="233"/>
      <c r="C940" s="234"/>
      <c r="D940" s="235" t="s">
        <v>208</v>
      </c>
      <c r="E940" s="236" t="s">
        <v>19</v>
      </c>
      <c r="F940" s="237" t="s">
        <v>3061</v>
      </c>
      <c r="G940" s="234"/>
      <c r="H940" s="236" t="s">
        <v>19</v>
      </c>
      <c r="I940" s="238"/>
      <c r="J940" s="234"/>
      <c r="K940" s="234"/>
      <c r="L940" s="239"/>
      <c r="M940" s="240"/>
      <c r="N940" s="241"/>
      <c r="O940" s="241"/>
      <c r="P940" s="241"/>
      <c r="Q940" s="241"/>
      <c r="R940" s="241"/>
      <c r="S940" s="241"/>
      <c r="T940" s="242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43" t="s">
        <v>208</v>
      </c>
      <c r="AU940" s="243" t="s">
        <v>81</v>
      </c>
      <c r="AV940" s="13" t="s">
        <v>79</v>
      </c>
      <c r="AW940" s="13" t="s">
        <v>33</v>
      </c>
      <c r="AX940" s="13" t="s">
        <v>72</v>
      </c>
      <c r="AY940" s="243" t="s">
        <v>196</v>
      </c>
    </row>
    <row r="941" s="13" customFormat="1">
      <c r="A941" s="13"/>
      <c r="B941" s="233"/>
      <c r="C941" s="234"/>
      <c r="D941" s="235" t="s">
        <v>208</v>
      </c>
      <c r="E941" s="236" t="s">
        <v>19</v>
      </c>
      <c r="F941" s="237" t="s">
        <v>3105</v>
      </c>
      <c r="G941" s="234"/>
      <c r="H941" s="236" t="s">
        <v>19</v>
      </c>
      <c r="I941" s="238"/>
      <c r="J941" s="234"/>
      <c r="K941" s="234"/>
      <c r="L941" s="239"/>
      <c r="M941" s="240"/>
      <c r="N941" s="241"/>
      <c r="O941" s="241"/>
      <c r="P941" s="241"/>
      <c r="Q941" s="241"/>
      <c r="R941" s="241"/>
      <c r="S941" s="241"/>
      <c r="T941" s="242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43" t="s">
        <v>208</v>
      </c>
      <c r="AU941" s="243" t="s">
        <v>81</v>
      </c>
      <c r="AV941" s="13" t="s">
        <v>79</v>
      </c>
      <c r="AW941" s="13" t="s">
        <v>33</v>
      </c>
      <c r="AX941" s="13" t="s">
        <v>72</v>
      </c>
      <c r="AY941" s="243" t="s">
        <v>196</v>
      </c>
    </row>
    <row r="942" s="14" customFormat="1">
      <c r="A942" s="14"/>
      <c r="B942" s="244"/>
      <c r="C942" s="245"/>
      <c r="D942" s="235" t="s">
        <v>208</v>
      </c>
      <c r="E942" s="246" t="s">
        <v>19</v>
      </c>
      <c r="F942" s="247" t="s">
        <v>3106</v>
      </c>
      <c r="G942" s="245"/>
      <c r="H942" s="248">
        <v>0.80000000000000004</v>
      </c>
      <c r="I942" s="249"/>
      <c r="J942" s="245"/>
      <c r="K942" s="245"/>
      <c r="L942" s="250"/>
      <c r="M942" s="251"/>
      <c r="N942" s="252"/>
      <c r="O942" s="252"/>
      <c r="P942" s="252"/>
      <c r="Q942" s="252"/>
      <c r="R942" s="252"/>
      <c r="S942" s="252"/>
      <c r="T942" s="253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T942" s="254" t="s">
        <v>208</v>
      </c>
      <c r="AU942" s="254" t="s">
        <v>81</v>
      </c>
      <c r="AV942" s="14" t="s">
        <v>81</v>
      </c>
      <c r="AW942" s="14" t="s">
        <v>33</v>
      </c>
      <c r="AX942" s="14" t="s">
        <v>72</v>
      </c>
      <c r="AY942" s="254" t="s">
        <v>196</v>
      </c>
    </row>
    <row r="943" s="13" customFormat="1">
      <c r="A943" s="13"/>
      <c r="B943" s="233"/>
      <c r="C943" s="234"/>
      <c r="D943" s="235" t="s">
        <v>208</v>
      </c>
      <c r="E943" s="236" t="s">
        <v>19</v>
      </c>
      <c r="F943" s="237" t="s">
        <v>3076</v>
      </c>
      <c r="G943" s="234"/>
      <c r="H943" s="236" t="s">
        <v>19</v>
      </c>
      <c r="I943" s="238"/>
      <c r="J943" s="234"/>
      <c r="K943" s="234"/>
      <c r="L943" s="239"/>
      <c r="M943" s="240"/>
      <c r="N943" s="241"/>
      <c r="O943" s="241"/>
      <c r="P943" s="241"/>
      <c r="Q943" s="241"/>
      <c r="R943" s="241"/>
      <c r="S943" s="241"/>
      <c r="T943" s="242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43" t="s">
        <v>208</v>
      </c>
      <c r="AU943" s="243" t="s">
        <v>81</v>
      </c>
      <c r="AV943" s="13" t="s">
        <v>79</v>
      </c>
      <c r="AW943" s="13" t="s">
        <v>33</v>
      </c>
      <c r="AX943" s="13" t="s">
        <v>72</v>
      </c>
      <c r="AY943" s="243" t="s">
        <v>196</v>
      </c>
    </row>
    <row r="944" s="13" customFormat="1">
      <c r="A944" s="13"/>
      <c r="B944" s="233"/>
      <c r="C944" s="234"/>
      <c r="D944" s="235" t="s">
        <v>208</v>
      </c>
      <c r="E944" s="236" t="s">
        <v>19</v>
      </c>
      <c r="F944" s="237" t="s">
        <v>3105</v>
      </c>
      <c r="G944" s="234"/>
      <c r="H944" s="236" t="s">
        <v>19</v>
      </c>
      <c r="I944" s="238"/>
      <c r="J944" s="234"/>
      <c r="K944" s="234"/>
      <c r="L944" s="239"/>
      <c r="M944" s="240"/>
      <c r="N944" s="241"/>
      <c r="O944" s="241"/>
      <c r="P944" s="241"/>
      <c r="Q944" s="241"/>
      <c r="R944" s="241"/>
      <c r="S944" s="241"/>
      <c r="T944" s="242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43" t="s">
        <v>208</v>
      </c>
      <c r="AU944" s="243" t="s">
        <v>81</v>
      </c>
      <c r="AV944" s="13" t="s">
        <v>79</v>
      </c>
      <c r="AW944" s="13" t="s">
        <v>33</v>
      </c>
      <c r="AX944" s="13" t="s">
        <v>72</v>
      </c>
      <c r="AY944" s="243" t="s">
        <v>196</v>
      </c>
    </row>
    <row r="945" s="14" customFormat="1">
      <c r="A945" s="14"/>
      <c r="B945" s="244"/>
      <c r="C945" s="245"/>
      <c r="D945" s="235" t="s">
        <v>208</v>
      </c>
      <c r="E945" s="246" t="s">
        <v>19</v>
      </c>
      <c r="F945" s="247" t="s">
        <v>3107</v>
      </c>
      <c r="G945" s="245"/>
      <c r="H945" s="248">
        <v>0.20000000000000001</v>
      </c>
      <c r="I945" s="249"/>
      <c r="J945" s="245"/>
      <c r="K945" s="245"/>
      <c r="L945" s="250"/>
      <c r="M945" s="251"/>
      <c r="N945" s="252"/>
      <c r="O945" s="252"/>
      <c r="P945" s="252"/>
      <c r="Q945" s="252"/>
      <c r="R945" s="252"/>
      <c r="S945" s="252"/>
      <c r="T945" s="253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T945" s="254" t="s">
        <v>208</v>
      </c>
      <c r="AU945" s="254" t="s">
        <v>81</v>
      </c>
      <c r="AV945" s="14" t="s">
        <v>81</v>
      </c>
      <c r="AW945" s="14" t="s">
        <v>33</v>
      </c>
      <c r="AX945" s="14" t="s">
        <v>72</v>
      </c>
      <c r="AY945" s="254" t="s">
        <v>196</v>
      </c>
    </row>
    <row r="946" s="15" customFormat="1">
      <c r="A946" s="15"/>
      <c r="B946" s="255"/>
      <c r="C946" s="256"/>
      <c r="D946" s="235" t="s">
        <v>208</v>
      </c>
      <c r="E946" s="257" t="s">
        <v>19</v>
      </c>
      <c r="F946" s="258" t="s">
        <v>219</v>
      </c>
      <c r="G946" s="256"/>
      <c r="H946" s="259">
        <v>1</v>
      </c>
      <c r="I946" s="260"/>
      <c r="J946" s="256"/>
      <c r="K946" s="256"/>
      <c r="L946" s="261"/>
      <c r="M946" s="262"/>
      <c r="N946" s="263"/>
      <c r="O946" s="263"/>
      <c r="P946" s="263"/>
      <c r="Q946" s="263"/>
      <c r="R946" s="263"/>
      <c r="S946" s="263"/>
      <c r="T946" s="264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T946" s="265" t="s">
        <v>208</v>
      </c>
      <c r="AU946" s="265" t="s">
        <v>81</v>
      </c>
      <c r="AV946" s="15" t="s">
        <v>204</v>
      </c>
      <c r="AW946" s="15" t="s">
        <v>33</v>
      </c>
      <c r="AX946" s="15" t="s">
        <v>79</v>
      </c>
      <c r="AY946" s="265" t="s">
        <v>196</v>
      </c>
    </row>
    <row r="947" s="2" customFormat="1" ht="16.5" customHeight="1">
      <c r="A947" s="41"/>
      <c r="B947" s="42"/>
      <c r="C947" s="215" t="s">
        <v>513</v>
      </c>
      <c r="D947" s="215" t="s">
        <v>199</v>
      </c>
      <c r="E947" s="216" t="s">
        <v>3205</v>
      </c>
      <c r="F947" s="217" t="s">
        <v>2975</v>
      </c>
      <c r="G947" s="218" t="s">
        <v>264</v>
      </c>
      <c r="H947" s="219">
        <v>1</v>
      </c>
      <c r="I947" s="220"/>
      <c r="J947" s="221">
        <f>ROUND(I947*H947,2)</f>
        <v>0</v>
      </c>
      <c r="K947" s="217" t="s">
        <v>203</v>
      </c>
      <c r="L947" s="47"/>
      <c r="M947" s="222" t="s">
        <v>19</v>
      </c>
      <c r="N947" s="223" t="s">
        <v>43</v>
      </c>
      <c r="O947" s="87"/>
      <c r="P947" s="224">
        <f>O947*H947</f>
        <v>0</v>
      </c>
      <c r="Q947" s="224">
        <v>0</v>
      </c>
      <c r="R947" s="224">
        <f>Q947*H947</f>
        <v>0</v>
      </c>
      <c r="S947" s="224">
        <v>0</v>
      </c>
      <c r="T947" s="225">
        <f>S947*H947</f>
        <v>0</v>
      </c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R947" s="226" t="s">
        <v>204</v>
      </c>
      <c r="AT947" s="226" t="s">
        <v>199</v>
      </c>
      <c r="AU947" s="226" t="s">
        <v>81</v>
      </c>
      <c r="AY947" s="20" t="s">
        <v>196</v>
      </c>
      <c r="BE947" s="227">
        <f>IF(N947="základní",J947,0)</f>
        <v>0</v>
      </c>
      <c r="BF947" s="227">
        <f>IF(N947="snížená",J947,0)</f>
        <v>0</v>
      </c>
      <c r="BG947" s="227">
        <f>IF(N947="zákl. přenesená",J947,0)</f>
        <v>0</v>
      </c>
      <c r="BH947" s="227">
        <f>IF(N947="sníž. přenesená",J947,0)</f>
        <v>0</v>
      </c>
      <c r="BI947" s="227">
        <f>IF(N947="nulová",J947,0)</f>
        <v>0</v>
      </c>
      <c r="BJ947" s="20" t="s">
        <v>79</v>
      </c>
      <c r="BK947" s="227">
        <f>ROUND(I947*H947,2)</f>
        <v>0</v>
      </c>
      <c r="BL947" s="20" t="s">
        <v>204</v>
      </c>
      <c r="BM947" s="226" t="s">
        <v>3206</v>
      </c>
    </row>
    <row r="948" s="2" customFormat="1">
      <c r="A948" s="41"/>
      <c r="B948" s="42"/>
      <c r="C948" s="43"/>
      <c r="D948" s="228" t="s">
        <v>206</v>
      </c>
      <c r="E948" s="43"/>
      <c r="F948" s="229" t="s">
        <v>3207</v>
      </c>
      <c r="G948" s="43"/>
      <c r="H948" s="43"/>
      <c r="I948" s="230"/>
      <c r="J948" s="43"/>
      <c r="K948" s="43"/>
      <c r="L948" s="47"/>
      <c r="M948" s="231"/>
      <c r="N948" s="232"/>
      <c r="O948" s="87"/>
      <c r="P948" s="87"/>
      <c r="Q948" s="87"/>
      <c r="R948" s="87"/>
      <c r="S948" s="87"/>
      <c r="T948" s="88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T948" s="20" t="s">
        <v>206</v>
      </c>
      <c r="AU948" s="20" t="s">
        <v>81</v>
      </c>
    </row>
    <row r="949" s="13" customFormat="1">
      <c r="A949" s="13"/>
      <c r="B949" s="233"/>
      <c r="C949" s="234"/>
      <c r="D949" s="235" t="s">
        <v>208</v>
      </c>
      <c r="E949" s="236" t="s">
        <v>19</v>
      </c>
      <c r="F949" s="237" t="s">
        <v>3204</v>
      </c>
      <c r="G949" s="234"/>
      <c r="H949" s="236" t="s">
        <v>19</v>
      </c>
      <c r="I949" s="238"/>
      <c r="J949" s="234"/>
      <c r="K949" s="234"/>
      <c r="L949" s="239"/>
      <c r="M949" s="240"/>
      <c r="N949" s="241"/>
      <c r="O949" s="241"/>
      <c r="P949" s="241"/>
      <c r="Q949" s="241"/>
      <c r="R949" s="241"/>
      <c r="S949" s="241"/>
      <c r="T949" s="242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43" t="s">
        <v>208</v>
      </c>
      <c r="AU949" s="243" t="s">
        <v>81</v>
      </c>
      <c r="AV949" s="13" t="s">
        <v>79</v>
      </c>
      <c r="AW949" s="13" t="s">
        <v>33</v>
      </c>
      <c r="AX949" s="13" t="s">
        <v>72</v>
      </c>
      <c r="AY949" s="243" t="s">
        <v>196</v>
      </c>
    </row>
    <row r="950" s="13" customFormat="1">
      <c r="A950" s="13"/>
      <c r="B950" s="233"/>
      <c r="C950" s="234"/>
      <c r="D950" s="235" t="s">
        <v>208</v>
      </c>
      <c r="E950" s="236" t="s">
        <v>19</v>
      </c>
      <c r="F950" s="237" t="s">
        <v>3061</v>
      </c>
      <c r="G950" s="234"/>
      <c r="H950" s="236" t="s">
        <v>19</v>
      </c>
      <c r="I950" s="238"/>
      <c r="J950" s="234"/>
      <c r="K950" s="234"/>
      <c r="L950" s="239"/>
      <c r="M950" s="240"/>
      <c r="N950" s="241"/>
      <c r="O950" s="241"/>
      <c r="P950" s="241"/>
      <c r="Q950" s="241"/>
      <c r="R950" s="241"/>
      <c r="S950" s="241"/>
      <c r="T950" s="242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243" t="s">
        <v>208</v>
      </c>
      <c r="AU950" s="243" t="s">
        <v>81</v>
      </c>
      <c r="AV950" s="13" t="s">
        <v>79</v>
      </c>
      <c r="AW950" s="13" t="s">
        <v>33</v>
      </c>
      <c r="AX950" s="13" t="s">
        <v>72</v>
      </c>
      <c r="AY950" s="243" t="s">
        <v>196</v>
      </c>
    </row>
    <row r="951" s="13" customFormat="1">
      <c r="A951" s="13"/>
      <c r="B951" s="233"/>
      <c r="C951" s="234"/>
      <c r="D951" s="235" t="s">
        <v>208</v>
      </c>
      <c r="E951" s="236" t="s">
        <v>19</v>
      </c>
      <c r="F951" s="237" t="s">
        <v>3105</v>
      </c>
      <c r="G951" s="234"/>
      <c r="H951" s="236" t="s">
        <v>19</v>
      </c>
      <c r="I951" s="238"/>
      <c r="J951" s="234"/>
      <c r="K951" s="234"/>
      <c r="L951" s="239"/>
      <c r="M951" s="240"/>
      <c r="N951" s="241"/>
      <c r="O951" s="241"/>
      <c r="P951" s="241"/>
      <c r="Q951" s="241"/>
      <c r="R951" s="241"/>
      <c r="S951" s="241"/>
      <c r="T951" s="242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43" t="s">
        <v>208</v>
      </c>
      <c r="AU951" s="243" t="s">
        <v>81</v>
      </c>
      <c r="AV951" s="13" t="s">
        <v>79</v>
      </c>
      <c r="AW951" s="13" t="s">
        <v>33</v>
      </c>
      <c r="AX951" s="13" t="s">
        <v>72</v>
      </c>
      <c r="AY951" s="243" t="s">
        <v>196</v>
      </c>
    </row>
    <row r="952" s="14" customFormat="1">
      <c r="A952" s="14"/>
      <c r="B952" s="244"/>
      <c r="C952" s="245"/>
      <c r="D952" s="235" t="s">
        <v>208</v>
      </c>
      <c r="E952" s="246" t="s">
        <v>19</v>
      </c>
      <c r="F952" s="247" t="s">
        <v>3106</v>
      </c>
      <c r="G952" s="245"/>
      <c r="H952" s="248">
        <v>0.80000000000000004</v>
      </c>
      <c r="I952" s="249"/>
      <c r="J952" s="245"/>
      <c r="K952" s="245"/>
      <c r="L952" s="250"/>
      <c r="M952" s="251"/>
      <c r="N952" s="252"/>
      <c r="O952" s="252"/>
      <c r="P952" s="252"/>
      <c r="Q952" s="252"/>
      <c r="R952" s="252"/>
      <c r="S952" s="252"/>
      <c r="T952" s="253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T952" s="254" t="s">
        <v>208</v>
      </c>
      <c r="AU952" s="254" t="s">
        <v>81</v>
      </c>
      <c r="AV952" s="14" t="s">
        <v>81</v>
      </c>
      <c r="AW952" s="14" t="s">
        <v>33</v>
      </c>
      <c r="AX952" s="14" t="s">
        <v>72</v>
      </c>
      <c r="AY952" s="254" t="s">
        <v>196</v>
      </c>
    </row>
    <row r="953" s="13" customFormat="1">
      <c r="A953" s="13"/>
      <c r="B953" s="233"/>
      <c r="C953" s="234"/>
      <c r="D953" s="235" t="s">
        <v>208</v>
      </c>
      <c r="E953" s="236" t="s">
        <v>19</v>
      </c>
      <c r="F953" s="237" t="s">
        <v>3076</v>
      </c>
      <c r="G953" s="234"/>
      <c r="H953" s="236" t="s">
        <v>19</v>
      </c>
      <c r="I953" s="238"/>
      <c r="J953" s="234"/>
      <c r="K953" s="234"/>
      <c r="L953" s="239"/>
      <c r="M953" s="240"/>
      <c r="N953" s="241"/>
      <c r="O953" s="241"/>
      <c r="P953" s="241"/>
      <c r="Q953" s="241"/>
      <c r="R953" s="241"/>
      <c r="S953" s="241"/>
      <c r="T953" s="242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43" t="s">
        <v>208</v>
      </c>
      <c r="AU953" s="243" t="s">
        <v>81</v>
      </c>
      <c r="AV953" s="13" t="s">
        <v>79</v>
      </c>
      <c r="AW953" s="13" t="s">
        <v>33</v>
      </c>
      <c r="AX953" s="13" t="s">
        <v>72</v>
      </c>
      <c r="AY953" s="243" t="s">
        <v>196</v>
      </c>
    </row>
    <row r="954" s="13" customFormat="1">
      <c r="A954" s="13"/>
      <c r="B954" s="233"/>
      <c r="C954" s="234"/>
      <c r="D954" s="235" t="s">
        <v>208</v>
      </c>
      <c r="E954" s="236" t="s">
        <v>19</v>
      </c>
      <c r="F954" s="237" t="s">
        <v>3105</v>
      </c>
      <c r="G954" s="234"/>
      <c r="H954" s="236" t="s">
        <v>19</v>
      </c>
      <c r="I954" s="238"/>
      <c r="J954" s="234"/>
      <c r="K954" s="234"/>
      <c r="L954" s="239"/>
      <c r="M954" s="240"/>
      <c r="N954" s="241"/>
      <c r="O954" s="241"/>
      <c r="P954" s="241"/>
      <c r="Q954" s="241"/>
      <c r="R954" s="241"/>
      <c r="S954" s="241"/>
      <c r="T954" s="242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43" t="s">
        <v>208</v>
      </c>
      <c r="AU954" s="243" t="s">
        <v>81</v>
      </c>
      <c r="AV954" s="13" t="s">
        <v>79</v>
      </c>
      <c r="AW954" s="13" t="s">
        <v>33</v>
      </c>
      <c r="AX954" s="13" t="s">
        <v>72</v>
      </c>
      <c r="AY954" s="243" t="s">
        <v>196</v>
      </c>
    </row>
    <row r="955" s="14" customFormat="1">
      <c r="A955" s="14"/>
      <c r="B955" s="244"/>
      <c r="C955" s="245"/>
      <c r="D955" s="235" t="s">
        <v>208</v>
      </c>
      <c r="E955" s="246" t="s">
        <v>19</v>
      </c>
      <c r="F955" s="247" t="s">
        <v>3107</v>
      </c>
      <c r="G955" s="245"/>
      <c r="H955" s="248">
        <v>0.20000000000000001</v>
      </c>
      <c r="I955" s="249"/>
      <c r="J955" s="245"/>
      <c r="K955" s="245"/>
      <c r="L955" s="250"/>
      <c r="M955" s="251"/>
      <c r="N955" s="252"/>
      <c r="O955" s="252"/>
      <c r="P955" s="252"/>
      <c r="Q955" s="252"/>
      <c r="R955" s="252"/>
      <c r="S955" s="252"/>
      <c r="T955" s="253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T955" s="254" t="s">
        <v>208</v>
      </c>
      <c r="AU955" s="254" t="s">
        <v>81</v>
      </c>
      <c r="AV955" s="14" t="s">
        <v>81</v>
      </c>
      <c r="AW955" s="14" t="s">
        <v>33</v>
      </c>
      <c r="AX955" s="14" t="s">
        <v>72</v>
      </c>
      <c r="AY955" s="254" t="s">
        <v>196</v>
      </c>
    </row>
    <row r="956" s="15" customFormat="1">
      <c r="A956" s="15"/>
      <c r="B956" s="255"/>
      <c r="C956" s="256"/>
      <c r="D956" s="235" t="s">
        <v>208</v>
      </c>
      <c r="E956" s="257" t="s">
        <v>19</v>
      </c>
      <c r="F956" s="258" t="s">
        <v>219</v>
      </c>
      <c r="G956" s="256"/>
      <c r="H956" s="259">
        <v>1</v>
      </c>
      <c r="I956" s="260"/>
      <c r="J956" s="256"/>
      <c r="K956" s="256"/>
      <c r="L956" s="261"/>
      <c r="M956" s="262"/>
      <c r="N956" s="263"/>
      <c r="O956" s="263"/>
      <c r="P956" s="263"/>
      <c r="Q956" s="263"/>
      <c r="R956" s="263"/>
      <c r="S956" s="263"/>
      <c r="T956" s="264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T956" s="265" t="s">
        <v>208</v>
      </c>
      <c r="AU956" s="265" t="s">
        <v>81</v>
      </c>
      <c r="AV956" s="15" t="s">
        <v>204</v>
      </c>
      <c r="AW956" s="15" t="s">
        <v>33</v>
      </c>
      <c r="AX956" s="15" t="s">
        <v>79</v>
      </c>
      <c r="AY956" s="265" t="s">
        <v>196</v>
      </c>
    </row>
    <row r="957" s="2" customFormat="1" ht="16.5" customHeight="1">
      <c r="A957" s="41"/>
      <c r="B957" s="42"/>
      <c r="C957" s="215" t="s">
        <v>519</v>
      </c>
      <c r="D957" s="215" t="s">
        <v>199</v>
      </c>
      <c r="E957" s="216" t="s">
        <v>3208</v>
      </c>
      <c r="F957" s="217" t="s">
        <v>2979</v>
      </c>
      <c r="G957" s="218" t="s">
        <v>264</v>
      </c>
      <c r="H957" s="219">
        <v>10</v>
      </c>
      <c r="I957" s="220"/>
      <c r="J957" s="221">
        <f>ROUND(I957*H957,2)</f>
        <v>0</v>
      </c>
      <c r="K957" s="217" t="s">
        <v>203</v>
      </c>
      <c r="L957" s="47"/>
      <c r="M957" s="222" t="s">
        <v>19</v>
      </c>
      <c r="N957" s="223" t="s">
        <v>43</v>
      </c>
      <c r="O957" s="87"/>
      <c r="P957" s="224">
        <f>O957*H957</f>
        <v>0</v>
      </c>
      <c r="Q957" s="224">
        <v>0</v>
      </c>
      <c r="R957" s="224">
        <f>Q957*H957</f>
        <v>0</v>
      </c>
      <c r="S957" s="224">
        <v>0</v>
      </c>
      <c r="T957" s="225">
        <f>S957*H957</f>
        <v>0</v>
      </c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R957" s="226" t="s">
        <v>204</v>
      </c>
      <c r="AT957" s="226" t="s">
        <v>199</v>
      </c>
      <c r="AU957" s="226" t="s">
        <v>81</v>
      </c>
      <c r="AY957" s="20" t="s">
        <v>196</v>
      </c>
      <c r="BE957" s="227">
        <f>IF(N957="základní",J957,0)</f>
        <v>0</v>
      </c>
      <c r="BF957" s="227">
        <f>IF(N957="snížená",J957,0)</f>
        <v>0</v>
      </c>
      <c r="BG957" s="227">
        <f>IF(N957="zákl. přenesená",J957,0)</f>
        <v>0</v>
      </c>
      <c r="BH957" s="227">
        <f>IF(N957="sníž. přenesená",J957,0)</f>
        <v>0</v>
      </c>
      <c r="BI957" s="227">
        <f>IF(N957="nulová",J957,0)</f>
        <v>0</v>
      </c>
      <c r="BJ957" s="20" t="s">
        <v>79</v>
      </c>
      <c r="BK957" s="227">
        <f>ROUND(I957*H957,2)</f>
        <v>0</v>
      </c>
      <c r="BL957" s="20" t="s">
        <v>204</v>
      </c>
      <c r="BM957" s="226" t="s">
        <v>3209</v>
      </c>
    </row>
    <row r="958" s="2" customFormat="1">
      <c r="A958" s="41"/>
      <c r="B958" s="42"/>
      <c r="C958" s="43"/>
      <c r="D958" s="228" t="s">
        <v>206</v>
      </c>
      <c r="E958" s="43"/>
      <c r="F958" s="229" t="s">
        <v>3210</v>
      </c>
      <c r="G958" s="43"/>
      <c r="H958" s="43"/>
      <c r="I958" s="230"/>
      <c r="J958" s="43"/>
      <c r="K958" s="43"/>
      <c r="L958" s="47"/>
      <c r="M958" s="231"/>
      <c r="N958" s="232"/>
      <c r="O958" s="87"/>
      <c r="P958" s="87"/>
      <c r="Q958" s="87"/>
      <c r="R958" s="87"/>
      <c r="S958" s="87"/>
      <c r="T958" s="88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T958" s="20" t="s">
        <v>206</v>
      </c>
      <c r="AU958" s="20" t="s">
        <v>81</v>
      </c>
    </row>
    <row r="959" s="13" customFormat="1">
      <c r="A959" s="13"/>
      <c r="B959" s="233"/>
      <c r="C959" s="234"/>
      <c r="D959" s="235" t="s">
        <v>208</v>
      </c>
      <c r="E959" s="236" t="s">
        <v>19</v>
      </c>
      <c r="F959" s="237" t="s">
        <v>3204</v>
      </c>
      <c r="G959" s="234"/>
      <c r="H959" s="236" t="s">
        <v>19</v>
      </c>
      <c r="I959" s="238"/>
      <c r="J959" s="234"/>
      <c r="K959" s="234"/>
      <c r="L959" s="239"/>
      <c r="M959" s="240"/>
      <c r="N959" s="241"/>
      <c r="O959" s="241"/>
      <c r="P959" s="241"/>
      <c r="Q959" s="241"/>
      <c r="R959" s="241"/>
      <c r="S959" s="241"/>
      <c r="T959" s="242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43" t="s">
        <v>208</v>
      </c>
      <c r="AU959" s="243" t="s">
        <v>81</v>
      </c>
      <c r="AV959" s="13" t="s">
        <v>79</v>
      </c>
      <c r="AW959" s="13" t="s">
        <v>33</v>
      </c>
      <c r="AX959" s="13" t="s">
        <v>72</v>
      </c>
      <c r="AY959" s="243" t="s">
        <v>196</v>
      </c>
    </row>
    <row r="960" s="13" customFormat="1">
      <c r="A960" s="13"/>
      <c r="B960" s="233"/>
      <c r="C960" s="234"/>
      <c r="D960" s="235" t="s">
        <v>208</v>
      </c>
      <c r="E960" s="236" t="s">
        <v>19</v>
      </c>
      <c r="F960" s="237" t="s">
        <v>3061</v>
      </c>
      <c r="G960" s="234"/>
      <c r="H960" s="236" t="s">
        <v>19</v>
      </c>
      <c r="I960" s="238"/>
      <c r="J960" s="234"/>
      <c r="K960" s="234"/>
      <c r="L960" s="239"/>
      <c r="M960" s="240"/>
      <c r="N960" s="241"/>
      <c r="O960" s="241"/>
      <c r="P960" s="241"/>
      <c r="Q960" s="241"/>
      <c r="R960" s="241"/>
      <c r="S960" s="241"/>
      <c r="T960" s="242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43" t="s">
        <v>208</v>
      </c>
      <c r="AU960" s="243" t="s">
        <v>81</v>
      </c>
      <c r="AV960" s="13" t="s">
        <v>79</v>
      </c>
      <c r="AW960" s="13" t="s">
        <v>33</v>
      </c>
      <c r="AX960" s="13" t="s">
        <v>72</v>
      </c>
      <c r="AY960" s="243" t="s">
        <v>196</v>
      </c>
    </row>
    <row r="961" s="13" customFormat="1">
      <c r="A961" s="13"/>
      <c r="B961" s="233"/>
      <c r="C961" s="234"/>
      <c r="D961" s="235" t="s">
        <v>208</v>
      </c>
      <c r="E961" s="236" t="s">
        <v>19</v>
      </c>
      <c r="F961" s="237" t="s">
        <v>3105</v>
      </c>
      <c r="G961" s="234"/>
      <c r="H961" s="236" t="s">
        <v>19</v>
      </c>
      <c r="I961" s="238"/>
      <c r="J961" s="234"/>
      <c r="K961" s="234"/>
      <c r="L961" s="239"/>
      <c r="M961" s="240"/>
      <c r="N961" s="241"/>
      <c r="O961" s="241"/>
      <c r="P961" s="241"/>
      <c r="Q961" s="241"/>
      <c r="R961" s="241"/>
      <c r="S961" s="241"/>
      <c r="T961" s="242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43" t="s">
        <v>208</v>
      </c>
      <c r="AU961" s="243" t="s">
        <v>81</v>
      </c>
      <c r="AV961" s="13" t="s">
        <v>79</v>
      </c>
      <c r="AW961" s="13" t="s">
        <v>33</v>
      </c>
      <c r="AX961" s="13" t="s">
        <v>72</v>
      </c>
      <c r="AY961" s="243" t="s">
        <v>196</v>
      </c>
    </row>
    <row r="962" s="14" customFormat="1">
      <c r="A962" s="14"/>
      <c r="B962" s="244"/>
      <c r="C962" s="245"/>
      <c r="D962" s="235" t="s">
        <v>208</v>
      </c>
      <c r="E962" s="246" t="s">
        <v>19</v>
      </c>
      <c r="F962" s="247" t="s">
        <v>3106</v>
      </c>
      <c r="G962" s="245"/>
      <c r="H962" s="248">
        <v>0.80000000000000004</v>
      </c>
      <c r="I962" s="249"/>
      <c r="J962" s="245"/>
      <c r="K962" s="245"/>
      <c r="L962" s="250"/>
      <c r="M962" s="251"/>
      <c r="N962" s="252"/>
      <c r="O962" s="252"/>
      <c r="P962" s="252"/>
      <c r="Q962" s="252"/>
      <c r="R962" s="252"/>
      <c r="S962" s="252"/>
      <c r="T962" s="253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T962" s="254" t="s">
        <v>208</v>
      </c>
      <c r="AU962" s="254" t="s">
        <v>81</v>
      </c>
      <c r="AV962" s="14" t="s">
        <v>81</v>
      </c>
      <c r="AW962" s="14" t="s">
        <v>33</v>
      </c>
      <c r="AX962" s="14" t="s">
        <v>72</v>
      </c>
      <c r="AY962" s="254" t="s">
        <v>196</v>
      </c>
    </row>
    <row r="963" s="13" customFormat="1">
      <c r="A963" s="13"/>
      <c r="B963" s="233"/>
      <c r="C963" s="234"/>
      <c r="D963" s="235" t="s">
        <v>208</v>
      </c>
      <c r="E963" s="236" t="s">
        <v>19</v>
      </c>
      <c r="F963" s="237" t="s">
        <v>3076</v>
      </c>
      <c r="G963" s="234"/>
      <c r="H963" s="236" t="s">
        <v>19</v>
      </c>
      <c r="I963" s="238"/>
      <c r="J963" s="234"/>
      <c r="K963" s="234"/>
      <c r="L963" s="239"/>
      <c r="M963" s="240"/>
      <c r="N963" s="241"/>
      <c r="O963" s="241"/>
      <c r="P963" s="241"/>
      <c r="Q963" s="241"/>
      <c r="R963" s="241"/>
      <c r="S963" s="241"/>
      <c r="T963" s="242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43" t="s">
        <v>208</v>
      </c>
      <c r="AU963" s="243" t="s">
        <v>81</v>
      </c>
      <c r="AV963" s="13" t="s">
        <v>79</v>
      </c>
      <c r="AW963" s="13" t="s">
        <v>33</v>
      </c>
      <c r="AX963" s="13" t="s">
        <v>72</v>
      </c>
      <c r="AY963" s="243" t="s">
        <v>196</v>
      </c>
    </row>
    <row r="964" s="13" customFormat="1">
      <c r="A964" s="13"/>
      <c r="B964" s="233"/>
      <c r="C964" s="234"/>
      <c r="D964" s="235" t="s">
        <v>208</v>
      </c>
      <c r="E964" s="236" t="s">
        <v>19</v>
      </c>
      <c r="F964" s="237" t="s">
        <v>3105</v>
      </c>
      <c r="G964" s="234"/>
      <c r="H964" s="236" t="s">
        <v>19</v>
      </c>
      <c r="I964" s="238"/>
      <c r="J964" s="234"/>
      <c r="K964" s="234"/>
      <c r="L964" s="239"/>
      <c r="M964" s="240"/>
      <c r="N964" s="241"/>
      <c r="O964" s="241"/>
      <c r="P964" s="241"/>
      <c r="Q964" s="241"/>
      <c r="R964" s="241"/>
      <c r="S964" s="241"/>
      <c r="T964" s="242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43" t="s">
        <v>208</v>
      </c>
      <c r="AU964" s="243" t="s">
        <v>81</v>
      </c>
      <c r="AV964" s="13" t="s">
        <v>79</v>
      </c>
      <c r="AW964" s="13" t="s">
        <v>33</v>
      </c>
      <c r="AX964" s="13" t="s">
        <v>72</v>
      </c>
      <c r="AY964" s="243" t="s">
        <v>196</v>
      </c>
    </row>
    <row r="965" s="14" customFormat="1">
      <c r="A965" s="14"/>
      <c r="B965" s="244"/>
      <c r="C965" s="245"/>
      <c r="D965" s="235" t="s">
        <v>208</v>
      </c>
      <c r="E965" s="246" t="s">
        <v>19</v>
      </c>
      <c r="F965" s="247" t="s">
        <v>3107</v>
      </c>
      <c r="G965" s="245"/>
      <c r="H965" s="248">
        <v>0.20000000000000001</v>
      </c>
      <c r="I965" s="249"/>
      <c r="J965" s="245"/>
      <c r="K965" s="245"/>
      <c r="L965" s="250"/>
      <c r="M965" s="251"/>
      <c r="N965" s="252"/>
      <c r="O965" s="252"/>
      <c r="P965" s="252"/>
      <c r="Q965" s="252"/>
      <c r="R965" s="252"/>
      <c r="S965" s="252"/>
      <c r="T965" s="253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T965" s="254" t="s">
        <v>208</v>
      </c>
      <c r="AU965" s="254" t="s">
        <v>81</v>
      </c>
      <c r="AV965" s="14" t="s">
        <v>81</v>
      </c>
      <c r="AW965" s="14" t="s">
        <v>33</v>
      </c>
      <c r="AX965" s="14" t="s">
        <v>72</v>
      </c>
      <c r="AY965" s="254" t="s">
        <v>196</v>
      </c>
    </row>
    <row r="966" s="15" customFormat="1">
      <c r="A966" s="15"/>
      <c r="B966" s="255"/>
      <c r="C966" s="256"/>
      <c r="D966" s="235" t="s">
        <v>208</v>
      </c>
      <c r="E966" s="257" t="s">
        <v>19</v>
      </c>
      <c r="F966" s="258" t="s">
        <v>219</v>
      </c>
      <c r="G966" s="256"/>
      <c r="H966" s="259">
        <v>1</v>
      </c>
      <c r="I966" s="260"/>
      <c r="J966" s="256"/>
      <c r="K966" s="256"/>
      <c r="L966" s="261"/>
      <c r="M966" s="262"/>
      <c r="N966" s="263"/>
      <c r="O966" s="263"/>
      <c r="P966" s="263"/>
      <c r="Q966" s="263"/>
      <c r="R966" s="263"/>
      <c r="S966" s="263"/>
      <c r="T966" s="264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T966" s="265" t="s">
        <v>208</v>
      </c>
      <c r="AU966" s="265" t="s">
        <v>81</v>
      </c>
      <c r="AV966" s="15" t="s">
        <v>204</v>
      </c>
      <c r="AW966" s="15" t="s">
        <v>33</v>
      </c>
      <c r="AX966" s="15" t="s">
        <v>79</v>
      </c>
      <c r="AY966" s="265" t="s">
        <v>196</v>
      </c>
    </row>
    <row r="967" s="14" customFormat="1">
      <c r="A967" s="14"/>
      <c r="B967" s="244"/>
      <c r="C967" s="245"/>
      <c r="D967" s="235" t="s">
        <v>208</v>
      </c>
      <c r="E967" s="245"/>
      <c r="F967" s="247" t="s">
        <v>2246</v>
      </c>
      <c r="G967" s="245"/>
      <c r="H967" s="248">
        <v>10</v>
      </c>
      <c r="I967" s="249"/>
      <c r="J967" s="245"/>
      <c r="K967" s="245"/>
      <c r="L967" s="250"/>
      <c r="M967" s="251"/>
      <c r="N967" s="252"/>
      <c r="O967" s="252"/>
      <c r="P967" s="252"/>
      <c r="Q967" s="252"/>
      <c r="R967" s="252"/>
      <c r="S967" s="252"/>
      <c r="T967" s="253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T967" s="254" t="s">
        <v>208</v>
      </c>
      <c r="AU967" s="254" t="s">
        <v>81</v>
      </c>
      <c r="AV967" s="14" t="s">
        <v>81</v>
      </c>
      <c r="AW967" s="14" t="s">
        <v>4</v>
      </c>
      <c r="AX967" s="14" t="s">
        <v>79</v>
      </c>
      <c r="AY967" s="254" t="s">
        <v>196</v>
      </c>
    </row>
    <row r="968" s="2" customFormat="1" ht="21.75" customHeight="1">
      <c r="A968" s="41"/>
      <c r="B968" s="42"/>
      <c r="C968" s="215" t="s">
        <v>524</v>
      </c>
      <c r="D968" s="215" t="s">
        <v>199</v>
      </c>
      <c r="E968" s="216" t="s">
        <v>3211</v>
      </c>
      <c r="F968" s="217" t="s">
        <v>3212</v>
      </c>
      <c r="G968" s="218" t="s">
        <v>264</v>
      </c>
      <c r="H968" s="219">
        <v>28</v>
      </c>
      <c r="I968" s="220"/>
      <c r="J968" s="221">
        <f>ROUND(I968*H968,2)</f>
        <v>0</v>
      </c>
      <c r="K968" s="217" t="s">
        <v>19</v>
      </c>
      <c r="L968" s="47"/>
      <c r="M968" s="222" t="s">
        <v>19</v>
      </c>
      <c r="N968" s="223" t="s">
        <v>43</v>
      </c>
      <c r="O968" s="87"/>
      <c r="P968" s="224">
        <f>O968*H968</f>
        <v>0</v>
      </c>
      <c r="Q968" s="224">
        <v>1</v>
      </c>
      <c r="R968" s="224">
        <f>Q968*H968</f>
        <v>28</v>
      </c>
      <c r="S968" s="224">
        <v>0</v>
      </c>
      <c r="T968" s="225">
        <f>S968*H968</f>
        <v>0</v>
      </c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R968" s="226" t="s">
        <v>204</v>
      </c>
      <c r="AT968" s="226" t="s">
        <v>199</v>
      </c>
      <c r="AU968" s="226" t="s">
        <v>81</v>
      </c>
      <c r="AY968" s="20" t="s">
        <v>196</v>
      </c>
      <c r="BE968" s="227">
        <f>IF(N968="základní",J968,0)</f>
        <v>0</v>
      </c>
      <c r="BF968" s="227">
        <f>IF(N968="snížená",J968,0)</f>
        <v>0</v>
      </c>
      <c r="BG968" s="227">
        <f>IF(N968="zákl. přenesená",J968,0)</f>
        <v>0</v>
      </c>
      <c r="BH968" s="227">
        <f>IF(N968="sníž. přenesená",J968,0)</f>
        <v>0</v>
      </c>
      <c r="BI968" s="227">
        <f>IF(N968="nulová",J968,0)</f>
        <v>0</v>
      </c>
      <c r="BJ968" s="20" t="s">
        <v>79</v>
      </c>
      <c r="BK968" s="227">
        <f>ROUND(I968*H968,2)</f>
        <v>0</v>
      </c>
      <c r="BL968" s="20" t="s">
        <v>204</v>
      </c>
      <c r="BM968" s="226" t="s">
        <v>3213</v>
      </c>
    </row>
    <row r="969" s="13" customFormat="1">
      <c r="A969" s="13"/>
      <c r="B969" s="233"/>
      <c r="C969" s="234"/>
      <c r="D969" s="235" t="s">
        <v>208</v>
      </c>
      <c r="E969" s="236" t="s">
        <v>19</v>
      </c>
      <c r="F969" s="237" t="s">
        <v>3214</v>
      </c>
      <c r="G969" s="234"/>
      <c r="H969" s="236" t="s">
        <v>19</v>
      </c>
      <c r="I969" s="238"/>
      <c r="J969" s="234"/>
      <c r="K969" s="234"/>
      <c r="L969" s="239"/>
      <c r="M969" s="240"/>
      <c r="N969" s="241"/>
      <c r="O969" s="241"/>
      <c r="P969" s="241"/>
      <c r="Q969" s="241"/>
      <c r="R969" s="241"/>
      <c r="S969" s="241"/>
      <c r="T969" s="242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43" t="s">
        <v>208</v>
      </c>
      <c r="AU969" s="243" t="s">
        <v>81</v>
      </c>
      <c r="AV969" s="13" t="s">
        <v>79</v>
      </c>
      <c r="AW969" s="13" t="s">
        <v>33</v>
      </c>
      <c r="AX969" s="13" t="s">
        <v>72</v>
      </c>
      <c r="AY969" s="243" t="s">
        <v>196</v>
      </c>
    </row>
    <row r="970" s="13" customFormat="1">
      <c r="A970" s="13"/>
      <c r="B970" s="233"/>
      <c r="C970" s="234"/>
      <c r="D970" s="235" t="s">
        <v>208</v>
      </c>
      <c r="E970" s="236" t="s">
        <v>19</v>
      </c>
      <c r="F970" s="237" t="s">
        <v>3215</v>
      </c>
      <c r="G970" s="234"/>
      <c r="H970" s="236" t="s">
        <v>19</v>
      </c>
      <c r="I970" s="238"/>
      <c r="J970" s="234"/>
      <c r="K970" s="234"/>
      <c r="L970" s="239"/>
      <c r="M970" s="240"/>
      <c r="N970" s="241"/>
      <c r="O970" s="241"/>
      <c r="P970" s="241"/>
      <c r="Q970" s="241"/>
      <c r="R970" s="241"/>
      <c r="S970" s="241"/>
      <c r="T970" s="242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43" t="s">
        <v>208</v>
      </c>
      <c r="AU970" s="243" t="s">
        <v>81</v>
      </c>
      <c r="AV970" s="13" t="s">
        <v>79</v>
      </c>
      <c r="AW970" s="13" t="s">
        <v>33</v>
      </c>
      <c r="AX970" s="13" t="s">
        <v>72</v>
      </c>
      <c r="AY970" s="243" t="s">
        <v>196</v>
      </c>
    </row>
    <row r="971" s="13" customFormat="1">
      <c r="A971" s="13"/>
      <c r="B971" s="233"/>
      <c r="C971" s="234"/>
      <c r="D971" s="235" t="s">
        <v>208</v>
      </c>
      <c r="E971" s="236" t="s">
        <v>19</v>
      </c>
      <c r="F971" s="237" t="s">
        <v>3061</v>
      </c>
      <c r="G971" s="234"/>
      <c r="H971" s="236" t="s">
        <v>19</v>
      </c>
      <c r="I971" s="238"/>
      <c r="J971" s="234"/>
      <c r="K971" s="234"/>
      <c r="L971" s="239"/>
      <c r="M971" s="240"/>
      <c r="N971" s="241"/>
      <c r="O971" s="241"/>
      <c r="P971" s="241"/>
      <c r="Q971" s="241"/>
      <c r="R971" s="241"/>
      <c r="S971" s="241"/>
      <c r="T971" s="242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43" t="s">
        <v>208</v>
      </c>
      <c r="AU971" s="243" t="s">
        <v>81</v>
      </c>
      <c r="AV971" s="13" t="s">
        <v>79</v>
      </c>
      <c r="AW971" s="13" t="s">
        <v>33</v>
      </c>
      <c r="AX971" s="13" t="s">
        <v>72</v>
      </c>
      <c r="AY971" s="243" t="s">
        <v>196</v>
      </c>
    </row>
    <row r="972" s="13" customFormat="1">
      <c r="A972" s="13"/>
      <c r="B972" s="233"/>
      <c r="C972" s="234"/>
      <c r="D972" s="235" t="s">
        <v>208</v>
      </c>
      <c r="E972" s="236" t="s">
        <v>19</v>
      </c>
      <c r="F972" s="237" t="s">
        <v>3105</v>
      </c>
      <c r="G972" s="234"/>
      <c r="H972" s="236" t="s">
        <v>19</v>
      </c>
      <c r="I972" s="238"/>
      <c r="J972" s="234"/>
      <c r="K972" s="234"/>
      <c r="L972" s="239"/>
      <c r="M972" s="240"/>
      <c r="N972" s="241"/>
      <c r="O972" s="241"/>
      <c r="P972" s="241"/>
      <c r="Q972" s="241"/>
      <c r="R972" s="241"/>
      <c r="S972" s="241"/>
      <c r="T972" s="242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43" t="s">
        <v>208</v>
      </c>
      <c r="AU972" s="243" t="s">
        <v>81</v>
      </c>
      <c r="AV972" s="13" t="s">
        <v>79</v>
      </c>
      <c r="AW972" s="13" t="s">
        <v>33</v>
      </c>
      <c r="AX972" s="13" t="s">
        <v>72</v>
      </c>
      <c r="AY972" s="243" t="s">
        <v>196</v>
      </c>
    </row>
    <row r="973" s="14" customFormat="1">
      <c r="A973" s="14"/>
      <c r="B973" s="244"/>
      <c r="C973" s="245"/>
      <c r="D973" s="235" t="s">
        <v>208</v>
      </c>
      <c r="E973" s="246" t="s">
        <v>19</v>
      </c>
      <c r="F973" s="247" t="s">
        <v>3216</v>
      </c>
      <c r="G973" s="245"/>
      <c r="H973" s="248">
        <v>22.399999999999999</v>
      </c>
      <c r="I973" s="249"/>
      <c r="J973" s="245"/>
      <c r="K973" s="245"/>
      <c r="L973" s="250"/>
      <c r="M973" s="251"/>
      <c r="N973" s="252"/>
      <c r="O973" s="252"/>
      <c r="P973" s="252"/>
      <c r="Q973" s="252"/>
      <c r="R973" s="252"/>
      <c r="S973" s="252"/>
      <c r="T973" s="253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T973" s="254" t="s">
        <v>208</v>
      </c>
      <c r="AU973" s="254" t="s">
        <v>81</v>
      </c>
      <c r="AV973" s="14" t="s">
        <v>81</v>
      </c>
      <c r="AW973" s="14" t="s">
        <v>33</v>
      </c>
      <c r="AX973" s="14" t="s">
        <v>72</v>
      </c>
      <c r="AY973" s="254" t="s">
        <v>196</v>
      </c>
    </row>
    <row r="974" s="13" customFormat="1">
      <c r="A974" s="13"/>
      <c r="B974" s="233"/>
      <c r="C974" s="234"/>
      <c r="D974" s="235" t="s">
        <v>208</v>
      </c>
      <c r="E974" s="236" t="s">
        <v>19</v>
      </c>
      <c r="F974" s="237" t="s">
        <v>3076</v>
      </c>
      <c r="G974" s="234"/>
      <c r="H974" s="236" t="s">
        <v>19</v>
      </c>
      <c r="I974" s="238"/>
      <c r="J974" s="234"/>
      <c r="K974" s="234"/>
      <c r="L974" s="239"/>
      <c r="M974" s="240"/>
      <c r="N974" s="241"/>
      <c r="O974" s="241"/>
      <c r="P974" s="241"/>
      <c r="Q974" s="241"/>
      <c r="R974" s="241"/>
      <c r="S974" s="241"/>
      <c r="T974" s="242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43" t="s">
        <v>208</v>
      </c>
      <c r="AU974" s="243" t="s">
        <v>81</v>
      </c>
      <c r="AV974" s="13" t="s">
        <v>79</v>
      </c>
      <c r="AW974" s="13" t="s">
        <v>33</v>
      </c>
      <c r="AX974" s="13" t="s">
        <v>72</v>
      </c>
      <c r="AY974" s="243" t="s">
        <v>196</v>
      </c>
    </row>
    <row r="975" s="13" customFormat="1">
      <c r="A975" s="13"/>
      <c r="B975" s="233"/>
      <c r="C975" s="234"/>
      <c r="D975" s="235" t="s">
        <v>208</v>
      </c>
      <c r="E975" s="236" t="s">
        <v>19</v>
      </c>
      <c r="F975" s="237" t="s">
        <v>3105</v>
      </c>
      <c r="G975" s="234"/>
      <c r="H975" s="236" t="s">
        <v>19</v>
      </c>
      <c r="I975" s="238"/>
      <c r="J975" s="234"/>
      <c r="K975" s="234"/>
      <c r="L975" s="239"/>
      <c r="M975" s="240"/>
      <c r="N975" s="241"/>
      <c r="O975" s="241"/>
      <c r="P975" s="241"/>
      <c r="Q975" s="241"/>
      <c r="R975" s="241"/>
      <c r="S975" s="241"/>
      <c r="T975" s="242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43" t="s">
        <v>208</v>
      </c>
      <c r="AU975" s="243" t="s">
        <v>81</v>
      </c>
      <c r="AV975" s="13" t="s">
        <v>79</v>
      </c>
      <c r="AW975" s="13" t="s">
        <v>33</v>
      </c>
      <c r="AX975" s="13" t="s">
        <v>72</v>
      </c>
      <c r="AY975" s="243" t="s">
        <v>196</v>
      </c>
    </row>
    <row r="976" s="14" customFormat="1">
      <c r="A976" s="14"/>
      <c r="B976" s="244"/>
      <c r="C976" s="245"/>
      <c r="D976" s="235" t="s">
        <v>208</v>
      </c>
      <c r="E976" s="246" t="s">
        <v>19</v>
      </c>
      <c r="F976" s="247" t="s">
        <v>3217</v>
      </c>
      <c r="G976" s="245"/>
      <c r="H976" s="248">
        <v>5.5999999999999996</v>
      </c>
      <c r="I976" s="249"/>
      <c r="J976" s="245"/>
      <c r="K976" s="245"/>
      <c r="L976" s="250"/>
      <c r="M976" s="251"/>
      <c r="N976" s="252"/>
      <c r="O976" s="252"/>
      <c r="P976" s="252"/>
      <c r="Q976" s="252"/>
      <c r="R976" s="252"/>
      <c r="S976" s="252"/>
      <c r="T976" s="253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T976" s="254" t="s">
        <v>208</v>
      </c>
      <c r="AU976" s="254" t="s">
        <v>81</v>
      </c>
      <c r="AV976" s="14" t="s">
        <v>81</v>
      </c>
      <c r="AW976" s="14" t="s">
        <v>33</v>
      </c>
      <c r="AX976" s="14" t="s">
        <v>72</v>
      </c>
      <c r="AY976" s="254" t="s">
        <v>196</v>
      </c>
    </row>
    <row r="977" s="15" customFormat="1">
      <c r="A977" s="15"/>
      <c r="B977" s="255"/>
      <c r="C977" s="256"/>
      <c r="D977" s="235" t="s">
        <v>208</v>
      </c>
      <c r="E977" s="257" t="s">
        <v>19</v>
      </c>
      <c r="F977" s="258" t="s">
        <v>219</v>
      </c>
      <c r="G977" s="256"/>
      <c r="H977" s="259">
        <v>28</v>
      </c>
      <c r="I977" s="260"/>
      <c r="J977" s="256"/>
      <c r="K977" s="256"/>
      <c r="L977" s="261"/>
      <c r="M977" s="262"/>
      <c r="N977" s="263"/>
      <c r="O977" s="263"/>
      <c r="P977" s="263"/>
      <c r="Q977" s="263"/>
      <c r="R977" s="263"/>
      <c r="S977" s="263"/>
      <c r="T977" s="264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T977" s="265" t="s">
        <v>208</v>
      </c>
      <c r="AU977" s="265" t="s">
        <v>81</v>
      </c>
      <c r="AV977" s="15" t="s">
        <v>204</v>
      </c>
      <c r="AW977" s="15" t="s">
        <v>33</v>
      </c>
      <c r="AX977" s="15" t="s">
        <v>79</v>
      </c>
      <c r="AY977" s="265" t="s">
        <v>196</v>
      </c>
    </row>
    <row r="978" s="2" customFormat="1" ht="16.5" customHeight="1">
      <c r="A978" s="41"/>
      <c r="B978" s="42"/>
      <c r="C978" s="215" t="s">
        <v>529</v>
      </c>
      <c r="D978" s="215" t="s">
        <v>199</v>
      </c>
      <c r="E978" s="216" t="s">
        <v>3218</v>
      </c>
      <c r="F978" s="217" t="s">
        <v>2975</v>
      </c>
      <c r="G978" s="218" t="s">
        <v>264</v>
      </c>
      <c r="H978" s="219">
        <v>28</v>
      </c>
      <c r="I978" s="220"/>
      <c r="J978" s="221">
        <f>ROUND(I978*H978,2)</f>
        <v>0</v>
      </c>
      <c r="K978" s="217" t="s">
        <v>203</v>
      </c>
      <c r="L978" s="47"/>
      <c r="M978" s="222" t="s">
        <v>19</v>
      </c>
      <c r="N978" s="223" t="s">
        <v>43</v>
      </c>
      <c r="O978" s="87"/>
      <c r="P978" s="224">
        <f>O978*H978</f>
        <v>0</v>
      </c>
      <c r="Q978" s="224">
        <v>0</v>
      </c>
      <c r="R978" s="224">
        <f>Q978*H978</f>
        <v>0</v>
      </c>
      <c r="S978" s="224">
        <v>0</v>
      </c>
      <c r="T978" s="225">
        <f>S978*H978</f>
        <v>0</v>
      </c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R978" s="226" t="s">
        <v>204</v>
      </c>
      <c r="AT978" s="226" t="s">
        <v>199</v>
      </c>
      <c r="AU978" s="226" t="s">
        <v>81</v>
      </c>
      <c r="AY978" s="20" t="s">
        <v>196</v>
      </c>
      <c r="BE978" s="227">
        <f>IF(N978="základní",J978,0)</f>
        <v>0</v>
      </c>
      <c r="BF978" s="227">
        <f>IF(N978="snížená",J978,0)</f>
        <v>0</v>
      </c>
      <c r="BG978" s="227">
        <f>IF(N978="zákl. přenesená",J978,0)</f>
        <v>0</v>
      </c>
      <c r="BH978" s="227">
        <f>IF(N978="sníž. přenesená",J978,0)</f>
        <v>0</v>
      </c>
      <c r="BI978" s="227">
        <f>IF(N978="nulová",J978,0)</f>
        <v>0</v>
      </c>
      <c r="BJ978" s="20" t="s">
        <v>79</v>
      </c>
      <c r="BK978" s="227">
        <f>ROUND(I978*H978,2)</f>
        <v>0</v>
      </c>
      <c r="BL978" s="20" t="s">
        <v>204</v>
      </c>
      <c r="BM978" s="226" t="s">
        <v>3219</v>
      </c>
    </row>
    <row r="979" s="2" customFormat="1">
      <c r="A979" s="41"/>
      <c r="B979" s="42"/>
      <c r="C979" s="43"/>
      <c r="D979" s="228" t="s">
        <v>206</v>
      </c>
      <c r="E979" s="43"/>
      <c r="F979" s="229" t="s">
        <v>3220</v>
      </c>
      <c r="G979" s="43"/>
      <c r="H979" s="43"/>
      <c r="I979" s="230"/>
      <c r="J979" s="43"/>
      <c r="K979" s="43"/>
      <c r="L979" s="47"/>
      <c r="M979" s="231"/>
      <c r="N979" s="232"/>
      <c r="O979" s="87"/>
      <c r="P979" s="87"/>
      <c r="Q979" s="87"/>
      <c r="R979" s="87"/>
      <c r="S979" s="87"/>
      <c r="T979" s="88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T979" s="20" t="s">
        <v>206</v>
      </c>
      <c r="AU979" s="20" t="s">
        <v>81</v>
      </c>
    </row>
    <row r="980" s="13" customFormat="1">
      <c r="A980" s="13"/>
      <c r="B980" s="233"/>
      <c r="C980" s="234"/>
      <c r="D980" s="235" t="s">
        <v>208</v>
      </c>
      <c r="E980" s="236" t="s">
        <v>19</v>
      </c>
      <c r="F980" s="237" t="s">
        <v>3214</v>
      </c>
      <c r="G980" s="234"/>
      <c r="H980" s="236" t="s">
        <v>19</v>
      </c>
      <c r="I980" s="238"/>
      <c r="J980" s="234"/>
      <c r="K980" s="234"/>
      <c r="L980" s="239"/>
      <c r="M980" s="240"/>
      <c r="N980" s="241"/>
      <c r="O980" s="241"/>
      <c r="P980" s="241"/>
      <c r="Q980" s="241"/>
      <c r="R980" s="241"/>
      <c r="S980" s="241"/>
      <c r="T980" s="242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43" t="s">
        <v>208</v>
      </c>
      <c r="AU980" s="243" t="s">
        <v>81</v>
      </c>
      <c r="AV980" s="13" t="s">
        <v>79</v>
      </c>
      <c r="AW980" s="13" t="s">
        <v>33</v>
      </c>
      <c r="AX980" s="13" t="s">
        <v>72</v>
      </c>
      <c r="AY980" s="243" t="s">
        <v>196</v>
      </c>
    </row>
    <row r="981" s="13" customFormat="1">
      <c r="A981" s="13"/>
      <c r="B981" s="233"/>
      <c r="C981" s="234"/>
      <c r="D981" s="235" t="s">
        <v>208</v>
      </c>
      <c r="E981" s="236" t="s">
        <v>19</v>
      </c>
      <c r="F981" s="237" t="s">
        <v>3061</v>
      </c>
      <c r="G981" s="234"/>
      <c r="H981" s="236" t="s">
        <v>19</v>
      </c>
      <c r="I981" s="238"/>
      <c r="J981" s="234"/>
      <c r="K981" s="234"/>
      <c r="L981" s="239"/>
      <c r="M981" s="240"/>
      <c r="N981" s="241"/>
      <c r="O981" s="241"/>
      <c r="P981" s="241"/>
      <c r="Q981" s="241"/>
      <c r="R981" s="241"/>
      <c r="S981" s="241"/>
      <c r="T981" s="242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43" t="s">
        <v>208</v>
      </c>
      <c r="AU981" s="243" t="s">
        <v>81</v>
      </c>
      <c r="AV981" s="13" t="s">
        <v>79</v>
      </c>
      <c r="AW981" s="13" t="s">
        <v>33</v>
      </c>
      <c r="AX981" s="13" t="s">
        <v>72</v>
      </c>
      <c r="AY981" s="243" t="s">
        <v>196</v>
      </c>
    </row>
    <row r="982" s="13" customFormat="1">
      <c r="A982" s="13"/>
      <c r="B982" s="233"/>
      <c r="C982" s="234"/>
      <c r="D982" s="235" t="s">
        <v>208</v>
      </c>
      <c r="E982" s="236" t="s">
        <v>19</v>
      </c>
      <c r="F982" s="237" t="s">
        <v>3105</v>
      </c>
      <c r="G982" s="234"/>
      <c r="H982" s="236" t="s">
        <v>19</v>
      </c>
      <c r="I982" s="238"/>
      <c r="J982" s="234"/>
      <c r="K982" s="234"/>
      <c r="L982" s="239"/>
      <c r="M982" s="240"/>
      <c r="N982" s="241"/>
      <c r="O982" s="241"/>
      <c r="P982" s="241"/>
      <c r="Q982" s="241"/>
      <c r="R982" s="241"/>
      <c r="S982" s="241"/>
      <c r="T982" s="242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43" t="s">
        <v>208</v>
      </c>
      <c r="AU982" s="243" t="s">
        <v>81</v>
      </c>
      <c r="AV982" s="13" t="s">
        <v>79</v>
      </c>
      <c r="AW982" s="13" t="s">
        <v>33</v>
      </c>
      <c r="AX982" s="13" t="s">
        <v>72</v>
      </c>
      <c r="AY982" s="243" t="s">
        <v>196</v>
      </c>
    </row>
    <row r="983" s="14" customFormat="1">
      <c r="A983" s="14"/>
      <c r="B983" s="244"/>
      <c r="C983" s="245"/>
      <c r="D983" s="235" t="s">
        <v>208</v>
      </c>
      <c r="E983" s="246" t="s">
        <v>19</v>
      </c>
      <c r="F983" s="247" t="s">
        <v>3216</v>
      </c>
      <c r="G983" s="245"/>
      <c r="H983" s="248">
        <v>22.399999999999999</v>
      </c>
      <c r="I983" s="249"/>
      <c r="J983" s="245"/>
      <c r="K983" s="245"/>
      <c r="L983" s="250"/>
      <c r="M983" s="251"/>
      <c r="N983" s="252"/>
      <c r="O983" s="252"/>
      <c r="P983" s="252"/>
      <c r="Q983" s="252"/>
      <c r="R983" s="252"/>
      <c r="S983" s="252"/>
      <c r="T983" s="253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T983" s="254" t="s">
        <v>208</v>
      </c>
      <c r="AU983" s="254" t="s">
        <v>81</v>
      </c>
      <c r="AV983" s="14" t="s">
        <v>81</v>
      </c>
      <c r="AW983" s="14" t="s">
        <v>33</v>
      </c>
      <c r="AX983" s="14" t="s">
        <v>72</v>
      </c>
      <c r="AY983" s="254" t="s">
        <v>196</v>
      </c>
    </row>
    <row r="984" s="13" customFormat="1">
      <c r="A984" s="13"/>
      <c r="B984" s="233"/>
      <c r="C984" s="234"/>
      <c r="D984" s="235" t="s">
        <v>208</v>
      </c>
      <c r="E984" s="236" t="s">
        <v>19</v>
      </c>
      <c r="F984" s="237" t="s">
        <v>3076</v>
      </c>
      <c r="G984" s="234"/>
      <c r="H984" s="236" t="s">
        <v>19</v>
      </c>
      <c r="I984" s="238"/>
      <c r="J984" s="234"/>
      <c r="K984" s="234"/>
      <c r="L984" s="239"/>
      <c r="M984" s="240"/>
      <c r="N984" s="241"/>
      <c r="O984" s="241"/>
      <c r="P984" s="241"/>
      <c r="Q984" s="241"/>
      <c r="R984" s="241"/>
      <c r="S984" s="241"/>
      <c r="T984" s="242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43" t="s">
        <v>208</v>
      </c>
      <c r="AU984" s="243" t="s">
        <v>81</v>
      </c>
      <c r="AV984" s="13" t="s">
        <v>79</v>
      </c>
      <c r="AW984" s="13" t="s">
        <v>33</v>
      </c>
      <c r="AX984" s="13" t="s">
        <v>72</v>
      </c>
      <c r="AY984" s="243" t="s">
        <v>196</v>
      </c>
    </row>
    <row r="985" s="13" customFormat="1">
      <c r="A985" s="13"/>
      <c r="B985" s="233"/>
      <c r="C985" s="234"/>
      <c r="D985" s="235" t="s">
        <v>208</v>
      </c>
      <c r="E985" s="236" t="s">
        <v>19</v>
      </c>
      <c r="F985" s="237" t="s">
        <v>3105</v>
      </c>
      <c r="G985" s="234"/>
      <c r="H985" s="236" t="s">
        <v>19</v>
      </c>
      <c r="I985" s="238"/>
      <c r="J985" s="234"/>
      <c r="K985" s="234"/>
      <c r="L985" s="239"/>
      <c r="M985" s="240"/>
      <c r="N985" s="241"/>
      <c r="O985" s="241"/>
      <c r="P985" s="241"/>
      <c r="Q985" s="241"/>
      <c r="R985" s="241"/>
      <c r="S985" s="241"/>
      <c r="T985" s="242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43" t="s">
        <v>208</v>
      </c>
      <c r="AU985" s="243" t="s">
        <v>81</v>
      </c>
      <c r="AV985" s="13" t="s">
        <v>79</v>
      </c>
      <c r="AW985" s="13" t="s">
        <v>33</v>
      </c>
      <c r="AX985" s="13" t="s">
        <v>72</v>
      </c>
      <c r="AY985" s="243" t="s">
        <v>196</v>
      </c>
    </row>
    <row r="986" s="14" customFormat="1">
      <c r="A986" s="14"/>
      <c r="B986" s="244"/>
      <c r="C986" s="245"/>
      <c r="D986" s="235" t="s">
        <v>208</v>
      </c>
      <c r="E986" s="246" t="s">
        <v>19</v>
      </c>
      <c r="F986" s="247" t="s">
        <v>3217</v>
      </c>
      <c r="G986" s="245"/>
      <c r="H986" s="248">
        <v>5.5999999999999996</v>
      </c>
      <c r="I986" s="249"/>
      <c r="J986" s="245"/>
      <c r="K986" s="245"/>
      <c r="L986" s="250"/>
      <c r="M986" s="251"/>
      <c r="N986" s="252"/>
      <c r="O986" s="252"/>
      <c r="P986" s="252"/>
      <c r="Q986" s="252"/>
      <c r="R986" s="252"/>
      <c r="S986" s="252"/>
      <c r="T986" s="253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T986" s="254" t="s">
        <v>208</v>
      </c>
      <c r="AU986" s="254" t="s">
        <v>81</v>
      </c>
      <c r="AV986" s="14" t="s">
        <v>81</v>
      </c>
      <c r="AW986" s="14" t="s">
        <v>33</v>
      </c>
      <c r="AX986" s="14" t="s">
        <v>72</v>
      </c>
      <c r="AY986" s="254" t="s">
        <v>196</v>
      </c>
    </row>
    <row r="987" s="15" customFormat="1">
      <c r="A987" s="15"/>
      <c r="B987" s="255"/>
      <c r="C987" s="256"/>
      <c r="D987" s="235" t="s">
        <v>208</v>
      </c>
      <c r="E987" s="257" t="s">
        <v>19</v>
      </c>
      <c r="F987" s="258" t="s">
        <v>219</v>
      </c>
      <c r="G987" s="256"/>
      <c r="H987" s="259">
        <v>28</v>
      </c>
      <c r="I987" s="260"/>
      <c r="J987" s="256"/>
      <c r="K987" s="256"/>
      <c r="L987" s="261"/>
      <c r="M987" s="262"/>
      <c r="N987" s="263"/>
      <c r="O987" s="263"/>
      <c r="P987" s="263"/>
      <c r="Q987" s="263"/>
      <c r="R987" s="263"/>
      <c r="S987" s="263"/>
      <c r="T987" s="264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T987" s="265" t="s">
        <v>208</v>
      </c>
      <c r="AU987" s="265" t="s">
        <v>81</v>
      </c>
      <c r="AV987" s="15" t="s">
        <v>204</v>
      </c>
      <c r="AW987" s="15" t="s">
        <v>33</v>
      </c>
      <c r="AX987" s="15" t="s">
        <v>79</v>
      </c>
      <c r="AY987" s="265" t="s">
        <v>196</v>
      </c>
    </row>
    <row r="988" s="2" customFormat="1" ht="16.5" customHeight="1">
      <c r="A988" s="41"/>
      <c r="B988" s="42"/>
      <c r="C988" s="215" t="s">
        <v>535</v>
      </c>
      <c r="D988" s="215" t="s">
        <v>199</v>
      </c>
      <c r="E988" s="216" t="s">
        <v>3221</v>
      </c>
      <c r="F988" s="217" t="s">
        <v>2979</v>
      </c>
      <c r="G988" s="218" t="s">
        <v>264</v>
      </c>
      <c r="H988" s="219">
        <v>280</v>
      </c>
      <c r="I988" s="220"/>
      <c r="J988" s="221">
        <f>ROUND(I988*H988,2)</f>
        <v>0</v>
      </c>
      <c r="K988" s="217" t="s">
        <v>203</v>
      </c>
      <c r="L988" s="47"/>
      <c r="M988" s="222" t="s">
        <v>19</v>
      </c>
      <c r="N988" s="223" t="s">
        <v>43</v>
      </c>
      <c r="O988" s="87"/>
      <c r="P988" s="224">
        <f>O988*H988</f>
        <v>0</v>
      </c>
      <c r="Q988" s="224">
        <v>0</v>
      </c>
      <c r="R988" s="224">
        <f>Q988*H988</f>
        <v>0</v>
      </c>
      <c r="S988" s="224">
        <v>0</v>
      </c>
      <c r="T988" s="225">
        <f>S988*H988</f>
        <v>0</v>
      </c>
      <c r="U988" s="41"/>
      <c r="V988" s="41"/>
      <c r="W988" s="41"/>
      <c r="X988" s="41"/>
      <c r="Y988" s="41"/>
      <c r="Z988" s="41"/>
      <c r="AA988" s="41"/>
      <c r="AB988" s="41"/>
      <c r="AC988" s="41"/>
      <c r="AD988" s="41"/>
      <c r="AE988" s="41"/>
      <c r="AR988" s="226" t="s">
        <v>204</v>
      </c>
      <c r="AT988" s="226" t="s">
        <v>199</v>
      </c>
      <c r="AU988" s="226" t="s">
        <v>81</v>
      </c>
      <c r="AY988" s="20" t="s">
        <v>196</v>
      </c>
      <c r="BE988" s="227">
        <f>IF(N988="základní",J988,0)</f>
        <v>0</v>
      </c>
      <c r="BF988" s="227">
        <f>IF(N988="snížená",J988,0)</f>
        <v>0</v>
      </c>
      <c r="BG988" s="227">
        <f>IF(N988="zákl. přenesená",J988,0)</f>
        <v>0</v>
      </c>
      <c r="BH988" s="227">
        <f>IF(N988="sníž. přenesená",J988,0)</f>
        <v>0</v>
      </c>
      <c r="BI988" s="227">
        <f>IF(N988="nulová",J988,0)</f>
        <v>0</v>
      </c>
      <c r="BJ988" s="20" t="s">
        <v>79</v>
      </c>
      <c r="BK988" s="227">
        <f>ROUND(I988*H988,2)</f>
        <v>0</v>
      </c>
      <c r="BL988" s="20" t="s">
        <v>204</v>
      </c>
      <c r="BM988" s="226" t="s">
        <v>3222</v>
      </c>
    </row>
    <row r="989" s="2" customFormat="1">
      <c r="A989" s="41"/>
      <c r="B989" s="42"/>
      <c r="C989" s="43"/>
      <c r="D989" s="228" t="s">
        <v>206</v>
      </c>
      <c r="E989" s="43"/>
      <c r="F989" s="229" t="s">
        <v>3223</v>
      </c>
      <c r="G989" s="43"/>
      <c r="H989" s="43"/>
      <c r="I989" s="230"/>
      <c r="J989" s="43"/>
      <c r="K989" s="43"/>
      <c r="L989" s="47"/>
      <c r="M989" s="231"/>
      <c r="N989" s="232"/>
      <c r="O989" s="87"/>
      <c r="P989" s="87"/>
      <c r="Q989" s="87"/>
      <c r="R989" s="87"/>
      <c r="S989" s="87"/>
      <c r="T989" s="88"/>
      <c r="U989" s="41"/>
      <c r="V989" s="41"/>
      <c r="W989" s="41"/>
      <c r="X989" s="41"/>
      <c r="Y989" s="41"/>
      <c r="Z989" s="41"/>
      <c r="AA989" s="41"/>
      <c r="AB989" s="41"/>
      <c r="AC989" s="41"/>
      <c r="AD989" s="41"/>
      <c r="AE989" s="41"/>
      <c r="AT989" s="20" t="s">
        <v>206</v>
      </c>
      <c r="AU989" s="20" t="s">
        <v>81</v>
      </c>
    </row>
    <row r="990" s="13" customFormat="1">
      <c r="A990" s="13"/>
      <c r="B990" s="233"/>
      <c r="C990" s="234"/>
      <c r="D990" s="235" t="s">
        <v>208</v>
      </c>
      <c r="E990" s="236" t="s">
        <v>19</v>
      </c>
      <c r="F990" s="237" t="s">
        <v>3214</v>
      </c>
      <c r="G990" s="234"/>
      <c r="H990" s="236" t="s">
        <v>19</v>
      </c>
      <c r="I990" s="238"/>
      <c r="J990" s="234"/>
      <c r="K990" s="234"/>
      <c r="L990" s="239"/>
      <c r="M990" s="240"/>
      <c r="N990" s="241"/>
      <c r="O990" s="241"/>
      <c r="P990" s="241"/>
      <c r="Q990" s="241"/>
      <c r="R990" s="241"/>
      <c r="S990" s="241"/>
      <c r="T990" s="242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T990" s="243" t="s">
        <v>208</v>
      </c>
      <c r="AU990" s="243" t="s">
        <v>81</v>
      </c>
      <c r="AV990" s="13" t="s">
        <v>79</v>
      </c>
      <c r="AW990" s="13" t="s">
        <v>33</v>
      </c>
      <c r="AX990" s="13" t="s">
        <v>72</v>
      </c>
      <c r="AY990" s="243" t="s">
        <v>196</v>
      </c>
    </row>
    <row r="991" s="13" customFormat="1">
      <c r="A991" s="13"/>
      <c r="B991" s="233"/>
      <c r="C991" s="234"/>
      <c r="D991" s="235" t="s">
        <v>208</v>
      </c>
      <c r="E991" s="236" t="s">
        <v>19</v>
      </c>
      <c r="F991" s="237" t="s">
        <v>3215</v>
      </c>
      <c r="G991" s="234"/>
      <c r="H991" s="236" t="s">
        <v>19</v>
      </c>
      <c r="I991" s="238"/>
      <c r="J991" s="234"/>
      <c r="K991" s="234"/>
      <c r="L991" s="239"/>
      <c r="M991" s="240"/>
      <c r="N991" s="241"/>
      <c r="O991" s="241"/>
      <c r="P991" s="241"/>
      <c r="Q991" s="241"/>
      <c r="R991" s="241"/>
      <c r="S991" s="241"/>
      <c r="T991" s="242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43" t="s">
        <v>208</v>
      </c>
      <c r="AU991" s="243" t="s">
        <v>81</v>
      </c>
      <c r="AV991" s="13" t="s">
        <v>79</v>
      </c>
      <c r="AW991" s="13" t="s">
        <v>33</v>
      </c>
      <c r="AX991" s="13" t="s">
        <v>72</v>
      </c>
      <c r="AY991" s="243" t="s">
        <v>196</v>
      </c>
    </row>
    <row r="992" s="13" customFormat="1">
      <c r="A992" s="13"/>
      <c r="B992" s="233"/>
      <c r="C992" s="234"/>
      <c r="D992" s="235" t="s">
        <v>208</v>
      </c>
      <c r="E992" s="236" t="s">
        <v>19</v>
      </c>
      <c r="F992" s="237" t="s">
        <v>3061</v>
      </c>
      <c r="G992" s="234"/>
      <c r="H992" s="236" t="s">
        <v>19</v>
      </c>
      <c r="I992" s="238"/>
      <c r="J992" s="234"/>
      <c r="K992" s="234"/>
      <c r="L992" s="239"/>
      <c r="M992" s="240"/>
      <c r="N992" s="241"/>
      <c r="O992" s="241"/>
      <c r="P992" s="241"/>
      <c r="Q992" s="241"/>
      <c r="R992" s="241"/>
      <c r="S992" s="241"/>
      <c r="T992" s="242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43" t="s">
        <v>208</v>
      </c>
      <c r="AU992" s="243" t="s">
        <v>81</v>
      </c>
      <c r="AV992" s="13" t="s">
        <v>79</v>
      </c>
      <c r="AW992" s="13" t="s">
        <v>33</v>
      </c>
      <c r="AX992" s="13" t="s">
        <v>72</v>
      </c>
      <c r="AY992" s="243" t="s">
        <v>196</v>
      </c>
    </row>
    <row r="993" s="13" customFormat="1">
      <c r="A993" s="13"/>
      <c r="B993" s="233"/>
      <c r="C993" s="234"/>
      <c r="D993" s="235" t="s">
        <v>208</v>
      </c>
      <c r="E993" s="236" t="s">
        <v>19</v>
      </c>
      <c r="F993" s="237" t="s">
        <v>3105</v>
      </c>
      <c r="G993" s="234"/>
      <c r="H993" s="236" t="s">
        <v>19</v>
      </c>
      <c r="I993" s="238"/>
      <c r="J993" s="234"/>
      <c r="K993" s="234"/>
      <c r="L993" s="239"/>
      <c r="M993" s="240"/>
      <c r="N993" s="241"/>
      <c r="O993" s="241"/>
      <c r="P993" s="241"/>
      <c r="Q993" s="241"/>
      <c r="R993" s="241"/>
      <c r="S993" s="241"/>
      <c r="T993" s="242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43" t="s">
        <v>208</v>
      </c>
      <c r="AU993" s="243" t="s">
        <v>81</v>
      </c>
      <c r="AV993" s="13" t="s">
        <v>79</v>
      </c>
      <c r="AW993" s="13" t="s">
        <v>33</v>
      </c>
      <c r="AX993" s="13" t="s">
        <v>72</v>
      </c>
      <c r="AY993" s="243" t="s">
        <v>196</v>
      </c>
    </row>
    <row r="994" s="14" customFormat="1">
      <c r="A994" s="14"/>
      <c r="B994" s="244"/>
      <c r="C994" s="245"/>
      <c r="D994" s="235" t="s">
        <v>208</v>
      </c>
      <c r="E994" s="246" t="s">
        <v>19</v>
      </c>
      <c r="F994" s="247" t="s">
        <v>3216</v>
      </c>
      <c r="G994" s="245"/>
      <c r="H994" s="248">
        <v>22.399999999999999</v>
      </c>
      <c r="I994" s="249"/>
      <c r="J994" s="245"/>
      <c r="K994" s="245"/>
      <c r="L994" s="250"/>
      <c r="M994" s="251"/>
      <c r="N994" s="252"/>
      <c r="O994" s="252"/>
      <c r="P994" s="252"/>
      <c r="Q994" s="252"/>
      <c r="R994" s="252"/>
      <c r="S994" s="252"/>
      <c r="T994" s="253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T994" s="254" t="s">
        <v>208</v>
      </c>
      <c r="AU994" s="254" t="s">
        <v>81</v>
      </c>
      <c r="AV994" s="14" t="s">
        <v>81</v>
      </c>
      <c r="AW994" s="14" t="s">
        <v>33</v>
      </c>
      <c r="AX994" s="14" t="s">
        <v>72</v>
      </c>
      <c r="AY994" s="254" t="s">
        <v>196</v>
      </c>
    </row>
    <row r="995" s="13" customFormat="1">
      <c r="A995" s="13"/>
      <c r="B995" s="233"/>
      <c r="C995" s="234"/>
      <c r="D995" s="235" t="s">
        <v>208</v>
      </c>
      <c r="E995" s="236" t="s">
        <v>19</v>
      </c>
      <c r="F995" s="237" t="s">
        <v>3076</v>
      </c>
      <c r="G995" s="234"/>
      <c r="H995" s="236" t="s">
        <v>19</v>
      </c>
      <c r="I995" s="238"/>
      <c r="J995" s="234"/>
      <c r="K995" s="234"/>
      <c r="L995" s="239"/>
      <c r="M995" s="240"/>
      <c r="N995" s="241"/>
      <c r="O995" s="241"/>
      <c r="P995" s="241"/>
      <c r="Q995" s="241"/>
      <c r="R995" s="241"/>
      <c r="S995" s="241"/>
      <c r="T995" s="242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43" t="s">
        <v>208</v>
      </c>
      <c r="AU995" s="243" t="s">
        <v>81</v>
      </c>
      <c r="AV995" s="13" t="s">
        <v>79</v>
      </c>
      <c r="AW995" s="13" t="s">
        <v>33</v>
      </c>
      <c r="AX995" s="13" t="s">
        <v>72</v>
      </c>
      <c r="AY995" s="243" t="s">
        <v>196</v>
      </c>
    </row>
    <row r="996" s="13" customFormat="1">
      <c r="A996" s="13"/>
      <c r="B996" s="233"/>
      <c r="C996" s="234"/>
      <c r="D996" s="235" t="s">
        <v>208</v>
      </c>
      <c r="E996" s="236" t="s">
        <v>19</v>
      </c>
      <c r="F996" s="237" t="s">
        <v>3105</v>
      </c>
      <c r="G996" s="234"/>
      <c r="H996" s="236" t="s">
        <v>19</v>
      </c>
      <c r="I996" s="238"/>
      <c r="J996" s="234"/>
      <c r="K996" s="234"/>
      <c r="L996" s="239"/>
      <c r="M996" s="240"/>
      <c r="N996" s="241"/>
      <c r="O996" s="241"/>
      <c r="P996" s="241"/>
      <c r="Q996" s="241"/>
      <c r="R996" s="241"/>
      <c r="S996" s="241"/>
      <c r="T996" s="242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43" t="s">
        <v>208</v>
      </c>
      <c r="AU996" s="243" t="s">
        <v>81</v>
      </c>
      <c r="AV996" s="13" t="s">
        <v>79</v>
      </c>
      <c r="AW996" s="13" t="s">
        <v>33</v>
      </c>
      <c r="AX996" s="13" t="s">
        <v>72</v>
      </c>
      <c r="AY996" s="243" t="s">
        <v>196</v>
      </c>
    </row>
    <row r="997" s="14" customFormat="1">
      <c r="A997" s="14"/>
      <c r="B997" s="244"/>
      <c r="C997" s="245"/>
      <c r="D997" s="235" t="s">
        <v>208</v>
      </c>
      <c r="E997" s="246" t="s">
        <v>19</v>
      </c>
      <c r="F997" s="247" t="s">
        <v>3217</v>
      </c>
      <c r="G997" s="245"/>
      <c r="H997" s="248">
        <v>5.5999999999999996</v>
      </c>
      <c r="I997" s="249"/>
      <c r="J997" s="245"/>
      <c r="K997" s="245"/>
      <c r="L997" s="250"/>
      <c r="M997" s="251"/>
      <c r="N997" s="252"/>
      <c r="O997" s="252"/>
      <c r="P997" s="252"/>
      <c r="Q997" s="252"/>
      <c r="R997" s="252"/>
      <c r="S997" s="252"/>
      <c r="T997" s="253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T997" s="254" t="s">
        <v>208</v>
      </c>
      <c r="AU997" s="254" t="s">
        <v>81</v>
      </c>
      <c r="AV997" s="14" t="s">
        <v>81</v>
      </c>
      <c r="AW997" s="14" t="s">
        <v>33</v>
      </c>
      <c r="AX997" s="14" t="s">
        <v>72</v>
      </c>
      <c r="AY997" s="254" t="s">
        <v>196</v>
      </c>
    </row>
    <row r="998" s="15" customFormat="1">
      <c r="A998" s="15"/>
      <c r="B998" s="255"/>
      <c r="C998" s="256"/>
      <c r="D998" s="235" t="s">
        <v>208</v>
      </c>
      <c r="E998" s="257" t="s">
        <v>19</v>
      </c>
      <c r="F998" s="258" t="s">
        <v>219</v>
      </c>
      <c r="G998" s="256"/>
      <c r="H998" s="259">
        <v>28</v>
      </c>
      <c r="I998" s="260"/>
      <c r="J998" s="256"/>
      <c r="K998" s="256"/>
      <c r="L998" s="261"/>
      <c r="M998" s="262"/>
      <c r="N998" s="263"/>
      <c r="O998" s="263"/>
      <c r="P998" s="263"/>
      <c r="Q998" s="263"/>
      <c r="R998" s="263"/>
      <c r="S998" s="263"/>
      <c r="T998" s="264"/>
      <c r="U998" s="15"/>
      <c r="V998" s="15"/>
      <c r="W998" s="15"/>
      <c r="X998" s="15"/>
      <c r="Y998" s="15"/>
      <c r="Z998" s="15"/>
      <c r="AA998" s="15"/>
      <c r="AB998" s="15"/>
      <c r="AC998" s="15"/>
      <c r="AD998" s="15"/>
      <c r="AE998" s="15"/>
      <c r="AT998" s="265" t="s">
        <v>208</v>
      </c>
      <c r="AU998" s="265" t="s">
        <v>81</v>
      </c>
      <c r="AV998" s="15" t="s">
        <v>204</v>
      </c>
      <c r="AW998" s="15" t="s">
        <v>33</v>
      </c>
      <c r="AX998" s="15" t="s">
        <v>79</v>
      </c>
      <c r="AY998" s="265" t="s">
        <v>196</v>
      </c>
    </row>
    <row r="999" s="14" customFormat="1">
      <c r="A999" s="14"/>
      <c r="B999" s="244"/>
      <c r="C999" s="245"/>
      <c r="D999" s="235" t="s">
        <v>208</v>
      </c>
      <c r="E999" s="245"/>
      <c r="F999" s="247" t="s">
        <v>3224</v>
      </c>
      <c r="G999" s="245"/>
      <c r="H999" s="248">
        <v>280</v>
      </c>
      <c r="I999" s="249"/>
      <c r="J999" s="245"/>
      <c r="K999" s="245"/>
      <c r="L999" s="250"/>
      <c r="M999" s="251"/>
      <c r="N999" s="252"/>
      <c r="O999" s="252"/>
      <c r="P999" s="252"/>
      <c r="Q999" s="252"/>
      <c r="R999" s="252"/>
      <c r="S999" s="252"/>
      <c r="T999" s="253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T999" s="254" t="s">
        <v>208</v>
      </c>
      <c r="AU999" s="254" t="s">
        <v>81</v>
      </c>
      <c r="AV999" s="14" t="s">
        <v>81</v>
      </c>
      <c r="AW999" s="14" t="s">
        <v>4</v>
      </c>
      <c r="AX999" s="14" t="s">
        <v>79</v>
      </c>
      <c r="AY999" s="254" t="s">
        <v>196</v>
      </c>
    </row>
    <row r="1000" s="12" customFormat="1" ht="22.8" customHeight="1">
      <c r="A1000" s="12"/>
      <c r="B1000" s="199"/>
      <c r="C1000" s="200"/>
      <c r="D1000" s="201" t="s">
        <v>71</v>
      </c>
      <c r="E1000" s="213" t="s">
        <v>796</v>
      </c>
      <c r="F1000" s="213" t="s">
        <v>797</v>
      </c>
      <c r="G1000" s="200"/>
      <c r="H1000" s="200"/>
      <c r="I1000" s="203"/>
      <c r="J1000" s="214">
        <f>BK1000</f>
        <v>0</v>
      </c>
      <c r="K1000" s="200"/>
      <c r="L1000" s="205"/>
      <c r="M1000" s="206"/>
      <c r="N1000" s="207"/>
      <c r="O1000" s="207"/>
      <c r="P1000" s="208">
        <f>SUM(P1001:P1004)</f>
        <v>0</v>
      </c>
      <c r="Q1000" s="207"/>
      <c r="R1000" s="208">
        <f>SUM(R1001:R1004)</f>
        <v>0</v>
      </c>
      <c r="S1000" s="207"/>
      <c r="T1000" s="209">
        <f>SUM(T1001:T1004)</f>
        <v>0</v>
      </c>
      <c r="U1000" s="12"/>
      <c r="V1000" s="12"/>
      <c r="W1000" s="12"/>
      <c r="X1000" s="12"/>
      <c r="Y1000" s="12"/>
      <c r="Z1000" s="12"/>
      <c r="AA1000" s="12"/>
      <c r="AB1000" s="12"/>
      <c r="AC1000" s="12"/>
      <c r="AD1000" s="12"/>
      <c r="AE1000" s="12"/>
      <c r="AR1000" s="210" t="s">
        <v>79</v>
      </c>
      <c r="AT1000" s="211" t="s">
        <v>71</v>
      </c>
      <c r="AU1000" s="211" t="s">
        <v>79</v>
      </c>
      <c r="AY1000" s="210" t="s">
        <v>196</v>
      </c>
      <c r="BK1000" s="212">
        <f>SUM(BK1001:BK1004)</f>
        <v>0</v>
      </c>
    </row>
    <row r="1001" s="2" customFormat="1" ht="24.15" customHeight="1">
      <c r="A1001" s="41"/>
      <c r="B1001" s="42"/>
      <c r="C1001" s="215" t="s">
        <v>538</v>
      </c>
      <c r="D1001" s="215" t="s">
        <v>199</v>
      </c>
      <c r="E1001" s="216" t="s">
        <v>1073</v>
      </c>
      <c r="F1001" s="217" t="s">
        <v>1074</v>
      </c>
      <c r="G1001" s="218" t="s">
        <v>317</v>
      </c>
      <c r="H1001" s="219">
        <v>31.989999999999998</v>
      </c>
      <c r="I1001" s="220"/>
      <c r="J1001" s="221">
        <f>ROUND(I1001*H1001,2)</f>
        <v>0</v>
      </c>
      <c r="K1001" s="217" t="s">
        <v>203</v>
      </c>
      <c r="L1001" s="47"/>
      <c r="M1001" s="222" t="s">
        <v>19</v>
      </c>
      <c r="N1001" s="223" t="s">
        <v>43</v>
      </c>
      <c r="O1001" s="87"/>
      <c r="P1001" s="224">
        <f>O1001*H1001</f>
        <v>0</v>
      </c>
      <c r="Q1001" s="224">
        <v>0</v>
      </c>
      <c r="R1001" s="224">
        <f>Q1001*H1001</f>
        <v>0</v>
      </c>
      <c r="S1001" s="224">
        <v>0</v>
      </c>
      <c r="T1001" s="225">
        <f>S1001*H1001</f>
        <v>0</v>
      </c>
      <c r="U1001" s="41"/>
      <c r="V1001" s="41"/>
      <c r="W1001" s="41"/>
      <c r="X1001" s="41"/>
      <c r="Y1001" s="41"/>
      <c r="Z1001" s="41"/>
      <c r="AA1001" s="41"/>
      <c r="AB1001" s="41"/>
      <c r="AC1001" s="41"/>
      <c r="AD1001" s="41"/>
      <c r="AE1001" s="41"/>
      <c r="AR1001" s="226" t="s">
        <v>204</v>
      </c>
      <c r="AT1001" s="226" t="s">
        <v>199</v>
      </c>
      <c r="AU1001" s="226" t="s">
        <v>81</v>
      </c>
      <c r="AY1001" s="20" t="s">
        <v>196</v>
      </c>
      <c r="BE1001" s="227">
        <f>IF(N1001="základní",J1001,0)</f>
        <v>0</v>
      </c>
      <c r="BF1001" s="227">
        <f>IF(N1001="snížená",J1001,0)</f>
        <v>0</v>
      </c>
      <c r="BG1001" s="227">
        <f>IF(N1001="zákl. přenesená",J1001,0)</f>
        <v>0</v>
      </c>
      <c r="BH1001" s="227">
        <f>IF(N1001="sníž. přenesená",J1001,0)</f>
        <v>0</v>
      </c>
      <c r="BI1001" s="227">
        <f>IF(N1001="nulová",J1001,0)</f>
        <v>0</v>
      </c>
      <c r="BJ1001" s="20" t="s">
        <v>79</v>
      </c>
      <c r="BK1001" s="227">
        <f>ROUND(I1001*H1001,2)</f>
        <v>0</v>
      </c>
      <c r="BL1001" s="20" t="s">
        <v>204</v>
      </c>
      <c r="BM1001" s="226" t="s">
        <v>3225</v>
      </c>
    </row>
    <row r="1002" s="2" customFormat="1">
      <c r="A1002" s="41"/>
      <c r="B1002" s="42"/>
      <c r="C1002" s="43"/>
      <c r="D1002" s="228" t="s">
        <v>206</v>
      </c>
      <c r="E1002" s="43"/>
      <c r="F1002" s="229" t="s">
        <v>1076</v>
      </c>
      <c r="G1002" s="43"/>
      <c r="H1002" s="43"/>
      <c r="I1002" s="230"/>
      <c r="J1002" s="43"/>
      <c r="K1002" s="43"/>
      <c r="L1002" s="47"/>
      <c r="M1002" s="231"/>
      <c r="N1002" s="232"/>
      <c r="O1002" s="87"/>
      <c r="P1002" s="87"/>
      <c r="Q1002" s="87"/>
      <c r="R1002" s="87"/>
      <c r="S1002" s="87"/>
      <c r="T1002" s="88"/>
      <c r="U1002" s="41"/>
      <c r="V1002" s="41"/>
      <c r="W1002" s="41"/>
      <c r="X1002" s="41"/>
      <c r="Y1002" s="41"/>
      <c r="Z1002" s="41"/>
      <c r="AA1002" s="41"/>
      <c r="AB1002" s="41"/>
      <c r="AC1002" s="41"/>
      <c r="AD1002" s="41"/>
      <c r="AE1002" s="41"/>
      <c r="AT1002" s="20" t="s">
        <v>206</v>
      </c>
      <c r="AU1002" s="20" t="s">
        <v>81</v>
      </c>
    </row>
    <row r="1003" s="2" customFormat="1" ht="33" customHeight="1">
      <c r="A1003" s="41"/>
      <c r="B1003" s="42"/>
      <c r="C1003" s="215" t="s">
        <v>544</v>
      </c>
      <c r="D1003" s="215" t="s">
        <v>199</v>
      </c>
      <c r="E1003" s="216" t="s">
        <v>2454</v>
      </c>
      <c r="F1003" s="217" t="s">
        <v>2455</v>
      </c>
      <c r="G1003" s="218" t="s">
        <v>317</v>
      </c>
      <c r="H1003" s="219">
        <v>31.989999999999998</v>
      </c>
      <c r="I1003" s="220"/>
      <c r="J1003" s="221">
        <f>ROUND(I1003*H1003,2)</f>
        <v>0</v>
      </c>
      <c r="K1003" s="217" t="s">
        <v>203</v>
      </c>
      <c r="L1003" s="47"/>
      <c r="M1003" s="222" t="s">
        <v>19</v>
      </c>
      <c r="N1003" s="223" t="s">
        <v>43</v>
      </c>
      <c r="O1003" s="87"/>
      <c r="P1003" s="224">
        <f>O1003*H1003</f>
        <v>0</v>
      </c>
      <c r="Q1003" s="224">
        <v>0</v>
      </c>
      <c r="R1003" s="224">
        <f>Q1003*H1003</f>
        <v>0</v>
      </c>
      <c r="S1003" s="224">
        <v>0</v>
      </c>
      <c r="T1003" s="225">
        <f>S1003*H1003</f>
        <v>0</v>
      </c>
      <c r="U1003" s="41"/>
      <c r="V1003" s="41"/>
      <c r="W1003" s="41"/>
      <c r="X1003" s="41"/>
      <c r="Y1003" s="41"/>
      <c r="Z1003" s="41"/>
      <c r="AA1003" s="41"/>
      <c r="AB1003" s="41"/>
      <c r="AC1003" s="41"/>
      <c r="AD1003" s="41"/>
      <c r="AE1003" s="41"/>
      <c r="AR1003" s="226" t="s">
        <v>204</v>
      </c>
      <c r="AT1003" s="226" t="s">
        <v>199</v>
      </c>
      <c r="AU1003" s="226" t="s">
        <v>81</v>
      </c>
      <c r="AY1003" s="20" t="s">
        <v>196</v>
      </c>
      <c r="BE1003" s="227">
        <f>IF(N1003="základní",J1003,0)</f>
        <v>0</v>
      </c>
      <c r="BF1003" s="227">
        <f>IF(N1003="snížená",J1003,0)</f>
        <v>0</v>
      </c>
      <c r="BG1003" s="227">
        <f>IF(N1003="zákl. přenesená",J1003,0)</f>
        <v>0</v>
      </c>
      <c r="BH1003" s="227">
        <f>IF(N1003="sníž. přenesená",J1003,0)</f>
        <v>0</v>
      </c>
      <c r="BI1003" s="227">
        <f>IF(N1003="nulová",J1003,0)</f>
        <v>0</v>
      </c>
      <c r="BJ1003" s="20" t="s">
        <v>79</v>
      </c>
      <c r="BK1003" s="227">
        <f>ROUND(I1003*H1003,2)</f>
        <v>0</v>
      </c>
      <c r="BL1003" s="20" t="s">
        <v>204</v>
      </c>
      <c r="BM1003" s="226" t="s">
        <v>3226</v>
      </c>
    </row>
    <row r="1004" s="2" customFormat="1">
      <c r="A1004" s="41"/>
      <c r="B1004" s="42"/>
      <c r="C1004" s="43"/>
      <c r="D1004" s="228" t="s">
        <v>206</v>
      </c>
      <c r="E1004" s="43"/>
      <c r="F1004" s="229" t="s">
        <v>2457</v>
      </c>
      <c r="G1004" s="43"/>
      <c r="H1004" s="43"/>
      <c r="I1004" s="230"/>
      <c r="J1004" s="43"/>
      <c r="K1004" s="43"/>
      <c r="L1004" s="47"/>
      <c r="M1004" s="290"/>
      <c r="N1004" s="291"/>
      <c r="O1004" s="292"/>
      <c r="P1004" s="292"/>
      <c r="Q1004" s="292"/>
      <c r="R1004" s="292"/>
      <c r="S1004" s="292"/>
      <c r="T1004" s="293"/>
      <c r="U1004" s="41"/>
      <c r="V1004" s="41"/>
      <c r="W1004" s="41"/>
      <c r="X1004" s="41"/>
      <c r="Y1004" s="41"/>
      <c r="Z1004" s="41"/>
      <c r="AA1004" s="41"/>
      <c r="AB1004" s="41"/>
      <c r="AC1004" s="41"/>
      <c r="AD1004" s="41"/>
      <c r="AE1004" s="41"/>
      <c r="AT1004" s="20" t="s">
        <v>206</v>
      </c>
      <c r="AU1004" s="20" t="s">
        <v>81</v>
      </c>
    </row>
    <row r="1005" s="2" customFormat="1" ht="6.96" customHeight="1">
      <c r="A1005" s="41"/>
      <c r="B1005" s="62"/>
      <c r="C1005" s="63"/>
      <c r="D1005" s="63"/>
      <c r="E1005" s="63"/>
      <c r="F1005" s="63"/>
      <c r="G1005" s="63"/>
      <c r="H1005" s="63"/>
      <c r="I1005" s="63"/>
      <c r="J1005" s="63"/>
      <c r="K1005" s="63"/>
      <c r="L1005" s="47"/>
      <c r="M1005" s="41"/>
      <c r="O1005" s="41"/>
      <c r="P1005" s="41"/>
      <c r="Q1005" s="41"/>
      <c r="R1005" s="41"/>
      <c r="S1005" s="41"/>
      <c r="T1005" s="41"/>
      <c r="U1005" s="41"/>
      <c r="V1005" s="41"/>
      <c r="W1005" s="41"/>
      <c r="X1005" s="41"/>
      <c r="Y1005" s="41"/>
      <c r="Z1005" s="41"/>
      <c r="AA1005" s="41"/>
      <c r="AB1005" s="41"/>
      <c r="AC1005" s="41"/>
      <c r="AD1005" s="41"/>
      <c r="AE1005" s="41"/>
    </row>
  </sheetData>
  <sheetProtection sheet="1" autoFilter="0" formatColumns="0" formatRows="0" objects="1" scenarios="1" spinCount="100000" saltValue="bZrGkE9G2yPMQtJyoa32JDwd4KeDr3Ga2TkD9dfCC3ItS5dgMEYL7ySEK6b1HxLx/t4Hx6gMc+Bdpuk1eqJbrg==" hashValue="J+Tlo1B2rkRp3lP7NYGsE7kjaVOxhNfL1aaYnTQ+e8+lfppLBW/kHFAwHURs2T28xEpE8+rky/fUe2PLJJiIuA==" algorithmName="SHA-512" password="CC35"/>
  <autoFilter ref="C87:K100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3_02/183101221"/>
    <hyperlink ref="F185" r:id="rId2" display="https://podminky.urs.cz/item/CS_URS_2023_02/162211311"/>
    <hyperlink ref="F195" r:id="rId3" display="https://podminky.urs.cz/item/CS_URS_2023_02/162751117"/>
    <hyperlink ref="F205" r:id="rId4" display="https://podminky.urs.cz/item/CS_URS_2023_02/162751119"/>
    <hyperlink ref="F215" r:id="rId5" display="https://podminky.urs.cz/item/CS_URS_2023_02/167111101"/>
    <hyperlink ref="F225" r:id="rId6" display="https://podminky.urs.cz/item/CS_URS_2023_02/171251201"/>
    <hyperlink ref="F235" r:id="rId7" display="https://podminky.urs.cz/item/CS_URS_2023_02/171201221"/>
    <hyperlink ref="F254" r:id="rId8" display="https://podminky.urs.cz/item/CS_URS_2023_02/185851121.1"/>
    <hyperlink ref="F264" r:id="rId9" display="https://podminky.urs.cz/item/CS_URS_2023_02/185851129.1"/>
    <hyperlink ref="F275" r:id="rId10" display="https://podminky.urs.cz/item/CS_URS_2023_02/184102115"/>
    <hyperlink ref="F428" r:id="rId11" display="https://podminky.urs.cz/item/CS_URS_2023_02/185802114"/>
    <hyperlink ref="F582" r:id="rId12" display="https://podminky.urs.cz/item/CS_URS_2023_02/184501141"/>
    <hyperlink ref="F728" r:id="rId13" display="https://podminky.urs.cz/item/CS_URS_2023_02/184215132"/>
    <hyperlink ref="F869" r:id="rId14" display="https://podminky.urs.cz/item/CS_URS_2023_02/184852321"/>
    <hyperlink ref="F948" r:id="rId15" display="https://podminky.urs.cz/item/CS_URS_2023_02/185851121.2"/>
    <hyperlink ref="F958" r:id="rId16" display="https://podminky.urs.cz/item/CS_URS_2023_02/185851129.2"/>
    <hyperlink ref="F979" r:id="rId17" display="https://podminky.urs.cz/item/CS_URS_2023_02/185851121.3"/>
    <hyperlink ref="F989" r:id="rId18" display="https://podminky.urs.cz/item/CS_URS_2023_02/185851129.3"/>
    <hyperlink ref="F1002" r:id="rId19" display="https://podminky.urs.cz/item/CS_URS_2023_02/998231411"/>
    <hyperlink ref="F1004" r:id="rId20" display="https://podminky.urs.cz/item/CS_URS_2023_02/99823143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1"/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158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2119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3227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ROUND((SUM(BE88:BE753)),  2)</f>
        <v>0</v>
      </c>
      <c r="G35" s="41"/>
      <c r="H35" s="41"/>
      <c r="I35" s="160">
        <v>0.20999999999999999</v>
      </c>
      <c r="J35" s="159">
        <f>ROUND(((SUM(BE88:BE753))*I35),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ROUND((SUM(BF88:BF753)),  2)</f>
        <v>0</v>
      </c>
      <c r="G36" s="41"/>
      <c r="H36" s="41"/>
      <c r="I36" s="160">
        <v>0.14999999999999999</v>
      </c>
      <c r="J36" s="159">
        <f>ROUND(((SUM(BF88:BF753))*I36),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ROUND((SUM(BG88:BG753)),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ROUND((SUM(BH88:BH753)),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ROUND((SUM(BI88:BI753)),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2119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2023-065-04-09 - SO-04 - Krajinářské úpravy- výsadba - keřů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895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722</v>
      </c>
      <c r="E66" s="185"/>
      <c r="F66" s="185"/>
      <c r="G66" s="185"/>
      <c r="H66" s="185"/>
      <c r="I66" s="185"/>
      <c r="J66" s="186">
        <f>J751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181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Vědomice - Úprava ulice Na Zavadilce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166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2119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168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2023-065-04-09 - SO-04 - Krajinářské úpravy- výsadba - keřů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6. 11. 2023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182</v>
      </c>
      <c r="D87" s="191" t="s">
        <v>57</v>
      </c>
      <c r="E87" s="191" t="s">
        <v>53</v>
      </c>
      <c r="F87" s="191" t="s">
        <v>54</v>
      </c>
      <c r="G87" s="191" t="s">
        <v>183</v>
      </c>
      <c r="H87" s="191" t="s">
        <v>184</v>
      </c>
      <c r="I87" s="191" t="s">
        <v>185</v>
      </c>
      <c r="J87" s="191" t="s">
        <v>173</v>
      </c>
      <c r="K87" s="192" t="s">
        <v>186</v>
      </c>
      <c r="L87" s="193"/>
      <c r="M87" s="95" t="s">
        <v>19</v>
      </c>
      <c r="N87" s="96" t="s">
        <v>42</v>
      </c>
      <c r="O87" s="96" t="s">
        <v>187</v>
      </c>
      <c r="P87" s="96" t="s">
        <v>188</v>
      </c>
      <c r="Q87" s="96" t="s">
        <v>189</v>
      </c>
      <c r="R87" s="96" t="s">
        <v>190</v>
      </c>
      <c r="S87" s="96" t="s">
        <v>191</v>
      </c>
      <c r="T87" s="97" t="s">
        <v>192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193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</f>
        <v>0</v>
      </c>
      <c r="Q88" s="99"/>
      <c r="R88" s="196">
        <f>R89</f>
        <v>34.790609999999994</v>
      </c>
      <c r="S88" s="99"/>
      <c r="T88" s="197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174</v>
      </c>
      <c r="BK88" s="198">
        <f>BK89</f>
        <v>0</v>
      </c>
    </row>
    <row r="89" s="12" customFormat="1" ht="25.92" customHeight="1">
      <c r="A89" s="12"/>
      <c r="B89" s="199"/>
      <c r="C89" s="200"/>
      <c r="D89" s="201" t="s">
        <v>71</v>
      </c>
      <c r="E89" s="202" t="s">
        <v>194</v>
      </c>
      <c r="F89" s="202" t="s">
        <v>195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P90+P751</f>
        <v>0</v>
      </c>
      <c r="Q89" s="207"/>
      <c r="R89" s="208">
        <f>R90+R751</f>
        <v>34.790609999999994</v>
      </c>
      <c r="S89" s="207"/>
      <c r="T89" s="209">
        <f>T90+T751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79</v>
      </c>
      <c r="AT89" s="211" t="s">
        <v>71</v>
      </c>
      <c r="AU89" s="211" t="s">
        <v>72</v>
      </c>
      <c r="AY89" s="210" t="s">
        <v>196</v>
      </c>
      <c r="BK89" s="212">
        <f>BK90+BK751</f>
        <v>0</v>
      </c>
    </row>
    <row r="90" s="12" customFormat="1" ht="22.8" customHeight="1">
      <c r="A90" s="12"/>
      <c r="B90" s="199"/>
      <c r="C90" s="200"/>
      <c r="D90" s="201" t="s">
        <v>71</v>
      </c>
      <c r="E90" s="213" t="s">
        <v>79</v>
      </c>
      <c r="F90" s="213" t="s">
        <v>898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SUM(P91:P750)</f>
        <v>0</v>
      </c>
      <c r="Q90" s="207"/>
      <c r="R90" s="208">
        <f>SUM(R91:R750)</f>
        <v>34.790609999999994</v>
      </c>
      <c r="S90" s="207"/>
      <c r="T90" s="209">
        <f>SUM(T91:T750)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79</v>
      </c>
      <c r="AT90" s="211" t="s">
        <v>71</v>
      </c>
      <c r="AU90" s="211" t="s">
        <v>79</v>
      </c>
      <c r="AY90" s="210" t="s">
        <v>196</v>
      </c>
      <c r="BK90" s="212">
        <f>SUM(BK91:BK750)</f>
        <v>0</v>
      </c>
    </row>
    <row r="91" s="2" customFormat="1" ht="24.15" customHeight="1">
      <c r="A91" s="41"/>
      <c r="B91" s="42"/>
      <c r="C91" s="215" t="s">
        <v>79</v>
      </c>
      <c r="D91" s="215" t="s">
        <v>199</v>
      </c>
      <c r="E91" s="216" t="s">
        <v>3228</v>
      </c>
      <c r="F91" s="217" t="s">
        <v>3229</v>
      </c>
      <c r="G91" s="218" t="s">
        <v>943</v>
      </c>
      <c r="H91" s="219">
        <v>63</v>
      </c>
      <c r="I91" s="220"/>
      <c r="J91" s="221">
        <f>ROUND(I91*H91,2)</f>
        <v>0</v>
      </c>
      <c r="K91" s="217" t="s">
        <v>203</v>
      </c>
      <c r="L91" s="47"/>
      <c r="M91" s="222" t="s">
        <v>19</v>
      </c>
      <c r="N91" s="223" t="s">
        <v>43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204</v>
      </c>
      <c r="AT91" s="226" t="s">
        <v>199</v>
      </c>
      <c r="AU91" s="226" t="s">
        <v>81</v>
      </c>
      <c r="AY91" s="20" t="s">
        <v>196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79</v>
      </c>
      <c r="BK91" s="227">
        <f>ROUND(I91*H91,2)</f>
        <v>0</v>
      </c>
      <c r="BL91" s="20" t="s">
        <v>204</v>
      </c>
      <c r="BM91" s="226" t="s">
        <v>3230</v>
      </c>
    </row>
    <row r="92" s="2" customFormat="1">
      <c r="A92" s="41"/>
      <c r="B92" s="42"/>
      <c r="C92" s="43"/>
      <c r="D92" s="228" t="s">
        <v>206</v>
      </c>
      <c r="E92" s="43"/>
      <c r="F92" s="229" t="s">
        <v>3231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206</v>
      </c>
      <c r="AU92" s="20" t="s">
        <v>81</v>
      </c>
    </row>
    <row r="93" s="13" customFormat="1">
      <c r="A93" s="13"/>
      <c r="B93" s="233"/>
      <c r="C93" s="234"/>
      <c r="D93" s="235" t="s">
        <v>208</v>
      </c>
      <c r="E93" s="236" t="s">
        <v>19</v>
      </c>
      <c r="F93" s="237" t="s">
        <v>3232</v>
      </c>
      <c r="G93" s="234"/>
      <c r="H93" s="236" t="s">
        <v>19</v>
      </c>
      <c r="I93" s="238"/>
      <c r="J93" s="234"/>
      <c r="K93" s="234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208</v>
      </c>
      <c r="AU93" s="243" t="s">
        <v>81</v>
      </c>
      <c r="AV93" s="13" t="s">
        <v>79</v>
      </c>
      <c r="AW93" s="13" t="s">
        <v>33</v>
      </c>
      <c r="AX93" s="13" t="s">
        <v>72</v>
      </c>
      <c r="AY93" s="243" t="s">
        <v>196</v>
      </c>
    </row>
    <row r="94" s="13" customFormat="1">
      <c r="A94" s="13"/>
      <c r="B94" s="233"/>
      <c r="C94" s="234"/>
      <c r="D94" s="235" t="s">
        <v>208</v>
      </c>
      <c r="E94" s="236" t="s">
        <v>19</v>
      </c>
      <c r="F94" s="237" t="s">
        <v>3233</v>
      </c>
      <c r="G94" s="234"/>
      <c r="H94" s="236" t="s">
        <v>19</v>
      </c>
      <c r="I94" s="238"/>
      <c r="J94" s="234"/>
      <c r="K94" s="234"/>
      <c r="L94" s="239"/>
      <c r="M94" s="240"/>
      <c r="N94" s="241"/>
      <c r="O94" s="241"/>
      <c r="P94" s="241"/>
      <c r="Q94" s="241"/>
      <c r="R94" s="241"/>
      <c r="S94" s="241"/>
      <c r="T94" s="24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208</v>
      </c>
      <c r="AU94" s="243" t="s">
        <v>81</v>
      </c>
      <c r="AV94" s="13" t="s">
        <v>79</v>
      </c>
      <c r="AW94" s="13" t="s">
        <v>33</v>
      </c>
      <c r="AX94" s="13" t="s">
        <v>72</v>
      </c>
      <c r="AY94" s="243" t="s">
        <v>196</v>
      </c>
    </row>
    <row r="95" s="13" customFormat="1">
      <c r="A95" s="13"/>
      <c r="B95" s="233"/>
      <c r="C95" s="234"/>
      <c r="D95" s="235" t="s">
        <v>208</v>
      </c>
      <c r="E95" s="236" t="s">
        <v>19</v>
      </c>
      <c r="F95" s="237" t="s">
        <v>3234</v>
      </c>
      <c r="G95" s="234"/>
      <c r="H95" s="236" t="s">
        <v>19</v>
      </c>
      <c r="I95" s="238"/>
      <c r="J95" s="234"/>
      <c r="K95" s="234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208</v>
      </c>
      <c r="AU95" s="243" t="s">
        <v>81</v>
      </c>
      <c r="AV95" s="13" t="s">
        <v>79</v>
      </c>
      <c r="AW95" s="13" t="s">
        <v>33</v>
      </c>
      <c r="AX95" s="13" t="s">
        <v>72</v>
      </c>
      <c r="AY95" s="243" t="s">
        <v>196</v>
      </c>
    </row>
    <row r="96" s="13" customFormat="1">
      <c r="A96" s="13"/>
      <c r="B96" s="233"/>
      <c r="C96" s="234"/>
      <c r="D96" s="235" t="s">
        <v>208</v>
      </c>
      <c r="E96" s="236" t="s">
        <v>19</v>
      </c>
      <c r="F96" s="237" t="s">
        <v>3235</v>
      </c>
      <c r="G96" s="234"/>
      <c r="H96" s="236" t="s">
        <v>19</v>
      </c>
      <c r="I96" s="238"/>
      <c r="J96" s="234"/>
      <c r="K96" s="234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208</v>
      </c>
      <c r="AU96" s="243" t="s">
        <v>81</v>
      </c>
      <c r="AV96" s="13" t="s">
        <v>79</v>
      </c>
      <c r="AW96" s="13" t="s">
        <v>33</v>
      </c>
      <c r="AX96" s="13" t="s">
        <v>72</v>
      </c>
      <c r="AY96" s="243" t="s">
        <v>196</v>
      </c>
    </row>
    <row r="97" s="13" customFormat="1">
      <c r="A97" s="13"/>
      <c r="B97" s="233"/>
      <c r="C97" s="234"/>
      <c r="D97" s="235" t="s">
        <v>208</v>
      </c>
      <c r="E97" s="236" t="s">
        <v>19</v>
      </c>
      <c r="F97" s="237" t="s">
        <v>401</v>
      </c>
      <c r="G97" s="234"/>
      <c r="H97" s="236" t="s">
        <v>19</v>
      </c>
      <c r="I97" s="238"/>
      <c r="J97" s="234"/>
      <c r="K97" s="234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208</v>
      </c>
      <c r="AU97" s="243" t="s">
        <v>81</v>
      </c>
      <c r="AV97" s="13" t="s">
        <v>79</v>
      </c>
      <c r="AW97" s="13" t="s">
        <v>33</v>
      </c>
      <c r="AX97" s="13" t="s">
        <v>72</v>
      </c>
      <c r="AY97" s="243" t="s">
        <v>196</v>
      </c>
    </row>
    <row r="98" s="14" customFormat="1">
      <c r="A98" s="14"/>
      <c r="B98" s="244"/>
      <c r="C98" s="245"/>
      <c r="D98" s="235" t="s">
        <v>208</v>
      </c>
      <c r="E98" s="246" t="s">
        <v>19</v>
      </c>
      <c r="F98" s="247" t="s">
        <v>550</v>
      </c>
      <c r="G98" s="245"/>
      <c r="H98" s="248">
        <v>37</v>
      </c>
      <c r="I98" s="249"/>
      <c r="J98" s="245"/>
      <c r="K98" s="245"/>
      <c r="L98" s="250"/>
      <c r="M98" s="251"/>
      <c r="N98" s="252"/>
      <c r="O98" s="252"/>
      <c r="P98" s="252"/>
      <c r="Q98" s="252"/>
      <c r="R98" s="252"/>
      <c r="S98" s="252"/>
      <c r="T98" s="253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4" t="s">
        <v>208</v>
      </c>
      <c r="AU98" s="254" t="s">
        <v>81</v>
      </c>
      <c r="AV98" s="14" t="s">
        <v>81</v>
      </c>
      <c r="AW98" s="14" t="s">
        <v>33</v>
      </c>
      <c r="AX98" s="14" t="s">
        <v>72</v>
      </c>
      <c r="AY98" s="254" t="s">
        <v>196</v>
      </c>
    </row>
    <row r="99" s="13" customFormat="1">
      <c r="A99" s="13"/>
      <c r="B99" s="233"/>
      <c r="C99" s="234"/>
      <c r="D99" s="235" t="s">
        <v>208</v>
      </c>
      <c r="E99" s="236" t="s">
        <v>19</v>
      </c>
      <c r="F99" s="237" t="s">
        <v>3236</v>
      </c>
      <c r="G99" s="234"/>
      <c r="H99" s="236" t="s">
        <v>19</v>
      </c>
      <c r="I99" s="238"/>
      <c r="J99" s="234"/>
      <c r="K99" s="234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208</v>
      </c>
      <c r="AU99" s="243" t="s">
        <v>81</v>
      </c>
      <c r="AV99" s="13" t="s">
        <v>79</v>
      </c>
      <c r="AW99" s="13" t="s">
        <v>33</v>
      </c>
      <c r="AX99" s="13" t="s">
        <v>72</v>
      </c>
      <c r="AY99" s="243" t="s">
        <v>196</v>
      </c>
    </row>
    <row r="100" s="13" customFormat="1">
      <c r="A100" s="13"/>
      <c r="B100" s="233"/>
      <c r="C100" s="234"/>
      <c r="D100" s="235" t="s">
        <v>208</v>
      </c>
      <c r="E100" s="236" t="s">
        <v>19</v>
      </c>
      <c r="F100" s="237" t="s">
        <v>3237</v>
      </c>
      <c r="G100" s="234"/>
      <c r="H100" s="236" t="s">
        <v>19</v>
      </c>
      <c r="I100" s="238"/>
      <c r="J100" s="234"/>
      <c r="K100" s="234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208</v>
      </c>
      <c r="AU100" s="243" t="s">
        <v>81</v>
      </c>
      <c r="AV100" s="13" t="s">
        <v>79</v>
      </c>
      <c r="AW100" s="13" t="s">
        <v>33</v>
      </c>
      <c r="AX100" s="13" t="s">
        <v>72</v>
      </c>
      <c r="AY100" s="243" t="s">
        <v>196</v>
      </c>
    </row>
    <row r="101" s="13" customFormat="1">
      <c r="A101" s="13"/>
      <c r="B101" s="233"/>
      <c r="C101" s="234"/>
      <c r="D101" s="235" t="s">
        <v>208</v>
      </c>
      <c r="E101" s="236" t="s">
        <v>19</v>
      </c>
      <c r="F101" s="237" t="s">
        <v>3238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208</v>
      </c>
      <c r="AU101" s="243" t="s">
        <v>81</v>
      </c>
      <c r="AV101" s="13" t="s">
        <v>79</v>
      </c>
      <c r="AW101" s="13" t="s">
        <v>33</v>
      </c>
      <c r="AX101" s="13" t="s">
        <v>72</v>
      </c>
      <c r="AY101" s="243" t="s">
        <v>196</v>
      </c>
    </row>
    <row r="102" s="13" customFormat="1">
      <c r="A102" s="13"/>
      <c r="B102" s="233"/>
      <c r="C102" s="234"/>
      <c r="D102" s="235" t="s">
        <v>208</v>
      </c>
      <c r="E102" s="236" t="s">
        <v>19</v>
      </c>
      <c r="F102" s="237" t="s">
        <v>487</v>
      </c>
      <c r="G102" s="234"/>
      <c r="H102" s="236" t="s">
        <v>19</v>
      </c>
      <c r="I102" s="238"/>
      <c r="J102" s="234"/>
      <c r="K102" s="234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208</v>
      </c>
      <c r="AU102" s="243" t="s">
        <v>81</v>
      </c>
      <c r="AV102" s="13" t="s">
        <v>79</v>
      </c>
      <c r="AW102" s="13" t="s">
        <v>33</v>
      </c>
      <c r="AX102" s="13" t="s">
        <v>72</v>
      </c>
      <c r="AY102" s="243" t="s">
        <v>196</v>
      </c>
    </row>
    <row r="103" s="14" customFormat="1">
      <c r="A103" s="14"/>
      <c r="B103" s="244"/>
      <c r="C103" s="245"/>
      <c r="D103" s="235" t="s">
        <v>208</v>
      </c>
      <c r="E103" s="246" t="s">
        <v>19</v>
      </c>
      <c r="F103" s="247" t="s">
        <v>81</v>
      </c>
      <c r="G103" s="245"/>
      <c r="H103" s="248">
        <v>2</v>
      </c>
      <c r="I103" s="249"/>
      <c r="J103" s="245"/>
      <c r="K103" s="245"/>
      <c r="L103" s="250"/>
      <c r="M103" s="251"/>
      <c r="N103" s="252"/>
      <c r="O103" s="252"/>
      <c r="P103" s="252"/>
      <c r="Q103" s="252"/>
      <c r="R103" s="252"/>
      <c r="S103" s="252"/>
      <c r="T103" s="25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4" t="s">
        <v>208</v>
      </c>
      <c r="AU103" s="254" t="s">
        <v>81</v>
      </c>
      <c r="AV103" s="14" t="s">
        <v>81</v>
      </c>
      <c r="AW103" s="14" t="s">
        <v>33</v>
      </c>
      <c r="AX103" s="14" t="s">
        <v>72</v>
      </c>
      <c r="AY103" s="254" t="s">
        <v>196</v>
      </c>
    </row>
    <row r="104" s="13" customFormat="1">
      <c r="A104" s="13"/>
      <c r="B104" s="233"/>
      <c r="C104" s="234"/>
      <c r="D104" s="235" t="s">
        <v>208</v>
      </c>
      <c r="E104" s="236" t="s">
        <v>19</v>
      </c>
      <c r="F104" s="237" t="s">
        <v>3236</v>
      </c>
      <c r="G104" s="234"/>
      <c r="H104" s="236" t="s">
        <v>19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208</v>
      </c>
      <c r="AU104" s="243" t="s">
        <v>81</v>
      </c>
      <c r="AV104" s="13" t="s">
        <v>79</v>
      </c>
      <c r="AW104" s="13" t="s">
        <v>33</v>
      </c>
      <c r="AX104" s="13" t="s">
        <v>72</v>
      </c>
      <c r="AY104" s="243" t="s">
        <v>196</v>
      </c>
    </row>
    <row r="105" s="13" customFormat="1">
      <c r="A105" s="13"/>
      <c r="B105" s="233"/>
      <c r="C105" s="234"/>
      <c r="D105" s="235" t="s">
        <v>208</v>
      </c>
      <c r="E105" s="236" t="s">
        <v>19</v>
      </c>
      <c r="F105" s="237" t="s">
        <v>3237</v>
      </c>
      <c r="G105" s="234"/>
      <c r="H105" s="236" t="s">
        <v>19</v>
      </c>
      <c r="I105" s="238"/>
      <c r="J105" s="234"/>
      <c r="K105" s="234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208</v>
      </c>
      <c r="AU105" s="243" t="s">
        <v>81</v>
      </c>
      <c r="AV105" s="13" t="s">
        <v>79</v>
      </c>
      <c r="AW105" s="13" t="s">
        <v>33</v>
      </c>
      <c r="AX105" s="13" t="s">
        <v>72</v>
      </c>
      <c r="AY105" s="243" t="s">
        <v>196</v>
      </c>
    </row>
    <row r="106" s="13" customFormat="1">
      <c r="A106" s="13"/>
      <c r="B106" s="233"/>
      <c r="C106" s="234"/>
      <c r="D106" s="235" t="s">
        <v>208</v>
      </c>
      <c r="E106" s="236" t="s">
        <v>19</v>
      </c>
      <c r="F106" s="237" t="s">
        <v>3238</v>
      </c>
      <c r="G106" s="234"/>
      <c r="H106" s="236" t="s">
        <v>19</v>
      </c>
      <c r="I106" s="238"/>
      <c r="J106" s="234"/>
      <c r="K106" s="234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208</v>
      </c>
      <c r="AU106" s="243" t="s">
        <v>81</v>
      </c>
      <c r="AV106" s="13" t="s">
        <v>79</v>
      </c>
      <c r="AW106" s="13" t="s">
        <v>33</v>
      </c>
      <c r="AX106" s="13" t="s">
        <v>72</v>
      </c>
      <c r="AY106" s="243" t="s">
        <v>196</v>
      </c>
    </row>
    <row r="107" s="13" customFormat="1">
      <c r="A107" s="13"/>
      <c r="B107" s="233"/>
      <c r="C107" s="234"/>
      <c r="D107" s="235" t="s">
        <v>208</v>
      </c>
      <c r="E107" s="236" t="s">
        <v>19</v>
      </c>
      <c r="F107" s="237" t="s">
        <v>401</v>
      </c>
      <c r="G107" s="234"/>
      <c r="H107" s="236" t="s">
        <v>19</v>
      </c>
      <c r="I107" s="238"/>
      <c r="J107" s="234"/>
      <c r="K107" s="234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208</v>
      </c>
      <c r="AU107" s="243" t="s">
        <v>81</v>
      </c>
      <c r="AV107" s="13" t="s">
        <v>79</v>
      </c>
      <c r="AW107" s="13" t="s">
        <v>33</v>
      </c>
      <c r="AX107" s="13" t="s">
        <v>72</v>
      </c>
      <c r="AY107" s="243" t="s">
        <v>196</v>
      </c>
    </row>
    <row r="108" s="14" customFormat="1">
      <c r="A108" s="14"/>
      <c r="B108" s="244"/>
      <c r="C108" s="245"/>
      <c r="D108" s="235" t="s">
        <v>208</v>
      </c>
      <c r="E108" s="246" t="s">
        <v>19</v>
      </c>
      <c r="F108" s="247" t="s">
        <v>261</v>
      </c>
      <c r="G108" s="245"/>
      <c r="H108" s="248">
        <v>6</v>
      </c>
      <c r="I108" s="249"/>
      <c r="J108" s="245"/>
      <c r="K108" s="245"/>
      <c r="L108" s="250"/>
      <c r="M108" s="251"/>
      <c r="N108" s="252"/>
      <c r="O108" s="252"/>
      <c r="P108" s="252"/>
      <c r="Q108" s="252"/>
      <c r="R108" s="252"/>
      <c r="S108" s="252"/>
      <c r="T108" s="253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4" t="s">
        <v>208</v>
      </c>
      <c r="AU108" s="254" t="s">
        <v>81</v>
      </c>
      <c r="AV108" s="14" t="s">
        <v>81</v>
      </c>
      <c r="AW108" s="14" t="s">
        <v>33</v>
      </c>
      <c r="AX108" s="14" t="s">
        <v>72</v>
      </c>
      <c r="AY108" s="254" t="s">
        <v>196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3236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3" customFormat="1">
      <c r="A110" s="13"/>
      <c r="B110" s="233"/>
      <c r="C110" s="234"/>
      <c r="D110" s="235" t="s">
        <v>208</v>
      </c>
      <c r="E110" s="236" t="s">
        <v>19</v>
      </c>
      <c r="F110" s="237" t="s">
        <v>3239</v>
      </c>
      <c r="G110" s="234"/>
      <c r="H110" s="236" t="s">
        <v>19</v>
      </c>
      <c r="I110" s="238"/>
      <c r="J110" s="234"/>
      <c r="K110" s="234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208</v>
      </c>
      <c r="AU110" s="243" t="s">
        <v>81</v>
      </c>
      <c r="AV110" s="13" t="s">
        <v>79</v>
      </c>
      <c r="AW110" s="13" t="s">
        <v>33</v>
      </c>
      <c r="AX110" s="13" t="s">
        <v>72</v>
      </c>
      <c r="AY110" s="243" t="s">
        <v>196</v>
      </c>
    </row>
    <row r="111" s="13" customFormat="1">
      <c r="A111" s="13"/>
      <c r="B111" s="233"/>
      <c r="C111" s="234"/>
      <c r="D111" s="235" t="s">
        <v>208</v>
      </c>
      <c r="E111" s="236" t="s">
        <v>19</v>
      </c>
      <c r="F111" s="237" t="s">
        <v>3240</v>
      </c>
      <c r="G111" s="234"/>
      <c r="H111" s="236" t="s">
        <v>19</v>
      </c>
      <c r="I111" s="238"/>
      <c r="J111" s="234"/>
      <c r="K111" s="234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208</v>
      </c>
      <c r="AU111" s="243" t="s">
        <v>81</v>
      </c>
      <c r="AV111" s="13" t="s">
        <v>79</v>
      </c>
      <c r="AW111" s="13" t="s">
        <v>33</v>
      </c>
      <c r="AX111" s="13" t="s">
        <v>72</v>
      </c>
      <c r="AY111" s="243" t="s">
        <v>196</v>
      </c>
    </row>
    <row r="112" s="13" customFormat="1">
      <c r="A112" s="13"/>
      <c r="B112" s="233"/>
      <c r="C112" s="234"/>
      <c r="D112" s="235" t="s">
        <v>208</v>
      </c>
      <c r="E112" s="236" t="s">
        <v>19</v>
      </c>
      <c r="F112" s="237" t="s">
        <v>487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208</v>
      </c>
      <c r="AU112" s="243" t="s">
        <v>81</v>
      </c>
      <c r="AV112" s="13" t="s">
        <v>79</v>
      </c>
      <c r="AW112" s="13" t="s">
        <v>33</v>
      </c>
      <c r="AX112" s="13" t="s">
        <v>72</v>
      </c>
      <c r="AY112" s="243" t="s">
        <v>196</v>
      </c>
    </row>
    <row r="113" s="14" customFormat="1">
      <c r="A113" s="14"/>
      <c r="B113" s="244"/>
      <c r="C113" s="245"/>
      <c r="D113" s="235" t="s">
        <v>208</v>
      </c>
      <c r="E113" s="246" t="s">
        <v>19</v>
      </c>
      <c r="F113" s="247" t="s">
        <v>79</v>
      </c>
      <c r="G113" s="245"/>
      <c r="H113" s="248">
        <v>1</v>
      </c>
      <c r="I113" s="249"/>
      <c r="J113" s="245"/>
      <c r="K113" s="245"/>
      <c r="L113" s="250"/>
      <c r="M113" s="251"/>
      <c r="N113" s="252"/>
      <c r="O113" s="252"/>
      <c r="P113" s="252"/>
      <c r="Q113" s="252"/>
      <c r="R113" s="252"/>
      <c r="S113" s="252"/>
      <c r="T113" s="25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4" t="s">
        <v>208</v>
      </c>
      <c r="AU113" s="254" t="s">
        <v>81</v>
      </c>
      <c r="AV113" s="14" t="s">
        <v>81</v>
      </c>
      <c r="AW113" s="14" t="s">
        <v>33</v>
      </c>
      <c r="AX113" s="14" t="s">
        <v>72</v>
      </c>
      <c r="AY113" s="254" t="s">
        <v>196</v>
      </c>
    </row>
    <row r="114" s="13" customFormat="1">
      <c r="A114" s="13"/>
      <c r="B114" s="233"/>
      <c r="C114" s="234"/>
      <c r="D114" s="235" t="s">
        <v>208</v>
      </c>
      <c r="E114" s="236" t="s">
        <v>19</v>
      </c>
      <c r="F114" s="237" t="s">
        <v>3236</v>
      </c>
      <c r="G114" s="234"/>
      <c r="H114" s="236" t="s">
        <v>19</v>
      </c>
      <c r="I114" s="238"/>
      <c r="J114" s="234"/>
      <c r="K114" s="234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208</v>
      </c>
      <c r="AU114" s="243" t="s">
        <v>81</v>
      </c>
      <c r="AV114" s="13" t="s">
        <v>79</v>
      </c>
      <c r="AW114" s="13" t="s">
        <v>33</v>
      </c>
      <c r="AX114" s="13" t="s">
        <v>72</v>
      </c>
      <c r="AY114" s="243" t="s">
        <v>196</v>
      </c>
    </row>
    <row r="115" s="13" customFormat="1">
      <c r="A115" s="13"/>
      <c r="B115" s="233"/>
      <c r="C115" s="234"/>
      <c r="D115" s="235" t="s">
        <v>208</v>
      </c>
      <c r="E115" s="236" t="s">
        <v>19</v>
      </c>
      <c r="F115" s="237" t="s">
        <v>3239</v>
      </c>
      <c r="G115" s="234"/>
      <c r="H115" s="236" t="s">
        <v>19</v>
      </c>
      <c r="I115" s="238"/>
      <c r="J115" s="234"/>
      <c r="K115" s="234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208</v>
      </c>
      <c r="AU115" s="243" t="s">
        <v>81</v>
      </c>
      <c r="AV115" s="13" t="s">
        <v>79</v>
      </c>
      <c r="AW115" s="13" t="s">
        <v>33</v>
      </c>
      <c r="AX115" s="13" t="s">
        <v>72</v>
      </c>
      <c r="AY115" s="243" t="s">
        <v>196</v>
      </c>
    </row>
    <row r="116" s="13" customFormat="1">
      <c r="A116" s="13"/>
      <c r="B116" s="233"/>
      <c r="C116" s="234"/>
      <c r="D116" s="235" t="s">
        <v>208</v>
      </c>
      <c r="E116" s="236" t="s">
        <v>19</v>
      </c>
      <c r="F116" s="237" t="s">
        <v>3240</v>
      </c>
      <c r="G116" s="234"/>
      <c r="H116" s="236" t="s">
        <v>19</v>
      </c>
      <c r="I116" s="238"/>
      <c r="J116" s="234"/>
      <c r="K116" s="234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208</v>
      </c>
      <c r="AU116" s="243" t="s">
        <v>81</v>
      </c>
      <c r="AV116" s="13" t="s">
        <v>79</v>
      </c>
      <c r="AW116" s="13" t="s">
        <v>33</v>
      </c>
      <c r="AX116" s="13" t="s">
        <v>72</v>
      </c>
      <c r="AY116" s="243" t="s">
        <v>196</v>
      </c>
    </row>
    <row r="117" s="13" customFormat="1">
      <c r="A117" s="13"/>
      <c r="B117" s="233"/>
      <c r="C117" s="234"/>
      <c r="D117" s="235" t="s">
        <v>208</v>
      </c>
      <c r="E117" s="236" t="s">
        <v>19</v>
      </c>
      <c r="F117" s="237" t="s">
        <v>401</v>
      </c>
      <c r="G117" s="234"/>
      <c r="H117" s="236" t="s">
        <v>19</v>
      </c>
      <c r="I117" s="238"/>
      <c r="J117" s="234"/>
      <c r="K117" s="234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208</v>
      </c>
      <c r="AU117" s="243" t="s">
        <v>81</v>
      </c>
      <c r="AV117" s="13" t="s">
        <v>79</v>
      </c>
      <c r="AW117" s="13" t="s">
        <v>33</v>
      </c>
      <c r="AX117" s="13" t="s">
        <v>72</v>
      </c>
      <c r="AY117" s="243" t="s">
        <v>196</v>
      </c>
    </row>
    <row r="118" s="14" customFormat="1">
      <c r="A118" s="14"/>
      <c r="B118" s="244"/>
      <c r="C118" s="245"/>
      <c r="D118" s="235" t="s">
        <v>208</v>
      </c>
      <c r="E118" s="246" t="s">
        <v>19</v>
      </c>
      <c r="F118" s="247" t="s">
        <v>226</v>
      </c>
      <c r="G118" s="245"/>
      <c r="H118" s="248">
        <v>3</v>
      </c>
      <c r="I118" s="249"/>
      <c r="J118" s="245"/>
      <c r="K118" s="245"/>
      <c r="L118" s="250"/>
      <c r="M118" s="251"/>
      <c r="N118" s="252"/>
      <c r="O118" s="252"/>
      <c r="P118" s="252"/>
      <c r="Q118" s="252"/>
      <c r="R118" s="252"/>
      <c r="S118" s="252"/>
      <c r="T118" s="253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4" t="s">
        <v>208</v>
      </c>
      <c r="AU118" s="254" t="s">
        <v>81</v>
      </c>
      <c r="AV118" s="14" t="s">
        <v>81</v>
      </c>
      <c r="AW118" s="14" t="s">
        <v>33</v>
      </c>
      <c r="AX118" s="14" t="s">
        <v>72</v>
      </c>
      <c r="AY118" s="254" t="s">
        <v>196</v>
      </c>
    </row>
    <row r="119" s="13" customFormat="1">
      <c r="A119" s="13"/>
      <c r="B119" s="233"/>
      <c r="C119" s="234"/>
      <c r="D119" s="235" t="s">
        <v>208</v>
      </c>
      <c r="E119" s="236" t="s">
        <v>19</v>
      </c>
      <c r="F119" s="237" t="s">
        <v>3236</v>
      </c>
      <c r="G119" s="234"/>
      <c r="H119" s="236" t="s">
        <v>19</v>
      </c>
      <c r="I119" s="238"/>
      <c r="J119" s="234"/>
      <c r="K119" s="234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208</v>
      </c>
      <c r="AU119" s="243" t="s">
        <v>81</v>
      </c>
      <c r="AV119" s="13" t="s">
        <v>79</v>
      </c>
      <c r="AW119" s="13" t="s">
        <v>33</v>
      </c>
      <c r="AX119" s="13" t="s">
        <v>72</v>
      </c>
      <c r="AY119" s="243" t="s">
        <v>196</v>
      </c>
    </row>
    <row r="120" s="13" customFormat="1">
      <c r="A120" s="13"/>
      <c r="B120" s="233"/>
      <c r="C120" s="234"/>
      <c r="D120" s="235" t="s">
        <v>208</v>
      </c>
      <c r="E120" s="236" t="s">
        <v>19</v>
      </c>
      <c r="F120" s="237" t="s">
        <v>3241</v>
      </c>
      <c r="G120" s="234"/>
      <c r="H120" s="236" t="s">
        <v>19</v>
      </c>
      <c r="I120" s="238"/>
      <c r="J120" s="234"/>
      <c r="K120" s="234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208</v>
      </c>
      <c r="AU120" s="243" t="s">
        <v>81</v>
      </c>
      <c r="AV120" s="13" t="s">
        <v>79</v>
      </c>
      <c r="AW120" s="13" t="s">
        <v>33</v>
      </c>
      <c r="AX120" s="13" t="s">
        <v>72</v>
      </c>
      <c r="AY120" s="243" t="s">
        <v>196</v>
      </c>
    </row>
    <row r="121" s="13" customFormat="1">
      <c r="A121" s="13"/>
      <c r="B121" s="233"/>
      <c r="C121" s="234"/>
      <c r="D121" s="235" t="s">
        <v>208</v>
      </c>
      <c r="E121" s="236" t="s">
        <v>19</v>
      </c>
      <c r="F121" s="237" t="s">
        <v>3242</v>
      </c>
      <c r="G121" s="234"/>
      <c r="H121" s="236" t="s">
        <v>19</v>
      </c>
      <c r="I121" s="238"/>
      <c r="J121" s="234"/>
      <c r="K121" s="234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208</v>
      </c>
      <c r="AU121" s="243" t="s">
        <v>81</v>
      </c>
      <c r="AV121" s="13" t="s">
        <v>79</v>
      </c>
      <c r="AW121" s="13" t="s">
        <v>33</v>
      </c>
      <c r="AX121" s="13" t="s">
        <v>72</v>
      </c>
      <c r="AY121" s="243" t="s">
        <v>196</v>
      </c>
    </row>
    <row r="122" s="13" customFormat="1">
      <c r="A122" s="13"/>
      <c r="B122" s="233"/>
      <c r="C122" s="234"/>
      <c r="D122" s="235" t="s">
        <v>208</v>
      </c>
      <c r="E122" s="236" t="s">
        <v>19</v>
      </c>
      <c r="F122" s="237" t="s">
        <v>401</v>
      </c>
      <c r="G122" s="234"/>
      <c r="H122" s="236" t="s">
        <v>19</v>
      </c>
      <c r="I122" s="238"/>
      <c r="J122" s="234"/>
      <c r="K122" s="234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208</v>
      </c>
      <c r="AU122" s="243" t="s">
        <v>81</v>
      </c>
      <c r="AV122" s="13" t="s">
        <v>79</v>
      </c>
      <c r="AW122" s="13" t="s">
        <v>33</v>
      </c>
      <c r="AX122" s="13" t="s">
        <v>72</v>
      </c>
      <c r="AY122" s="243" t="s">
        <v>196</v>
      </c>
    </row>
    <row r="123" s="14" customFormat="1">
      <c r="A123" s="14"/>
      <c r="B123" s="244"/>
      <c r="C123" s="245"/>
      <c r="D123" s="235" t="s">
        <v>208</v>
      </c>
      <c r="E123" s="246" t="s">
        <v>19</v>
      </c>
      <c r="F123" s="247" t="s">
        <v>81</v>
      </c>
      <c r="G123" s="245"/>
      <c r="H123" s="248">
        <v>2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4" t="s">
        <v>208</v>
      </c>
      <c r="AU123" s="254" t="s">
        <v>81</v>
      </c>
      <c r="AV123" s="14" t="s">
        <v>81</v>
      </c>
      <c r="AW123" s="14" t="s">
        <v>33</v>
      </c>
      <c r="AX123" s="14" t="s">
        <v>72</v>
      </c>
      <c r="AY123" s="254" t="s">
        <v>196</v>
      </c>
    </row>
    <row r="124" s="13" customFormat="1">
      <c r="A124" s="13"/>
      <c r="B124" s="233"/>
      <c r="C124" s="234"/>
      <c r="D124" s="235" t="s">
        <v>208</v>
      </c>
      <c r="E124" s="236" t="s">
        <v>19</v>
      </c>
      <c r="F124" s="237" t="s">
        <v>3236</v>
      </c>
      <c r="G124" s="234"/>
      <c r="H124" s="236" t="s">
        <v>19</v>
      </c>
      <c r="I124" s="238"/>
      <c r="J124" s="234"/>
      <c r="K124" s="234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208</v>
      </c>
      <c r="AU124" s="243" t="s">
        <v>81</v>
      </c>
      <c r="AV124" s="13" t="s">
        <v>79</v>
      </c>
      <c r="AW124" s="13" t="s">
        <v>33</v>
      </c>
      <c r="AX124" s="13" t="s">
        <v>72</v>
      </c>
      <c r="AY124" s="243" t="s">
        <v>196</v>
      </c>
    </row>
    <row r="125" s="13" customFormat="1">
      <c r="A125" s="13"/>
      <c r="B125" s="233"/>
      <c r="C125" s="234"/>
      <c r="D125" s="235" t="s">
        <v>208</v>
      </c>
      <c r="E125" s="236" t="s">
        <v>19</v>
      </c>
      <c r="F125" s="237" t="s">
        <v>3243</v>
      </c>
      <c r="G125" s="234"/>
      <c r="H125" s="236" t="s">
        <v>19</v>
      </c>
      <c r="I125" s="238"/>
      <c r="J125" s="234"/>
      <c r="K125" s="234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208</v>
      </c>
      <c r="AU125" s="243" t="s">
        <v>81</v>
      </c>
      <c r="AV125" s="13" t="s">
        <v>79</v>
      </c>
      <c r="AW125" s="13" t="s">
        <v>33</v>
      </c>
      <c r="AX125" s="13" t="s">
        <v>72</v>
      </c>
      <c r="AY125" s="243" t="s">
        <v>196</v>
      </c>
    </row>
    <row r="126" s="13" customFormat="1">
      <c r="A126" s="13"/>
      <c r="B126" s="233"/>
      <c r="C126" s="234"/>
      <c r="D126" s="235" t="s">
        <v>208</v>
      </c>
      <c r="E126" s="236" t="s">
        <v>19</v>
      </c>
      <c r="F126" s="237" t="s">
        <v>3244</v>
      </c>
      <c r="G126" s="234"/>
      <c r="H126" s="236" t="s">
        <v>19</v>
      </c>
      <c r="I126" s="238"/>
      <c r="J126" s="234"/>
      <c r="K126" s="234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208</v>
      </c>
      <c r="AU126" s="243" t="s">
        <v>81</v>
      </c>
      <c r="AV126" s="13" t="s">
        <v>79</v>
      </c>
      <c r="AW126" s="13" t="s">
        <v>33</v>
      </c>
      <c r="AX126" s="13" t="s">
        <v>72</v>
      </c>
      <c r="AY126" s="243" t="s">
        <v>196</v>
      </c>
    </row>
    <row r="127" s="13" customFormat="1">
      <c r="A127" s="13"/>
      <c r="B127" s="233"/>
      <c r="C127" s="234"/>
      <c r="D127" s="235" t="s">
        <v>208</v>
      </c>
      <c r="E127" s="236" t="s">
        <v>19</v>
      </c>
      <c r="F127" s="237" t="s">
        <v>401</v>
      </c>
      <c r="G127" s="234"/>
      <c r="H127" s="236" t="s">
        <v>19</v>
      </c>
      <c r="I127" s="238"/>
      <c r="J127" s="234"/>
      <c r="K127" s="234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208</v>
      </c>
      <c r="AU127" s="243" t="s">
        <v>81</v>
      </c>
      <c r="AV127" s="13" t="s">
        <v>79</v>
      </c>
      <c r="AW127" s="13" t="s">
        <v>33</v>
      </c>
      <c r="AX127" s="13" t="s">
        <v>72</v>
      </c>
      <c r="AY127" s="243" t="s">
        <v>196</v>
      </c>
    </row>
    <row r="128" s="14" customFormat="1">
      <c r="A128" s="14"/>
      <c r="B128" s="244"/>
      <c r="C128" s="245"/>
      <c r="D128" s="235" t="s">
        <v>208</v>
      </c>
      <c r="E128" s="246" t="s">
        <v>19</v>
      </c>
      <c r="F128" s="247" t="s">
        <v>81</v>
      </c>
      <c r="G128" s="245"/>
      <c r="H128" s="248">
        <v>2</v>
      </c>
      <c r="I128" s="249"/>
      <c r="J128" s="245"/>
      <c r="K128" s="245"/>
      <c r="L128" s="250"/>
      <c r="M128" s="251"/>
      <c r="N128" s="252"/>
      <c r="O128" s="252"/>
      <c r="P128" s="252"/>
      <c r="Q128" s="252"/>
      <c r="R128" s="252"/>
      <c r="S128" s="252"/>
      <c r="T128" s="253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4" t="s">
        <v>208</v>
      </c>
      <c r="AU128" s="254" t="s">
        <v>81</v>
      </c>
      <c r="AV128" s="14" t="s">
        <v>81</v>
      </c>
      <c r="AW128" s="14" t="s">
        <v>33</v>
      </c>
      <c r="AX128" s="14" t="s">
        <v>72</v>
      </c>
      <c r="AY128" s="254" t="s">
        <v>196</v>
      </c>
    </row>
    <row r="129" s="13" customFormat="1">
      <c r="A129" s="13"/>
      <c r="B129" s="233"/>
      <c r="C129" s="234"/>
      <c r="D129" s="235" t="s">
        <v>208</v>
      </c>
      <c r="E129" s="236" t="s">
        <v>19</v>
      </c>
      <c r="F129" s="237" t="s">
        <v>3236</v>
      </c>
      <c r="G129" s="234"/>
      <c r="H129" s="236" t="s">
        <v>19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208</v>
      </c>
      <c r="AU129" s="243" t="s">
        <v>81</v>
      </c>
      <c r="AV129" s="13" t="s">
        <v>79</v>
      </c>
      <c r="AW129" s="13" t="s">
        <v>33</v>
      </c>
      <c r="AX129" s="13" t="s">
        <v>72</v>
      </c>
      <c r="AY129" s="243" t="s">
        <v>196</v>
      </c>
    </row>
    <row r="130" s="13" customFormat="1">
      <c r="A130" s="13"/>
      <c r="B130" s="233"/>
      <c r="C130" s="234"/>
      <c r="D130" s="235" t="s">
        <v>208</v>
      </c>
      <c r="E130" s="236" t="s">
        <v>19</v>
      </c>
      <c r="F130" s="237" t="s">
        <v>3245</v>
      </c>
      <c r="G130" s="234"/>
      <c r="H130" s="236" t="s">
        <v>19</v>
      </c>
      <c r="I130" s="238"/>
      <c r="J130" s="234"/>
      <c r="K130" s="234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208</v>
      </c>
      <c r="AU130" s="243" t="s">
        <v>81</v>
      </c>
      <c r="AV130" s="13" t="s">
        <v>79</v>
      </c>
      <c r="AW130" s="13" t="s">
        <v>33</v>
      </c>
      <c r="AX130" s="13" t="s">
        <v>72</v>
      </c>
      <c r="AY130" s="243" t="s">
        <v>196</v>
      </c>
    </row>
    <row r="131" s="13" customFormat="1">
      <c r="A131" s="13"/>
      <c r="B131" s="233"/>
      <c r="C131" s="234"/>
      <c r="D131" s="235" t="s">
        <v>208</v>
      </c>
      <c r="E131" s="236" t="s">
        <v>19</v>
      </c>
      <c r="F131" s="237" t="s">
        <v>3246</v>
      </c>
      <c r="G131" s="234"/>
      <c r="H131" s="236" t="s">
        <v>19</v>
      </c>
      <c r="I131" s="238"/>
      <c r="J131" s="234"/>
      <c r="K131" s="234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208</v>
      </c>
      <c r="AU131" s="243" t="s">
        <v>81</v>
      </c>
      <c r="AV131" s="13" t="s">
        <v>79</v>
      </c>
      <c r="AW131" s="13" t="s">
        <v>33</v>
      </c>
      <c r="AX131" s="13" t="s">
        <v>72</v>
      </c>
      <c r="AY131" s="243" t="s">
        <v>196</v>
      </c>
    </row>
    <row r="132" s="13" customFormat="1">
      <c r="A132" s="13"/>
      <c r="B132" s="233"/>
      <c r="C132" s="234"/>
      <c r="D132" s="235" t="s">
        <v>208</v>
      </c>
      <c r="E132" s="236" t="s">
        <v>19</v>
      </c>
      <c r="F132" s="237" t="s">
        <v>401</v>
      </c>
      <c r="G132" s="234"/>
      <c r="H132" s="236" t="s">
        <v>19</v>
      </c>
      <c r="I132" s="238"/>
      <c r="J132" s="234"/>
      <c r="K132" s="234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208</v>
      </c>
      <c r="AU132" s="243" t="s">
        <v>81</v>
      </c>
      <c r="AV132" s="13" t="s">
        <v>79</v>
      </c>
      <c r="AW132" s="13" t="s">
        <v>33</v>
      </c>
      <c r="AX132" s="13" t="s">
        <v>72</v>
      </c>
      <c r="AY132" s="243" t="s">
        <v>196</v>
      </c>
    </row>
    <row r="133" s="14" customFormat="1">
      <c r="A133" s="14"/>
      <c r="B133" s="244"/>
      <c r="C133" s="245"/>
      <c r="D133" s="235" t="s">
        <v>208</v>
      </c>
      <c r="E133" s="246" t="s">
        <v>19</v>
      </c>
      <c r="F133" s="247" t="s">
        <v>79</v>
      </c>
      <c r="G133" s="245"/>
      <c r="H133" s="248">
        <v>1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208</v>
      </c>
      <c r="AU133" s="254" t="s">
        <v>81</v>
      </c>
      <c r="AV133" s="14" t="s">
        <v>81</v>
      </c>
      <c r="AW133" s="14" t="s">
        <v>33</v>
      </c>
      <c r="AX133" s="14" t="s">
        <v>72</v>
      </c>
      <c r="AY133" s="254" t="s">
        <v>196</v>
      </c>
    </row>
    <row r="134" s="13" customFormat="1">
      <c r="A134" s="13"/>
      <c r="B134" s="233"/>
      <c r="C134" s="234"/>
      <c r="D134" s="235" t="s">
        <v>208</v>
      </c>
      <c r="E134" s="236" t="s">
        <v>19</v>
      </c>
      <c r="F134" s="237" t="s">
        <v>3236</v>
      </c>
      <c r="G134" s="234"/>
      <c r="H134" s="236" t="s">
        <v>19</v>
      </c>
      <c r="I134" s="238"/>
      <c r="J134" s="234"/>
      <c r="K134" s="234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208</v>
      </c>
      <c r="AU134" s="243" t="s">
        <v>81</v>
      </c>
      <c r="AV134" s="13" t="s">
        <v>79</v>
      </c>
      <c r="AW134" s="13" t="s">
        <v>33</v>
      </c>
      <c r="AX134" s="13" t="s">
        <v>72</v>
      </c>
      <c r="AY134" s="243" t="s">
        <v>196</v>
      </c>
    </row>
    <row r="135" s="13" customFormat="1">
      <c r="A135" s="13"/>
      <c r="B135" s="233"/>
      <c r="C135" s="234"/>
      <c r="D135" s="235" t="s">
        <v>208</v>
      </c>
      <c r="E135" s="236" t="s">
        <v>19</v>
      </c>
      <c r="F135" s="237" t="s">
        <v>3247</v>
      </c>
      <c r="G135" s="234"/>
      <c r="H135" s="236" t="s">
        <v>19</v>
      </c>
      <c r="I135" s="238"/>
      <c r="J135" s="234"/>
      <c r="K135" s="234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208</v>
      </c>
      <c r="AU135" s="243" t="s">
        <v>81</v>
      </c>
      <c r="AV135" s="13" t="s">
        <v>79</v>
      </c>
      <c r="AW135" s="13" t="s">
        <v>33</v>
      </c>
      <c r="AX135" s="13" t="s">
        <v>72</v>
      </c>
      <c r="AY135" s="243" t="s">
        <v>196</v>
      </c>
    </row>
    <row r="136" s="13" customFormat="1">
      <c r="A136" s="13"/>
      <c r="B136" s="233"/>
      <c r="C136" s="234"/>
      <c r="D136" s="235" t="s">
        <v>208</v>
      </c>
      <c r="E136" s="236" t="s">
        <v>19</v>
      </c>
      <c r="F136" s="237" t="s">
        <v>3248</v>
      </c>
      <c r="G136" s="234"/>
      <c r="H136" s="236" t="s">
        <v>19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208</v>
      </c>
      <c r="AU136" s="243" t="s">
        <v>81</v>
      </c>
      <c r="AV136" s="13" t="s">
        <v>79</v>
      </c>
      <c r="AW136" s="13" t="s">
        <v>33</v>
      </c>
      <c r="AX136" s="13" t="s">
        <v>72</v>
      </c>
      <c r="AY136" s="243" t="s">
        <v>196</v>
      </c>
    </row>
    <row r="137" s="14" customFormat="1">
      <c r="A137" s="14"/>
      <c r="B137" s="244"/>
      <c r="C137" s="245"/>
      <c r="D137" s="235" t="s">
        <v>208</v>
      </c>
      <c r="E137" s="246" t="s">
        <v>19</v>
      </c>
      <c r="F137" s="247" t="s">
        <v>81</v>
      </c>
      <c r="G137" s="245"/>
      <c r="H137" s="248">
        <v>2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4" t="s">
        <v>208</v>
      </c>
      <c r="AU137" s="254" t="s">
        <v>81</v>
      </c>
      <c r="AV137" s="14" t="s">
        <v>81</v>
      </c>
      <c r="AW137" s="14" t="s">
        <v>33</v>
      </c>
      <c r="AX137" s="14" t="s">
        <v>72</v>
      </c>
      <c r="AY137" s="254" t="s">
        <v>196</v>
      </c>
    </row>
    <row r="138" s="13" customFormat="1">
      <c r="A138" s="13"/>
      <c r="B138" s="233"/>
      <c r="C138" s="234"/>
      <c r="D138" s="235" t="s">
        <v>208</v>
      </c>
      <c r="E138" s="236" t="s">
        <v>19</v>
      </c>
      <c r="F138" s="237" t="s">
        <v>3236</v>
      </c>
      <c r="G138" s="234"/>
      <c r="H138" s="236" t="s">
        <v>19</v>
      </c>
      <c r="I138" s="238"/>
      <c r="J138" s="234"/>
      <c r="K138" s="234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208</v>
      </c>
      <c r="AU138" s="243" t="s">
        <v>81</v>
      </c>
      <c r="AV138" s="13" t="s">
        <v>79</v>
      </c>
      <c r="AW138" s="13" t="s">
        <v>33</v>
      </c>
      <c r="AX138" s="13" t="s">
        <v>72</v>
      </c>
      <c r="AY138" s="243" t="s">
        <v>196</v>
      </c>
    </row>
    <row r="139" s="13" customFormat="1">
      <c r="A139" s="13"/>
      <c r="B139" s="233"/>
      <c r="C139" s="234"/>
      <c r="D139" s="235" t="s">
        <v>208</v>
      </c>
      <c r="E139" s="236" t="s">
        <v>19</v>
      </c>
      <c r="F139" s="237" t="s">
        <v>3249</v>
      </c>
      <c r="G139" s="234"/>
      <c r="H139" s="236" t="s">
        <v>19</v>
      </c>
      <c r="I139" s="238"/>
      <c r="J139" s="234"/>
      <c r="K139" s="234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208</v>
      </c>
      <c r="AU139" s="243" t="s">
        <v>81</v>
      </c>
      <c r="AV139" s="13" t="s">
        <v>79</v>
      </c>
      <c r="AW139" s="13" t="s">
        <v>33</v>
      </c>
      <c r="AX139" s="13" t="s">
        <v>72</v>
      </c>
      <c r="AY139" s="243" t="s">
        <v>196</v>
      </c>
    </row>
    <row r="140" s="13" customFormat="1">
      <c r="A140" s="13"/>
      <c r="B140" s="233"/>
      <c r="C140" s="234"/>
      <c r="D140" s="235" t="s">
        <v>208</v>
      </c>
      <c r="E140" s="236" t="s">
        <v>19</v>
      </c>
      <c r="F140" s="237" t="s">
        <v>3250</v>
      </c>
      <c r="G140" s="234"/>
      <c r="H140" s="236" t="s">
        <v>19</v>
      </c>
      <c r="I140" s="238"/>
      <c r="J140" s="234"/>
      <c r="K140" s="234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208</v>
      </c>
      <c r="AU140" s="243" t="s">
        <v>81</v>
      </c>
      <c r="AV140" s="13" t="s">
        <v>79</v>
      </c>
      <c r="AW140" s="13" t="s">
        <v>33</v>
      </c>
      <c r="AX140" s="13" t="s">
        <v>72</v>
      </c>
      <c r="AY140" s="243" t="s">
        <v>196</v>
      </c>
    </row>
    <row r="141" s="14" customFormat="1">
      <c r="A141" s="14"/>
      <c r="B141" s="244"/>
      <c r="C141" s="245"/>
      <c r="D141" s="235" t="s">
        <v>208</v>
      </c>
      <c r="E141" s="246" t="s">
        <v>19</v>
      </c>
      <c r="F141" s="247" t="s">
        <v>79</v>
      </c>
      <c r="G141" s="245"/>
      <c r="H141" s="248">
        <v>1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4" t="s">
        <v>208</v>
      </c>
      <c r="AU141" s="254" t="s">
        <v>81</v>
      </c>
      <c r="AV141" s="14" t="s">
        <v>81</v>
      </c>
      <c r="AW141" s="14" t="s">
        <v>33</v>
      </c>
      <c r="AX141" s="14" t="s">
        <v>72</v>
      </c>
      <c r="AY141" s="254" t="s">
        <v>196</v>
      </c>
    </row>
    <row r="142" s="13" customFormat="1">
      <c r="A142" s="13"/>
      <c r="B142" s="233"/>
      <c r="C142" s="234"/>
      <c r="D142" s="235" t="s">
        <v>208</v>
      </c>
      <c r="E142" s="236" t="s">
        <v>19</v>
      </c>
      <c r="F142" s="237" t="s">
        <v>3236</v>
      </c>
      <c r="G142" s="234"/>
      <c r="H142" s="236" t="s">
        <v>19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208</v>
      </c>
      <c r="AU142" s="243" t="s">
        <v>81</v>
      </c>
      <c r="AV142" s="13" t="s">
        <v>79</v>
      </c>
      <c r="AW142" s="13" t="s">
        <v>33</v>
      </c>
      <c r="AX142" s="13" t="s">
        <v>72</v>
      </c>
      <c r="AY142" s="243" t="s">
        <v>196</v>
      </c>
    </row>
    <row r="143" s="13" customFormat="1">
      <c r="A143" s="13"/>
      <c r="B143" s="233"/>
      <c r="C143" s="234"/>
      <c r="D143" s="235" t="s">
        <v>208</v>
      </c>
      <c r="E143" s="236" t="s">
        <v>19</v>
      </c>
      <c r="F143" s="237" t="s">
        <v>3251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208</v>
      </c>
      <c r="AU143" s="243" t="s">
        <v>81</v>
      </c>
      <c r="AV143" s="13" t="s">
        <v>79</v>
      </c>
      <c r="AW143" s="13" t="s">
        <v>33</v>
      </c>
      <c r="AX143" s="13" t="s">
        <v>72</v>
      </c>
      <c r="AY143" s="243" t="s">
        <v>196</v>
      </c>
    </row>
    <row r="144" s="13" customFormat="1">
      <c r="A144" s="13"/>
      <c r="B144" s="233"/>
      <c r="C144" s="234"/>
      <c r="D144" s="235" t="s">
        <v>208</v>
      </c>
      <c r="E144" s="236" t="s">
        <v>19</v>
      </c>
      <c r="F144" s="237" t="s">
        <v>3252</v>
      </c>
      <c r="G144" s="234"/>
      <c r="H144" s="236" t="s">
        <v>19</v>
      </c>
      <c r="I144" s="238"/>
      <c r="J144" s="234"/>
      <c r="K144" s="234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208</v>
      </c>
      <c r="AU144" s="243" t="s">
        <v>81</v>
      </c>
      <c r="AV144" s="13" t="s">
        <v>79</v>
      </c>
      <c r="AW144" s="13" t="s">
        <v>33</v>
      </c>
      <c r="AX144" s="13" t="s">
        <v>72</v>
      </c>
      <c r="AY144" s="243" t="s">
        <v>196</v>
      </c>
    </row>
    <row r="145" s="14" customFormat="1">
      <c r="A145" s="14"/>
      <c r="B145" s="244"/>
      <c r="C145" s="245"/>
      <c r="D145" s="235" t="s">
        <v>208</v>
      </c>
      <c r="E145" s="246" t="s">
        <v>19</v>
      </c>
      <c r="F145" s="247" t="s">
        <v>81</v>
      </c>
      <c r="G145" s="245"/>
      <c r="H145" s="248">
        <v>2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4" t="s">
        <v>208</v>
      </c>
      <c r="AU145" s="254" t="s">
        <v>81</v>
      </c>
      <c r="AV145" s="14" t="s">
        <v>81</v>
      </c>
      <c r="AW145" s="14" t="s">
        <v>33</v>
      </c>
      <c r="AX145" s="14" t="s">
        <v>72</v>
      </c>
      <c r="AY145" s="254" t="s">
        <v>196</v>
      </c>
    </row>
    <row r="146" s="13" customFormat="1">
      <c r="A146" s="13"/>
      <c r="B146" s="233"/>
      <c r="C146" s="234"/>
      <c r="D146" s="235" t="s">
        <v>208</v>
      </c>
      <c r="E146" s="236" t="s">
        <v>19</v>
      </c>
      <c r="F146" s="237" t="s">
        <v>3236</v>
      </c>
      <c r="G146" s="234"/>
      <c r="H146" s="236" t="s">
        <v>19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208</v>
      </c>
      <c r="AU146" s="243" t="s">
        <v>81</v>
      </c>
      <c r="AV146" s="13" t="s">
        <v>79</v>
      </c>
      <c r="AW146" s="13" t="s">
        <v>33</v>
      </c>
      <c r="AX146" s="13" t="s">
        <v>72</v>
      </c>
      <c r="AY146" s="243" t="s">
        <v>196</v>
      </c>
    </row>
    <row r="147" s="13" customFormat="1">
      <c r="A147" s="13"/>
      <c r="B147" s="233"/>
      <c r="C147" s="234"/>
      <c r="D147" s="235" t="s">
        <v>208</v>
      </c>
      <c r="E147" s="236" t="s">
        <v>19</v>
      </c>
      <c r="F147" s="237" t="s">
        <v>3253</v>
      </c>
      <c r="G147" s="234"/>
      <c r="H147" s="236" t="s">
        <v>19</v>
      </c>
      <c r="I147" s="238"/>
      <c r="J147" s="234"/>
      <c r="K147" s="234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208</v>
      </c>
      <c r="AU147" s="243" t="s">
        <v>81</v>
      </c>
      <c r="AV147" s="13" t="s">
        <v>79</v>
      </c>
      <c r="AW147" s="13" t="s">
        <v>33</v>
      </c>
      <c r="AX147" s="13" t="s">
        <v>72</v>
      </c>
      <c r="AY147" s="243" t="s">
        <v>196</v>
      </c>
    </row>
    <row r="148" s="13" customFormat="1">
      <c r="A148" s="13"/>
      <c r="B148" s="233"/>
      <c r="C148" s="234"/>
      <c r="D148" s="235" t="s">
        <v>208</v>
      </c>
      <c r="E148" s="236" t="s">
        <v>19</v>
      </c>
      <c r="F148" s="237" t="s">
        <v>3254</v>
      </c>
      <c r="G148" s="234"/>
      <c r="H148" s="236" t="s">
        <v>19</v>
      </c>
      <c r="I148" s="238"/>
      <c r="J148" s="234"/>
      <c r="K148" s="234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208</v>
      </c>
      <c r="AU148" s="243" t="s">
        <v>81</v>
      </c>
      <c r="AV148" s="13" t="s">
        <v>79</v>
      </c>
      <c r="AW148" s="13" t="s">
        <v>33</v>
      </c>
      <c r="AX148" s="13" t="s">
        <v>72</v>
      </c>
      <c r="AY148" s="243" t="s">
        <v>196</v>
      </c>
    </row>
    <row r="149" s="14" customFormat="1">
      <c r="A149" s="14"/>
      <c r="B149" s="244"/>
      <c r="C149" s="245"/>
      <c r="D149" s="235" t="s">
        <v>208</v>
      </c>
      <c r="E149" s="246" t="s">
        <v>19</v>
      </c>
      <c r="F149" s="247" t="s">
        <v>204</v>
      </c>
      <c r="G149" s="245"/>
      <c r="H149" s="248">
        <v>4</v>
      </c>
      <c r="I149" s="249"/>
      <c r="J149" s="245"/>
      <c r="K149" s="245"/>
      <c r="L149" s="250"/>
      <c r="M149" s="251"/>
      <c r="N149" s="252"/>
      <c r="O149" s="252"/>
      <c r="P149" s="252"/>
      <c r="Q149" s="252"/>
      <c r="R149" s="252"/>
      <c r="S149" s="252"/>
      <c r="T149" s="25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4" t="s">
        <v>208</v>
      </c>
      <c r="AU149" s="254" t="s">
        <v>81</v>
      </c>
      <c r="AV149" s="14" t="s">
        <v>81</v>
      </c>
      <c r="AW149" s="14" t="s">
        <v>33</v>
      </c>
      <c r="AX149" s="14" t="s">
        <v>72</v>
      </c>
      <c r="AY149" s="254" t="s">
        <v>196</v>
      </c>
    </row>
    <row r="150" s="15" customFormat="1">
      <c r="A150" s="15"/>
      <c r="B150" s="255"/>
      <c r="C150" s="256"/>
      <c r="D150" s="235" t="s">
        <v>208</v>
      </c>
      <c r="E150" s="257" t="s">
        <v>19</v>
      </c>
      <c r="F150" s="258" t="s">
        <v>219</v>
      </c>
      <c r="G150" s="256"/>
      <c r="H150" s="259">
        <v>63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5" t="s">
        <v>208</v>
      </c>
      <c r="AU150" s="265" t="s">
        <v>81</v>
      </c>
      <c r="AV150" s="15" t="s">
        <v>204</v>
      </c>
      <c r="AW150" s="15" t="s">
        <v>33</v>
      </c>
      <c r="AX150" s="15" t="s">
        <v>79</v>
      </c>
      <c r="AY150" s="265" t="s">
        <v>196</v>
      </c>
    </row>
    <row r="151" s="2" customFormat="1" ht="21.75" customHeight="1">
      <c r="A151" s="41"/>
      <c r="B151" s="42"/>
      <c r="C151" s="215" t="s">
        <v>81</v>
      </c>
      <c r="D151" s="215" t="s">
        <v>199</v>
      </c>
      <c r="E151" s="216" t="s">
        <v>3255</v>
      </c>
      <c r="F151" s="217" t="s">
        <v>3256</v>
      </c>
      <c r="G151" s="218" t="s">
        <v>202</v>
      </c>
      <c r="H151" s="219">
        <v>15.75</v>
      </c>
      <c r="I151" s="220"/>
      <c r="J151" s="221">
        <f>ROUND(I151*H151,2)</f>
        <v>0</v>
      </c>
      <c r="K151" s="217" t="s">
        <v>19</v>
      </c>
      <c r="L151" s="47"/>
      <c r="M151" s="222" t="s">
        <v>19</v>
      </c>
      <c r="N151" s="223" t="s">
        <v>43</v>
      </c>
      <c r="O151" s="87"/>
      <c r="P151" s="224">
        <f>O151*H151</f>
        <v>0</v>
      </c>
      <c r="Q151" s="224">
        <v>0</v>
      </c>
      <c r="R151" s="224">
        <f>Q151*H151</f>
        <v>0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204</v>
      </c>
      <c r="AT151" s="226" t="s">
        <v>199</v>
      </c>
      <c r="AU151" s="226" t="s">
        <v>81</v>
      </c>
      <c r="AY151" s="20" t="s">
        <v>196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79</v>
      </c>
      <c r="BK151" s="227">
        <f>ROUND(I151*H151,2)</f>
        <v>0</v>
      </c>
      <c r="BL151" s="20" t="s">
        <v>204</v>
      </c>
      <c r="BM151" s="226" t="s">
        <v>3257</v>
      </c>
    </row>
    <row r="152" s="13" customFormat="1">
      <c r="A152" s="13"/>
      <c r="B152" s="233"/>
      <c r="C152" s="234"/>
      <c r="D152" s="235" t="s">
        <v>208</v>
      </c>
      <c r="E152" s="236" t="s">
        <v>19</v>
      </c>
      <c r="F152" s="237" t="s">
        <v>3258</v>
      </c>
      <c r="G152" s="234"/>
      <c r="H152" s="236" t="s">
        <v>19</v>
      </c>
      <c r="I152" s="238"/>
      <c r="J152" s="234"/>
      <c r="K152" s="234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208</v>
      </c>
      <c r="AU152" s="243" t="s">
        <v>81</v>
      </c>
      <c r="AV152" s="13" t="s">
        <v>79</v>
      </c>
      <c r="AW152" s="13" t="s">
        <v>33</v>
      </c>
      <c r="AX152" s="13" t="s">
        <v>72</v>
      </c>
      <c r="AY152" s="243" t="s">
        <v>196</v>
      </c>
    </row>
    <row r="153" s="13" customFormat="1">
      <c r="A153" s="13"/>
      <c r="B153" s="233"/>
      <c r="C153" s="234"/>
      <c r="D153" s="235" t="s">
        <v>208</v>
      </c>
      <c r="E153" s="236" t="s">
        <v>19</v>
      </c>
      <c r="F153" s="237" t="s">
        <v>3259</v>
      </c>
      <c r="G153" s="234"/>
      <c r="H153" s="236" t="s">
        <v>19</v>
      </c>
      <c r="I153" s="238"/>
      <c r="J153" s="234"/>
      <c r="K153" s="234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208</v>
      </c>
      <c r="AU153" s="243" t="s">
        <v>81</v>
      </c>
      <c r="AV153" s="13" t="s">
        <v>79</v>
      </c>
      <c r="AW153" s="13" t="s">
        <v>33</v>
      </c>
      <c r="AX153" s="13" t="s">
        <v>72</v>
      </c>
      <c r="AY153" s="243" t="s">
        <v>196</v>
      </c>
    </row>
    <row r="154" s="13" customFormat="1">
      <c r="A154" s="13"/>
      <c r="B154" s="233"/>
      <c r="C154" s="234"/>
      <c r="D154" s="235" t="s">
        <v>208</v>
      </c>
      <c r="E154" s="236" t="s">
        <v>19</v>
      </c>
      <c r="F154" s="237" t="s">
        <v>3233</v>
      </c>
      <c r="G154" s="234"/>
      <c r="H154" s="236" t="s">
        <v>19</v>
      </c>
      <c r="I154" s="238"/>
      <c r="J154" s="234"/>
      <c r="K154" s="234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208</v>
      </c>
      <c r="AU154" s="243" t="s">
        <v>81</v>
      </c>
      <c r="AV154" s="13" t="s">
        <v>79</v>
      </c>
      <c r="AW154" s="13" t="s">
        <v>33</v>
      </c>
      <c r="AX154" s="13" t="s">
        <v>72</v>
      </c>
      <c r="AY154" s="243" t="s">
        <v>196</v>
      </c>
    </row>
    <row r="155" s="13" customFormat="1">
      <c r="A155" s="13"/>
      <c r="B155" s="233"/>
      <c r="C155" s="234"/>
      <c r="D155" s="235" t="s">
        <v>208</v>
      </c>
      <c r="E155" s="236" t="s">
        <v>19</v>
      </c>
      <c r="F155" s="237" t="s">
        <v>3234</v>
      </c>
      <c r="G155" s="234"/>
      <c r="H155" s="236" t="s">
        <v>19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208</v>
      </c>
      <c r="AU155" s="243" t="s">
        <v>81</v>
      </c>
      <c r="AV155" s="13" t="s">
        <v>79</v>
      </c>
      <c r="AW155" s="13" t="s">
        <v>33</v>
      </c>
      <c r="AX155" s="13" t="s">
        <v>72</v>
      </c>
      <c r="AY155" s="243" t="s">
        <v>196</v>
      </c>
    </row>
    <row r="156" s="13" customFormat="1">
      <c r="A156" s="13"/>
      <c r="B156" s="233"/>
      <c r="C156" s="234"/>
      <c r="D156" s="235" t="s">
        <v>208</v>
      </c>
      <c r="E156" s="236" t="s">
        <v>19</v>
      </c>
      <c r="F156" s="237" t="s">
        <v>3235</v>
      </c>
      <c r="G156" s="234"/>
      <c r="H156" s="236" t="s">
        <v>19</v>
      </c>
      <c r="I156" s="238"/>
      <c r="J156" s="234"/>
      <c r="K156" s="234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208</v>
      </c>
      <c r="AU156" s="243" t="s">
        <v>81</v>
      </c>
      <c r="AV156" s="13" t="s">
        <v>79</v>
      </c>
      <c r="AW156" s="13" t="s">
        <v>33</v>
      </c>
      <c r="AX156" s="13" t="s">
        <v>72</v>
      </c>
      <c r="AY156" s="243" t="s">
        <v>196</v>
      </c>
    </row>
    <row r="157" s="13" customFormat="1">
      <c r="A157" s="13"/>
      <c r="B157" s="233"/>
      <c r="C157" s="234"/>
      <c r="D157" s="235" t="s">
        <v>208</v>
      </c>
      <c r="E157" s="236" t="s">
        <v>19</v>
      </c>
      <c r="F157" s="237" t="s">
        <v>401</v>
      </c>
      <c r="G157" s="234"/>
      <c r="H157" s="236" t="s">
        <v>19</v>
      </c>
      <c r="I157" s="238"/>
      <c r="J157" s="234"/>
      <c r="K157" s="234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208</v>
      </c>
      <c r="AU157" s="243" t="s">
        <v>81</v>
      </c>
      <c r="AV157" s="13" t="s">
        <v>79</v>
      </c>
      <c r="AW157" s="13" t="s">
        <v>33</v>
      </c>
      <c r="AX157" s="13" t="s">
        <v>72</v>
      </c>
      <c r="AY157" s="243" t="s">
        <v>196</v>
      </c>
    </row>
    <row r="158" s="14" customFormat="1">
      <c r="A158" s="14"/>
      <c r="B158" s="244"/>
      <c r="C158" s="245"/>
      <c r="D158" s="235" t="s">
        <v>208</v>
      </c>
      <c r="E158" s="246" t="s">
        <v>19</v>
      </c>
      <c r="F158" s="247" t="s">
        <v>550</v>
      </c>
      <c r="G158" s="245"/>
      <c r="H158" s="248">
        <v>37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4" t="s">
        <v>208</v>
      </c>
      <c r="AU158" s="254" t="s">
        <v>81</v>
      </c>
      <c r="AV158" s="14" t="s">
        <v>81</v>
      </c>
      <c r="AW158" s="14" t="s">
        <v>33</v>
      </c>
      <c r="AX158" s="14" t="s">
        <v>72</v>
      </c>
      <c r="AY158" s="254" t="s">
        <v>196</v>
      </c>
    </row>
    <row r="159" s="13" customFormat="1">
      <c r="A159" s="13"/>
      <c r="B159" s="233"/>
      <c r="C159" s="234"/>
      <c r="D159" s="235" t="s">
        <v>208</v>
      </c>
      <c r="E159" s="236" t="s">
        <v>19</v>
      </c>
      <c r="F159" s="237" t="s">
        <v>3236</v>
      </c>
      <c r="G159" s="234"/>
      <c r="H159" s="236" t="s">
        <v>19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208</v>
      </c>
      <c r="AU159" s="243" t="s">
        <v>81</v>
      </c>
      <c r="AV159" s="13" t="s">
        <v>79</v>
      </c>
      <c r="AW159" s="13" t="s">
        <v>33</v>
      </c>
      <c r="AX159" s="13" t="s">
        <v>72</v>
      </c>
      <c r="AY159" s="243" t="s">
        <v>196</v>
      </c>
    </row>
    <row r="160" s="13" customFormat="1">
      <c r="A160" s="13"/>
      <c r="B160" s="233"/>
      <c r="C160" s="234"/>
      <c r="D160" s="235" t="s">
        <v>208</v>
      </c>
      <c r="E160" s="236" t="s">
        <v>19</v>
      </c>
      <c r="F160" s="237" t="s">
        <v>3237</v>
      </c>
      <c r="G160" s="234"/>
      <c r="H160" s="236" t="s">
        <v>19</v>
      </c>
      <c r="I160" s="238"/>
      <c r="J160" s="234"/>
      <c r="K160" s="234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208</v>
      </c>
      <c r="AU160" s="243" t="s">
        <v>81</v>
      </c>
      <c r="AV160" s="13" t="s">
        <v>79</v>
      </c>
      <c r="AW160" s="13" t="s">
        <v>33</v>
      </c>
      <c r="AX160" s="13" t="s">
        <v>72</v>
      </c>
      <c r="AY160" s="243" t="s">
        <v>196</v>
      </c>
    </row>
    <row r="161" s="13" customFormat="1">
      <c r="A161" s="13"/>
      <c r="B161" s="233"/>
      <c r="C161" s="234"/>
      <c r="D161" s="235" t="s">
        <v>208</v>
      </c>
      <c r="E161" s="236" t="s">
        <v>19</v>
      </c>
      <c r="F161" s="237" t="s">
        <v>3238</v>
      </c>
      <c r="G161" s="234"/>
      <c r="H161" s="236" t="s">
        <v>19</v>
      </c>
      <c r="I161" s="238"/>
      <c r="J161" s="234"/>
      <c r="K161" s="234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208</v>
      </c>
      <c r="AU161" s="243" t="s">
        <v>81</v>
      </c>
      <c r="AV161" s="13" t="s">
        <v>79</v>
      </c>
      <c r="AW161" s="13" t="s">
        <v>33</v>
      </c>
      <c r="AX161" s="13" t="s">
        <v>72</v>
      </c>
      <c r="AY161" s="243" t="s">
        <v>196</v>
      </c>
    </row>
    <row r="162" s="13" customFormat="1">
      <c r="A162" s="13"/>
      <c r="B162" s="233"/>
      <c r="C162" s="234"/>
      <c r="D162" s="235" t="s">
        <v>208</v>
      </c>
      <c r="E162" s="236" t="s">
        <v>19</v>
      </c>
      <c r="F162" s="237" t="s">
        <v>487</v>
      </c>
      <c r="G162" s="234"/>
      <c r="H162" s="236" t="s">
        <v>19</v>
      </c>
      <c r="I162" s="238"/>
      <c r="J162" s="234"/>
      <c r="K162" s="234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208</v>
      </c>
      <c r="AU162" s="243" t="s">
        <v>81</v>
      </c>
      <c r="AV162" s="13" t="s">
        <v>79</v>
      </c>
      <c r="AW162" s="13" t="s">
        <v>33</v>
      </c>
      <c r="AX162" s="13" t="s">
        <v>72</v>
      </c>
      <c r="AY162" s="243" t="s">
        <v>196</v>
      </c>
    </row>
    <row r="163" s="14" customFormat="1">
      <c r="A163" s="14"/>
      <c r="B163" s="244"/>
      <c r="C163" s="245"/>
      <c r="D163" s="235" t="s">
        <v>208</v>
      </c>
      <c r="E163" s="246" t="s">
        <v>19</v>
      </c>
      <c r="F163" s="247" t="s">
        <v>81</v>
      </c>
      <c r="G163" s="245"/>
      <c r="H163" s="248">
        <v>2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4" t="s">
        <v>208</v>
      </c>
      <c r="AU163" s="254" t="s">
        <v>81</v>
      </c>
      <c r="AV163" s="14" t="s">
        <v>81</v>
      </c>
      <c r="AW163" s="14" t="s">
        <v>33</v>
      </c>
      <c r="AX163" s="14" t="s">
        <v>72</v>
      </c>
      <c r="AY163" s="254" t="s">
        <v>196</v>
      </c>
    </row>
    <row r="164" s="13" customFormat="1">
      <c r="A164" s="13"/>
      <c r="B164" s="233"/>
      <c r="C164" s="234"/>
      <c r="D164" s="235" t="s">
        <v>208</v>
      </c>
      <c r="E164" s="236" t="s">
        <v>19</v>
      </c>
      <c r="F164" s="237" t="s">
        <v>3236</v>
      </c>
      <c r="G164" s="234"/>
      <c r="H164" s="236" t="s">
        <v>19</v>
      </c>
      <c r="I164" s="238"/>
      <c r="J164" s="234"/>
      <c r="K164" s="234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208</v>
      </c>
      <c r="AU164" s="243" t="s">
        <v>81</v>
      </c>
      <c r="AV164" s="13" t="s">
        <v>79</v>
      </c>
      <c r="AW164" s="13" t="s">
        <v>33</v>
      </c>
      <c r="AX164" s="13" t="s">
        <v>72</v>
      </c>
      <c r="AY164" s="243" t="s">
        <v>196</v>
      </c>
    </row>
    <row r="165" s="13" customFormat="1">
      <c r="A165" s="13"/>
      <c r="B165" s="233"/>
      <c r="C165" s="234"/>
      <c r="D165" s="235" t="s">
        <v>208</v>
      </c>
      <c r="E165" s="236" t="s">
        <v>19</v>
      </c>
      <c r="F165" s="237" t="s">
        <v>3237</v>
      </c>
      <c r="G165" s="234"/>
      <c r="H165" s="236" t="s">
        <v>19</v>
      </c>
      <c r="I165" s="238"/>
      <c r="J165" s="234"/>
      <c r="K165" s="234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208</v>
      </c>
      <c r="AU165" s="243" t="s">
        <v>81</v>
      </c>
      <c r="AV165" s="13" t="s">
        <v>79</v>
      </c>
      <c r="AW165" s="13" t="s">
        <v>33</v>
      </c>
      <c r="AX165" s="13" t="s">
        <v>72</v>
      </c>
      <c r="AY165" s="243" t="s">
        <v>196</v>
      </c>
    </row>
    <row r="166" s="13" customFormat="1">
      <c r="A166" s="13"/>
      <c r="B166" s="233"/>
      <c r="C166" s="234"/>
      <c r="D166" s="235" t="s">
        <v>208</v>
      </c>
      <c r="E166" s="236" t="s">
        <v>19</v>
      </c>
      <c r="F166" s="237" t="s">
        <v>3238</v>
      </c>
      <c r="G166" s="234"/>
      <c r="H166" s="236" t="s">
        <v>19</v>
      </c>
      <c r="I166" s="238"/>
      <c r="J166" s="234"/>
      <c r="K166" s="234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208</v>
      </c>
      <c r="AU166" s="243" t="s">
        <v>81</v>
      </c>
      <c r="AV166" s="13" t="s">
        <v>79</v>
      </c>
      <c r="AW166" s="13" t="s">
        <v>33</v>
      </c>
      <c r="AX166" s="13" t="s">
        <v>72</v>
      </c>
      <c r="AY166" s="243" t="s">
        <v>196</v>
      </c>
    </row>
    <row r="167" s="13" customFormat="1">
      <c r="A167" s="13"/>
      <c r="B167" s="233"/>
      <c r="C167" s="234"/>
      <c r="D167" s="235" t="s">
        <v>208</v>
      </c>
      <c r="E167" s="236" t="s">
        <v>19</v>
      </c>
      <c r="F167" s="237" t="s">
        <v>401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208</v>
      </c>
      <c r="AU167" s="243" t="s">
        <v>81</v>
      </c>
      <c r="AV167" s="13" t="s">
        <v>79</v>
      </c>
      <c r="AW167" s="13" t="s">
        <v>33</v>
      </c>
      <c r="AX167" s="13" t="s">
        <v>72</v>
      </c>
      <c r="AY167" s="243" t="s">
        <v>196</v>
      </c>
    </row>
    <row r="168" s="14" customFormat="1">
      <c r="A168" s="14"/>
      <c r="B168" s="244"/>
      <c r="C168" s="245"/>
      <c r="D168" s="235" t="s">
        <v>208</v>
      </c>
      <c r="E168" s="246" t="s">
        <v>19</v>
      </c>
      <c r="F168" s="247" t="s">
        <v>261</v>
      </c>
      <c r="G168" s="245"/>
      <c r="H168" s="248">
        <v>6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4" t="s">
        <v>208</v>
      </c>
      <c r="AU168" s="254" t="s">
        <v>81</v>
      </c>
      <c r="AV168" s="14" t="s">
        <v>81</v>
      </c>
      <c r="AW168" s="14" t="s">
        <v>33</v>
      </c>
      <c r="AX168" s="14" t="s">
        <v>72</v>
      </c>
      <c r="AY168" s="254" t="s">
        <v>196</v>
      </c>
    </row>
    <row r="169" s="13" customFormat="1">
      <c r="A169" s="13"/>
      <c r="B169" s="233"/>
      <c r="C169" s="234"/>
      <c r="D169" s="235" t="s">
        <v>208</v>
      </c>
      <c r="E169" s="236" t="s">
        <v>19</v>
      </c>
      <c r="F169" s="237" t="s">
        <v>3236</v>
      </c>
      <c r="G169" s="234"/>
      <c r="H169" s="236" t="s">
        <v>19</v>
      </c>
      <c r="I169" s="238"/>
      <c r="J169" s="234"/>
      <c r="K169" s="234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208</v>
      </c>
      <c r="AU169" s="243" t="s">
        <v>81</v>
      </c>
      <c r="AV169" s="13" t="s">
        <v>79</v>
      </c>
      <c r="AW169" s="13" t="s">
        <v>33</v>
      </c>
      <c r="AX169" s="13" t="s">
        <v>72</v>
      </c>
      <c r="AY169" s="243" t="s">
        <v>196</v>
      </c>
    </row>
    <row r="170" s="13" customFormat="1">
      <c r="A170" s="13"/>
      <c r="B170" s="233"/>
      <c r="C170" s="234"/>
      <c r="D170" s="235" t="s">
        <v>208</v>
      </c>
      <c r="E170" s="236" t="s">
        <v>19</v>
      </c>
      <c r="F170" s="237" t="s">
        <v>3239</v>
      </c>
      <c r="G170" s="234"/>
      <c r="H170" s="236" t="s">
        <v>19</v>
      </c>
      <c r="I170" s="238"/>
      <c r="J170" s="234"/>
      <c r="K170" s="234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208</v>
      </c>
      <c r="AU170" s="243" t="s">
        <v>81</v>
      </c>
      <c r="AV170" s="13" t="s">
        <v>79</v>
      </c>
      <c r="AW170" s="13" t="s">
        <v>33</v>
      </c>
      <c r="AX170" s="13" t="s">
        <v>72</v>
      </c>
      <c r="AY170" s="243" t="s">
        <v>196</v>
      </c>
    </row>
    <row r="171" s="13" customFormat="1">
      <c r="A171" s="13"/>
      <c r="B171" s="233"/>
      <c r="C171" s="234"/>
      <c r="D171" s="235" t="s">
        <v>208</v>
      </c>
      <c r="E171" s="236" t="s">
        <v>19</v>
      </c>
      <c r="F171" s="237" t="s">
        <v>3240</v>
      </c>
      <c r="G171" s="234"/>
      <c r="H171" s="236" t="s">
        <v>19</v>
      </c>
      <c r="I171" s="238"/>
      <c r="J171" s="234"/>
      <c r="K171" s="234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208</v>
      </c>
      <c r="AU171" s="243" t="s">
        <v>81</v>
      </c>
      <c r="AV171" s="13" t="s">
        <v>79</v>
      </c>
      <c r="AW171" s="13" t="s">
        <v>33</v>
      </c>
      <c r="AX171" s="13" t="s">
        <v>72</v>
      </c>
      <c r="AY171" s="243" t="s">
        <v>196</v>
      </c>
    </row>
    <row r="172" s="13" customFormat="1">
      <c r="A172" s="13"/>
      <c r="B172" s="233"/>
      <c r="C172" s="234"/>
      <c r="D172" s="235" t="s">
        <v>208</v>
      </c>
      <c r="E172" s="236" t="s">
        <v>19</v>
      </c>
      <c r="F172" s="237" t="s">
        <v>487</v>
      </c>
      <c r="G172" s="234"/>
      <c r="H172" s="236" t="s">
        <v>19</v>
      </c>
      <c r="I172" s="238"/>
      <c r="J172" s="234"/>
      <c r="K172" s="234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208</v>
      </c>
      <c r="AU172" s="243" t="s">
        <v>81</v>
      </c>
      <c r="AV172" s="13" t="s">
        <v>79</v>
      </c>
      <c r="AW172" s="13" t="s">
        <v>33</v>
      </c>
      <c r="AX172" s="13" t="s">
        <v>72</v>
      </c>
      <c r="AY172" s="243" t="s">
        <v>196</v>
      </c>
    </row>
    <row r="173" s="14" customFormat="1">
      <c r="A173" s="14"/>
      <c r="B173" s="244"/>
      <c r="C173" s="245"/>
      <c r="D173" s="235" t="s">
        <v>208</v>
      </c>
      <c r="E173" s="246" t="s">
        <v>19</v>
      </c>
      <c r="F173" s="247" t="s">
        <v>79</v>
      </c>
      <c r="G173" s="245"/>
      <c r="H173" s="248">
        <v>1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4" t="s">
        <v>208</v>
      </c>
      <c r="AU173" s="254" t="s">
        <v>81</v>
      </c>
      <c r="AV173" s="14" t="s">
        <v>81</v>
      </c>
      <c r="AW173" s="14" t="s">
        <v>33</v>
      </c>
      <c r="AX173" s="14" t="s">
        <v>72</v>
      </c>
      <c r="AY173" s="254" t="s">
        <v>196</v>
      </c>
    </row>
    <row r="174" s="13" customFormat="1">
      <c r="A174" s="13"/>
      <c r="B174" s="233"/>
      <c r="C174" s="234"/>
      <c r="D174" s="235" t="s">
        <v>208</v>
      </c>
      <c r="E174" s="236" t="s">
        <v>19</v>
      </c>
      <c r="F174" s="237" t="s">
        <v>3236</v>
      </c>
      <c r="G174" s="234"/>
      <c r="H174" s="236" t="s">
        <v>19</v>
      </c>
      <c r="I174" s="238"/>
      <c r="J174" s="234"/>
      <c r="K174" s="234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208</v>
      </c>
      <c r="AU174" s="243" t="s">
        <v>81</v>
      </c>
      <c r="AV174" s="13" t="s">
        <v>79</v>
      </c>
      <c r="AW174" s="13" t="s">
        <v>33</v>
      </c>
      <c r="AX174" s="13" t="s">
        <v>72</v>
      </c>
      <c r="AY174" s="243" t="s">
        <v>196</v>
      </c>
    </row>
    <row r="175" s="13" customFormat="1">
      <c r="A175" s="13"/>
      <c r="B175" s="233"/>
      <c r="C175" s="234"/>
      <c r="D175" s="235" t="s">
        <v>208</v>
      </c>
      <c r="E175" s="236" t="s">
        <v>19</v>
      </c>
      <c r="F175" s="237" t="s">
        <v>3239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208</v>
      </c>
      <c r="AU175" s="243" t="s">
        <v>81</v>
      </c>
      <c r="AV175" s="13" t="s">
        <v>79</v>
      </c>
      <c r="AW175" s="13" t="s">
        <v>33</v>
      </c>
      <c r="AX175" s="13" t="s">
        <v>72</v>
      </c>
      <c r="AY175" s="243" t="s">
        <v>196</v>
      </c>
    </row>
    <row r="176" s="13" customFormat="1">
      <c r="A176" s="13"/>
      <c r="B176" s="233"/>
      <c r="C176" s="234"/>
      <c r="D176" s="235" t="s">
        <v>208</v>
      </c>
      <c r="E176" s="236" t="s">
        <v>19</v>
      </c>
      <c r="F176" s="237" t="s">
        <v>3240</v>
      </c>
      <c r="G176" s="234"/>
      <c r="H176" s="236" t="s">
        <v>19</v>
      </c>
      <c r="I176" s="238"/>
      <c r="J176" s="234"/>
      <c r="K176" s="234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208</v>
      </c>
      <c r="AU176" s="243" t="s">
        <v>81</v>
      </c>
      <c r="AV176" s="13" t="s">
        <v>79</v>
      </c>
      <c r="AW176" s="13" t="s">
        <v>33</v>
      </c>
      <c r="AX176" s="13" t="s">
        <v>72</v>
      </c>
      <c r="AY176" s="243" t="s">
        <v>196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401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4" customFormat="1">
      <c r="A178" s="14"/>
      <c r="B178" s="244"/>
      <c r="C178" s="245"/>
      <c r="D178" s="235" t="s">
        <v>208</v>
      </c>
      <c r="E178" s="246" t="s">
        <v>19</v>
      </c>
      <c r="F178" s="247" t="s">
        <v>226</v>
      </c>
      <c r="G178" s="245"/>
      <c r="H178" s="248">
        <v>3</v>
      </c>
      <c r="I178" s="249"/>
      <c r="J178" s="245"/>
      <c r="K178" s="245"/>
      <c r="L178" s="250"/>
      <c r="M178" s="251"/>
      <c r="N178" s="252"/>
      <c r="O178" s="252"/>
      <c r="P178" s="252"/>
      <c r="Q178" s="252"/>
      <c r="R178" s="252"/>
      <c r="S178" s="252"/>
      <c r="T178" s="25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4" t="s">
        <v>208</v>
      </c>
      <c r="AU178" s="254" t="s">
        <v>81</v>
      </c>
      <c r="AV178" s="14" t="s">
        <v>81</v>
      </c>
      <c r="AW178" s="14" t="s">
        <v>33</v>
      </c>
      <c r="AX178" s="14" t="s">
        <v>72</v>
      </c>
      <c r="AY178" s="254" t="s">
        <v>196</v>
      </c>
    </row>
    <row r="179" s="13" customFormat="1">
      <c r="A179" s="13"/>
      <c r="B179" s="233"/>
      <c r="C179" s="234"/>
      <c r="D179" s="235" t="s">
        <v>208</v>
      </c>
      <c r="E179" s="236" t="s">
        <v>19</v>
      </c>
      <c r="F179" s="237" t="s">
        <v>3236</v>
      </c>
      <c r="G179" s="234"/>
      <c r="H179" s="236" t="s">
        <v>19</v>
      </c>
      <c r="I179" s="238"/>
      <c r="J179" s="234"/>
      <c r="K179" s="234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208</v>
      </c>
      <c r="AU179" s="243" t="s">
        <v>81</v>
      </c>
      <c r="AV179" s="13" t="s">
        <v>79</v>
      </c>
      <c r="AW179" s="13" t="s">
        <v>33</v>
      </c>
      <c r="AX179" s="13" t="s">
        <v>72</v>
      </c>
      <c r="AY179" s="243" t="s">
        <v>196</v>
      </c>
    </row>
    <row r="180" s="13" customFormat="1">
      <c r="A180" s="13"/>
      <c r="B180" s="233"/>
      <c r="C180" s="234"/>
      <c r="D180" s="235" t="s">
        <v>208</v>
      </c>
      <c r="E180" s="236" t="s">
        <v>19</v>
      </c>
      <c r="F180" s="237" t="s">
        <v>3241</v>
      </c>
      <c r="G180" s="234"/>
      <c r="H180" s="236" t="s">
        <v>19</v>
      </c>
      <c r="I180" s="238"/>
      <c r="J180" s="234"/>
      <c r="K180" s="234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208</v>
      </c>
      <c r="AU180" s="243" t="s">
        <v>81</v>
      </c>
      <c r="AV180" s="13" t="s">
        <v>79</v>
      </c>
      <c r="AW180" s="13" t="s">
        <v>33</v>
      </c>
      <c r="AX180" s="13" t="s">
        <v>72</v>
      </c>
      <c r="AY180" s="243" t="s">
        <v>196</v>
      </c>
    </row>
    <row r="181" s="13" customFormat="1">
      <c r="A181" s="13"/>
      <c r="B181" s="233"/>
      <c r="C181" s="234"/>
      <c r="D181" s="235" t="s">
        <v>208</v>
      </c>
      <c r="E181" s="236" t="s">
        <v>19</v>
      </c>
      <c r="F181" s="237" t="s">
        <v>3242</v>
      </c>
      <c r="G181" s="234"/>
      <c r="H181" s="236" t="s">
        <v>19</v>
      </c>
      <c r="I181" s="238"/>
      <c r="J181" s="234"/>
      <c r="K181" s="234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208</v>
      </c>
      <c r="AU181" s="243" t="s">
        <v>81</v>
      </c>
      <c r="AV181" s="13" t="s">
        <v>79</v>
      </c>
      <c r="AW181" s="13" t="s">
        <v>33</v>
      </c>
      <c r="AX181" s="13" t="s">
        <v>72</v>
      </c>
      <c r="AY181" s="243" t="s">
        <v>196</v>
      </c>
    </row>
    <row r="182" s="13" customFormat="1">
      <c r="A182" s="13"/>
      <c r="B182" s="233"/>
      <c r="C182" s="234"/>
      <c r="D182" s="235" t="s">
        <v>208</v>
      </c>
      <c r="E182" s="236" t="s">
        <v>19</v>
      </c>
      <c r="F182" s="237" t="s">
        <v>401</v>
      </c>
      <c r="G182" s="234"/>
      <c r="H182" s="236" t="s">
        <v>19</v>
      </c>
      <c r="I182" s="238"/>
      <c r="J182" s="234"/>
      <c r="K182" s="234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208</v>
      </c>
      <c r="AU182" s="243" t="s">
        <v>81</v>
      </c>
      <c r="AV182" s="13" t="s">
        <v>79</v>
      </c>
      <c r="AW182" s="13" t="s">
        <v>33</v>
      </c>
      <c r="AX182" s="13" t="s">
        <v>72</v>
      </c>
      <c r="AY182" s="243" t="s">
        <v>196</v>
      </c>
    </row>
    <row r="183" s="14" customFormat="1">
      <c r="A183" s="14"/>
      <c r="B183" s="244"/>
      <c r="C183" s="245"/>
      <c r="D183" s="235" t="s">
        <v>208</v>
      </c>
      <c r="E183" s="246" t="s">
        <v>19</v>
      </c>
      <c r="F183" s="247" t="s">
        <v>81</v>
      </c>
      <c r="G183" s="245"/>
      <c r="H183" s="248">
        <v>2</v>
      </c>
      <c r="I183" s="249"/>
      <c r="J183" s="245"/>
      <c r="K183" s="245"/>
      <c r="L183" s="250"/>
      <c r="M183" s="251"/>
      <c r="N183" s="252"/>
      <c r="O183" s="252"/>
      <c r="P183" s="252"/>
      <c r="Q183" s="252"/>
      <c r="R183" s="252"/>
      <c r="S183" s="252"/>
      <c r="T183" s="25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4" t="s">
        <v>208</v>
      </c>
      <c r="AU183" s="254" t="s">
        <v>81</v>
      </c>
      <c r="AV183" s="14" t="s">
        <v>81</v>
      </c>
      <c r="AW183" s="14" t="s">
        <v>33</v>
      </c>
      <c r="AX183" s="14" t="s">
        <v>72</v>
      </c>
      <c r="AY183" s="254" t="s">
        <v>196</v>
      </c>
    </row>
    <row r="184" s="13" customFormat="1">
      <c r="A184" s="13"/>
      <c r="B184" s="233"/>
      <c r="C184" s="234"/>
      <c r="D184" s="235" t="s">
        <v>208</v>
      </c>
      <c r="E184" s="236" t="s">
        <v>19</v>
      </c>
      <c r="F184" s="237" t="s">
        <v>3236</v>
      </c>
      <c r="G184" s="234"/>
      <c r="H184" s="236" t="s">
        <v>19</v>
      </c>
      <c r="I184" s="238"/>
      <c r="J184" s="234"/>
      <c r="K184" s="234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208</v>
      </c>
      <c r="AU184" s="243" t="s">
        <v>81</v>
      </c>
      <c r="AV184" s="13" t="s">
        <v>79</v>
      </c>
      <c r="AW184" s="13" t="s">
        <v>33</v>
      </c>
      <c r="AX184" s="13" t="s">
        <v>72</v>
      </c>
      <c r="AY184" s="243" t="s">
        <v>196</v>
      </c>
    </row>
    <row r="185" s="13" customFormat="1">
      <c r="A185" s="13"/>
      <c r="B185" s="233"/>
      <c r="C185" s="234"/>
      <c r="D185" s="235" t="s">
        <v>208</v>
      </c>
      <c r="E185" s="236" t="s">
        <v>19</v>
      </c>
      <c r="F185" s="237" t="s">
        <v>3243</v>
      </c>
      <c r="G185" s="234"/>
      <c r="H185" s="236" t="s">
        <v>19</v>
      </c>
      <c r="I185" s="238"/>
      <c r="J185" s="234"/>
      <c r="K185" s="234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208</v>
      </c>
      <c r="AU185" s="243" t="s">
        <v>81</v>
      </c>
      <c r="AV185" s="13" t="s">
        <v>79</v>
      </c>
      <c r="AW185" s="13" t="s">
        <v>33</v>
      </c>
      <c r="AX185" s="13" t="s">
        <v>72</v>
      </c>
      <c r="AY185" s="243" t="s">
        <v>196</v>
      </c>
    </row>
    <row r="186" s="13" customFormat="1">
      <c r="A186" s="13"/>
      <c r="B186" s="233"/>
      <c r="C186" s="234"/>
      <c r="D186" s="235" t="s">
        <v>208</v>
      </c>
      <c r="E186" s="236" t="s">
        <v>19</v>
      </c>
      <c r="F186" s="237" t="s">
        <v>3244</v>
      </c>
      <c r="G186" s="234"/>
      <c r="H186" s="236" t="s">
        <v>19</v>
      </c>
      <c r="I186" s="238"/>
      <c r="J186" s="234"/>
      <c r="K186" s="234"/>
      <c r="L186" s="239"/>
      <c r="M186" s="240"/>
      <c r="N186" s="241"/>
      <c r="O186" s="241"/>
      <c r="P186" s="241"/>
      <c r="Q186" s="241"/>
      <c r="R186" s="241"/>
      <c r="S186" s="241"/>
      <c r="T186" s="24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3" t="s">
        <v>208</v>
      </c>
      <c r="AU186" s="243" t="s">
        <v>81</v>
      </c>
      <c r="AV186" s="13" t="s">
        <v>79</v>
      </c>
      <c r="AW186" s="13" t="s">
        <v>33</v>
      </c>
      <c r="AX186" s="13" t="s">
        <v>72</v>
      </c>
      <c r="AY186" s="243" t="s">
        <v>196</v>
      </c>
    </row>
    <row r="187" s="13" customFormat="1">
      <c r="A187" s="13"/>
      <c r="B187" s="233"/>
      <c r="C187" s="234"/>
      <c r="D187" s="235" t="s">
        <v>208</v>
      </c>
      <c r="E187" s="236" t="s">
        <v>19</v>
      </c>
      <c r="F187" s="237" t="s">
        <v>401</v>
      </c>
      <c r="G187" s="234"/>
      <c r="H187" s="236" t="s">
        <v>19</v>
      </c>
      <c r="I187" s="238"/>
      <c r="J187" s="234"/>
      <c r="K187" s="234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208</v>
      </c>
      <c r="AU187" s="243" t="s">
        <v>81</v>
      </c>
      <c r="AV187" s="13" t="s">
        <v>79</v>
      </c>
      <c r="AW187" s="13" t="s">
        <v>33</v>
      </c>
      <c r="AX187" s="13" t="s">
        <v>72</v>
      </c>
      <c r="AY187" s="243" t="s">
        <v>196</v>
      </c>
    </row>
    <row r="188" s="14" customFormat="1">
      <c r="A188" s="14"/>
      <c r="B188" s="244"/>
      <c r="C188" s="245"/>
      <c r="D188" s="235" t="s">
        <v>208</v>
      </c>
      <c r="E188" s="246" t="s">
        <v>19</v>
      </c>
      <c r="F188" s="247" t="s">
        <v>81</v>
      </c>
      <c r="G188" s="245"/>
      <c r="H188" s="248">
        <v>2</v>
      </c>
      <c r="I188" s="249"/>
      <c r="J188" s="245"/>
      <c r="K188" s="245"/>
      <c r="L188" s="250"/>
      <c r="M188" s="251"/>
      <c r="N188" s="252"/>
      <c r="O188" s="252"/>
      <c r="P188" s="252"/>
      <c r="Q188" s="252"/>
      <c r="R188" s="252"/>
      <c r="S188" s="252"/>
      <c r="T188" s="25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4" t="s">
        <v>208</v>
      </c>
      <c r="AU188" s="254" t="s">
        <v>81</v>
      </c>
      <c r="AV188" s="14" t="s">
        <v>81</v>
      </c>
      <c r="AW188" s="14" t="s">
        <v>33</v>
      </c>
      <c r="AX188" s="14" t="s">
        <v>72</v>
      </c>
      <c r="AY188" s="254" t="s">
        <v>196</v>
      </c>
    </row>
    <row r="189" s="13" customFormat="1">
      <c r="A189" s="13"/>
      <c r="B189" s="233"/>
      <c r="C189" s="234"/>
      <c r="D189" s="235" t="s">
        <v>208</v>
      </c>
      <c r="E189" s="236" t="s">
        <v>19</v>
      </c>
      <c r="F189" s="237" t="s">
        <v>3236</v>
      </c>
      <c r="G189" s="234"/>
      <c r="H189" s="236" t="s">
        <v>19</v>
      </c>
      <c r="I189" s="238"/>
      <c r="J189" s="234"/>
      <c r="K189" s="234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208</v>
      </c>
      <c r="AU189" s="243" t="s">
        <v>81</v>
      </c>
      <c r="AV189" s="13" t="s">
        <v>79</v>
      </c>
      <c r="AW189" s="13" t="s">
        <v>33</v>
      </c>
      <c r="AX189" s="13" t="s">
        <v>72</v>
      </c>
      <c r="AY189" s="243" t="s">
        <v>196</v>
      </c>
    </row>
    <row r="190" s="13" customFormat="1">
      <c r="A190" s="13"/>
      <c r="B190" s="233"/>
      <c r="C190" s="234"/>
      <c r="D190" s="235" t="s">
        <v>208</v>
      </c>
      <c r="E190" s="236" t="s">
        <v>19</v>
      </c>
      <c r="F190" s="237" t="s">
        <v>3245</v>
      </c>
      <c r="G190" s="234"/>
      <c r="H190" s="236" t="s">
        <v>19</v>
      </c>
      <c r="I190" s="238"/>
      <c r="J190" s="234"/>
      <c r="K190" s="234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208</v>
      </c>
      <c r="AU190" s="243" t="s">
        <v>81</v>
      </c>
      <c r="AV190" s="13" t="s">
        <v>79</v>
      </c>
      <c r="AW190" s="13" t="s">
        <v>33</v>
      </c>
      <c r="AX190" s="13" t="s">
        <v>72</v>
      </c>
      <c r="AY190" s="243" t="s">
        <v>196</v>
      </c>
    </row>
    <row r="191" s="13" customFormat="1">
      <c r="A191" s="13"/>
      <c r="B191" s="233"/>
      <c r="C191" s="234"/>
      <c r="D191" s="235" t="s">
        <v>208</v>
      </c>
      <c r="E191" s="236" t="s">
        <v>19</v>
      </c>
      <c r="F191" s="237" t="s">
        <v>3246</v>
      </c>
      <c r="G191" s="234"/>
      <c r="H191" s="236" t="s">
        <v>19</v>
      </c>
      <c r="I191" s="238"/>
      <c r="J191" s="234"/>
      <c r="K191" s="234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208</v>
      </c>
      <c r="AU191" s="243" t="s">
        <v>81</v>
      </c>
      <c r="AV191" s="13" t="s">
        <v>79</v>
      </c>
      <c r="AW191" s="13" t="s">
        <v>33</v>
      </c>
      <c r="AX191" s="13" t="s">
        <v>72</v>
      </c>
      <c r="AY191" s="243" t="s">
        <v>196</v>
      </c>
    </row>
    <row r="192" s="13" customFormat="1">
      <c r="A192" s="13"/>
      <c r="B192" s="233"/>
      <c r="C192" s="234"/>
      <c r="D192" s="235" t="s">
        <v>208</v>
      </c>
      <c r="E192" s="236" t="s">
        <v>19</v>
      </c>
      <c r="F192" s="237" t="s">
        <v>401</v>
      </c>
      <c r="G192" s="234"/>
      <c r="H192" s="236" t="s">
        <v>19</v>
      </c>
      <c r="I192" s="238"/>
      <c r="J192" s="234"/>
      <c r="K192" s="234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208</v>
      </c>
      <c r="AU192" s="243" t="s">
        <v>81</v>
      </c>
      <c r="AV192" s="13" t="s">
        <v>79</v>
      </c>
      <c r="AW192" s="13" t="s">
        <v>33</v>
      </c>
      <c r="AX192" s="13" t="s">
        <v>72</v>
      </c>
      <c r="AY192" s="243" t="s">
        <v>196</v>
      </c>
    </row>
    <row r="193" s="14" customFormat="1">
      <c r="A193" s="14"/>
      <c r="B193" s="244"/>
      <c r="C193" s="245"/>
      <c r="D193" s="235" t="s">
        <v>208</v>
      </c>
      <c r="E193" s="246" t="s">
        <v>19</v>
      </c>
      <c r="F193" s="247" t="s">
        <v>79</v>
      </c>
      <c r="G193" s="245"/>
      <c r="H193" s="248">
        <v>1</v>
      </c>
      <c r="I193" s="249"/>
      <c r="J193" s="245"/>
      <c r="K193" s="245"/>
      <c r="L193" s="250"/>
      <c r="M193" s="251"/>
      <c r="N193" s="252"/>
      <c r="O193" s="252"/>
      <c r="P193" s="252"/>
      <c r="Q193" s="252"/>
      <c r="R193" s="252"/>
      <c r="S193" s="252"/>
      <c r="T193" s="253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4" t="s">
        <v>208</v>
      </c>
      <c r="AU193" s="254" t="s">
        <v>81</v>
      </c>
      <c r="AV193" s="14" t="s">
        <v>81</v>
      </c>
      <c r="AW193" s="14" t="s">
        <v>33</v>
      </c>
      <c r="AX193" s="14" t="s">
        <v>72</v>
      </c>
      <c r="AY193" s="254" t="s">
        <v>196</v>
      </c>
    </row>
    <row r="194" s="13" customFormat="1">
      <c r="A194" s="13"/>
      <c r="B194" s="233"/>
      <c r="C194" s="234"/>
      <c r="D194" s="235" t="s">
        <v>208</v>
      </c>
      <c r="E194" s="236" t="s">
        <v>19</v>
      </c>
      <c r="F194" s="237" t="s">
        <v>3236</v>
      </c>
      <c r="G194" s="234"/>
      <c r="H194" s="236" t="s">
        <v>19</v>
      </c>
      <c r="I194" s="238"/>
      <c r="J194" s="234"/>
      <c r="K194" s="234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208</v>
      </c>
      <c r="AU194" s="243" t="s">
        <v>81</v>
      </c>
      <c r="AV194" s="13" t="s">
        <v>79</v>
      </c>
      <c r="AW194" s="13" t="s">
        <v>33</v>
      </c>
      <c r="AX194" s="13" t="s">
        <v>72</v>
      </c>
      <c r="AY194" s="243" t="s">
        <v>196</v>
      </c>
    </row>
    <row r="195" s="13" customFormat="1">
      <c r="A195" s="13"/>
      <c r="B195" s="233"/>
      <c r="C195" s="234"/>
      <c r="D195" s="235" t="s">
        <v>208</v>
      </c>
      <c r="E195" s="236" t="s">
        <v>19</v>
      </c>
      <c r="F195" s="237" t="s">
        <v>3247</v>
      </c>
      <c r="G195" s="234"/>
      <c r="H195" s="236" t="s">
        <v>19</v>
      </c>
      <c r="I195" s="238"/>
      <c r="J195" s="234"/>
      <c r="K195" s="234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208</v>
      </c>
      <c r="AU195" s="243" t="s">
        <v>81</v>
      </c>
      <c r="AV195" s="13" t="s">
        <v>79</v>
      </c>
      <c r="AW195" s="13" t="s">
        <v>33</v>
      </c>
      <c r="AX195" s="13" t="s">
        <v>72</v>
      </c>
      <c r="AY195" s="243" t="s">
        <v>196</v>
      </c>
    </row>
    <row r="196" s="13" customFormat="1">
      <c r="A196" s="13"/>
      <c r="B196" s="233"/>
      <c r="C196" s="234"/>
      <c r="D196" s="235" t="s">
        <v>208</v>
      </c>
      <c r="E196" s="236" t="s">
        <v>19</v>
      </c>
      <c r="F196" s="237" t="s">
        <v>3248</v>
      </c>
      <c r="G196" s="234"/>
      <c r="H196" s="236" t="s">
        <v>19</v>
      </c>
      <c r="I196" s="238"/>
      <c r="J196" s="234"/>
      <c r="K196" s="234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208</v>
      </c>
      <c r="AU196" s="243" t="s">
        <v>81</v>
      </c>
      <c r="AV196" s="13" t="s">
        <v>79</v>
      </c>
      <c r="AW196" s="13" t="s">
        <v>33</v>
      </c>
      <c r="AX196" s="13" t="s">
        <v>72</v>
      </c>
      <c r="AY196" s="243" t="s">
        <v>196</v>
      </c>
    </row>
    <row r="197" s="14" customFormat="1">
      <c r="A197" s="14"/>
      <c r="B197" s="244"/>
      <c r="C197" s="245"/>
      <c r="D197" s="235" t="s">
        <v>208</v>
      </c>
      <c r="E197" s="246" t="s">
        <v>19</v>
      </c>
      <c r="F197" s="247" t="s">
        <v>81</v>
      </c>
      <c r="G197" s="245"/>
      <c r="H197" s="248">
        <v>2</v>
      </c>
      <c r="I197" s="249"/>
      <c r="J197" s="245"/>
      <c r="K197" s="245"/>
      <c r="L197" s="250"/>
      <c r="M197" s="251"/>
      <c r="N197" s="252"/>
      <c r="O197" s="252"/>
      <c r="P197" s="252"/>
      <c r="Q197" s="252"/>
      <c r="R197" s="252"/>
      <c r="S197" s="252"/>
      <c r="T197" s="25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4" t="s">
        <v>208</v>
      </c>
      <c r="AU197" s="254" t="s">
        <v>81</v>
      </c>
      <c r="AV197" s="14" t="s">
        <v>81</v>
      </c>
      <c r="AW197" s="14" t="s">
        <v>33</v>
      </c>
      <c r="AX197" s="14" t="s">
        <v>72</v>
      </c>
      <c r="AY197" s="254" t="s">
        <v>196</v>
      </c>
    </row>
    <row r="198" s="13" customFormat="1">
      <c r="A198" s="13"/>
      <c r="B198" s="233"/>
      <c r="C198" s="234"/>
      <c r="D198" s="235" t="s">
        <v>208</v>
      </c>
      <c r="E198" s="236" t="s">
        <v>19</v>
      </c>
      <c r="F198" s="237" t="s">
        <v>3236</v>
      </c>
      <c r="G198" s="234"/>
      <c r="H198" s="236" t="s">
        <v>19</v>
      </c>
      <c r="I198" s="238"/>
      <c r="J198" s="234"/>
      <c r="K198" s="234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208</v>
      </c>
      <c r="AU198" s="243" t="s">
        <v>81</v>
      </c>
      <c r="AV198" s="13" t="s">
        <v>79</v>
      </c>
      <c r="AW198" s="13" t="s">
        <v>33</v>
      </c>
      <c r="AX198" s="13" t="s">
        <v>72</v>
      </c>
      <c r="AY198" s="243" t="s">
        <v>196</v>
      </c>
    </row>
    <row r="199" s="13" customFormat="1">
      <c r="A199" s="13"/>
      <c r="B199" s="233"/>
      <c r="C199" s="234"/>
      <c r="D199" s="235" t="s">
        <v>208</v>
      </c>
      <c r="E199" s="236" t="s">
        <v>19</v>
      </c>
      <c r="F199" s="237" t="s">
        <v>3249</v>
      </c>
      <c r="G199" s="234"/>
      <c r="H199" s="236" t="s">
        <v>19</v>
      </c>
      <c r="I199" s="238"/>
      <c r="J199" s="234"/>
      <c r="K199" s="234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208</v>
      </c>
      <c r="AU199" s="243" t="s">
        <v>81</v>
      </c>
      <c r="AV199" s="13" t="s">
        <v>79</v>
      </c>
      <c r="AW199" s="13" t="s">
        <v>33</v>
      </c>
      <c r="AX199" s="13" t="s">
        <v>72</v>
      </c>
      <c r="AY199" s="243" t="s">
        <v>196</v>
      </c>
    </row>
    <row r="200" s="13" customFormat="1">
      <c r="A200" s="13"/>
      <c r="B200" s="233"/>
      <c r="C200" s="234"/>
      <c r="D200" s="235" t="s">
        <v>208</v>
      </c>
      <c r="E200" s="236" t="s">
        <v>19</v>
      </c>
      <c r="F200" s="237" t="s">
        <v>3250</v>
      </c>
      <c r="G200" s="234"/>
      <c r="H200" s="236" t="s">
        <v>19</v>
      </c>
      <c r="I200" s="238"/>
      <c r="J200" s="234"/>
      <c r="K200" s="234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208</v>
      </c>
      <c r="AU200" s="243" t="s">
        <v>81</v>
      </c>
      <c r="AV200" s="13" t="s">
        <v>79</v>
      </c>
      <c r="AW200" s="13" t="s">
        <v>33</v>
      </c>
      <c r="AX200" s="13" t="s">
        <v>72</v>
      </c>
      <c r="AY200" s="243" t="s">
        <v>196</v>
      </c>
    </row>
    <row r="201" s="14" customFormat="1">
      <c r="A201" s="14"/>
      <c r="B201" s="244"/>
      <c r="C201" s="245"/>
      <c r="D201" s="235" t="s">
        <v>208</v>
      </c>
      <c r="E201" s="246" t="s">
        <v>19</v>
      </c>
      <c r="F201" s="247" t="s">
        <v>79</v>
      </c>
      <c r="G201" s="245"/>
      <c r="H201" s="248">
        <v>1</v>
      </c>
      <c r="I201" s="249"/>
      <c r="J201" s="245"/>
      <c r="K201" s="245"/>
      <c r="L201" s="250"/>
      <c r="M201" s="251"/>
      <c r="N201" s="252"/>
      <c r="O201" s="252"/>
      <c r="P201" s="252"/>
      <c r="Q201" s="252"/>
      <c r="R201" s="252"/>
      <c r="S201" s="252"/>
      <c r="T201" s="25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4" t="s">
        <v>208</v>
      </c>
      <c r="AU201" s="254" t="s">
        <v>81</v>
      </c>
      <c r="AV201" s="14" t="s">
        <v>81</v>
      </c>
      <c r="AW201" s="14" t="s">
        <v>33</v>
      </c>
      <c r="AX201" s="14" t="s">
        <v>72</v>
      </c>
      <c r="AY201" s="254" t="s">
        <v>196</v>
      </c>
    </row>
    <row r="202" s="13" customFormat="1">
      <c r="A202" s="13"/>
      <c r="B202" s="233"/>
      <c r="C202" s="234"/>
      <c r="D202" s="235" t="s">
        <v>208</v>
      </c>
      <c r="E202" s="236" t="s">
        <v>19</v>
      </c>
      <c r="F202" s="237" t="s">
        <v>3236</v>
      </c>
      <c r="G202" s="234"/>
      <c r="H202" s="236" t="s">
        <v>19</v>
      </c>
      <c r="I202" s="238"/>
      <c r="J202" s="234"/>
      <c r="K202" s="234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208</v>
      </c>
      <c r="AU202" s="243" t="s">
        <v>81</v>
      </c>
      <c r="AV202" s="13" t="s">
        <v>79</v>
      </c>
      <c r="AW202" s="13" t="s">
        <v>33</v>
      </c>
      <c r="AX202" s="13" t="s">
        <v>72</v>
      </c>
      <c r="AY202" s="243" t="s">
        <v>196</v>
      </c>
    </row>
    <row r="203" s="13" customFormat="1">
      <c r="A203" s="13"/>
      <c r="B203" s="233"/>
      <c r="C203" s="234"/>
      <c r="D203" s="235" t="s">
        <v>208</v>
      </c>
      <c r="E203" s="236" t="s">
        <v>19</v>
      </c>
      <c r="F203" s="237" t="s">
        <v>3251</v>
      </c>
      <c r="G203" s="234"/>
      <c r="H203" s="236" t="s">
        <v>19</v>
      </c>
      <c r="I203" s="238"/>
      <c r="J203" s="234"/>
      <c r="K203" s="234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208</v>
      </c>
      <c r="AU203" s="243" t="s">
        <v>81</v>
      </c>
      <c r="AV203" s="13" t="s">
        <v>79</v>
      </c>
      <c r="AW203" s="13" t="s">
        <v>33</v>
      </c>
      <c r="AX203" s="13" t="s">
        <v>72</v>
      </c>
      <c r="AY203" s="243" t="s">
        <v>196</v>
      </c>
    </row>
    <row r="204" s="13" customFormat="1">
      <c r="A204" s="13"/>
      <c r="B204" s="233"/>
      <c r="C204" s="234"/>
      <c r="D204" s="235" t="s">
        <v>208</v>
      </c>
      <c r="E204" s="236" t="s">
        <v>19</v>
      </c>
      <c r="F204" s="237" t="s">
        <v>3252</v>
      </c>
      <c r="G204" s="234"/>
      <c r="H204" s="236" t="s">
        <v>19</v>
      </c>
      <c r="I204" s="238"/>
      <c r="J204" s="234"/>
      <c r="K204" s="234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208</v>
      </c>
      <c r="AU204" s="243" t="s">
        <v>81</v>
      </c>
      <c r="AV204" s="13" t="s">
        <v>79</v>
      </c>
      <c r="AW204" s="13" t="s">
        <v>33</v>
      </c>
      <c r="AX204" s="13" t="s">
        <v>72</v>
      </c>
      <c r="AY204" s="243" t="s">
        <v>196</v>
      </c>
    </row>
    <row r="205" s="14" customFormat="1">
      <c r="A205" s="14"/>
      <c r="B205" s="244"/>
      <c r="C205" s="245"/>
      <c r="D205" s="235" t="s">
        <v>208</v>
      </c>
      <c r="E205" s="246" t="s">
        <v>19</v>
      </c>
      <c r="F205" s="247" t="s">
        <v>81</v>
      </c>
      <c r="G205" s="245"/>
      <c r="H205" s="248">
        <v>2</v>
      </c>
      <c r="I205" s="249"/>
      <c r="J205" s="245"/>
      <c r="K205" s="245"/>
      <c r="L205" s="250"/>
      <c r="M205" s="251"/>
      <c r="N205" s="252"/>
      <c r="O205" s="252"/>
      <c r="P205" s="252"/>
      <c r="Q205" s="252"/>
      <c r="R205" s="252"/>
      <c r="S205" s="252"/>
      <c r="T205" s="253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4" t="s">
        <v>208</v>
      </c>
      <c r="AU205" s="254" t="s">
        <v>81</v>
      </c>
      <c r="AV205" s="14" t="s">
        <v>81</v>
      </c>
      <c r="AW205" s="14" t="s">
        <v>33</v>
      </c>
      <c r="AX205" s="14" t="s">
        <v>72</v>
      </c>
      <c r="AY205" s="254" t="s">
        <v>196</v>
      </c>
    </row>
    <row r="206" s="13" customFormat="1">
      <c r="A206" s="13"/>
      <c r="B206" s="233"/>
      <c r="C206" s="234"/>
      <c r="D206" s="235" t="s">
        <v>208</v>
      </c>
      <c r="E206" s="236" t="s">
        <v>19</v>
      </c>
      <c r="F206" s="237" t="s">
        <v>3236</v>
      </c>
      <c r="G206" s="234"/>
      <c r="H206" s="236" t="s">
        <v>19</v>
      </c>
      <c r="I206" s="238"/>
      <c r="J206" s="234"/>
      <c r="K206" s="234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208</v>
      </c>
      <c r="AU206" s="243" t="s">
        <v>81</v>
      </c>
      <c r="AV206" s="13" t="s">
        <v>79</v>
      </c>
      <c r="AW206" s="13" t="s">
        <v>33</v>
      </c>
      <c r="AX206" s="13" t="s">
        <v>72</v>
      </c>
      <c r="AY206" s="243" t="s">
        <v>196</v>
      </c>
    </row>
    <row r="207" s="13" customFormat="1">
      <c r="A207" s="13"/>
      <c r="B207" s="233"/>
      <c r="C207" s="234"/>
      <c r="D207" s="235" t="s">
        <v>208</v>
      </c>
      <c r="E207" s="236" t="s">
        <v>19</v>
      </c>
      <c r="F207" s="237" t="s">
        <v>3253</v>
      </c>
      <c r="G207" s="234"/>
      <c r="H207" s="236" t="s">
        <v>19</v>
      </c>
      <c r="I207" s="238"/>
      <c r="J207" s="234"/>
      <c r="K207" s="234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208</v>
      </c>
      <c r="AU207" s="243" t="s">
        <v>81</v>
      </c>
      <c r="AV207" s="13" t="s">
        <v>79</v>
      </c>
      <c r="AW207" s="13" t="s">
        <v>33</v>
      </c>
      <c r="AX207" s="13" t="s">
        <v>72</v>
      </c>
      <c r="AY207" s="243" t="s">
        <v>196</v>
      </c>
    </row>
    <row r="208" s="13" customFormat="1">
      <c r="A208" s="13"/>
      <c r="B208" s="233"/>
      <c r="C208" s="234"/>
      <c r="D208" s="235" t="s">
        <v>208</v>
      </c>
      <c r="E208" s="236" t="s">
        <v>19</v>
      </c>
      <c r="F208" s="237" t="s">
        <v>3254</v>
      </c>
      <c r="G208" s="234"/>
      <c r="H208" s="236" t="s">
        <v>19</v>
      </c>
      <c r="I208" s="238"/>
      <c r="J208" s="234"/>
      <c r="K208" s="234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208</v>
      </c>
      <c r="AU208" s="243" t="s">
        <v>81</v>
      </c>
      <c r="AV208" s="13" t="s">
        <v>79</v>
      </c>
      <c r="AW208" s="13" t="s">
        <v>33</v>
      </c>
      <c r="AX208" s="13" t="s">
        <v>72</v>
      </c>
      <c r="AY208" s="243" t="s">
        <v>196</v>
      </c>
    </row>
    <row r="209" s="14" customFormat="1">
      <c r="A209" s="14"/>
      <c r="B209" s="244"/>
      <c r="C209" s="245"/>
      <c r="D209" s="235" t="s">
        <v>208</v>
      </c>
      <c r="E209" s="246" t="s">
        <v>19</v>
      </c>
      <c r="F209" s="247" t="s">
        <v>204</v>
      </c>
      <c r="G209" s="245"/>
      <c r="H209" s="248">
        <v>4</v>
      </c>
      <c r="I209" s="249"/>
      <c r="J209" s="245"/>
      <c r="K209" s="245"/>
      <c r="L209" s="250"/>
      <c r="M209" s="251"/>
      <c r="N209" s="252"/>
      <c r="O209" s="252"/>
      <c r="P209" s="252"/>
      <c r="Q209" s="252"/>
      <c r="R209" s="252"/>
      <c r="S209" s="252"/>
      <c r="T209" s="253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4" t="s">
        <v>208</v>
      </c>
      <c r="AU209" s="254" t="s">
        <v>81</v>
      </c>
      <c r="AV209" s="14" t="s">
        <v>81</v>
      </c>
      <c r="AW209" s="14" t="s">
        <v>33</v>
      </c>
      <c r="AX209" s="14" t="s">
        <v>72</v>
      </c>
      <c r="AY209" s="254" t="s">
        <v>196</v>
      </c>
    </row>
    <row r="210" s="16" customFormat="1">
      <c r="A210" s="16"/>
      <c r="B210" s="266"/>
      <c r="C210" s="267"/>
      <c r="D210" s="235" t="s">
        <v>208</v>
      </c>
      <c r="E210" s="268" t="s">
        <v>19</v>
      </c>
      <c r="F210" s="269" t="s">
        <v>3260</v>
      </c>
      <c r="G210" s="267"/>
      <c r="H210" s="270">
        <v>63</v>
      </c>
      <c r="I210" s="271"/>
      <c r="J210" s="267"/>
      <c r="K210" s="267"/>
      <c r="L210" s="272"/>
      <c r="M210" s="273"/>
      <c r="N210" s="274"/>
      <c r="O210" s="274"/>
      <c r="P210" s="274"/>
      <c r="Q210" s="274"/>
      <c r="R210" s="274"/>
      <c r="S210" s="274"/>
      <c r="T210" s="275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T210" s="276" t="s">
        <v>208</v>
      </c>
      <c r="AU210" s="276" t="s">
        <v>81</v>
      </c>
      <c r="AV210" s="16" t="s">
        <v>226</v>
      </c>
      <c r="AW210" s="16" t="s">
        <v>33</v>
      </c>
      <c r="AX210" s="16" t="s">
        <v>72</v>
      </c>
      <c r="AY210" s="276" t="s">
        <v>196</v>
      </c>
    </row>
    <row r="211" s="14" customFormat="1">
      <c r="A211" s="14"/>
      <c r="B211" s="244"/>
      <c r="C211" s="245"/>
      <c r="D211" s="235" t="s">
        <v>208</v>
      </c>
      <c r="E211" s="246" t="s">
        <v>19</v>
      </c>
      <c r="F211" s="247" t="s">
        <v>3261</v>
      </c>
      <c r="G211" s="245"/>
      <c r="H211" s="248">
        <v>15.75</v>
      </c>
      <c r="I211" s="249"/>
      <c r="J211" s="245"/>
      <c r="K211" s="245"/>
      <c r="L211" s="250"/>
      <c r="M211" s="251"/>
      <c r="N211" s="252"/>
      <c r="O211" s="252"/>
      <c r="P211" s="252"/>
      <c r="Q211" s="252"/>
      <c r="R211" s="252"/>
      <c r="S211" s="252"/>
      <c r="T211" s="253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4" t="s">
        <v>208</v>
      </c>
      <c r="AU211" s="254" t="s">
        <v>81</v>
      </c>
      <c r="AV211" s="14" t="s">
        <v>81</v>
      </c>
      <c r="AW211" s="14" t="s">
        <v>33</v>
      </c>
      <c r="AX211" s="14" t="s">
        <v>72</v>
      </c>
      <c r="AY211" s="254" t="s">
        <v>196</v>
      </c>
    </row>
    <row r="212" s="16" customFormat="1">
      <c r="A212" s="16"/>
      <c r="B212" s="266"/>
      <c r="C212" s="267"/>
      <c r="D212" s="235" t="s">
        <v>208</v>
      </c>
      <c r="E212" s="268" t="s">
        <v>19</v>
      </c>
      <c r="F212" s="269" t="s">
        <v>827</v>
      </c>
      <c r="G212" s="267"/>
      <c r="H212" s="270">
        <v>15.75</v>
      </c>
      <c r="I212" s="271"/>
      <c r="J212" s="267"/>
      <c r="K212" s="267"/>
      <c r="L212" s="272"/>
      <c r="M212" s="273"/>
      <c r="N212" s="274"/>
      <c r="O212" s="274"/>
      <c r="P212" s="274"/>
      <c r="Q212" s="274"/>
      <c r="R212" s="274"/>
      <c r="S212" s="274"/>
      <c r="T212" s="275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T212" s="276" t="s">
        <v>208</v>
      </c>
      <c r="AU212" s="276" t="s">
        <v>81</v>
      </c>
      <c r="AV212" s="16" t="s">
        <v>226</v>
      </c>
      <c r="AW212" s="16" t="s">
        <v>33</v>
      </c>
      <c r="AX212" s="16" t="s">
        <v>79</v>
      </c>
      <c r="AY212" s="276" t="s">
        <v>196</v>
      </c>
    </row>
    <row r="213" s="2" customFormat="1" ht="21.75" customHeight="1">
      <c r="A213" s="41"/>
      <c r="B213" s="42"/>
      <c r="C213" s="215" t="s">
        <v>226</v>
      </c>
      <c r="D213" s="215" t="s">
        <v>199</v>
      </c>
      <c r="E213" s="216" t="s">
        <v>2489</v>
      </c>
      <c r="F213" s="217" t="s">
        <v>2490</v>
      </c>
      <c r="G213" s="218" t="s">
        <v>202</v>
      </c>
      <c r="H213" s="219">
        <v>15.75</v>
      </c>
      <c r="I213" s="220"/>
      <c r="J213" s="221">
        <f>ROUND(I213*H213,2)</f>
        <v>0</v>
      </c>
      <c r="K213" s="217" t="s">
        <v>203</v>
      </c>
      <c r="L213" s="47"/>
      <c r="M213" s="222" t="s">
        <v>19</v>
      </c>
      <c r="N213" s="223" t="s">
        <v>43</v>
      </c>
      <c r="O213" s="87"/>
      <c r="P213" s="224">
        <f>O213*H213</f>
        <v>0</v>
      </c>
      <c r="Q213" s="224">
        <v>0</v>
      </c>
      <c r="R213" s="224">
        <f>Q213*H213</f>
        <v>0</v>
      </c>
      <c r="S213" s="224">
        <v>0</v>
      </c>
      <c r="T213" s="225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6" t="s">
        <v>204</v>
      </c>
      <c r="AT213" s="226" t="s">
        <v>199</v>
      </c>
      <c r="AU213" s="226" t="s">
        <v>81</v>
      </c>
      <c r="AY213" s="20" t="s">
        <v>196</v>
      </c>
      <c r="BE213" s="227">
        <f>IF(N213="základní",J213,0)</f>
        <v>0</v>
      </c>
      <c r="BF213" s="227">
        <f>IF(N213="snížená",J213,0)</f>
        <v>0</v>
      </c>
      <c r="BG213" s="227">
        <f>IF(N213="zákl. přenesená",J213,0)</f>
        <v>0</v>
      </c>
      <c r="BH213" s="227">
        <f>IF(N213="sníž. přenesená",J213,0)</f>
        <v>0</v>
      </c>
      <c r="BI213" s="227">
        <f>IF(N213="nulová",J213,0)</f>
        <v>0</v>
      </c>
      <c r="BJ213" s="20" t="s">
        <v>79</v>
      </c>
      <c r="BK213" s="227">
        <f>ROUND(I213*H213,2)</f>
        <v>0</v>
      </c>
      <c r="BL213" s="20" t="s">
        <v>204</v>
      </c>
      <c r="BM213" s="226" t="s">
        <v>3262</v>
      </c>
    </row>
    <row r="214" s="2" customFormat="1">
      <c r="A214" s="41"/>
      <c r="B214" s="42"/>
      <c r="C214" s="43"/>
      <c r="D214" s="228" t="s">
        <v>206</v>
      </c>
      <c r="E214" s="43"/>
      <c r="F214" s="229" t="s">
        <v>2492</v>
      </c>
      <c r="G214" s="43"/>
      <c r="H214" s="43"/>
      <c r="I214" s="230"/>
      <c r="J214" s="43"/>
      <c r="K214" s="43"/>
      <c r="L214" s="47"/>
      <c r="M214" s="231"/>
      <c r="N214" s="232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206</v>
      </c>
      <c r="AU214" s="20" t="s">
        <v>81</v>
      </c>
    </row>
    <row r="215" s="13" customFormat="1">
      <c r="A215" s="13"/>
      <c r="B215" s="233"/>
      <c r="C215" s="234"/>
      <c r="D215" s="235" t="s">
        <v>208</v>
      </c>
      <c r="E215" s="236" t="s">
        <v>19</v>
      </c>
      <c r="F215" s="237" t="s">
        <v>3258</v>
      </c>
      <c r="G215" s="234"/>
      <c r="H215" s="236" t="s">
        <v>19</v>
      </c>
      <c r="I215" s="238"/>
      <c r="J215" s="234"/>
      <c r="K215" s="234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208</v>
      </c>
      <c r="AU215" s="243" t="s">
        <v>81</v>
      </c>
      <c r="AV215" s="13" t="s">
        <v>79</v>
      </c>
      <c r="AW215" s="13" t="s">
        <v>33</v>
      </c>
      <c r="AX215" s="13" t="s">
        <v>72</v>
      </c>
      <c r="AY215" s="243" t="s">
        <v>196</v>
      </c>
    </row>
    <row r="216" s="13" customFormat="1">
      <c r="A216" s="13"/>
      <c r="B216" s="233"/>
      <c r="C216" s="234"/>
      <c r="D216" s="235" t="s">
        <v>208</v>
      </c>
      <c r="E216" s="236" t="s">
        <v>19</v>
      </c>
      <c r="F216" s="237" t="s">
        <v>3259</v>
      </c>
      <c r="G216" s="234"/>
      <c r="H216" s="236" t="s">
        <v>19</v>
      </c>
      <c r="I216" s="238"/>
      <c r="J216" s="234"/>
      <c r="K216" s="234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208</v>
      </c>
      <c r="AU216" s="243" t="s">
        <v>81</v>
      </c>
      <c r="AV216" s="13" t="s">
        <v>79</v>
      </c>
      <c r="AW216" s="13" t="s">
        <v>33</v>
      </c>
      <c r="AX216" s="13" t="s">
        <v>72</v>
      </c>
      <c r="AY216" s="243" t="s">
        <v>196</v>
      </c>
    </row>
    <row r="217" s="13" customFormat="1">
      <c r="A217" s="13"/>
      <c r="B217" s="233"/>
      <c r="C217" s="234"/>
      <c r="D217" s="235" t="s">
        <v>208</v>
      </c>
      <c r="E217" s="236" t="s">
        <v>19</v>
      </c>
      <c r="F217" s="237" t="s">
        <v>3233</v>
      </c>
      <c r="G217" s="234"/>
      <c r="H217" s="236" t="s">
        <v>19</v>
      </c>
      <c r="I217" s="238"/>
      <c r="J217" s="234"/>
      <c r="K217" s="234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208</v>
      </c>
      <c r="AU217" s="243" t="s">
        <v>81</v>
      </c>
      <c r="AV217" s="13" t="s">
        <v>79</v>
      </c>
      <c r="AW217" s="13" t="s">
        <v>33</v>
      </c>
      <c r="AX217" s="13" t="s">
        <v>72</v>
      </c>
      <c r="AY217" s="243" t="s">
        <v>196</v>
      </c>
    </row>
    <row r="218" s="13" customFormat="1">
      <c r="A218" s="13"/>
      <c r="B218" s="233"/>
      <c r="C218" s="234"/>
      <c r="D218" s="235" t="s">
        <v>208</v>
      </c>
      <c r="E218" s="236" t="s">
        <v>19</v>
      </c>
      <c r="F218" s="237" t="s">
        <v>3234</v>
      </c>
      <c r="G218" s="234"/>
      <c r="H218" s="236" t="s">
        <v>19</v>
      </c>
      <c r="I218" s="238"/>
      <c r="J218" s="234"/>
      <c r="K218" s="234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208</v>
      </c>
      <c r="AU218" s="243" t="s">
        <v>81</v>
      </c>
      <c r="AV218" s="13" t="s">
        <v>79</v>
      </c>
      <c r="AW218" s="13" t="s">
        <v>33</v>
      </c>
      <c r="AX218" s="13" t="s">
        <v>72</v>
      </c>
      <c r="AY218" s="243" t="s">
        <v>196</v>
      </c>
    </row>
    <row r="219" s="13" customFormat="1">
      <c r="A219" s="13"/>
      <c r="B219" s="233"/>
      <c r="C219" s="234"/>
      <c r="D219" s="235" t="s">
        <v>208</v>
      </c>
      <c r="E219" s="236" t="s">
        <v>19</v>
      </c>
      <c r="F219" s="237" t="s">
        <v>3235</v>
      </c>
      <c r="G219" s="234"/>
      <c r="H219" s="236" t="s">
        <v>19</v>
      </c>
      <c r="I219" s="238"/>
      <c r="J219" s="234"/>
      <c r="K219" s="234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208</v>
      </c>
      <c r="AU219" s="243" t="s">
        <v>81</v>
      </c>
      <c r="AV219" s="13" t="s">
        <v>79</v>
      </c>
      <c r="AW219" s="13" t="s">
        <v>33</v>
      </c>
      <c r="AX219" s="13" t="s">
        <v>72</v>
      </c>
      <c r="AY219" s="243" t="s">
        <v>196</v>
      </c>
    </row>
    <row r="220" s="13" customFormat="1">
      <c r="A220" s="13"/>
      <c r="B220" s="233"/>
      <c r="C220" s="234"/>
      <c r="D220" s="235" t="s">
        <v>208</v>
      </c>
      <c r="E220" s="236" t="s">
        <v>19</v>
      </c>
      <c r="F220" s="237" t="s">
        <v>401</v>
      </c>
      <c r="G220" s="234"/>
      <c r="H220" s="236" t="s">
        <v>19</v>
      </c>
      <c r="I220" s="238"/>
      <c r="J220" s="234"/>
      <c r="K220" s="234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208</v>
      </c>
      <c r="AU220" s="243" t="s">
        <v>81</v>
      </c>
      <c r="AV220" s="13" t="s">
        <v>79</v>
      </c>
      <c r="AW220" s="13" t="s">
        <v>33</v>
      </c>
      <c r="AX220" s="13" t="s">
        <v>72</v>
      </c>
      <c r="AY220" s="243" t="s">
        <v>196</v>
      </c>
    </row>
    <row r="221" s="14" customFormat="1">
      <c r="A221" s="14"/>
      <c r="B221" s="244"/>
      <c r="C221" s="245"/>
      <c r="D221" s="235" t="s">
        <v>208</v>
      </c>
      <c r="E221" s="246" t="s">
        <v>19</v>
      </c>
      <c r="F221" s="247" t="s">
        <v>550</v>
      </c>
      <c r="G221" s="245"/>
      <c r="H221" s="248">
        <v>37</v>
      </c>
      <c r="I221" s="249"/>
      <c r="J221" s="245"/>
      <c r="K221" s="245"/>
      <c r="L221" s="250"/>
      <c r="M221" s="251"/>
      <c r="N221" s="252"/>
      <c r="O221" s="252"/>
      <c r="P221" s="252"/>
      <c r="Q221" s="252"/>
      <c r="R221" s="252"/>
      <c r="S221" s="252"/>
      <c r="T221" s="253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4" t="s">
        <v>208</v>
      </c>
      <c r="AU221" s="254" t="s">
        <v>81</v>
      </c>
      <c r="AV221" s="14" t="s">
        <v>81</v>
      </c>
      <c r="AW221" s="14" t="s">
        <v>33</v>
      </c>
      <c r="AX221" s="14" t="s">
        <v>72</v>
      </c>
      <c r="AY221" s="254" t="s">
        <v>196</v>
      </c>
    </row>
    <row r="222" s="13" customFormat="1">
      <c r="A222" s="13"/>
      <c r="B222" s="233"/>
      <c r="C222" s="234"/>
      <c r="D222" s="235" t="s">
        <v>208</v>
      </c>
      <c r="E222" s="236" t="s">
        <v>19</v>
      </c>
      <c r="F222" s="237" t="s">
        <v>3236</v>
      </c>
      <c r="G222" s="234"/>
      <c r="H222" s="236" t="s">
        <v>19</v>
      </c>
      <c r="I222" s="238"/>
      <c r="J222" s="234"/>
      <c r="K222" s="234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208</v>
      </c>
      <c r="AU222" s="243" t="s">
        <v>81</v>
      </c>
      <c r="AV222" s="13" t="s">
        <v>79</v>
      </c>
      <c r="AW222" s="13" t="s">
        <v>33</v>
      </c>
      <c r="AX222" s="13" t="s">
        <v>72</v>
      </c>
      <c r="AY222" s="243" t="s">
        <v>196</v>
      </c>
    </row>
    <row r="223" s="13" customFormat="1">
      <c r="A223" s="13"/>
      <c r="B223" s="233"/>
      <c r="C223" s="234"/>
      <c r="D223" s="235" t="s">
        <v>208</v>
      </c>
      <c r="E223" s="236" t="s">
        <v>19</v>
      </c>
      <c r="F223" s="237" t="s">
        <v>3237</v>
      </c>
      <c r="G223" s="234"/>
      <c r="H223" s="236" t="s">
        <v>19</v>
      </c>
      <c r="I223" s="238"/>
      <c r="J223" s="234"/>
      <c r="K223" s="234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208</v>
      </c>
      <c r="AU223" s="243" t="s">
        <v>81</v>
      </c>
      <c r="AV223" s="13" t="s">
        <v>79</v>
      </c>
      <c r="AW223" s="13" t="s">
        <v>33</v>
      </c>
      <c r="AX223" s="13" t="s">
        <v>72</v>
      </c>
      <c r="AY223" s="243" t="s">
        <v>196</v>
      </c>
    </row>
    <row r="224" s="13" customFormat="1">
      <c r="A224" s="13"/>
      <c r="B224" s="233"/>
      <c r="C224" s="234"/>
      <c r="D224" s="235" t="s">
        <v>208</v>
      </c>
      <c r="E224" s="236" t="s">
        <v>19</v>
      </c>
      <c r="F224" s="237" t="s">
        <v>3238</v>
      </c>
      <c r="G224" s="234"/>
      <c r="H224" s="236" t="s">
        <v>19</v>
      </c>
      <c r="I224" s="238"/>
      <c r="J224" s="234"/>
      <c r="K224" s="234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208</v>
      </c>
      <c r="AU224" s="243" t="s">
        <v>81</v>
      </c>
      <c r="AV224" s="13" t="s">
        <v>79</v>
      </c>
      <c r="AW224" s="13" t="s">
        <v>33</v>
      </c>
      <c r="AX224" s="13" t="s">
        <v>72</v>
      </c>
      <c r="AY224" s="243" t="s">
        <v>196</v>
      </c>
    </row>
    <row r="225" s="13" customFormat="1">
      <c r="A225" s="13"/>
      <c r="B225" s="233"/>
      <c r="C225" s="234"/>
      <c r="D225" s="235" t="s">
        <v>208</v>
      </c>
      <c r="E225" s="236" t="s">
        <v>19</v>
      </c>
      <c r="F225" s="237" t="s">
        <v>487</v>
      </c>
      <c r="G225" s="234"/>
      <c r="H225" s="236" t="s">
        <v>19</v>
      </c>
      <c r="I225" s="238"/>
      <c r="J225" s="234"/>
      <c r="K225" s="234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208</v>
      </c>
      <c r="AU225" s="243" t="s">
        <v>81</v>
      </c>
      <c r="AV225" s="13" t="s">
        <v>79</v>
      </c>
      <c r="AW225" s="13" t="s">
        <v>33</v>
      </c>
      <c r="AX225" s="13" t="s">
        <v>72</v>
      </c>
      <c r="AY225" s="243" t="s">
        <v>196</v>
      </c>
    </row>
    <row r="226" s="14" customFormat="1">
      <c r="A226" s="14"/>
      <c r="B226" s="244"/>
      <c r="C226" s="245"/>
      <c r="D226" s="235" t="s">
        <v>208</v>
      </c>
      <c r="E226" s="246" t="s">
        <v>19</v>
      </c>
      <c r="F226" s="247" t="s">
        <v>81</v>
      </c>
      <c r="G226" s="245"/>
      <c r="H226" s="248">
        <v>2</v>
      </c>
      <c r="I226" s="249"/>
      <c r="J226" s="245"/>
      <c r="K226" s="245"/>
      <c r="L226" s="250"/>
      <c r="M226" s="251"/>
      <c r="N226" s="252"/>
      <c r="O226" s="252"/>
      <c r="P226" s="252"/>
      <c r="Q226" s="252"/>
      <c r="R226" s="252"/>
      <c r="S226" s="252"/>
      <c r="T226" s="25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4" t="s">
        <v>208</v>
      </c>
      <c r="AU226" s="254" t="s">
        <v>81</v>
      </c>
      <c r="AV226" s="14" t="s">
        <v>81</v>
      </c>
      <c r="AW226" s="14" t="s">
        <v>33</v>
      </c>
      <c r="AX226" s="14" t="s">
        <v>72</v>
      </c>
      <c r="AY226" s="254" t="s">
        <v>196</v>
      </c>
    </row>
    <row r="227" s="13" customFormat="1">
      <c r="A227" s="13"/>
      <c r="B227" s="233"/>
      <c r="C227" s="234"/>
      <c r="D227" s="235" t="s">
        <v>208</v>
      </c>
      <c r="E227" s="236" t="s">
        <v>19</v>
      </c>
      <c r="F227" s="237" t="s">
        <v>3236</v>
      </c>
      <c r="G227" s="234"/>
      <c r="H227" s="236" t="s">
        <v>19</v>
      </c>
      <c r="I227" s="238"/>
      <c r="J227" s="234"/>
      <c r="K227" s="234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208</v>
      </c>
      <c r="AU227" s="243" t="s">
        <v>81</v>
      </c>
      <c r="AV227" s="13" t="s">
        <v>79</v>
      </c>
      <c r="AW227" s="13" t="s">
        <v>33</v>
      </c>
      <c r="AX227" s="13" t="s">
        <v>72</v>
      </c>
      <c r="AY227" s="243" t="s">
        <v>196</v>
      </c>
    </row>
    <row r="228" s="13" customFormat="1">
      <c r="A228" s="13"/>
      <c r="B228" s="233"/>
      <c r="C228" s="234"/>
      <c r="D228" s="235" t="s">
        <v>208</v>
      </c>
      <c r="E228" s="236" t="s">
        <v>19</v>
      </c>
      <c r="F228" s="237" t="s">
        <v>3237</v>
      </c>
      <c r="G228" s="234"/>
      <c r="H228" s="236" t="s">
        <v>19</v>
      </c>
      <c r="I228" s="238"/>
      <c r="J228" s="234"/>
      <c r="K228" s="234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208</v>
      </c>
      <c r="AU228" s="243" t="s">
        <v>81</v>
      </c>
      <c r="AV228" s="13" t="s">
        <v>79</v>
      </c>
      <c r="AW228" s="13" t="s">
        <v>33</v>
      </c>
      <c r="AX228" s="13" t="s">
        <v>72</v>
      </c>
      <c r="AY228" s="243" t="s">
        <v>196</v>
      </c>
    </row>
    <row r="229" s="13" customFormat="1">
      <c r="A229" s="13"/>
      <c r="B229" s="233"/>
      <c r="C229" s="234"/>
      <c r="D229" s="235" t="s">
        <v>208</v>
      </c>
      <c r="E229" s="236" t="s">
        <v>19</v>
      </c>
      <c r="F229" s="237" t="s">
        <v>3238</v>
      </c>
      <c r="G229" s="234"/>
      <c r="H229" s="236" t="s">
        <v>19</v>
      </c>
      <c r="I229" s="238"/>
      <c r="J229" s="234"/>
      <c r="K229" s="234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208</v>
      </c>
      <c r="AU229" s="243" t="s">
        <v>81</v>
      </c>
      <c r="AV229" s="13" t="s">
        <v>79</v>
      </c>
      <c r="AW229" s="13" t="s">
        <v>33</v>
      </c>
      <c r="AX229" s="13" t="s">
        <v>72</v>
      </c>
      <c r="AY229" s="243" t="s">
        <v>196</v>
      </c>
    </row>
    <row r="230" s="13" customFormat="1">
      <c r="A230" s="13"/>
      <c r="B230" s="233"/>
      <c r="C230" s="234"/>
      <c r="D230" s="235" t="s">
        <v>208</v>
      </c>
      <c r="E230" s="236" t="s">
        <v>19</v>
      </c>
      <c r="F230" s="237" t="s">
        <v>401</v>
      </c>
      <c r="G230" s="234"/>
      <c r="H230" s="236" t="s">
        <v>19</v>
      </c>
      <c r="I230" s="238"/>
      <c r="J230" s="234"/>
      <c r="K230" s="234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208</v>
      </c>
      <c r="AU230" s="243" t="s">
        <v>81</v>
      </c>
      <c r="AV230" s="13" t="s">
        <v>79</v>
      </c>
      <c r="AW230" s="13" t="s">
        <v>33</v>
      </c>
      <c r="AX230" s="13" t="s">
        <v>72</v>
      </c>
      <c r="AY230" s="243" t="s">
        <v>196</v>
      </c>
    </row>
    <row r="231" s="14" customFormat="1">
      <c r="A231" s="14"/>
      <c r="B231" s="244"/>
      <c r="C231" s="245"/>
      <c r="D231" s="235" t="s">
        <v>208</v>
      </c>
      <c r="E231" s="246" t="s">
        <v>19</v>
      </c>
      <c r="F231" s="247" t="s">
        <v>261</v>
      </c>
      <c r="G231" s="245"/>
      <c r="H231" s="248">
        <v>6</v>
      </c>
      <c r="I231" s="249"/>
      <c r="J231" s="245"/>
      <c r="K231" s="245"/>
      <c r="L231" s="250"/>
      <c r="M231" s="251"/>
      <c r="N231" s="252"/>
      <c r="O231" s="252"/>
      <c r="P231" s="252"/>
      <c r="Q231" s="252"/>
      <c r="R231" s="252"/>
      <c r="S231" s="252"/>
      <c r="T231" s="25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4" t="s">
        <v>208</v>
      </c>
      <c r="AU231" s="254" t="s">
        <v>81</v>
      </c>
      <c r="AV231" s="14" t="s">
        <v>81</v>
      </c>
      <c r="AW231" s="14" t="s">
        <v>33</v>
      </c>
      <c r="AX231" s="14" t="s">
        <v>72</v>
      </c>
      <c r="AY231" s="254" t="s">
        <v>196</v>
      </c>
    </row>
    <row r="232" s="13" customFormat="1">
      <c r="A232" s="13"/>
      <c r="B232" s="233"/>
      <c r="C232" s="234"/>
      <c r="D232" s="235" t="s">
        <v>208</v>
      </c>
      <c r="E232" s="236" t="s">
        <v>19</v>
      </c>
      <c r="F232" s="237" t="s">
        <v>3236</v>
      </c>
      <c r="G232" s="234"/>
      <c r="H232" s="236" t="s">
        <v>19</v>
      </c>
      <c r="I232" s="238"/>
      <c r="J232" s="234"/>
      <c r="K232" s="234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208</v>
      </c>
      <c r="AU232" s="243" t="s">
        <v>81</v>
      </c>
      <c r="AV232" s="13" t="s">
        <v>79</v>
      </c>
      <c r="AW232" s="13" t="s">
        <v>33</v>
      </c>
      <c r="AX232" s="13" t="s">
        <v>72</v>
      </c>
      <c r="AY232" s="243" t="s">
        <v>196</v>
      </c>
    </row>
    <row r="233" s="13" customFormat="1">
      <c r="A233" s="13"/>
      <c r="B233" s="233"/>
      <c r="C233" s="234"/>
      <c r="D233" s="235" t="s">
        <v>208</v>
      </c>
      <c r="E233" s="236" t="s">
        <v>19</v>
      </c>
      <c r="F233" s="237" t="s">
        <v>3239</v>
      </c>
      <c r="G233" s="234"/>
      <c r="H233" s="236" t="s">
        <v>19</v>
      </c>
      <c r="I233" s="238"/>
      <c r="J233" s="234"/>
      <c r="K233" s="234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208</v>
      </c>
      <c r="AU233" s="243" t="s">
        <v>81</v>
      </c>
      <c r="AV233" s="13" t="s">
        <v>79</v>
      </c>
      <c r="AW233" s="13" t="s">
        <v>33</v>
      </c>
      <c r="AX233" s="13" t="s">
        <v>72</v>
      </c>
      <c r="AY233" s="243" t="s">
        <v>196</v>
      </c>
    </row>
    <row r="234" s="13" customFormat="1">
      <c r="A234" s="13"/>
      <c r="B234" s="233"/>
      <c r="C234" s="234"/>
      <c r="D234" s="235" t="s">
        <v>208</v>
      </c>
      <c r="E234" s="236" t="s">
        <v>19</v>
      </c>
      <c r="F234" s="237" t="s">
        <v>3240</v>
      </c>
      <c r="G234" s="234"/>
      <c r="H234" s="236" t="s">
        <v>19</v>
      </c>
      <c r="I234" s="238"/>
      <c r="J234" s="234"/>
      <c r="K234" s="234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208</v>
      </c>
      <c r="AU234" s="243" t="s">
        <v>81</v>
      </c>
      <c r="AV234" s="13" t="s">
        <v>79</v>
      </c>
      <c r="AW234" s="13" t="s">
        <v>33</v>
      </c>
      <c r="AX234" s="13" t="s">
        <v>72</v>
      </c>
      <c r="AY234" s="243" t="s">
        <v>196</v>
      </c>
    </row>
    <row r="235" s="13" customFormat="1">
      <c r="A235" s="13"/>
      <c r="B235" s="233"/>
      <c r="C235" s="234"/>
      <c r="D235" s="235" t="s">
        <v>208</v>
      </c>
      <c r="E235" s="236" t="s">
        <v>19</v>
      </c>
      <c r="F235" s="237" t="s">
        <v>487</v>
      </c>
      <c r="G235" s="234"/>
      <c r="H235" s="236" t="s">
        <v>19</v>
      </c>
      <c r="I235" s="238"/>
      <c r="J235" s="234"/>
      <c r="K235" s="234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208</v>
      </c>
      <c r="AU235" s="243" t="s">
        <v>81</v>
      </c>
      <c r="AV235" s="13" t="s">
        <v>79</v>
      </c>
      <c r="AW235" s="13" t="s">
        <v>33</v>
      </c>
      <c r="AX235" s="13" t="s">
        <v>72</v>
      </c>
      <c r="AY235" s="243" t="s">
        <v>196</v>
      </c>
    </row>
    <row r="236" s="14" customFormat="1">
      <c r="A236" s="14"/>
      <c r="B236" s="244"/>
      <c r="C236" s="245"/>
      <c r="D236" s="235" t="s">
        <v>208</v>
      </c>
      <c r="E236" s="246" t="s">
        <v>19</v>
      </c>
      <c r="F236" s="247" t="s">
        <v>79</v>
      </c>
      <c r="G236" s="245"/>
      <c r="H236" s="248">
        <v>1</v>
      </c>
      <c r="I236" s="249"/>
      <c r="J236" s="245"/>
      <c r="K236" s="245"/>
      <c r="L236" s="250"/>
      <c r="M236" s="251"/>
      <c r="N236" s="252"/>
      <c r="O236" s="252"/>
      <c r="P236" s="252"/>
      <c r="Q236" s="252"/>
      <c r="R236" s="252"/>
      <c r="S236" s="252"/>
      <c r="T236" s="253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4" t="s">
        <v>208</v>
      </c>
      <c r="AU236" s="254" t="s">
        <v>81</v>
      </c>
      <c r="AV236" s="14" t="s">
        <v>81</v>
      </c>
      <c r="AW236" s="14" t="s">
        <v>33</v>
      </c>
      <c r="AX236" s="14" t="s">
        <v>72</v>
      </c>
      <c r="AY236" s="254" t="s">
        <v>196</v>
      </c>
    </row>
    <row r="237" s="13" customFormat="1">
      <c r="A237" s="13"/>
      <c r="B237" s="233"/>
      <c r="C237" s="234"/>
      <c r="D237" s="235" t="s">
        <v>208</v>
      </c>
      <c r="E237" s="236" t="s">
        <v>19</v>
      </c>
      <c r="F237" s="237" t="s">
        <v>3236</v>
      </c>
      <c r="G237" s="234"/>
      <c r="H237" s="236" t="s">
        <v>19</v>
      </c>
      <c r="I237" s="238"/>
      <c r="J237" s="234"/>
      <c r="K237" s="234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208</v>
      </c>
      <c r="AU237" s="243" t="s">
        <v>81</v>
      </c>
      <c r="AV237" s="13" t="s">
        <v>79</v>
      </c>
      <c r="AW237" s="13" t="s">
        <v>33</v>
      </c>
      <c r="AX237" s="13" t="s">
        <v>72</v>
      </c>
      <c r="AY237" s="243" t="s">
        <v>196</v>
      </c>
    </row>
    <row r="238" s="13" customFormat="1">
      <c r="A238" s="13"/>
      <c r="B238" s="233"/>
      <c r="C238" s="234"/>
      <c r="D238" s="235" t="s">
        <v>208</v>
      </c>
      <c r="E238" s="236" t="s">
        <v>19</v>
      </c>
      <c r="F238" s="237" t="s">
        <v>3239</v>
      </c>
      <c r="G238" s="234"/>
      <c r="H238" s="236" t="s">
        <v>19</v>
      </c>
      <c r="I238" s="238"/>
      <c r="J238" s="234"/>
      <c r="K238" s="234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208</v>
      </c>
      <c r="AU238" s="243" t="s">
        <v>81</v>
      </c>
      <c r="AV238" s="13" t="s">
        <v>79</v>
      </c>
      <c r="AW238" s="13" t="s">
        <v>33</v>
      </c>
      <c r="AX238" s="13" t="s">
        <v>72</v>
      </c>
      <c r="AY238" s="243" t="s">
        <v>196</v>
      </c>
    </row>
    <row r="239" s="13" customFormat="1">
      <c r="A239" s="13"/>
      <c r="B239" s="233"/>
      <c r="C239" s="234"/>
      <c r="D239" s="235" t="s">
        <v>208</v>
      </c>
      <c r="E239" s="236" t="s">
        <v>19</v>
      </c>
      <c r="F239" s="237" t="s">
        <v>3240</v>
      </c>
      <c r="G239" s="234"/>
      <c r="H239" s="236" t="s">
        <v>19</v>
      </c>
      <c r="I239" s="238"/>
      <c r="J239" s="234"/>
      <c r="K239" s="234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208</v>
      </c>
      <c r="AU239" s="243" t="s">
        <v>81</v>
      </c>
      <c r="AV239" s="13" t="s">
        <v>79</v>
      </c>
      <c r="AW239" s="13" t="s">
        <v>33</v>
      </c>
      <c r="AX239" s="13" t="s">
        <v>72</v>
      </c>
      <c r="AY239" s="243" t="s">
        <v>196</v>
      </c>
    </row>
    <row r="240" s="13" customFormat="1">
      <c r="A240" s="13"/>
      <c r="B240" s="233"/>
      <c r="C240" s="234"/>
      <c r="D240" s="235" t="s">
        <v>208</v>
      </c>
      <c r="E240" s="236" t="s">
        <v>19</v>
      </c>
      <c r="F240" s="237" t="s">
        <v>401</v>
      </c>
      <c r="G240" s="234"/>
      <c r="H240" s="236" t="s">
        <v>19</v>
      </c>
      <c r="I240" s="238"/>
      <c r="J240" s="234"/>
      <c r="K240" s="234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208</v>
      </c>
      <c r="AU240" s="243" t="s">
        <v>81</v>
      </c>
      <c r="AV240" s="13" t="s">
        <v>79</v>
      </c>
      <c r="AW240" s="13" t="s">
        <v>33</v>
      </c>
      <c r="AX240" s="13" t="s">
        <v>72</v>
      </c>
      <c r="AY240" s="243" t="s">
        <v>196</v>
      </c>
    </row>
    <row r="241" s="14" customFormat="1">
      <c r="A241" s="14"/>
      <c r="B241" s="244"/>
      <c r="C241" s="245"/>
      <c r="D241" s="235" t="s">
        <v>208</v>
      </c>
      <c r="E241" s="246" t="s">
        <v>19</v>
      </c>
      <c r="F241" s="247" t="s">
        <v>226</v>
      </c>
      <c r="G241" s="245"/>
      <c r="H241" s="248">
        <v>3</v>
      </c>
      <c r="I241" s="249"/>
      <c r="J241" s="245"/>
      <c r="K241" s="245"/>
      <c r="L241" s="250"/>
      <c r="M241" s="251"/>
      <c r="N241" s="252"/>
      <c r="O241" s="252"/>
      <c r="P241" s="252"/>
      <c r="Q241" s="252"/>
      <c r="R241" s="252"/>
      <c r="S241" s="252"/>
      <c r="T241" s="253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4" t="s">
        <v>208</v>
      </c>
      <c r="AU241" s="254" t="s">
        <v>81</v>
      </c>
      <c r="AV241" s="14" t="s">
        <v>81</v>
      </c>
      <c r="AW241" s="14" t="s">
        <v>33</v>
      </c>
      <c r="AX241" s="14" t="s">
        <v>72</v>
      </c>
      <c r="AY241" s="254" t="s">
        <v>196</v>
      </c>
    </row>
    <row r="242" s="13" customFormat="1">
      <c r="A242" s="13"/>
      <c r="B242" s="233"/>
      <c r="C242" s="234"/>
      <c r="D242" s="235" t="s">
        <v>208</v>
      </c>
      <c r="E242" s="236" t="s">
        <v>19</v>
      </c>
      <c r="F242" s="237" t="s">
        <v>3236</v>
      </c>
      <c r="G242" s="234"/>
      <c r="H242" s="236" t="s">
        <v>19</v>
      </c>
      <c r="I242" s="238"/>
      <c r="J242" s="234"/>
      <c r="K242" s="234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208</v>
      </c>
      <c r="AU242" s="243" t="s">
        <v>81</v>
      </c>
      <c r="AV242" s="13" t="s">
        <v>79</v>
      </c>
      <c r="AW242" s="13" t="s">
        <v>33</v>
      </c>
      <c r="AX242" s="13" t="s">
        <v>72</v>
      </c>
      <c r="AY242" s="243" t="s">
        <v>196</v>
      </c>
    </row>
    <row r="243" s="13" customFormat="1">
      <c r="A243" s="13"/>
      <c r="B243" s="233"/>
      <c r="C243" s="234"/>
      <c r="D243" s="235" t="s">
        <v>208</v>
      </c>
      <c r="E243" s="236" t="s">
        <v>19</v>
      </c>
      <c r="F243" s="237" t="s">
        <v>3241</v>
      </c>
      <c r="G243" s="234"/>
      <c r="H243" s="236" t="s">
        <v>19</v>
      </c>
      <c r="I243" s="238"/>
      <c r="J243" s="234"/>
      <c r="K243" s="234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208</v>
      </c>
      <c r="AU243" s="243" t="s">
        <v>81</v>
      </c>
      <c r="AV243" s="13" t="s">
        <v>79</v>
      </c>
      <c r="AW243" s="13" t="s">
        <v>33</v>
      </c>
      <c r="AX243" s="13" t="s">
        <v>72</v>
      </c>
      <c r="AY243" s="243" t="s">
        <v>196</v>
      </c>
    </row>
    <row r="244" s="13" customFormat="1">
      <c r="A244" s="13"/>
      <c r="B244" s="233"/>
      <c r="C244" s="234"/>
      <c r="D244" s="235" t="s">
        <v>208</v>
      </c>
      <c r="E244" s="236" t="s">
        <v>19</v>
      </c>
      <c r="F244" s="237" t="s">
        <v>3242</v>
      </c>
      <c r="G244" s="234"/>
      <c r="H244" s="236" t="s">
        <v>19</v>
      </c>
      <c r="I244" s="238"/>
      <c r="J244" s="234"/>
      <c r="K244" s="234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208</v>
      </c>
      <c r="AU244" s="243" t="s">
        <v>81</v>
      </c>
      <c r="AV244" s="13" t="s">
        <v>79</v>
      </c>
      <c r="AW244" s="13" t="s">
        <v>33</v>
      </c>
      <c r="AX244" s="13" t="s">
        <v>72</v>
      </c>
      <c r="AY244" s="243" t="s">
        <v>196</v>
      </c>
    </row>
    <row r="245" s="13" customFormat="1">
      <c r="A245" s="13"/>
      <c r="B245" s="233"/>
      <c r="C245" s="234"/>
      <c r="D245" s="235" t="s">
        <v>208</v>
      </c>
      <c r="E245" s="236" t="s">
        <v>19</v>
      </c>
      <c r="F245" s="237" t="s">
        <v>401</v>
      </c>
      <c r="G245" s="234"/>
      <c r="H245" s="236" t="s">
        <v>19</v>
      </c>
      <c r="I245" s="238"/>
      <c r="J245" s="234"/>
      <c r="K245" s="234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208</v>
      </c>
      <c r="AU245" s="243" t="s">
        <v>81</v>
      </c>
      <c r="AV245" s="13" t="s">
        <v>79</v>
      </c>
      <c r="AW245" s="13" t="s">
        <v>33</v>
      </c>
      <c r="AX245" s="13" t="s">
        <v>72</v>
      </c>
      <c r="AY245" s="243" t="s">
        <v>196</v>
      </c>
    </row>
    <row r="246" s="14" customFormat="1">
      <c r="A246" s="14"/>
      <c r="B246" s="244"/>
      <c r="C246" s="245"/>
      <c r="D246" s="235" t="s">
        <v>208</v>
      </c>
      <c r="E246" s="246" t="s">
        <v>19</v>
      </c>
      <c r="F246" s="247" t="s">
        <v>81</v>
      </c>
      <c r="G246" s="245"/>
      <c r="H246" s="248">
        <v>2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4" t="s">
        <v>208</v>
      </c>
      <c r="AU246" s="254" t="s">
        <v>81</v>
      </c>
      <c r="AV246" s="14" t="s">
        <v>81</v>
      </c>
      <c r="AW246" s="14" t="s">
        <v>33</v>
      </c>
      <c r="AX246" s="14" t="s">
        <v>72</v>
      </c>
      <c r="AY246" s="254" t="s">
        <v>196</v>
      </c>
    </row>
    <row r="247" s="13" customFormat="1">
      <c r="A247" s="13"/>
      <c r="B247" s="233"/>
      <c r="C247" s="234"/>
      <c r="D247" s="235" t="s">
        <v>208</v>
      </c>
      <c r="E247" s="236" t="s">
        <v>19</v>
      </c>
      <c r="F247" s="237" t="s">
        <v>3236</v>
      </c>
      <c r="G247" s="234"/>
      <c r="H247" s="236" t="s">
        <v>19</v>
      </c>
      <c r="I247" s="238"/>
      <c r="J247" s="234"/>
      <c r="K247" s="234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208</v>
      </c>
      <c r="AU247" s="243" t="s">
        <v>81</v>
      </c>
      <c r="AV247" s="13" t="s">
        <v>79</v>
      </c>
      <c r="AW247" s="13" t="s">
        <v>33</v>
      </c>
      <c r="AX247" s="13" t="s">
        <v>72</v>
      </c>
      <c r="AY247" s="243" t="s">
        <v>196</v>
      </c>
    </row>
    <row r="248" s="13" customFormat="1">
      <c r="A248" s="13"/>
      <c r="B248" s="233"/>
      <c r="C248" s="234"/>
      <c r="D248" s="235" t="s">
        <v>208</v>
      </c>
      <c r="E248" s="236" t="s">
        <v>19</v>
      </c>
      <c r="F248" s="237" t="s">
        <v>3243</v>
      </c>
      <c r="G248" s="234"/>
      <c r="H248" s="236" t="s">
        <v>19</v>
      </c>
      <c r="I248" s="238"/>
      <c r="J248" s="234"/>
      <c r="K248" s="234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208</v>
      </c>
      <c r="AU248" s="243" t="s">
        <v>81</v>
      </c>
      <c r="AV248" s="13" t="s">
        <v>79</v>
      </c>
      <c r="AW248" s="13" t="s">
        <v>33</v>
      </c>
      <c r="AX248" s="13" t="s">
        <v>72</v>
      </c>
      <c r="AY248" s="243" t="s">
        <v>196</v>
      </c>
    </row>
    <row r="249" s="13" customFormat="1">
      <c r="A249" s="13"/>
      <c r="B249" s="233"/>
      <c r="C249" s="234"/>
      <c r="D249" s="235" t="s">
        <v>208</v>
      </c>
      <c r="E249" s="236" t="s">
        <v>19</v>
      </c>
      <c r="F249" s="237" t="s">
        <v>3244</v>
      </c>
      <c r="G249" s="234"/>
      <c r="H249" s="236" t="s">
        <v>19</v>
      </c>
      <c r="I249" s="238"/>
      <c r="J249" s="234"/>
      <c r="K249" s="234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208</v>
      </c>
      <c r="AU249" s="243" t="s">
        <v>81</v>
      </c>
      <c r="AV249" s="13" t="s">
        <v>79</v>
      </c>
      <c r="AW249" s="13" t="s">
        <v>33</v>
      </c>
      <c r="AX249" s="13" t="s">
        <v>72</v>
      </c>
      <c r="AY249" s="243" t="s">
        <v>196</v>
      </c>
    </row>
    <row r="250" s="13" customFormat="1">
      <c r="A250" s="13"/>
      <c r="B250" s="233"/>
      <c r="C250" s="234"/>
      <c r="D250" s="235" t="s">
        <v>208</v>
      </c>
      <c r="E250" s="236" t="s">
        <v>19</v>
      </c>
      <c r="F250" s="237" t="s">
        <v>401</v>
      </c>
      <c r="G250" s="234"/>
      <c r="H250" s="236" t="s">
        <v>19</v>
      </c>
      <c r="I250" s="238"/>
      <c r="J250" s="234"/>
      <c r="K250" s="234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208</v>
      </c>
      <c r="AU250" s="243" t="s">
        <v>81</v>
      </c>
      <c r="AV250" s="13" t="s">
        <v>79</v>
      </c>
      <c r="AW250" s="13" t="s">
        <v>33</v>
      </c>
      <c r="AX250" s="13" t="s">
        <v>72</v>
      </c>
      <c r="AY250" s="243" t="s">
        <v>196</v>
      </c>
    </row>
    <row r="251" s="14" customFormat="1">
      <c r="A251" s="14"/>
      <c r="B251" s="244"/>
      <c r="C251" s="245"/>
      <c r="D251" s="235" t="s">
        <v>208</v>
      </c>
      <c r="E251" s="246" t="s">
        <v>19</v>
      </c>
      <c r="F251" s="247" t="s">
        <v>81</v>
      </c>
      <c r="G251" s="245"/>
      <c r="H251" s="248">
        <v>2</v>
      </c>
      <c r="I251" s="249"/>
      <c r="J251" s="245"/>
      <c r="K251" s="245"/>
      <c r="L251" s="250"/>
      <c r="M251" s="251"/>
      <c r="N251" s="252"/>
      <c r="O251" s="252"/>
      <c r="P251" s="252"/>
      <c r="Q251" s="252"/>
      <c r="R251" s="252"/>
      <c r="S251" s="252"/>
      <c r="T251" s="253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4" t="s">
        <v>208</v>
      </c>
      <c r="AU251" s="254" t="s">
        <v>81</v>
      </c>
      <c r="AV251" s="14" t="s">
        <v>81</v>
      </c>
      <c r="AW251" s="14" t="s">
        <v>33</v>
      </c>
      <c r="AX251" s="14" t="s">
        <v>72</v>
      </c>
      <c r="AY251" s="254" t="s">
        <v>196</v>
      </c>
    </row>
    <row r="252" s="13" customFormat="1">
      <c r="A252" s="13"/>
      <c r="B252" s="233"/>
      <c r="C252" s="234"/>
      <c r="D252" s="235" t="s">
        <v>208</v>
      </c>
      <c r="E252" s="236" t="s">
        <v>19</v>
      </c>
      <c r="F252" s="237" t="s">
        <v>3236</v>
      </c>
      <c r="G252" s="234"/>
      <c r="H252" s="236" t="s">
        <v>19</v>
      </c>
      <c r="I252" s="238"/>
      <c r="J252" s="234"/>
      <c r="K252" s="234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208</v>
      </c>
      <c r="AU252" s="243" t="s">
        <v>81</v>
      </c>
      <c r="AV252" s="13" t="s">
        <v>79</v>
      </c>
      <c r="AW252" s="13" t="s">
        <v>33</v>
      </c>
      <c r="AX252" s="13" t="s">
        <v>72</v>
      </c>
      <c r="AY252" s="243" t="s">
        <v>196</v>
      </c>
    </row>
    <row r="253" s="13" customFormat="1">
      <c r="A253" s="13"/>
      <c r="B253" s="233"/>
      <c r="C253" s="234"/>
      <c r="D253" s="235" t="s">
        <v>208</v>
      </c>
      <c r="E253" s="236" t="s">
        <v>19</v>
      </c>
      <c r="F253" s="237" t="s">
        <v>3245</v>
      </c>
      <c r="G253" s="234"/>
      <c r="H253" s="236" t="s">
        <v>19</v>
      </c>
      <c r="I253" s="238"/>
      <c r="J253" s="234"/>
      <c r="K253" s="234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208</v>
      </c>
      <c r="AU253" s="243" t="s">
        <v>81</v>
      </c>
      <c r="AV253" s="13" t="s">
        <v>79</v>
      </c>
      <c r="AW253" s="13" t="s">
        <v>33</v>
      </c>
      <c r="AX253" s="13" t="s">
        <v>72</v>
      </c>
      <c r="AY253" s="243" t="s">
        <v>196</v>
      </c>
    </row>
    <row r="254" s="13" customFormat="1">
      <c r="A254" s="13"/>
      <c r="B254" s="233"/>
      <c r="C254" s="234"/>
      <c r="D254" s="235" t="s">
        <v>208</v>
      </c>
      <c r="E254" s="236" t="s">
        <v>19</v>
      </c>
      <c r="F254" s="237" t="s">
        <v>3246</v>
      </c>
      <c r="G254" s="234"/>
      <c r="H254" s="236" t="s">
        <v>19</v>
      </c>
      <c r="I254" s="238"/>
      <c r="J254" s="234"/>
      <c r="K254" s="234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208</v>
      </c>
      <c r="AU254" s="243" t="s">
        <v>81</v>
      </c>
      <c r="AV254" s="13" t="s">
        <v>79</v>
      </c>
      <c r="AW254" s="13" t="s">
        <v>33</v>
      </c>
      <c r="AX254" s="13" t="s">
        <v>72</v>
      </c>
      <c r="AY254" s="243" t="s">
        <v>196</v>
      </c>
    </row>
    <row r="255" s="13" customFormat="1">
      <c r="A255" s="13"/>
      <c r="B255" s="233"/>
      <c r="C255" s="234"/>
      <c r="D255" s="235" t="s">
        <v>208</v>
      </c>
      <c r="E255" s="236" t="s">
        <v>19</v>
      </c>
      <c r="F255" s="237" t="s">
        <v>401</v>
      </c>
      <c r="G255" s="234"/>
      <c r="H255" s="236" t="s">
        <v>19</v>
      </c>
      <c r="I255" s="238"/>
      <c r="J255" s="234"/>
      <c r="K255" s="234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208</v>
      </c>
      <c r="AU255" s="243" t="s">
        <v>81</v>
      </c>
      <c r="AV255" s="13" t="s">
        <v>79</v>
      </c>
      <c r="AW255" s="13" t="s">
        <v>33</v>
      </c>
      <c r="AX255" s="13" t="s">
        <v>72</v>
      </c>
      <c r="AY255" s="243" t="s">
        <v>196</v>
      </c>
    </row>
    <row r="256" s="14" customFormat="1">
      <c r="A256" s="14"/>
      <c r="B256" s="244"/>
      <c r="C256" s="245"/>
      <c r="D256" s="235" t="s">
        <v>208</v>
      </c>
      <c r="E256" s="246" t="s">
        <v>19</v>
      </c>
      <c r="F256" s="247" t="s">
        <v>79</v>
      </c>
      <c r="G256" s="245"/>
      <c r="H256" s="248">
        <v>1</v>
      </c>
      <c r="I256" s="249"/>
      <c r="J256" s="245"/>
      <c r="K256" s="245"/>
      <c r="L256" s="250"/>
      <c r="M256" s="251"/>
      <c r="N256" s="252"/>
      <c r="O256" s="252"/>
      <c r="P256" s="252"/>
      <c r="Q256" s="252"/>
      <c r="R256" s="252"/>
      <c r="S256" s="252"/>
      <c r="T256" s="253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4" t="s">
        <v>208</v>
      </c>
      <c r="AU256" s="254" t="s">
        <v>81</v>
      </c>
      <c r="AV256" s="14" t="s">
        <v>81</v>
      </c>
      <c r="AW256" s="14" t="s">
        <v>33</v>
      </c>
      <c r="AX256" s="14" t="s">
        <v>72</v>
      </c>
      <c r="AY256" s="254" t="s">
        <v>196</v>
      </c>
    </row>
    <row r="257" s="13" customFormat="1">
      <c r="A257" s="13"/>
      <c r="B257" s="233"/>
      <c r="C257" s="234"/>
      <c r="D257" s="235" t="s">
        <v>208</v>
      </c>
      <c r="E257" s="236" t="s">
        <v>19</v>
      </c>
      <c r="F257" s="237" t="s">
        <v>3236</v>
      </c>
      <c r="G257" s="234"/>
      <c r="H257" s="236" t="s">
        <v>19</v>
      </c>
      <c r="I257" s="238"/>
      <c r="J257" s="234"/>
      <c r="K257" s="234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208</v>
      </c>
      <c r="AU257" s="243" t="s">
        <v>81</v>
      </c>
      <c r="AV257" s="13" t="s">
        <v>79</v>
      </c>
      <c r="AW257" s="13" t="s">
        <v>33</v>
      </c>
      <c r="AX257" s="13" t="s">
        <v>72</v>
      </c>
      <c r="AY257" s="243" t="s">
        <v>196</v>
      </c>
    </row>
    <row r="258" s="13" customFormat="1">
      <c r="A258" s="13"/>
      <c r="B258" s="233"/>
      <c r="C258" s="234"/>
      <c r="D258" s="235" t="s">
        <v>208</v>
      </c>
      <c r="E258" s="236" t="s">
        <v>19</v>
      </c>
      <c r="F258" s="237" t="s">
        <v>3247</v>
      </c>
      <c r="G258" s="234"/>
      <c r="H258" s="236" t="s">
        <v>19</v>
      </c>
      <c r="I258" s="238"/>
      <c r="J258" s="234"/>
      <c r="K258" s="234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208</v>
      </c>
      <c r="AU258" s="243" t="s">
        <v>81</v>
      </c>
      <c r="AV258" s="13" t="s">
        <v>79</v>
      </c>
      <c r="AW258" s="13" t="s">
        <v>33</v>
      </c>
      <c r="AX258" s="13" t="s">
        <v>72</v>
      </c>
      <c r="AY258" s="243" t="s">
        <v>196</v>
      </c>
    </row>
    <row r="259" s="13" customFormat="1">
      <c r="A259" s="13"/>
      <c r="B259" s="233"/>
      <c r="C259" s="234"/>
      <c r="D259" s="235" t="s">
        <v>208</v>
      </c>
      <c r="E259" s="236" t="s">
        <v>19</v>
      </c>
      <c r="F259" s="237" t="s">
        <v>3248</v>
      </c>
      <c r="G259" s="234"/>
      <c r="H259" s="236" t="s">
        <v>19</v>
      </c>
      <c r="I259" s="238"/>
      <c r="J259" s="234"/>
      <c r="K259" s="234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208</v>
      </c>
      <c r="AU259" s="243" t="s">
        <v>81</v>
      </c>
      <c r="AV259" s="13" t="s">
        <v>79</v>
      </c>
      <c r="AW259" s="13" t="s">
        <v>33</v>
      </c>
      <c r="AX259" s="13" t="s">
        <v>72</v>
      </c>
      <c r="AY259" s="243" t="s">
        <v>196</v>
      </c>
    </row>
    <row r="260" s="14" customFormat="1">
      <c r="A260" s="14"/>
      <c r="B260" s="244"/>
      <c r="C260" s="245"/>
      <c r="D260" s="235" t="s">
        <v>208</v>
      </c>
      <c r="E260" s="246" t="s">
        <v>19</v>
      </c>
      <c r="F260" s="247" t="s">
        <v>81</v>
      </c>
      <c r="G260" s="245"/>
      <c r="H260" s="248">
        <v>2</v>
      </c>
      <c r="I260" s="249"/>
      <c r="J260" s="245"/>
      <c r="K260" s="245"/>
      <c r="L260" s="250"/>
      <c r="M260" s="251"/>
      <c r="N260" s="252"/>
      <c r="O260" s="252"/>
      <c r="P260" s="252"/>
      <c r="Q260" s="252"/>
      <c r="R260" s="252"/>
      <c r="S260" s="252"/>
      <c r="T260" s="253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4" t="s">
        <v>208</v>
      </c>
      <c r="AU260" s="254" t="s">
        <v>81</v>
      </c>
      <c r="AV260" s="14" t="s">
        <v>81</v>
      </c>
      <c r="AW260" s="14" t="s">
        <v>33</v>
      </c>
      <c r="AX260" s="14" t="s">
        <v>72</v>
      </c>
      <c r="AY260" s="254" t="s">
        <v>196</v>
      </c>
    </row>
    <row r="261" s="13" customFormat="1">
      <c r="A261" s="13"/>
      <c r="B261" s="233"/>
      <c r="C261" s="234"/>
      <c r="D261" s="235" t="s">
        <v>208</v>
      </c>
      <c r="E261" s="236" t="s">
        <v>19</v>
      </c>
      <c r="F261" s="237" t="s">
        <v>3236</v>
      </c>
      <c r="G261" s="234"/>
      <c r="H261" s="236" t="s">
        <v>19</v>
      </c>
      <c r="I261" s="238"/>
      <c r="J261" s="234"/>
      <c r="K261" s="234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208</v>
      </c>
      <c r="AU261" s="243" t="s">
        <v>81</v>
      </c>
      <c r="AV261" s="13" t="s">
        <v>79</v>
      </c>
      <c r="AW261" s="13" t="s">
        <v>33</v>
      </c>
      <c r="AX261" s="13" t="s">
        <v>72</v>
      </c>
      <c r="AY261" s="243" t="s">
        <v>196</v>
      </c>
    </row>
    <row r="262" s="13" customFormat="1">
      <c r="A262" s="13"/>
      <c r="B262" s="233"/>
      <c r="C262" s="234"/>
      <c r="D262" s="235" t="s">
        <v>208</v>
      </c>
      <c r="E262" s="236" t="s">
        <v>19</v>
      </c>
      <c r="F262" s="237" t="s">
        <v>3249</v>
      </c>
      <c r="G262" s="234"/>
      <c r="H262" s="236" t="s">
        <v>19</v>
      </c>
      <c r="I262" s="238"/>
      <c r="J262" s="234"/>
      <c r="K262" s="234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208</v>
      </c>
      <c r="AU262" s="243" t="s">
        <v>81</v>
      </c>
      <c r="AV262" s="13" t="s">
        <v>79</v>
      </c>
      <c r="AW262" s="13" t="s">
        <v>33</v>
      </c>
      <c r="AX262" s="13" t="s">
        <v>72</v>
      </c>
      <c r="AY262" s="243" t="s">
        <v>196</v>
      </c>
    </row>
    <row r="263" s="13" customFormat="1">
      <c r="A263" s="13"/>
      <c r="B263" s="233"/>
      <c r="C263" s="234"/>
      <c r="D263" s="235" t="s">
        <v>208</v>
      </c>
      <c r="E263" s="236" t="s">
        <v>19</v>
      </c>
      <c r="F263" s="237" t="s">
        <v>3250</v>
      </c>
      <c r="G263" s="234"/>
      <c r="H263" s="236" t="s">
        <v>19</v>
      </c>
      <c r="I263" s="238"/>
      <c r="J263" s="234"/>
      <c r="K263" s="234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208</v>
      </c>
      <c r="AU263" s="243" t="s">
        <v>81</v>
      </c>
      <c r="AV263" s="13" t="s">
        <v>79</v>
      </c>
      <c r="AW263" s="13" t="s">
        <v>33</v>
      </c>
      <c r="AX263" s="13" t="s">
        <v>72</v>
      </c>
      <c r="AY263" s="243" t="s">
        <v>196</v>
      </c>
    </row>
    <row r="264" s="14" customFormat="1">
      <c r="A264" s="14"/>
      <c r="B264" s="244"/>
      <c r="C264" s="245"/>
      <c r="D264" s="235" t="s">
        <v>208</v>
      </c>
      <c r="E264" s="246" t="s">
        <v>19</v>
      </c>
      <c r="F264" s="247" t="s">
        <v>79</v>
      </c>
      <c r="G264" s="245"/>
      <c r="H264" s="248">
        <v>1</v>
      </c>
      <c r="I264" s="249"/>
      <c r="J264" s="245"/>
      <c r="K264" s="245"/>
      <c r="L264" s="250"/>
      <c r="M264" s="251"/>
      <c r="N264" s="252"/>
      <c r="O264" s="252"/>
      <c r="P264" s="252"/>
      <c r="Q264" s="252"/>
      <c r="R264" s="252"/>
      <c r="S264" s="252"/>
      <c r="T264" s="253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4" t="s">
        <v>208</v>
      </c>
      <c r="AU264" s="254" t="s">
        <v>81</v>
      </c>
      <c r="AV264" s="14" t="s">
        <v>81</v>
      </c>
      <c r="AW264" s="14" t="s">
        <v>33</v>
      </c>
      <c r="AX264" s="14" t="s">
        <v>72</v>
      </c>
      <c r="AY264" s="254" t="s">
        <v>196</v>
      </c>
    </row>
    <row r="265" s="13" customFormat="1">
      <c r="A265" s="13"/>
      <c r="B265" s="233"/>
      <c r="C265" s="234"/>
      <c r="D265" s="235" t="s">
        <v>208</v>
      </c>
      <c r="E265" s="236" t="s">
        <v>19</v>
      </c>
      <c r="F265" s="237" t="s">
        <v>3236</v>
      </c>
      <c r="G265" s="234"/>
      <c r="H265" s="236" t="s">
        <v>19</v>
      </c>
      <c r="I265" s="238"/>
      <c r="J265" s="234"/>
      <c r="K265" s="234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208</v>
      </c>
      <c r="AU265" s="243" t="s">
        <v>81</v>
      </c>
      <c r="AV265" s="13" t="s">
        <v>79</v>
      </c>
      <c r="AW265" s="13" t="s">
        <v>33</v>
      </c>
      <c r="AX265" s="13" t="s">
        <v>72</v>
      </c>
      <c r="AY265" s="243" t="s">
        <v>196</v>
      </c>
    </row>
    <row r="266" s="13" customFormat="1">
      <c r="A266" s="13"/>
      <c r="B266" s="233"/>
      <c r="C266" s="234"/>
      <c r="D266" s="235" t="s">
        <v>208</v>
      </c>
      <c r="E266" s="236" t="s">
        <v>19</v>
      </c>
      <c r="F266" s="237" t="s">
        <v>3251</v>
      </c>
      <c r="G266" s="234"/>
      <c r="H266" s="236" t="s">
        <v>19</v>
      </c>
      <c r="I266" s="238"/>
      <c r="J266" s="234"/>
      <c r="K266" s="234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208</v>
      </c>
      <c r="AU266" s="243" t="s">
        <v>81</v>
      </c>
      <c r="AV266" s="13" t="s">
        <v>79</v>
      </c>
      <c r="AW266" s="13" t="s">
        <v>33</v>
      </c>
      <c r="AX266" s="13" t="s">
        <v>72</v>
      </c>
      <c r="AY266" s="243" t="s">
        <v>196</v>
      </c>
    </row>
    <row r="267" s="13" customFormat="1">
      <c r="A267" s="13"/>
      <c r="B267" s="233"/>
      <c r="C267" s="234"/>
      <c r="D267" s="235" t="s">
        <v>208</v>
      </c>
      <c r="E267" s="236" t="s">
        <v>19</v>
      </c>
      <c r="F267" s="237" t="s">
        <v>3252</v>
      </c>
      <c r="G267" s="234"/>
      <c r="H267" s="236" t="s">
        <v>19</v>
      </c>
      <c r="I267" s="238"/>
      <c r="J267" s="234"/>
      <c r="K267" s="234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208</v>
      </c>
      <c r="AU267" s="243" t="s">
        <v>81</v>
      </c>
      <c r="AV267" s="13" t="s">
        <v>79</v>
      </c>
      <c r="AW267" s="13" t="s">
        <v>33</v>
      </c>
      <c r="AX267" s="13" t="s">
        <v>72</v>
      </c>
      <c r="AY267" s="243" t="s">
        <v>196</v>
      </c>
    </row>
    <row r="268" s="14" customFormat="1">
      <c r="A268" s="14"/>
      <c r="B268" s="244"/>
      <c r="C268" s="245"/>
      <c r="D268" s="235" t="s">
        <v>208</v>
      </c>
      <c r="E268" s="246" t="s">
        <v>19</v>
      </c>
      <c r="F268" s="247" t="s">
        <v>81</v>
      </c>
      <c r="G268" s="245"/>
      <c r="H268" s="248">
        <v>2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4" t="s">
        <v>208</v>
      </c>
      <c r="AU268" s="254" t="s">
        <v>81</v>
      </c>
      <c r="AV268" s="14" t="s">
        <v>81</v>
      </c>
      <c r="AW268" s="14" t="s">
        <v>33</v>
      </c>
      <c r="AX268" s="14" t="s">
        <v>72</v>
      </c>
      <c r="AY268" s="254" t="s">
        <v>196</v>
      </c>
    </row>
    <row r="269" s="13" customFormat="1">
      <c r="A269" s="13"/>
      <c r="B269" s="233"/>
      <c r="C269" s="234"/>
      <c r="D269" s="235" t="s">
        <v>208</v>
      </c>
      <c r="E269" s="236" t="s">
        <v>19</v>
      </c>
      <c r="F269" s="237" t="s">
        <v>3236</v>
      </c>
      <c r="G269" s="234"/>
      <c r="H269" s="236" t="s">
        <v>19</v>
      </c>
      <c r="I269" s="238"/>
      <c r="J269" s="234"/>
      <c r="K269" s="234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208</v>
      </c>
      <c r="AU269" s="243" t="s">
        <v>81</v>
      </c>
      <c r="AV269" s="13" t="s">
        <v>79</v>
      </c>
      <c r="AW269" s="13" t="s">
        <v>33</v>
      </c>
      <c r="AX269" s="13" t="s">
        <v>72</v>
      </c>
      <c r="AY269" s="243" t="s">
        <v>196</v>
      </c>
    </row>
    <row r="270" s="13" customFormat="1">
      <c r="A270" s="13"/>
      <c r="B270" s="233"/>
      <c r="C270" s="234"/>
      <c r="D270" s="235" t="s">
        <v>208</v>
      </c>
      <c r="E270" s="236" t="s">
        <v>19</v>
      </c>
      <c r="F270" s="237" t="s">
        <v>3253</v>
      </c>
      <c r="G270" s="234"/>
      <c r="H270" s="236" t="s">
        <v>19</v>
      </c>
      <c r="I270" s="238"/>
      <c r="J270" s="234"/>
      <c r="K270" s="234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208</v>
      </c>
      <c r="AU270" s="243" t="s">
        <v>81</v>
      </c>
      <c r="AV270" s="13" t="s">
        <v>79</v>
      </c>
      <c r="AW270" s="13" t="s">
        <v>33</v>
      </c>
      <c r="AX270" s="13" t="s">
        <v>72</v>
      </c>
      <c r="AY270" s="243" t="s">
        <v>196</v>
      </c>
    </row>
    <row r="271" s="13" customFormat="1">
      <c r="A271" s="13"/>
      <c r="B271" s="233"/>
      <c r="C271" s="234"/>
      <c r="D271" s="235" t="s">
        <v>208</v>
      </c>
      <c r="E271" s="236" t="s">
        <v>19</v>
      </c>
      <c r="F271" s="237" t="s">
        <v>3254</v>
      </c>
      <c r="G271" s="234"/>
      <c r="H271" s="236" t="s">
        <v>19</v>
      </c>
      <c r="I271" s="238"/>
      <c r="J271" s="234"/>
      <c r="K271" s="234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208</v>
      </c>
      <c r="AU271" s="243" t="s">
        <v>81</v>
      </c>
      <c r="AV271" s="13" t="s">
        <v>79</v>
      </c>
      <c r="AW271" s="13" t="s">
        <v>33</v>
      </c>
      <c r="AX271" s="13" t="s">
        <v>72</v>
      </c>
      <c r="AY271" s="243" t="s">
        <v>196</v>
      </c>
    </row>
    <row r="272" s="14" customFormat="1">
      <c r="A272" s="14"/>
      <c r="B272" s="244"/>
      <c r="C272" s="245"/>
      <c r="D272" s="235" t="s">
        <v>208</v>
      </c>
      <c r="E272" s="246" t="s">
        <v>19</v>
      </c>
      <c r="F272" s="247" t="s">
        <v>204</v>
      </c>
      <c r="G272" s="245"/>
      <c r="H272" s="248">
        <v>4</v>
      </c>
      <c r="I272" s="249"/>
      <c r="J272" s="245"/>
      <c r="K272" s="245"/>
      <c r="L272" s="250"/>
      <c r="M272" s="251"/>
      <c r="N272" s="252"/>
      <c r="O272" s="252"/>
      <c r="P272" s="252"/>
      <c r="Q272" s="252"/>
      <c r="R272" s="252"/>
      <c r="S272" s="252"/>
      <c r="T272" s="253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4" t="s">
        <v>208</v>
      </c>
      <c r="AU272" s="254" t="s">
        <v>81</v>
      </c>
      <c r="AV272" s="14" t="s">
        <v>81</v>
      </c>
      <c r="AW272" s="14" t="s">
        <v>33</v>
      </c>
      <c r="AX272" s="14" t="s">
        <v>72</v>
      </c>
      <c r="AY272" s="254" t="s">
        <v>196</v>
      </c>
    </row>
    <row r="273" s="16" customFormat="1">
      <c r="A273" s="16"/>
      <c r="B273" s="266"/>
      <c r="C273" s="267"/>
      <c r="D273" s="235" t="s">
        <v>208</v>
      </c>
      <c r="E273" s="268" t="s">
        <v>19</v>
      </c>
      <c r="F273" s="269" t="s">
        <v>3260</v>
      </c>
      <c r="G273" s="267"/>
      <c r="H273" s="270">
        <v>63</v>
      </c>
      <c r="I273" s="271"/>
      <c r="J273" s="267"/>
      <c r="K273" s="267"/>
      <c r="L273" s="272"/>
      <c r="M273" s="273"/>
      <c r="N273" s="274"/>
      <c r="O273" s="274"/>
      <c r="P273" s="274"/>
      <c r="Q273" s="274"/>
      <c r="R273" s="274"/>
      <c r="S273" s="274"/>
      <c r="T273" s="275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T273" s="276" t="s">
        <v>208</v>
      </c>
      <c r="AU273" s="276" t="s">
        <v>81</v>
      </c>
      <c r="AV273" s="16" t="s">
        <v>226</v>
      </c>
      <c r="AW273" s="16" t="s">
        <v>33</v>
      </c>
      <c r="AX273" s="16" t="s">
        <v>72</v>
      </c>
      <c r="AY273" s="276" t="s">
        <v>196</v>
      </c>
    </row>
    <row r="274" s="14" customFormat="1">
      <c r="A274" s="14"/>
      <c r="B274" s="244"/>
      <c r="C274" s="245"/>
      <c r="D274" s="235" t="s">
        <v>208</v>
      </c>
      <c r="E274" s="246" t="s">
        <v>19</v>
      </c>
      <c r="F274" s="247" t="s">
        <v>3261</v>
      </c>
      <c r="G274" s="245"/>
      <c r="H274" s="248">
        <v>15.75</v>
      </c>
      <c r="I274" s="249"/>
      <c r="J274" s="245"/>
      <c r="K274" s="245"/>
      <c r="L274" s="250"/>
      <c r="M274" s="251"/>
      <c r="N274" s="252"/>
      <c r="O274" s="252"/>
      <c r="P274" s="252"/>
      <c r="Q274" s="252"/>
      <c r="R274" s="252"/>
      <c r="S274" s="252"/>
      <c r="T274" s="253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4" t="s">
        <v>208</v>
      </c>
      <c r="AU274" s="254" t="s">
        <v>81</v>
      </c>
      <c r="AV274" s="14" t="s">
        <v>81</v>
      </c>
      <c r="AW274" s="14" t="s">
        <v>33</v>
      </c>
      <c r="AX274" s="14" t="s">
        <v>72</v>
      </c>
      <c r="AY274" s="254" t="s">
        <v>196</v>
      </c>
    </row>
    <row r="275" s="16" customFormat="1">
      <c r="A275" s="16"/>
      <c r="B275" s="266"/>
      <c r="C275" s="267"/>
      <c r="D275" s="235" t="s">
        <v>208</v>
      </c>
      <c r="E275" s="268" t="s">
        <v>19</v>
      </c>
      <c r="F275" s="269" t="s">
        <v>827</v>
      </c>
      <c r="G275" s="267"/>
      <c r="H275" s="270">
        <v>15.75</v>
      </c>
      <c r="I275" s="271"/>
      <c r="J275" s="267"/>
      <c r="K275" s="267"/>
      <c r="L275" s="272"/>
      <c r="M275" s="273"/>
      <c r="N275" s="274"/>
      <c r="O275" s="274"/>
      <c r="P275" s="274"/>
      <c r="Q275" s="274"/>
      <c r="R275" s="274"/>
      <c r="S275" s="274"/>
      <c r="T275" s="275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T275" s="276" t="s">
        <v>208</v>
      </c>
      <c r="AU275" s="276" t="s">
        <v>81</v>
      </c>
      <c r="AV275" s="16" t="s">
        <v>226</v>
      </c>
      <c r="AW275" s="16" t="s">
        <v>33</v>
      </c>
      <c r="AX275" s="16" t="s">
        <v>79</v>
      </c>
      <c r="AY275" s="276" t="s">
        <v>196</v>
      </c>
    </row>
    <row r="276" s="2" customFormat="1" ht="16.5" customHeight="1">
      <c r="A276" s="41"/>
      <c r="B276" s="42"/>
      <c r="C276" s="215" t="s">
        <v>204</v>
      </c>
      <c r="D276" s="215" t="s">
        <v>199</v>
      </c>
      <c r="E276" s="216" t="s">
        <v>3263</v>
      </c>
      <c r="F276" s="217" t="s">
        <v>3264</v>
      </c>
      <c r="G276" s="218" t="s">
        <v>202</v>
      </c>
      <c r="H276" s="219">
        <v>15.75</v>
      </c>
      <c r="I276" s="220"/>
      <c r="J276" s="221">
        <f>ROUND(I276*H276,2)</f>
        <v>0</v>
      </c>
      <c r="K276" s="217" t="s">
        <v>203</v>
      </c>
      <c r="L276" s="47"/>
      <c r="M276" s="222" t="s">
        <v>19</v>
      </c>
      <c r="N276" s="223" t="s">
        <v>43</v>
      </c>
      <c r="O276" s="87"/>
      <c r="P276" s="224">
        <f>O276*H276</f>
        <v>0</v>
      </c>
      <c r="Q276" s="224">
        <v>0</v>
      </c>
      <c r="R276" s="224">
        <f>Q276*H276</f>
        <v>0</v>
      </c>
      <c r="S276" s="224">
        <v>0</v>
      </c>
      <c r="T276" s="225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6" t="s">
        <v>204</v>
      </c>
      <c r="AT276" s="226" t="s">
        <v>199</v>
      </c>
      <c r="AU276" s="226" t="s">
        <v>81</v>
      </c>
      <c r="AY276" s="20" t="s">
        <v>196</v>
      </c>
      <c r="BE276" s="227">
        <f>IF(N276="základní",J276,0)</f>
        <v>0</v>
      </c>
      <c r="BF276" s="227">
        <f>IF(N276="snížená",J276,0)</f>
        <v>0</v>
      </c>
      <c r="BG276" s="227">
        <f>IF(N276="zákl. přenesená",J276,0)</f>
        <v>0</v>
      </c>
      <c r="BH276" s="227">
        <f>IF(N276="sníž. přenesená",J276,0)</f>
        <v>0</v>
      </c>
      <c r="BI276" s="227">
        <f>IF(N276="nulová",J276,0)</f>
        <v>0</v>
      </c>
      <c r="BJ276" s="20" t="s">
        <v>79</v>
      </c>
      <c r="BK276" s="227">
        <f>ROUND(I276*H276,2)</f>
        <v>0</v>
      </c>
      <c r="BL276" s="20" t="s">
        <v>204</v>
      </c>
      <c r="BM276" s="226" t="s">
        <v>3265</v>
      </c>
    </row>
    <row r="277" s="2" customFormat="1">
      <c r="A277" s="41"/>
      <c r="B277" s="42"/>
      <c r="C277" s="43"/>
      <c r="D277" s="228" t="s">
        <v>206</v>
      </c>
      <c r="E277" s="43"/>
      <c r="F277" s="229" t="s">
        <v>3266</v>
      </c>
      <c r="G277" s="43"/>
      <c r="H277" s="43"/>
      <c r="I277" s="230"/>
      <c r="J277" s="43"/>
      <c r="K277" s="43"/>
      <c r="L277" s="47"/>
      <c r="M277" s="231"/>
      <c r="N277" s="232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206</v>
      </c>
      <c r="AU277" s="20" t="s">
        <v>81</v>
      </c>
    </row>
    <row r="278" s="13" customFormat="1">
      <c r="A278" s="13"/>
      <c r="B278" s="233"/>
      <c r="C278" s="234"/>
      <c r="D278" s="235" t="s">
        <v>208</v>
      </c>
      <c r="E278" s="236" t="s">
        <v>19</v>
      </c>
      <c r="F278" s="237" t="s">
        <v>3258</v>
      </c>
      <c r="G278" s="234"/>
      <c r="H278" s="236" t="s">
        <v>19</v>
      </c>
      <c r="I278" s="238"/>
      <c r="J278" s="234"/>
      <c r="K278" s="234"/>
      <c r="L278" s="239"/>
      <c r="M278" s="240"/>
      <c r="N278" s="241"/>
      <c r="O278" s="241"/>
      <c r="P278" s="241"/>
      <c r="Q278" s="241"/>
      <c r="R278" s="241"/>
      <c r="S278" s="241"/>
      <c r="T278" s="242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3" t="s">
        <v>208</v>
      </c>
      <c r="AU278" s="243" t="s">
        <v>81</v>
      </c>
      <c r="AV278" s="13" t="s">
        <v>79</v>
      </c>
      <c r="AW278" s="13" t="s">
        <v>33</v>
      </c>
      <c r="AX278" s="13" t="s">
        <v>72</v>
      </c>
      <c r="AY278" s="243" t="s">
        <v>196</v>
      </c>
    </row>
    <row r="279" s="13" customFormat="1">
      <c r="A279" s="13"/>
      <c r="B279" s="233"/>
      <c r="C279" s="234"/>
      <c r="D279" s="235" t="s">
        <v>208</v>
      </c>
      <c r="E279" s="236" t="s">
        <v>19</v>
      </c>
      <c r="F279" s="237" t="s">
        <v>3259</v>
      </c>
      <c r="G279" s="234"/>
      <c r="H279" s="236" t="s">
        <v>19</v>
      </c>
      <c r="I279" s="238"/>
      <c r="J279" s="234"/>
      <c r="K279" s="234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208</v>
      </c>
      <c r="AU279" s="243" t="s">
        <v>81</v>
      </c>
      <c r="AV279" s="13" t="s">
        <v>79</v>
      </c>
      <c r="AW279" s="13" t="s">
        <v>33</v>
      </c>
      <c r="AX279" s="13" t="s">
        <v>72</v>
      </c>
      <c r="AY279" s="243" t="s">
        <v>196</v>
      </c>
    </row>
    <row r="280" s="13" customFormat="1">
      <c r="A280" s="13"/>
      <c r="B280" s="233"/>
      <c r="C280" s="234"/>
      <c r="D280" s="235" t="s">
        <v>208</v>
      </c>
      <c r="E280" s="236" t="s">
        <v>19</v>
      </c>
      <c r="F280" s="237" t="s">
        <v>3233</v>
      </c>
      <c r="G280" s="234"/>
      <c r="H280" s="236" t="s">
        <v>19</v>
      </c>
      <c r="I280" s="238"/>
      <c r="J280" s="234"/>
      <c r="K280" s="234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208</v>
      </c>
      <c r="AU280" s="243" t="s">
        <v>81</v>
      </c>
      <c r="AV280" s="13" t="s">
        <v>79</v>
      </c>
      <c r="AW280" s="13" t="s">
        <v>33</v>
      </c>
      <c r="AX280" s="13" t="s">
        <v>72</v>
      </c>
      <c r="AY280" s="243" t="s">
        <v>196</v>
      </c>
    </row>
    <row r="281" s="13" customFormat="1">
      <c r="A281" s="13"/>
      <c r="B281" s="233"/>
      <c r="C281" s="234"/>
      <c r="D281" s="235" t="s">
        <v>208</v>
      </c>
      <c r="E281" s="236" t="s">
        <v>19</v>
      </c>
      <c r="F281" s="237" t="s">
        <v>3234</v>
      </c>
      <c r="G281" s="234"/>
      <c r="H281" s="236" t="s">
        <v>19</v>
      </c>
      <c r="I281" s="238"/>
      <c r="J281" s="234"/>
      <c r="K281" s="234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208</v>
      </c>
      <c r="AU281" s="243" t="s">
        <v>81</v>
      </c>
      <c r="AV281" s="13" t="s">
        <v>79</v>
      </c>
      <c r="AW281" s="13" t="s">
        <v>33</v>
      </c>
      <c r="AX281" s="13" t="s">
        <v>72</v>
      </c>
      <c r="AY281" s="243" t="s">
        <v>196</v>
      </c>
    </row>
    <row r="282" s="13" customFormat="1">
      <c r="A282" s="13"/>
      <c r="B282" s="233"/>
      <c r="C282" s="234"/>
      <c r="D282" s="235" t="s">
        <v>208</v>
      </c>
      <c r="E282" s="236" t="s">
        <v>19</v>
      </c>
      <c r="F282" s="237" t="s">
        <v>3235</v>
      </c>
      <c r="G282" s="234"/>
      <c r="H282" s="236" t="s">
        <v>19</v>
      </c>
      <c r="I282" s="238"/>
      <c r="J282" s="234"/>
      <c r="K282" s="234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208</v>
      </c>
      <c r="AU282" s="243" t="s">
        <v>81</v>
      </c>
      <c r="AV282" s="13" t="s">
        <v>79</v>
      </c>
      <c r="AW282" s="13" t="s">
        <v>33</v>
      </c>
      <c r="AX282" s="13" t="s">
        <v>72</v>
      </c>
      <c r="AY282" s="243" t="s">
        <v>196</v>
      </c>
    </row>
    <row r="283" s="13" customFormat="1">
      <c r="A283" s="13"/>
      <c r="B283" s="233"/>
      <c r="C283" s="234"/>
      <c r="D283" s="235" t="s">
        <v>208</v>
      </c>
      <c r="E283" s="236" t="s">
        <v>19</v>
      </c>
      <c r="F283" s="237" t="s">
        <v>401</v>
      </c>
      <c r="G283" s="234"/>
      <c r="H283" s="236" t="s">
        <v>19</v>
      </c>
      <c r="I283" s="238"/>
      <c r="J283" s="234"/>
      <c r="K283" s="234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208</v>
      </c>
      <c r="AU283" s="243" t="s">
        <v>81</v>
      </c>
      <c r="AV283" s="13" t="s">
        <v>79</v>
      </c>
      <c r="AW283" s="13" t="s">
        <v>33</v>
      </c>
      <c r="AX283" s="13" t="s">
        <v>72</v>
      </c>
      <c r="AY283" s="243" t="s">
        <v>196</v>
      </c>
    </row>
    <row r="284" s="14" customFormat="1">
      <c r="A284" s="14"/>
      <c r="B284" s="244"/>
      <c r="C284" s="245"/>
      <c r="D284" s="235" t="s">
        <v>208</v>
      </c>
      <c r="E284" s="246" t="s">
        <v>19</v>
      </c>
      <c r="F284" s="247" t="s">
        <v>550</v>
      </c>
      <c r="G284" s="245"/>
      <c r="H284" s="248">
        <v>37</v>
      </c>
      <c r="I284" s="249"/>
      <c r="J284" s="245"/>
      <c r="K284" s="245"/>
      <c r="L284" s="250"/>
      <c r="M284" s="251"/>
      <c r="N284" s="252"/>
      <c r="O284" s="252"/>
      <c r="P284" s="252"/>
      <c r="Q284" s="252"/>
      <c r="R284" s="252"/>
      <c r="S284" s="252"/>
      <c r="T284" s="253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4" t="s">
        <v>208</v>
      </c>
      <c r="AU284" s="254" t="s">
        <v>81</v>
      </c>
      <c r="AV284" s="14" t="s">
        <v>81</v>
      </c>
      <c r="AW284" s="14" t="s">
        <v>33</v>
      </c>
      <c r="AX284" s="14" t="s">
        <v>72</v>
      </c>
      <c r="AY284" s="254" t="s">
        <v>196</v>
      </c>
    </row>
    <row r="285" s="13" customFormat="1">
      <c r="A285" s="13"/>
      <c r="B285" s="233"/>
      <c r="C285" s="234"/>
      <c r="D285" s="235" t="s">
        <v>208</v>
      </c>
      <c r="E285" s="236" t="s">
        <v>19</v>
      </c>
      <c r="F285" s="237" t="s">
        <v>3236</v>
      </c>
      <c r="G285" s="234"/>
      <c r="H285" s="236" t="s">
        <v>19</v>
      </c>
      <c r="I285" s="238"/>
      <c r="J285" s="234"/>
      <c r="K285" s="234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208</v>
      </c>
      <c r="AU285" s="243" t="s">
        <v>81</v>
      </c>
      <c r="AV285" s="13" t="s">
        <v>79</v>
      </c>
      <c r="AW285" s="13" t="s">
        <v>33</v>
      </c>
      <c r="AX285" s="13" t="s">
        <v>72</v>
      </c>
      <c r="AY285" s="243" t="s">
        <v>196</v>
      </c>
    </row>
    <row r="286" s="13" customFormat="1">
      <c r="A286" s="13"/>
      <c r="B286" s="233"/>
      <c r="C286" s="234"/>
      <c r="D286" s="235" t="s">
        <v>208</v>
      </c>
      <c r="E286" s="236" t="s">
        <v>19</v>
      </c>
      <c r="F286" s="237" t="s">
        <v>3237</v>
      </c>
      <c r="G286" s="234"/>
      <c r="H286" s="236" t="s">
        <v>19</v>
      </c>
      <c r="I286" s="238"/>
      <c r="J286" s="234"/>
      <c r="K286" s="234"/>
      <c r="L286" s="239"/>
      <c r="M286" s="240"/>
      <c r="N286" s="241"/>
      <c r="O286" s="241"/>
      <c r="P286" s="241"/>
      <c r="Q286" s="241"/>
      <c r="R286" s="241"/>
      <c r="S286" s="241"/>
      <c r="T286" s="242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43" t="s">
        <v>208</v>
      </c>
      <c r="AU286" s="243" t="s">
        <v>81</v>
      </c>
      <c r="AV286" s="13" t="s">
        <v>79</v>
      </c>
      <c r="AW286" s="13" t="s">
        <v>33</v>
      </c>
      <c r="AX286" s="13" t="s">
        <v>72</v>
      </c>
      <c r="AY286" s="243" t="s">
        <v>196</v>
      </c>
    </row>
    <row r="287" s="13" customFormat="1">
      <c r="A287" s="13"/>
      <c r="B287" s="233"/>
      <c r="C287" s="234"/>
      <c r="D287" s="235" t="s">
        <v>208</v>
      </c>
      <c r="E287" s="236" t="s">
        <v>19</v>
      </c>
      <c r="F287" s="237" t="s">
        <v>3238</v>
      </c>
      <c r="G287" s="234"/>
      <c r="H287" s="236" t="s">
        <v>19</v>
      </c>
      <c r="I287" s="238"/>
      <c r="J287" s="234"/>
      <c r="K287" s="234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208</v>
      </c>
      <c r="AU287" s="243" t="s">
        <v>81</v>
      </c>
      <c r="AV287" s="13" t="s">
        <v>79</v>
      </c>
      <c r="AW287" s="13" t="s">
        <v>33</v>
      </c>
      <c r="AX287" s="13" t="s">
        <v>72</v>
      </c>
      <c r="AY287" s="243" t="s">
        <v>196</v>
      </c>
    </row>
    <row r="288" s="13" customFormat="1">
      <c r="A288" s="13"/>
      <c r="B288" s="233"/>
      <c r="C288" s="234"/>
      <c r="D288" s="235" t="s">
        <v>208</v>
      </c>
      <c r="E288" s="236" t="s">
        <v>19</v>
      </c>
      <c r="F288" s="237" t="s">
        <v>487</v>
      </c>
      <c r="G288" s="234"/>
      <c r="H288" s="236" t="s">
        <v>19</v>
      </c>
      <c r="I288" s="238"/>
      <c r="J288" s="234"/>
      <c r="K288" s="234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208</v>
      </c>
      <c r="AU288" s="243" t="s">
        <v>81</v>
      </c>
      <c r="AV288" s="13" t="s">
        <v>79</v>
      </c>
      <c r="AW288" s="13" t="s">
        <v>33</v>
      </c>
      <c r="AX288" s="13" t="s">
        <v>72</v>
      </c>
      <c r="AY288" s="243" t="s">
        <v>196</v>
      </c>
    </row>
    <row r="289" s="14" customFormat="1">
      <c r="A289" s="14"/>
      <c r="B289" s="244"/>
      <c r="C289" s="245"/>
      <c r="D289" s="235" t="s">
        <v>208</v>
      </c>
      <c r="E289" s="246" t="s">
        <v>19</v>
      </c>
      <c r="F289" s="247" t="s">
        <v>81</v>
      </c>
      <c r="G289" s="245"/>
      <c r="H289" s="248">
        <v>2</v>
      </c>
      <c r="I289" s="249"/>
      <c r="J289" s="245"/>
      <c r="K289" s="245"/>
      <c r="L289" s="250"/>
      <c r="M289" s="251"/>
      <c r="N289" s="252"/>
      <c r="O289" s="252"/>
      <c r="P289" s="252"/>
      <c r="Q289" s="252"/>
      <c r="R289" s="252"/>
      <c r="S289" s="252"/>
      <c r="T289" s="253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4" t="s">
        <v>208</v>
      </c>
      <c r="AU289" s="254" t="s">
        <v>81</v>
      </c>
      <c r="AV289" s="14" t="s">
        <v>81</v>
      </c>
      <c r="AW289" s="14" t="s">
        <v>33</v>
      </c>
      <c r="AX289" s="14" t="s">
        <v>72</v>
      </c>
      <c r="AY289" s="254" t="s">
        <v>196</v>
      </c>
    </row>
    <row r="290" s="13" customFormat="1">
      <c r="A290" s="13"/>
      <c r="B290" s="233"/>
      <c r="C290" s="234"/>
      <c r="D290" s="235" t="s">
        <v>208</v>
      </c>
      <c r="E290" s="236" t="s">
        <v>19</v>
      </c>
      <c r="F290" s="237" t="s">
        <v>3236</v>
      </c>
      <c r="G290" s="234"/>
      <c r="H290" s="236" t="s">
        <v>19</v>
      </c>
      <c r="I290" s="238"/>
      <c r="J290" s="234"/>
      <c r="K290" s="234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208</v>
      </c>
      <c r="AU290" s="243" t="s">
        <v>81</v>
      </c>
      <c r="AV290" s="13" t="s">
        <v>79</v>
      </c>
      <c r="AW290" s="13" t="s">
        <v>33</v>
      </c>
      <c r="AX290" s="13" t="s">
        <v>72</v>
      </c>
      <c r="AY290" s="243" t="s">
        <v>196</v>
      </c>
    </row>
    <row r="291" s="13" customFormat="1">
      <c r="A291" s="13"/>
      <c r="B291" s="233"/>
      <c r="C291" s="234"/>
      <c r="D291" s="235" t="s">
        <v>208</v>
      </c>
      <c r="E291" s="236" t="s">
        <v>19</v>
      </c>
      <c r="F291" s="237" t="s">
        <v>3237</v>
      </c>
      <c r="G291" s="234"/>
      <c r="H291" s="236" t="s">
        <v>19</v>
      </c>
      <c r="I291" s="238"/>
      <c r="J291" s="234"/>
      <c r="K291" s="234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208</v>
      </c>
      <c r="AU291" s="243" t="s">
        <v>81</v>
      </c>
      <c r="AV291" s="13" t="s">
        <v>79</v>
      </c>
      <c r="AW291" s="13" t="s">
        <v>33</v>
      </c>
      <c r="AX291" s="13" t="s">
        <v>72</v>
      </c>
      <c r="AY291" s="243" t="s">
        <v>196</v>
      </c>
    </row>
    <row r="292" s="13" customFormat="1">
      <c r="A292" s="13"/>
      <c r="B292" s="233"/>
      <c r="C292" s="234"/>
      <c r="D292" s="235" t="s">
        <v>208</v>
      </c>
      <c r="E292" s="236" t="s">
        <v>19</v>
      </c>
      <c r="F292" s="237" t="s">
        <v>3238</v>
      </c>
      <c r="G292" s="234"/>
      <c r="H292" s="236" t="s">
        <v>19</v>
      </c>
      <c r="I292" s="238"/>
      <c r="J292" s="234"/>
      <c r="K292" s="234"/>
      <c r="L292" s="239"/>
      <c r="M292" s="240"/>
      <c r="N292" s="241"/>
      <c r="O292" s="241"/>
      <c r="P292" s="241"/>
      <c r="Q292" s="241"/>
      <c r="R292" s="241"/>
      <c r="S292" s="241"/>
      <c r="T292" s="24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3" t="s">
        <v>208</v>
      </c>
      <c r="AU292" s="243" t="s">
        <v>81</v>
      </c>
      <c r="AV292" s="13" t="s">
        <v>79</v>
      </c>
      <c r="AW292" s="13" t="s">
        <v>33</v>
      </c>
      <c r="AX292" s="13" t="s">
        <v>72</v>
      </c>
      <c r="AY292" s="243" t="s">
        <v>196</v>
      </c>
    </row>
    <row r="293" s="13" customFormat="1">
      <c r="A293" s="13"/>
      <c r="B293" s="233"/>
      <c r="C293" s="234"/>
      <c r="D293" s="235" t="s">
        <v>208</v>
      </c>
      <c r="E293" s="236" t="s">
        <v>19</v>
      </c>
      <c r="F293" s="237" t="s">
        <v>401</v>
      </c>
      <c r="G293" s="234"/>
      <c r="H293" s="236" t="s">
        <v>19</v>
      </c>
      <c r="I293" s="238"/>
      <c r="J293" s="234"/>
      <c r="K293" s="234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208</v>
      </c>
      <c r="AU293" s="243" t="s">
        <v>81</v>
      </c>
      <c r="AV293" s="13" t="s">
        <v>79</v>
      </c>
      <c r="AW293" s="13" t="s">
        <v>33</v>
      </c>
      <c r="AX293" s="13" t="s">
        <v>72</v>
      </c>
      <c r="AY293" s="243" t="s">
        <v>196</v>
      </c>
    </row>
    <row r="294" s="14" customFormat="1">
      <c r="A294" s="14"/>
      <c r="B294" s="244"/>
      <c r="C294" s="245"/>
      <c r="D294" s="235" t="s">
        <v>208</v>
      </c>
      <c r="E294" s="246" t="s">
        <v>19</v>
      </c>
      <c r="F294" s="247" t="s">
        <v>261</v>
      </c>
      <c r="G294" s="245"/>
      <c r="H294" s="248">
        <v>6</v>
      </c>
      <c r="I294" s="249"/>
      <c r="J294" s="245"/>
      <c r="K294" s="245"/>
      <c r="L294" s="250"/>
      <c r="M294" s="251"/>
      <c r="N294" s="252"/>
      <c r="O294" s="252"/>
      <c r="P294" s="252"/>
      <c r="Q294" s="252"/>
      <c r="R294" s="252"/>
      <c r="S294" s="252"/>
      <c r="T294" s="253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4" t="s">
        <v>208</v>
      </c>
      <c r="AU294" s="254" t="s">
        <v>81</v>
      </c>
      <c r="AV294" s="14" t="s">
        <v>81</v>
      </c>
      <c r="AW294" s="14" t="s">
        <v>33</v>
      </c>
      <c r="AX294" s="14" t="s">
        <v>72</v>
      </c>
      <c r="AY294" s="254" t="s">
        <v>196</v>
      </c>
    </row>
    <row r="295" s="13" customFormat="1">
      <c r="A295" s="13"/>
      <c r="B295" s="233"/>
      <c r="C295" s="234"/>
      <c r="D295" s="235" t="s">
        <v>208</v>
      </c>
      <c r="E295" s="236" t="s">
        <v>19</v>
      </c>
      <c r="F295" s="237" t="s">
        <v>3236</v>
      </c>
      <c r="G295" s="234"/>
      <c r="H295" s="236" t="s">
        <v>19</v>
      </c>
      <c r="I295" s="238"/>
      <c r="J295" s="234"/>
      <c r="K295" s="234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208</v>
      </c>
      <c r="AU295" s="243" t="s">
        <v>81</v>
      </c>
      <c r="AV295" s="13" t="s">
        <v>79</v>
      </c>
      <c r="AW295" s="13" t="s">
        <v>33</v>
      </c>
      <c r="AX295" s="13" t="s">
        <v>72</v>
      </c>
      <c r="AY295" s="243" t="s">
        <v>196</v>
      </c>
    </row>
    <row r="296" s="13" customFormat="1">
      <c r="A296" s="13"/>
      <c r="B296" s="233"/>
      <c r="C296" s="234"/>
      <c r="D296" s="235" t="s">
        <v>208</v>
      </c>
      <c r="E296" s="236" t="s">
        <v>19</v>
      </c>
      <c r="F296" s="237" t="s">
        <v>3239</v>
      </c>
      <c r="G296" s="234"/>
      <c r="H296" s="236" t="s">
        <v>19</v>
      </c>
      <c r="I296" s="238"/>
      <c r="J296" s="234"/>
      <c r="K296" s="234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208</v>
      </c>
      <c r="AU296" s="243" t="s">
        <v>81</v>
      </c>
      <c r="AV296" s="13" t="s">
        <v>79</v>
      </c>
      <c r="AW296" s="13" t="s">
        <v>33</v>
      </c>
      <c r="AX296" s="13" t="s">
        <v>72</v>
      </c>
      <c r="AY296" s="243" t="s">
        <v>196</v>
      </c>
    </row>
    <row r="297" s="13" customFormat="1">
      <c r="A297" s="13"/>
      <c r="B297" s="233"/>
      <c r="C297" s="234"/>
      <c r="D297" s="235" t="s">
        <v>208</v>
      </c>
      <c r="E297" s="236" t="s">
        <v>19</v>
      </c>
      <c r="F297" s="237" t="s">
        <v>3240</v>
      </c>
      <c r="G297" s="234"/>
      <c r="H297" s="236" t="s">
        <v>19</v>
      </c>
      <c r="I297" s="238"/>
      <c r="J297" s="234"/>
      <c r="K297" s="234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208</v>
      </c>
      <c r="AU297" s="243" t="s">
        <v>81</v>
      </c>
      <c r="AV297" s="13" t="s">
        <v>79</v>
      </c>
      <c r="AW297" s="13" t="s">
        <v>33</v>
      </c>
      <c r="AX297" s="13" t="s">
        <v>72</v>
      </c>
      <c r="AY297" s="243" t="s">
        <v>196</v>
      </c>
    </row>
    <row r="298" s="13" customFormat="1">
      <c r="A298" s="13"/>
      <c r="B298" s="233"/>
      <c r="C298" s="234"/>
      <c r="D298" s="235" t="s">
        <v>208</v>
      </c>
      <c r="E298" s="236" t="s">
        <v>19</v>
      </c>
      <c r="F298" s="237" t="s">
        <v>487</v>
      </c>
      <c r="G298" s="234"/>
      <c r="H298" s="236" t="s">
        <v>19</v>
      </c>
      <c r="I298" s="238"/>
      <c r="J298" s="234"/>
      <c r="K298" s="234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208</v>
      </c>
      <c r="AU298" s="243" t="s">
        <v>81</v>
      </c>
      <c r="AV298" s="13" t="s">
        <v>79</v>
      </c>
      <c r="AW298" s="13" t="s">
        <v>33</v>
      </c>
      <c r="AX298" s="13" t="s">
        <v>72</v>
      </c>
      <c r="AY298" s="243" t="s">
        <v>196</v>
      </c>
    </row>
    <row r="299" s="14" customFormat="1">
      <c r="A299" s="14"/>
      <c r="B299" s="244"/>
      <c r="C299" s="245"/>
      <c r="D299" s="235" t="s">
        <v>208</v>
      </c>
      <c r="E299" s="246" t="s">
        <v>19</v>
      </c>
      <c r="F299" s="247" t="s">
        <v>79</v>
      </c>
      <c r="G299" s="245"/>
      <c r="H299" s="248">
        <v>1</v>
      </c>
      <c r="I299" s="249"/>
      <c r="J299" s="245"/>
      <c r="K299" s="245"/>
      <c r="L299" s="250"/>
      <c r="M299" s="251"/>
      <c r="N299" s="252"/>
      <c r="O299" s="252"/>
      <c r="P299" s="252"/>
      <c r="Q299" s="252"/>
      <c r="R299" s="252"/>
      <c r="S299" s="252"/>
      <c r="T299" s="253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4" t="s">
        <v>208</v>
      </c>
      <c r="AU299" s="254" t="s">
        <v>81</v>
      </c>
      <c r="AV299" s="14" t="s">
        <v>81</v>
      </c>
      <c r="AW299" s="14" t="s">
        <v>33</v>
      </c>
      <c r="AX299" s="14" t="s">
        <v>72</v>
      </c>
      <c r="AY299" s="254" t="s">
        <v>196</v>
      </c>
    </row>
    <row r="300" s="13" customFormat="1">
      <c r="A300" s="13"/>
      <c r="B300" s="233"/>
      <c r="C300" s="234"/>
      <c r="D300" s="235" t="s">
        <v>208</v>
      </c>
      <c r="E300" s="236" t="s">
        <v>19</v>
      </c>
      <c r="F300" s="237" t="s">
        <v>3236</v>
      </c>
      <c r="G300" s="234"/>
      <c r="H300" s="236" t="s">
        <v>19</v>
      </c>
      <c r="I300" s="238"/>
      <c r="J300" s="234"/>
      <c r="K300" s="234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208</v>
      </c>
      <c r="AU300" s="243" t="s">
        <v>81</v>
      </c>
      <c r="AV300" s="13" t="s">
        <v>79</v>
      </c>
      <c r="AW300" s="13" t="s">
        <v>33</v>
      </c>
      <c r="AX300" s="13" t="s">
        <v>72</v>
      </c>
      <c r="AY300" s="243" t="s">
        <v>196</v>
      </c>
    </row>
    <row r="301" s="13" customFormat="1">
      <c r="A301" s="13"/>
      <c r="B301" s="233"/>
      <c r="C301" s="234"/>
      <c r="D301" s="235" t="s">
        <v>208</v>
      </c>
      <c r="E301" s="236" t="s">
        <v>19</v>
      </c>
      <c r="F301" s="237" t="s">
        <v>3239</v>
      </c>
      <c r="G301" s="234"/>
      <c r="H301" s="236" t="s">
        <v>19</v>
      </c>
      <c r="I301" s="238"/>
      <c r="J301" s="234"/>
      <c r="K301" s="234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208</v>
      </c>
      <c r="AU301" s="243" t="s">
        <v>81</v>
      </c>
      <c r="AV301" s="13" t="s">
        <v>79</v>
      </c>
      <c r="AW301" s="13" t="s">
        <v>33</v>
      </c>
      <c r="AX301" s="13" t="s">
        <v>72</v>
      </c>
      <c r="AY301" s="243" t="s">
        <v>196</v>
      </c>
    </row>
    <row r="302" s="13" customFormat="1">
      <c r="A302" s="13"/>
      <c r="B302" s="233"/>
      <c r="C302" s="234"/>
      <c r="D302" s="235" t="s">
        <v>208</v>
      </c>
      <c r="E302" s="236" t="s">
        <v>19</v>
      </c>
      <c r="F302" s="237" t="s">
        <v>3240</v>
      </c>
      <c r="G302" s="234"/>
      <c r="H302" s="236" t="s">
        <v>19</v>
      </c>
      <c r="I302" s="238"/>
      <c r="J302" s="234"/>
      <c r="K302" s="234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208</v>
      </c>
      <c r="AU302" s="243" t="s">
        <v>81</v>
      </c>
      <c r="AV302" s="13" t="s">
        <v>79</v>
      </c>
      <c r="AW302" s="13" t="s">
        <v>33</v>
      </c>
      <c r="AX302" s="13" t="s">
        <v>72</v>
      </c>
      <c r="AY302" s="243" t="s">
        <v>196</v>
      </c>
    </row>
    <row r="303" s="13" customFormat="1">
      <c r="A303" s="13"/>
      <c r="B303" s="233"/>
      <c r="C303" s="234"/>
      <c r="D303" s="235" t="s">
        <v>208</v>
      </c>
      <c r="E303" s="236" t="s">
        <v>19</v>
      </c>
      <c r="F303" s="237" t="s">
        <v>401</v>
      </c>
      <c r="G303" s="234"/>
      <c r="H303" s="236" t="s">
        <v>19</v>
      </c>
      <c r="I303" s="238"/>
      <c r="J303" s="234"/>
      <c r="K303" s="234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208</v>
      </c>
      <c r="AU303" s="243" t="s">
        <v>81</v>
      </c>
      <c r="AV303" s="13" t="s">
        <v>79</v>
      </c>
      <c r="AW303" s="13" t="s">
        <v>33</v>
      </c>
      <c r="AX303" s="13" t="s">
        <v>72</v>
      </c>
      <c r="AY303" s="243" t="s">
        <v>196</v>
      </c>
    </row>
    <row r="304" s="14" customFormat="1">
      <c r="A304" s="14"/>
      <c r="B304" s="244"/>
      <c r="C304" s="245"/>
      <c r="D304" s="235" t="s">
        <v>208</v>
      </c>
      <c r="E304" s="246" t="s">
        <v>19</v>
      </c>
      <c r="F304" s="247" t="s">
        <v>226</v>
      </c>
      <c r="G304" s="245"/>
      <c r="H304" s="248">
        <v>3</v>
      </c>
      <c r="I304" s="249"/>
      <c r="J304" s="245"/>
      <c r="K304" s="245"/>
      <c r="L304" s="250"/>
      <c r="M304" s="251"/>
      <c r="N304" s="252"/>
      <c r="O304" s="252"/>
      <c r="P304" s="252"/>
      <c r="Q304" s="252"/>
      <c r="R304" s="252"/>
      <c r="S304" s="252"/>
      <c r="T304" s="253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4" t="s">
        <v>208</v>
      </c>
      <c r="AU304" s="254" t="s">
        <v>81</v>
      </c>
      <c r="AV304" s="14" t="s">
        <v>81</v>
      </c>
      <c r="AW304" s="14" t="s">
        <v>33</v>
      </c>
      <c r="AX304" s="14" t="s">
        <v>72</v>
      </c>
      <c r="AY304" s="254" t="s">
        <v>196</v>
      </c>
    </row>
    <row r="305" s="13" customFormat="1">
      <c r="A305" s="13"/>
      <c r="B305" s="233"/>
      <c r="C305" s="234"/>
      <c r="D305" s="235" t="s">
        <v>208</v>
      </c>
      <c r="E305" s="236" t="s">
        <v>19</v>
      </c>
      <c r="F305" s="237" t="s">
        <v>3236</v>
      </c>
      <c r="G305" s="234"/>
      <c r="H305" s="236" t="s">
        <v>19</v>
      </c>
      <c r="I305" s="238"/>
      <c r="J305" s="234"/>
      <c r="K305" s="234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208</v>
      </c>
      <c r="AU305" s="243" t="s">
        <v>81</v>
      </c>
      <c r="AV305" s="13" t="s">
        <v>79</v>
      </c>
      <c r="AW305" s="13" t="s">
        <v>33</v>
      </c>
      <c r="AX305" s="13" t="s">
        <v>72</v>
      </c>
      <c r="AY305" s="243" t="s">
        <v>196</v>
      </c>
    </row>
    <row r="306" s="13" customFormat="1">
      <c r="A306" s="13"/>
      <c r="B306" s="233"/>
      <c r="C306" s="234"/>
      <c r="D306" s="235" t="s">
        <v>208</v>
      </c>
      <c r="E306" s="236" t="s">
        <v>19</v>
      </c>
      <c r="F306" s="237" t="s">
        <v>3241</v>
      </c>
      <c r="G306" s="234"/>
      <c r="H306" s="236" t="s">
        <v>19</v>
      </c>
      <c r="I306" s="238"/>
      <c r="J306" s="234"/>
      <c r="K306" s="234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208</v>
      </c>
      <c r="AU306" s="243" t="s">
        <v>81</v>
      </c>
      <c r="AV306" s="13" t="s">
        <v>79</v>
      </c>
      <c r="AW306" s="13" t="s">
        <v>33</v>
      </c>
      <c r="AX306" s="13" t="s">
        <v>72</v>
      </c>
      <c r="AY306" s="243" t="s">
        <v>196</v>
      </c>
    </row>
    <row r="307" s="13" customFormat="1">
      <c r="A307" s="13"/>
      <c r="B307" s="233"/>
      <c r="C307" s="234"/>
      <c r="D307" s="235" t="s">
        <v>208</v>
      </c>
      <c r="E307" s="236" t="s">
        <v>19</v>
      </c>
      <c r="F307" s="237" t="s">
        <v>3242</v>
      </c>
      <c r="G307" s="234"/>
      <c r="H307" s="236" t="s">
        <v>19</v>
      </c>
      <c r="I307" s="238"/>
      <c r="J307" s="234"/>
      <c r="K307" s="234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208</v>
      </c>
      <c r="AU307" s="243" t="s">
        <v>81</v>
      </c>
      <c r="AV307" s="13" t="s">
        <v>79</v>
      </c>
      <c r="AW307" s="13" t="s">
        <v>33</v>
      </c>
      <c r="AX307" s="13" t="s">
        <v>72</v>
      </c>
      <c r="AY307" s="243" t="s">
        <v>196</v>
      </c>
    </row>
    <row r="308" s="13" customFormat="1">
      <c r="A308" s="13"/>
      <c r="B308" s="233"/>
      <c r="C308" s="234"/>
      <c r="D308" s="235" t="s">
        <v>208</v>
      </c>
      <c r="E308" s="236" t="s">
        <v>19</v>
      </c>
      <c r="F308" s="237" t="s">
        <v>401</v>
      </c>
      <c r="G308" s="234"/>
      <c r="H308" s="236" t="s">
        <v>19</v>
      </c>
      <c r="I308" s="238"/>
      <c r="J308" s="234"/>
      <c r="K308" s="234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208</v>
      </c>
      <c r="AU308" s="243" t="s">
        <v>81</v>
      </c>
      <c r="AV308" s="13" t="s">
        <v>79</v>
      </c>
      <c r="AW308" s="13" t="s">
        <v>33</v>
      </c>
      <c r="AX308" s="13" t="s">
        <v>72</v>
      </c>
      <c r="AY308" s="243" t="s">
        <v>196</v>
      </c>
    </row>
    <row r="309" s="14" customFormat="1">
      <c r="A309" s="14"/>
      <c r="B309" s="244"/>
      <c r="C309" s="245"/>
      <c r="D309" s="235" t="s">
        <v>208</v>
      </c>
      <c r="E309" s="246" t="s">
        <v>19</v>
      </c>
      <c r="F309" s="247" t="s">
        <v>81</v>
      </c>
      <c r="G309" s="245"/>
      <c r="H309" s="248">
        <v>2</v>
      </c>
      <c r="I309" s="249"/>
      <c r="J309" s="245"/>
      <c r="K309" s="245"/>
      <c r="L309" s="250"/>
      <c r="M309" s="251"/>
      <c r="N309" s="252"/>
      <c r="O309" s="252"/>
      <c r="P309" s="252"/>
      <c r="Q309" s="252"/>
      <c r="R309" s="252"/>
      <c r="S309" s="252"/>
      <c r="T309" s="253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4" t="s">
        <v>208</v>
      </c>
      <c r="AU309" s="254" t="s">
        <v>81</v>
      </c>
      <c r="AV309" s="14" t="s">
        <v>81</v>
      </c>
      <c r="AW309" s="14" t="s">
        <v>33</v>
      </c>
      <c r="AX309" s="14" t="s">
        <v>72</v>
      </c>
      <c r="AY309" s="254" t="s">
        <v>196</v>
      </c>
    </row>
    <row r="310" s="13" customFormat="1">
      <c r="A310" s="13"/>
      <c r="B310" s="233"/>
      <c r="C310" s="234"/>
      <c r="D310" s="235" t="s">
        <v>208</v>
      </c>
      <c r="E310" s="236" t="s">
        <v>19</v>
      </c>
      <c r="F310" s="237" t="s">
        <v>3236</v>
      </c>
      <c r="G310" s="234"/>
      <c r="H310" s="236" t="s">
        <v>19</v>
      </c>
      <c r="I310" s="238"/>
      <c r="J310" s="234"/>
      <c r="K310" s="234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208</v>
      </c>
      <c r="AU310" s="243" t="s">
        <v>81</v>
      </c>
      <c r="AV310" s="13" t="s">
        <v>79</v>
      </c>
      <c r="AW310" s="13" t="s">
        <v>33</v>
      </c>
      <c r="AX310" s="13" t="s">
        <v>72</v>
      </c>
      <c r="AY310" s="243" t="s">
        <v>196</v>
      </c>
    </row>
    <row r="311" s="13" customFormat="1">
      <c r="A311" s="13"/>
      <c r="B311" s="233"/>
      <c r="C311" s="234"/>
      <c r="D311" s="235" t="s">
        <v>208</v>
      </c>
      <c r="E311" s="236" t="s">
        <v>19</v>
      </c>
      <c r="F311" s="237" t="s">
        <v>3243</v>
      </c>
      <c r="G311" s="234"/>
      <c r="H311" s="236" t="s">
        <v>19</v>
      </c>
      <c r="I311" s="238"/>
      <c r="J311" s="234"/>
      <c r="K311" s="234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208</v>
      </c>
      <c r="AU311" s="243" t="s">
        <v>81</v>
      </c>
      <c r="AV311" s="13" t="s">
        <v>79</v>
      </c>
      <c r="AW311" s="13" t="s">
        <v>33</v>
      </c>
      <c r="AX311" s="13" t="s">
        <v>72</v>
      </c>
      <c r="AY311" s="243" t="s">
        <v>196</v>
      </c>
    </row>
    <row r="312" s="13" customFormat="1">
      <c r="A312" s="13"/>
      <c r="B312" s="233"/>
      <c r="C312" s="234"/>
      <c r="D312" s="235" t="s">
        <v>208</v>
      </c>
      <c r="E312" s="236" t="s">
        <v>19</v>
      </c>
      <c r="F312" s="237" t="s">
        <v>3244</v>
      </c>
      <c r="G312" s="234"/>
      <c r="H312" s="236" t="s">
        <v>19</v>
      </c>
      <c r="I312" s="238"/>
      <c r="J312" s="234"/>
      <c r="K312" s="234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208</v>
      </c>
      <c r="AU312" s="243" t="s">
        <v>81</v>
      </c>
      <c r="AV312" s="13" t="s">
        <v>79</v>
      </c>
      <c r="AW312" s="13" t="s">
        <v>33</v>
      </c>
      <c r="AX312" s="13" t="s">
        <v>72</v>
      </c>
      <c r="AY312" s="243" t="s">
        <v>196</v>
      </c>
    </row>
    <row r="313" s="13" customFormat="1">
      <c r="A313" s="13"/>
      <c r="B313" s="233"/>
      <c r="C313" s="234"/>
      <c r="D313" s="235" t="s">
        <v>208</v>
      </c>
      <c r="E313" s="236" t="s">
        <v>19</v>
      </c>
      <c r="F313" s="237" t="s">
        <v>401</v>
      </c>
      <c r="G313" s="234"/>
      <c r="H313" s="236" t="s">
        <v>19</v>
      </c>
      <c r="I313" s="238"/>
      <c r="J313" s="234"/>
      <c r="K313" s="234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208</v>
      </c>
      <c r="AU313" s="243" t="s">
        <v>81</v>
      </c>
      <c r="AV313" s="13" t="s">
        <v>79</v>
      </c>
      <c r="AW313" s="13" t="s">
        <v>33</v>
      </c>
      <c r="AX313" s="13" t="s">
        <v>72</v>
      </c>
      <c r="AY313" s="243" t="s">
        <v>196</v>
      </c>
    </row>
    <row r="314" s="14" customFormat="1">
      <c r="A314" s="14"/>
      <c r="B314" s="244"/>
      <c r="C314" s="245"/>
      <c r="D314" s="235" t="s">
        <v>208</v>
      </c>
      <c r="E314" s="246" t="s">
        <v>19</v>
      </c>
      <c r="F314" s="247" t="s">
        <v>81</v>
      </c>
      <c r="G314" s="245"/>
      <c r="H314" s="248">
        <v>2</v>
      </c>
      <c r="I314" s="249"/>
      <c r="J314" s="245"/>
      <c r="K314" s="245"/>
      <c r="L314" s="250"/>
      <c r="M314" s="251"/>
      <c r="N314" s="252"/>
      <c r="O314" s="252"/>
      <c r="P314" s="252"/>
      <c r="Q314" s="252"/>
      <c r="R314" s="252"/>
      <c r="S314" s="252"/>
      <c r="T314" s="253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4" t="s">
        <v>208</v>
      </c>
      <c r="AU314" s="254" t="s">
        <v>81</v>
      </c>
      <c r="AV314" s="14" t="s">
        <v>81</v>
      </c>
      <c r="AW314" s="14" t="s">
        <v>33</v>
      </c>
      <c r="AX314" s="14" t="s">
        <v>72</v>
      </c>
      <c r="AY314" s="254" t="s">
        <v>196</v>
      </c>
    </row>
    <row r="315" s="13" customFormat="1">
      <c r="A315" s="13"/>
      <c r="B315" s="233"/>
      <c r="C315" s="234"/>
      <c r="D315" s="235" t="s">
        <v>208</v>
      </c>
      <c r="E315" s="236" t="s">
        <v>19</v>
      </c>
      <c r="F315" s="237" t="s">
        <v>3236</v>
      </c>
      <c r="G315" s="234"/>
      <c r="H315" s="236" t="s">
        <v>19</v>
      </c>
      <c r="I315" s="238"/>
      <c r="J315" s="234"/>
      <c r="K315" s="234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208</v>
      </c>
      <c r="AU315" s="243" t="s">
        <v>81</v>
      </c>
      <c r="AV315" s="13" t="s">
        <v>79</v>
      </c>
      <c r="AW315" s="13" t="s">
        <v>33</v>
      </c>
      <c r="AX315" s="13" t="s">
        <v>72</v>
      </c>
      <c r="AY315" s="243" t="s">
        <v>196</v>
      </c>
    </row>
    <row r="316" s="13" customFormat="1">
      <c r="A316" s="13"/>
      <c r="B316" s="233"/>
      <c r="C316" s="234"/>
      <c r="D316" s="235" t="s">
        <v>208</v>
      </c>
      <c r="E316" s="236" t="s">
        <v>19</v>
      </c>
      <c r="F316" s="237" t="s">
        <v>3245</v>
      </c>
      <c r="G316" s="234"/>
      <c r="H316" s="236" t="s">
        <v>19</v>
      </c>
      <c r="I316" s="238"/>
      <c r="J316" s="234"/>
      <c r="K316" s="234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208</v>
      </c>
      <c r="AU316" s="243" t="s">
        <v>81</v>
      </c>
      <c r="AV316" s="13" t="s">
        <v>79</v>
      </c>
      <c r="AW316" s="13" t="s">
        <v>33</v>
      </c>
      <c r="AX316" s="13" t="s">
        <v>72</v>
      </c>
      <c r="AY316" s="243" t="s">
        <v>196</v>
      </c>
    </row>
    <row r="317" s="13" customFormat="1">
      <c r="A317" s="13"/>
      <c r="B317" s="233"/>
      <c r="C317" s="234"/>
      <c r="D317" s="235" t="s">
        <v>208</v>
      </c>
      <c r="E317" s="236" t="s">
        <v>19</v>
      </c>
      <c r="F317" s="237" t="s">
        <v>3246</v>
      </c>
      <c r="G317" s="234"/>
      <c r="H317" s="236" t="s">
        <v>19</v>
      </c>
      <c r="I317" s="238"/>
      <c r="J317" s="234"/>
      <c r="K317" s="234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208</v>
      </c>
      <c r="AU317" s="243" t="s">
        <v>81</v>
      </c>
      <c r="AV317" s="13" t="s">
        <v>79</v>
      </c>
      <c r="AW317" s="13" t="s">
        <v>33</v>
      </c>
      <c r="AX317" s="13" t="s">
        <v>72</v>
      </c>
      <c r="AY317" s="243" t="s">
        <v>196</v>
      </c>
    </row>
    <row r="318" s="13" customFormat="1">
      <c r="A318" s="13"/>
      <c r="B318" s="233"/>
      <c r="C318" s="234"/>
      <c r="D318" s="235" t="s">
        <v>208</v>
      </c>
      <c r="E318" s="236" t="s">
        <v>19</v>
      </c>
      <c r="F318" s="237" t="s">
        <v>401</v>
      </c>
      <c r="G318" s="234"/>
      <c r="H318" s="236" t="s">
        <v>19</v>
      </c>
      <c r="I318" s="238"/>
      <c r="J318" s="234"/>
      <c r="K318" s="234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208</v>
      </c>
      <c r="AU318" s="243" t="s">
        <v>81</v>
      </c>
      <c r="AV318" s="13" t="s">
        <v>79</v>
      </c>
      <c r="AW318" s="13" t="s">
        <v>33</v>
      </c>
      <c r="AX318" s="13" t="s">
        <v>72</v>
      </c>
      <c r="AY318" s="243" t="s">
        <v>196</v>
      </c>
    </row>
    <row r="319" s="14" customFormat="1">
      <c r="A319" s="14"/>
      <c r="B319" s="244"/>
      <c r="C319" s="245"/>
      <c r="D319" s="235" t="s">
        <v>208</v>
      </c>
      <c r="E319" s="246" t="s">
        <v>19</v>
      </c>
      <c r="F319" s="247" t="s">
        <v>79</v>
      </c>
      <c r="G319" s="245"/>
      <c r="H319" s="248">
        <v>1</v>
      </c>
      <c r="I319" s="249"/>
      <c r="J319" s="245"/>
      <c r="K319" s="245"/>
      <c r="L319" s="250"/>
      <c r="M319" s="251"/>
      <c r="N319" s="252"/>
      <c r="O319" s="252"/>
      <c r="P319" s="252"/>
      <c r="Q319" s="252"/>
      <c r="R319" s="252"/>
      <c r="S319" s="252"/>
      <c r="T319" s="253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4" t="s">
        <v>208</v>
      </c>
      <c r="AU319" s="254" t="s">
        <v>81</v>
      </c>
      <c r="AV319" s="14" t="s">
        <v>81</v>
      </c>
      <c r="AW319" s="14" t="s">
        <v>33</v>
      </c>
      <c r="AX319" s="14" t="s">
        <v>72</v>
      </c>
      <c r="AY319" s="254" t="s">
        <v>196</v>
      </c>
    </row>
    <row r="320" s="13" customFormat="1">
      <c r="A320" s="13"/>
      <c r="B320" s="233"/>
      <c r="C320" s="234"/>
      <c r="D320" s="235" t="s">
        <v>208</v>
      </c>
      <c r="E320" s="236" t="s">
        <v>19</v>
      </c>
      <c r="F320" s="237" t="s">
        <v>3236</v>
      </c>
      <c r="G320" s="234"/>
      <c r="H320" s="236" t="s">
        <v>19</v>
      </c>
      <c r="I320" s="238"/>
      <c r="J320" s="234"/>
      <c r="K320" s="234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208</v>
      </c>
      <c r="AU320" s="243" t="s">
        <v>81</v>
      </c>
      <c r="AV320" s="13" t="s">
        <v>79</v>
      </c>
      <c r="AW320" s="13" t="s">
        <v>33</v>
      </c>
      <c r="AX320" s="13" t="s">
        <v>72</v>
      </c>
      <c r="AY320" s="243" t="s">
        <v>196</v>
      </c>
    </row>
    <row r="321" s="13" customFormat="1">
      <c r="A321" s="13"/>
      <c r="B321" s="233"/>
      <c r="C321" s="234"/>
      <c r="D321" s="235" t="s">
        <v>208</v>
      </c>
      <c r="E321" s="236" t="s">
        <v>19</v>
      </c>
      <c r="F321" s="237" t="s">
        <v>3247</v>
      </c>
      <c r="G321" s="234"/>
      <c r="H321" s="236" t="s">
        <v>19</v>
      </c>
      <c r="I321" s="238"/>
      <c r="J321" s="234"/>
      <c r="K321" s="234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208</v>
      </c>
      <c r="AU321" s="243" t="s">
        <v>81</v>
      </c>
      <c r="AV321" s="13" t="s">
        <v>79</v>
      </c>
      <c r="AW321" s="13" t="s">
        <v>33</v>
      </c>
      <c r="AX321" s="13" t="s">
        <v>72</v>
      </c>
      <c r="AY321" s="243" t="s">
        <v>196</v>
      </c>
    </row>
    <row r="322" s="13" customFormat="1">
      <c r="A322" s="13"/>
      <c r="B322" s="233"/>
      <c r="C322" s="234"/>
      <c r="D322" s="235" t="s">
        <v>208</v>
      </c>
      <c r="E322" s="236" t="s">
        <v>19</v>
      </c>
      <c r="F322" s="237" t="s">
        <v>3248</v>
      </c>
      <c r="G322" s="234"/>
      <c r="H322" s="236" t="s">
        <v>19</v>
      </c>
      <c r="I322" s="238"/>
      <c r="J322" s="234"/>
      <c r="K322" s="234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208</v>
      </c>
      <c r="AU322" s="243" t="s">
        <v>81</v>
      </c>
      <c r="AV322" s="13" t="s">
        <v>79</v>
      </c>
      <c r="AW322" s="13" t="s">
        <v>33</v>
      </c>
      <c r="AX322" s="13" t="s">
        <v>72</v>
      </c>
      <c r="AY322" s="243" t="s">
        <v>196</v>
      </c>
    </row>
    <row r="323" s="14" customFormat="1">
      <c r="A323" s="14"/>
      <c r="B323" s="244"/>
      <c r="C323" s="245"/>
      <c r="D323" s="235" t="s">
        <v>208</v>
      </c>
      <c r="E323" s="246" t="s">
        <v>19</v>
      </c>
      <c r="F323" s="247" t="s">
        <v>81</v>
      </c>
      <c r="G323" s="245"/>
      <c r="H323" s="248">
        <v>2</v>
      </c>
      <c r="I323" s="249"/>
      <c r="J323" s="245"/>
      <c r="K323" s="245"/>
      <c r="L323" s="250"/>
      <c r="M323" s="251"/>
      <c r="N323" s="252"/>
      <c r="O323" s="252"/>
      <c r="P323" s="252"/>
      <c r="Q323" s="252"/>
      <c r="R323" s="252"/>
      <c r="S323" s="252"/>
      <c r="T323" s="253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4" t="s">
        <v>208</v>
      </c>
      <c r="AU323" s="254" t="s">
        <v>81</v>
      </c>
      <c r="AV323" s="14" t="s">
        <v>81</v>
      </c>
      <c r="AW323" s="14" t="s">
        <v>33</v>
      </c>
      <c r="AX323" s="14" t="s">
        <v>72</v>
      </c>
      <c r="AY323" s="254" t="s">
        <v>196</v>
      </c>
    </row>
    <row r="324" s="13" customFormat="1">
      <c r="A324" s="13"/>
      <c r="B324" s="233"/>
      <c r="C324" s="234"/>
      <c r="D324" s="235" t="s">
        <v>208</v>
      </c>
      <c r="E324" s="236" t="s">
        <v>19</v>
      </c>
      <c r="F324" s="237" t="s">
        <v>3236</v>
      </c>
      <c r="G324" s="234"/>
      <c r="H324" s="236" t="s">
        <v>19</v>
      </c>
      <c r="I324" s="238"/>
      <c r="J324" s="234"/>
      <c r="K324" s="234"/>
      <c r="L324" s="239"/>
      <c r="M324" s="240"/>
      <c r="N324" s="241"/>
      <c r="O324" s="241"/>
      <c r="P324" s="241"/>
      <c r="Q324" s="241"/>
      <c r="R324" s="241"/>
      <c r="S324" s="241"/>
      <c r="T324" s="24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43" t="s">
        <v>208</v>
      </c>
      <c r="AU324" s="243" t="s">
        <v>81</v>
      </c>
      <c r="AV324" s="13" t="s">
        <v>79</v>
      </c>
      <c r="AW324" s="13" t="s">
        <v>33</v>
      </c>
      <c r="AX324" s="13" t="s">
        <v>72</v>
      </c>
      <c r="AY324" s="243" t="s">
        <v>196</v>
      </c>
    </row>
    <row r="325" s="13" customFormat="1">
      <c r="A325" s="13"/>
      <c r="B325" s="233"/>
      <c r="C325" s="234"/>
      <c r="D325" s="235" t="s">
        <v>208</v>
      </c>
      <c r="E325" s="236" t="s">
        <v>19</v>
      </c>
      <c r="F325" s="237" t="s">
        <v>3249</v>
      </c>
      <c r="G325" s="234"/>
      <c r="H325" s="236" t="s">
        <v>19</v>
      </c>
      <c r="I325" s="238"/>
      <c r="J325" s="234"/>
      <c r="K325" s="234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208</v>
      </c>
      <c r="AU325" s="243" t="s">
        <v>81</v>
      </c>
      <c r="AV325" s="13" t="s">
        <v>79</v>
      </c>
      <c r="AW325" s="13" t="s">
        <v>33</v>
      </c>
      <c r="AX325" s="13" t="s">
        <v>72</v>
      </c>
      <c r="AY325" s="243" t="s">
        <v>196</v>
      </c>
    </row>
    <row r="326" s="13" customFormat="1">
      <c r="A326" s="13"/>
      <c r="B326" s="233"/>
      <c r="C326" s="234"/>
      <c r="D326" s="235" t="s">
        <v>208</v>
      </c>
      <c r="E326" s="236" t="s">
        <v>19</v>
      </c>
      <c r="F326" s="237" t="s">
        <v>3250</v>
      </c>
      <c r="G326" s="234"/>
      <c r="H326" s="236" t="s">
        <v>19</v>
      </c>
      <c r="I326" s="238"/>
      <c r="J326" s="234"/>
      <c r="K326" s="234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208</v>
      </c>
      <c r="AU326" s="243" t="s">
        <v>81</v>
      </c>
      <c r="AV326" s="13" t="s">
        <v>79</v>
      </c>
      <c r="AW326" s="13" t="s">
        <v>33</v>
      </c>
      <c r="AX326" s="13" t="s">
        <v>72</v>
      </c>
      <c r="AY326" s="243" t="s">
        <v>196</v>
      </c>
    </row>
    <row r="327" s="14" customFormat="1">
      <c r="A327" s="14"/>
      <c r="B327" s="244"/>
      <c r="C327" s="245"/>
      <c r="D327" s="235" t="s">
        <v>208</v>
      </c>
      <c r="E327" s="246" t="s">
        <v>19</v>
      </c>
      <c r="F327" s="247" t="s">
        <v>79</v>
      </c>
      <c r="G327" s="245"/>
      <c r="H327" s="248">
        <v>1</v>
      </c>
      <c r="I327" s="249"/>
      <c r="J327" s="245"/>
      <c r="K327" s="245"/>
      <c r="L327" s="250"/>
      <c r="M327" s="251"/>
      <c r="N327" s="252"/>
      <c r="O327" s="252"/>
      <c r="P327" s="252"/>
      <c r="Q327" s="252"/>
      <c r="R327" s="252"/>
      <c r="S327" s="252"/>
      <c r="T327" s="253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54" t="s">
        <v>208</v>
      </c>
      <c r="AU327" s="254" t="s">
        <v>81</v>
      </c>
      <c r="AV327" s="14" t="s">
        <v>81</v>
      </c>
      <c r="AW327" s="14" t="s">
        <v>33</v>
      </c>
      <c r="AX327" s="14" t="s">
        <v>72</v>
      </c>
      <c r="AY327" s="254" t="s">
        <v>196</v>
      </c>
    </row>
    <row r="328" s="13" customFormat="1">
      <c r="A328" s="13"/>
      <c r="B328" s="233"/>
      <c r="C328" s="234"/>
      <c r="D328" s="235" t="s">
        <v>208</v>
      </c>
      <c r="E328" s="236" t="s">
        <v>19</v>
      </c>
      <c r="F328" s="237" t="s">
        <v>3236</v>
      </c>
      <c r="G328" s="234"/>
      <c r="H328" s="236" t="s">
        <v>19</v>
      </c>
      <c r="I328" s="238"/>
      <c r="J328" s="234"/>
      <c r="K328" s="234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208</v>
      </c>
      <c r="AU328" s="243" t="s">
        <v>81</v>
      </c>
      <c r="AV328" s="13" t="s">
        <v>79</v>
      </c>
      <c r="AW328" s="13" t="s">
        <v>33</v>
      </c>
      <c r="AX328" s="13" t="s">
        <v>72</v>
      </c>
      <c r="AY328" s="243" t="s">
        <v>196</v>
      </c>
    </row>
    <row r="329" s="13" customFormat="1">
      <c r="A329" s="13"/>
      <c r="B329" s="233"/>
      <c r="C329" s="234"/>
      <c r="D329" s="235" t="s">
        <v>208</v>
      </c>
      <c r="E329" s="236" t="s">
        <v>19</v>
      </c>
      <c r="F329" s="237" t="s">
        <v>3251</v>
      </c>
      <c r="G329" s="234"/>
      <c r="H329" s="236" t="s">
        <v>19</v>
      </c>
      <c r="I329" s="238"/>
      <c r="J329" s="234"/>
      <c r="K329" s="234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208</v>
      </c>
      <c r="AU329" s="243" t="s">
        <v>81</v>
      </c>
      <c r="AV329" s="13" t="s">
        <v>79</v>
      </c>
      <c r="AW329" s="13" t="s">
        <v>33</v>
      </c>
      <c r="AX329" s="13" t="s">
        <v>72</v>
      </c>
      <c r="AY329" s="243" t="s">
        <v>196</v>
      </c>
    </row>
    <row r="330" s="13" customFormat="1">
      <c r="A330" s="13"/>
      <c r="B330" s="233"/>
      <c r="C330" s="234"/>
      <c r="D330" s="235" t="s">
        <v>208</v>
      </c>
      <c r="E330" s="236" t="s">
        <v>19</v>
      </c>
      <c r="F330" s="237" t="s">
        <v>3252</v>
      </c>
      <c r="G330" s="234"/>
      <c r="H330" s="236" t="s">
        <v>19</v>
      </c>
      <c r="I330" s="238"/>
      <c r="J330" s="234"/>
      <c r="K330" s="234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208</v>
      </c>
      <c r="AU330" s="243" t="s">
        <v>81</v>
      </c>
      <c r="AV330" s="13" t="s">
        <v>79</v>
      </c>
      <c r="AW330" s="13" t="s">
        <v>33</v>
      </c>
      <c r="AX330" s="13" t="s">
        <v>72</v>
      </c>
      <c r="AY330" s="243" t="s">
        <v>196</v>
      </c>
    </row>
    <row r="331" s="14" customFormat="1">
      <c r="A331" s="14"/>
      <c r="B331" s="244"/>
      <c r="C331" s="245"/>
      <c r="D331" s="235" t="s">
        <v>208</v>
      </c>
      <c r="E331" s="246" t="s">
        <v>19</v>
      </c>
      <c r="F331" s="247" t="s">
        <v>81</v>
      </c>
      <c r="G331" s="245"/>
      <c r="H331" s="248">
        <v>2</v>
      </c>
      <c r="I331" s="249"/>
      <c r="J331" s="245"/>
      <c r="K331" s="245"/>
      <c r="L331" s="250"/>
      <c r="M331" s="251"/>
      <c r="N331" s="252"/>
      <c r="O331" s="252"/>
      <c r="P331" s="252"/>
      <c r="Q331" s="252"/>
      <c r="R331" s="252"/>
      <c r="S331" s="252"/>
      <c r="T331" s="253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4" t="s">
        <v>208</v>
      </c>
      <c r="AU331" s="254" t="s">
        <v>81</v>
      </c>
      <c r="AV331" s="14" t="s">
        <v>81</v>
      </c>
      <c r="AW331" s="14" t="s">
        <v>33</v>
      </c>
      <c r="AX331" s="14" t="s">
        <v>72</v>
      </c>
      <c r="AY331" s="254" t="s">
        <v>196</v>
      </c>
    </row>
    <row r="332" s="13" customFormat="1">
      <c r="A332" s="13"/>
      <c r="B332" s="233"/>
      <c r="C332" s="234"/>
      <c r="D332" s="235" t="s">
        <v>208</v>
      </c>
      <c r="E332" s="236" t="s">
        <v>19</v>
      </c>
      <c r="F332" s="237" t="s">
        <v>3236</v>
      </c>
      <c r="G332" s="234"/>
      <c r="H332" s="236" t="s">
        <v>19</v>
      </c>
      <c r="I332" s="238"/>
      <c r="J332" s="234"/>
      <c r="K332" s="234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208</v>
      </c>
      <c r="AU332" s="243" t="s">
        <v>81</v>
      </c>
      <c r="AV332" s="13" t="s">
        <v>79</v>
      </c>
      <c r="AW332" s="13" t="s">
        <v>33</v>
      </c>
      <c r="AX332" s="13" t="s">
        <v>72</v>
      </c>
      <c r="AY332" s="243" t="s">
        <v>196</v>
      </c>
    </row>
    <row r="333" s="13" customFormat="1">
      <c r="A333" s="13"/>
      <c r="B333" s="233"/>
      <c r="C333" s="234"/>
      <c r="D333" s="235" t="s">
        <v>208</v>
      </c>
      <c r="E333" s="236" t="s">
        <v>19</v>
      </c>
      <c r="F333" s="237" t="s">
        <v>3253</v>
      </c>
      <c r="G333" s="234"/>
      <c r="H333" s="236" t="s">
        <v>19</v>
      </c>
      <c r="I333" s="238"/>
      <c r="J333" s="234"/>
      <c r="K333" s="234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208</v>
      </c>
      <c r="AU333" s="243" t="s">
        <v>81</v>
      </c>
      <c r="AV333" s="13" t="s">
        <v>79</v>
      </c>
      <c r="AW333" s="13" t="s">
        <v>33</v>
      </c>
      <c r="AX333" s="13" t="s">
        <v>72</v>
      </c>
      <c r="AY333" s="243" t="s">
        <v>196</v>
      </c>
    </row>
    <row r="334" s="13" customFormat="1">
      <c r="A334" s="13"/>
      <c r="B334" s="233"/>
      <c r="C334" s="234"/>
      <c r="D334" s="235" t="s">
        <v>208</v>
      </c>
      <c r="E334" s="236" t="s">
        <v>19</v>
      </c>
      <c r="F334" s="237" t="s">
        <v>3254</v>
      </c>
      <c r="G334" s="234"/>
      <c r="H334" s="236" t="s">
        <v>19</v>
      </c>
      <c r="I334" s="238"/>
      <c r="J334" s="234"/>
      <c r="K334" s="234"/>
      <c r="L334" s="239"/>
      <c r="M334" s="240"/>
      <c r="N334" s="241"/>
      <c r="O334" s="241"/>
      <c r="P334" s="241"/>
      <c r="Q334" s="241"/>
      <c r="R334" s="241"/>
      <c r="S334" s="241"/>
      <c r="T334" s="24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3" t="s">
        <v>208</v>
      </c>
      <c r="AU334" s="243" t="s">
        <v>81</v>
      </c>
      <c r="AV334" s="13" t="s">
        <v>79</v>
      </c>
      <c r="AW334" s="13" t="s">
        <v>33</v>
      </c>
      <c r="AX334" s="13" t="s">
        <v>72</v>
      </c>
      <c r="AY334" s="243" t="s">
        <v>196</v>
      </c>
    </row>
    <row r="335" s="14" customFormat="1">
      <c r="A335" s="14"/>
      <c r="B335" s="244"/>
      <c r="C335" s="245"/>
      <c r="D335" s="235" t="s">
        <v>208</v>
      </c>
      <c r="E335" s="246" t="s">
        <v>19</v>
      </c>
      <c r="F335" s="247" t="s">
        <v>204</v>
      </c>
      <c r="G335" s="245"/>
      <c r="H335" s="248">
        <v>4</v>
      </c>
      <c r="I335" s="249"/>
      <c r="J335" s="245"/>
      <c r="K335" s="245"/>
      <c r="L335" s="250"/>
      <c r="M335" s="251"/>
      <c r="N335" s="252"/>
      <c r="O335" s="252"/>
      <c r="P335" s="252"/>
      <c r="Q335" s="252"/>
      <c r="R335" s="252"/>
      <c r="S335" s="252"/>
      <c r="T335" s="253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4" t="s">
        <v>208</v>
      </c>
      <c r="AU335" s="254" t="s">
        <v>81</v>
      </c>
      <c r="AV335" s="14" t="s">
        <v>81</v>
      </c>
      <c r="AW335" s="14" t="s">
        <v>33</v>
      </c>
      <c r="AX335" s="14" t="s">
        <v>72</v>
      </c>
      <c r="AY335" s="254" t="s">
        <v>196</v>
      </c>
    </row>
    <row r="336" s="16" customFormat="1">
      <c r="A336" s="16"/>
      <c r="B336" s="266"/>
      <c r="C336" s="267"/>
      <c r="D336" s="235" t="s">
        <v>208</v>
      </c>
      <c r="E336" s="268" t="s">
        <v>19</v>
      </c>
      <c r="F336" s="269" t="s">
        <v>3260</v>
      </c>
      <c r="G336" s="267"/>
      <c r="H336" s="270">
        <v>63</v>
      </c>
      <c r="I336" s="271"/>
      <c r="J336" s="267"/>
      <c r="K336" s="267"/>
      <c r="L336" s="272"/>
      <c r="M336" s="273"/>
      <c r="N336" s="274"/>
      <c r="O336" s="274"/>
      <c r="P336" s="274"/>
      <c r="Q336" s="274"/>
      <c r="R336" s="274"/>
      <c r="S336" s="274"/>
      <c r="T336" s="275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T336" s="276" t="s">
        <v>208</v>
      </c>
      <c r="AU336" s="276" t="s">
        <v>81</v>
      </c>
      <c r="AV336" s="16" t="s">
        <v>226</v>
      </c>
      <c r="AW336" s="16" t="s">
        <v>33</v>
      </c>
      <c r="AX336" s="16" t="s">
        <v>72</v>
      </c>
      <c r="AY336" s="276" t="s">
        <v>196</v>
      </c>
    </row>
    <row r="337" s="14" customFormat="1">
      <c r="A337" s="14"/>
      <c r="B337" s="244"/>
      <c r="C337" s="245"/>
      <c r="D337" s="235" t="s">
        <v>208</v>
      </c>
      <c r="E337" s="246" t="s">
        <v>19</v>
      </c>
      <c r="F337" s="247" t="s">
        <v>3261</v>
      </c>
      <c r="G337" s="245"/>
      <c r="H337" s="248">
        <v>15.75</v>
      </c>
      <c r="I337" s="249"/>
      <c r="J337" s="245"/>
      <c r="K337" s="245"/>
      <c r="L337" s="250"/>
      <c r="M337" s="251"/>
      <c r="N337" s="252"/>
      <c r="O337" s="252"/>
      <c r="P337" s="252"/>
      <c r="Q337" s="252"/>
      <c r="R337" s="252"/>
      <c r="S337" s="252"/>
      <c r="T337" s="253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4" t="s">
        <v>208</v>
      </c>
      <c r="AU337" s="254" t="s">
        <v>81</v>
      </c>
      <c r="AV337" s="14" t="s">
        <v>81</v>
      </c>
      <c r="AW337" s="14" t="s">
        <v>33</v>
      </c>
      <c r="AX337" s="14" t="s">
        <v>72</v>
      </c>
      <c r="AY337" s="254" t="s">
        <v>196</v>
      </c>
    </row>
    <row r="338" s="16" customFormat="1">
      <c r="A338" s="16"/>
      <c r="B338" s="266"/>
      <c r="C338" s="267"/>
      <c r="D338" s="235" t="s">
        <v>208</v>
      </c>
      <c r="E338" s="268" t="s">
        <v>19</v>
      </c>
      <c r="F338" s="269" t="s">
        <v>827</v>
      </c>
      <c r="G338" s="267"/>
      <c r="H338" s="270">
        <v>15.75</v>
      </c>
      <c r="I338" s="271"/>
      <c r="J338" s="267"/>
      <c r="K338" s="267"/>
      <c r="L338" s="272"/>
      <c r="M338" s="273"/>
      <c r="N338" s="274"/>
      <c r="O338" s="274"/>
      <c r="P338" s="274"/>
      <c r="Q338" s="274"/>
      <c r="R338" s="274"/>
      <c r="S338" s="274"/>
      <c r="T338" s="275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T338" s="276" t="s">
        <v>208</v>
      </c>
      <c r="AU338" s="276" t="s">
        <v>81</v>
      </c>
      <c r="AV338" s="16" t="s">
        <v>226</v>
      </c>
      <c r="AW338" s="16" t="s">
        <v>33</v>
      </c>
      <c r="AX338" s="16" t="s">
        <v>79</v>
      </c>
      <c r="AY338" s="276" t="s">
        <v>196</v>
      </c>
    </row>
    <row r="339" s="2" customFormat="1" ht="24.15" customHeight="1">
      <c r="A339" s="41"/>
      <c r="B339" s="42"/>
      <c r="C339" s="215" t="s">
        <v>241</v>
      </c>
      <c r="D339" s="215" t="s">
        <v>199</v>
      </c>
      <c r="E339" s="216" t="s">
        <v>3267</v>
      </c>
      <c r="F339" s="217" t="s">
        <v>3268</v>
      </c>
      <c r="G339" s="218" t="s">
        <v>943</v>
      </c>
      <c r="H339" s="219">
        <v>63</v>
      </c>
      <c r="I339" s="220"/>
      <c r="J339" s="221">
        <f>ROUND(I339*H339,2)</f>
        <v>0</v>
      </c>
      <c r="K339" s="217" t="s">
        <v>203</v>
      </c>
      <c r="L339" s="47"/>
      <c r="M339" s="222" t="s">
        <v>19</v>
      </c>
      <c r="N339" s="223" t="s">
        <v>43</v>
      </c>
      <c r="O339" s="87"/>
      <c r="P339" s="224">
        <f>O339*H339</f>
        <v>0</v>
      </c>
      <c r="Q339" s="224">
        <v>0</v>
      </c>
      <c r="R339" s="224">
        <f>Q339*H339</f>
        <v>0</v>
      </c>
      <c r="S339" s="224">
        <v>0</v>
      </c>
      <c r="T339" s="225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6" t="s">
        <v>204</v>
      </c>
      <c r="AT339" s="226" t="s">
        <v>199</v>
      </c>
      <c r="AU339" s="226" t="s">
        <v>81</v>
      </c>
      <c r="AY339" s="20" t="s">
        <v>196</v>
      </c>
      <c r="BE339" s="227">
        <f>IF(N339="základní",J339,0)</f>
        <v>0</v>
      </c>
      <c r="BF339" s="227">
        <f>IF(N339="snížená",J339,0)</f>
        <v>0</v>
      </c>
      <c r="BG339" s="227">
        <f>IF(N339="zákl. přenesená",J339,0)</f>
        <v>0</v>
      </c>
      <c r="BH339" s="227">
        <f>IF(N339="sníž. přenesená",J339,0)</f>
        <v>0</v>
      </c>
      <c r="BI339" s="227">
        <f>IF(N339="nulová",J339,0)</f>
        <v>0</v>
      </c>
      <c r="BJ339" s="20" t="s">
        <v>79</v>
      </c>
      <c r="BK339" s="227">
        <f>ROUND(I339*H339,2)</f>
        <v>0</v>
      </c>
      <c r="BL339" s="20" t="s">
        <v>204</v>
      </c>
      <c r="BM339" s="226" t="s">
        <v>3269</v>
      </c>
    </row>
    <row r="340" s="2" customFormat="1">
      <c r="A340" s="41"/>
      <c r="B340" s="42"/>
      <c r="C340" s="43"/>
      <c r="D340" s="228" t="s">
        <v>206</v>
      </c>
      <c r="E340" s="43"/>
      <c r="F340" s="229" t="s">
        <v>3270</v>
      </c>
      <c r="G340" s="43"/>
      <c r="H340" s="43"/>
      <c r="I340" s="230"/>
      <c r="J340" s="43"/>
      <c r="K340" s="43"/>
      <c r="L340" s="47"/>
      <c r="M340" s="231"/>
      <c r="N340" s="232"/>
      <c r="O340" s="87"/>
      <c r="P340" s="87"/>
      <c r="Q340" s="87"/>
      <c r="R340" s="87"/>
      <c r="S340" s="87"/>
      <c r="T340" s="88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T340" s="20" t="s">
        <v>206</v>
      </c>
      <c r="AU340" s="20" t="s">
        <v>81</v>
      </c>
    </row>
    <row r="341" s="13" customFormat="1">
      <c r="A341" s="13"/>
      <c r="B341" s="233"/>
      <c r="C341" s="234"/>
      <c r="D341" s="235" t="s">
        <v>208</v>
      </c>
      <c r="E341" s="236" t="s">
        <v>19</v>
      </c>
      <c r="F341" s="237" t="s">
        <v>3271</v>
      </c>
      <c r="G341" s="234"/>
      <c r="H341" s="236" t="s">
        <v>19</v>
      </c>
      <c r="I341" s="238"/>
      <c r="J341" s="234"/>
      <c r="K341" s="234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208</v>
      </c>
      <c r="AU341" s="243" t="s">
        <v>81</v>
      </c>
      <c r="AV341" s="13" t="s">
        <v>79</v>
      </c>
      <c r="AW341" s="13" t="s">
        <v>33</v>
      </c>
      <c r="AX341" s="13" t="s">
        <v>72</v>
      </c>
      <c r="AY341" s="243" t="s">
        <v>196</v>
      </c>
    </row>
    <row r="342" s="13" customFormat="1">
      <c r="A342" s="13"/>
      <c r="B342" s="233"/>
      <c r="C342" s="234"/>
      <c r="D342" s="235" t="s">
        <v>208</v>
      </c>
      <c r="E342" s="236" t="s">
        <v>19</v>
      </c>
      <c r="F342" s="237" t="s">
        <v>3272</v>
      </c>
      <c r="G342" s="234"/>
      <c r="H342" s="236" t="s">
        <v>19</v>
      </c>
      <c r="I342" s="238"/>
      <c r="J342" s="234"/>
      <c r="K342" s="234"/>
      <c r="L342" s="239"/>
      <c r="M342" s="240"/>
      <c r="N342" s="241"/>
      <c r="O342" s="241"/>
      <c r="P342" s="241"/>
      <c r="Q342" s="241"/>
      <c r="R342" s="241"/>
      <c r="S342" s="241"/>
      <c r="T342" s="242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3" t="s">
        <v>208</v>
      </c>
      <c r="AU342" s="243" t="s">
        <v>81</v>
      </c>
      <c r="AV342" s="13" t="s">
        <v>79</v>
      </c>
      <c r="AW342" s="13" t="s">
        <v>33</v>
      </c>
      <c r="AX342" s="13" t="s">
        <v>72</v>
      </c>
      <c r="AY342" s="243" t="s">
        <v>196</v>
      </c>
    </row>
    <row r="343" s="13" customFormat="1">
      <c r="A343" s="13"/>
      <c r="B343" s="233"/>
      <c r="C343" s="234"/>
      <c r="D343" s="235" t="s">
        <v>208</v>
      </c>
      <c r="E343" s="236" t="s">
        <v>19</v>
      </c>
      <c r="F343" s="237" t="s">
        <v>847</v>
      </c>
      <c r="G343" s="234"/>
      <c r="H343" s="236" t="s">
        <v>19</v>
      </c>
      <c r="I343" s="238"/>
      <c r="J343" s="234"/>
      <c r="K343" s="234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208</v>
      </c>
      <c r="AU343" s="243" t="s">
        <v>81</v>
      </c>
      <c r="AV343" s="13" t="s">
        <v>79</v>
      </c>
      <c r="AW343" s="13" t="s">
        <v>33</v>
      </c>
      <c r="AX343" s="13" t="s">
        <v>72</v>
      </c>
      <c r="AY343" s="243" t="s">
        <v>196</v>
      </c>
    </row>
    <row r="344" s="14" customFormat="1">
      <c r="A344" s="14"/>
      <c r="B344" s="244"/>
      <c r="C344" s="245"/>
      <c r="D344" s="235" t="s">
        <v>208</v>
      </c>
      <c r="E344" s="246" t="s">
        <v>19</v>
      </c>
      <c r="F344" s="247" t="s">
        <v>550</v>
      </c>
      <c r="G344" s="245"/>
      <c r="H344" s="248">
        <v>37</v>
      </c>
      <c r="I344" s="249"/>
      <c r="J344" s="245"/>
      <c r="K344" s="245"/>
      <c r="L344" s="250"/>
      <c r="M344" s="251"/>
      <c r="N344" s="252"/>
      <c r="O344" s="252"/>
      <c r="P344" s="252"/>
      <c r="Q344" s="252"/>
      <c r="R344" s="252"/>
      <c r="S344" s="252"/>
      <c r="T344" s="253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4" t="s">
        <v>208</v>
      </c>
      <c r="AU344" s="254" t="s">
        <v>81</v>
      </c>
      <c r="AV344" s="14" t="s">
        <v>81</v>
      </c>
      <c r="AW344" s="14" t="s">
        <v>33</v>
      </c>
      <c r="AX344" s="14" t="s">
        <v>72</v>
      </c>
      <c r="AY344" s="254" t="s">
        <v>196</v>
      </c>
    </row>
    <row r="345" s="13" customFormat="1">
      <c r="A345" s="13"/>
      <c r="B345" s="233"/>
      <c r="C345" s="234"/>
      <c r="D345" s="235" t="s">
        <v>208</v>
      </c>
      <c r="E345" s="236" t="s">
        <v>19</v>
      </c>
      <c r="F345" s="237" t="s">
        <v>3273</v>
      </c>
      <c r="G345" s="234"/>
      <c r="H345" s="236" t="s">
        <v>19</v>
      </c>
      <c r="I345" s="238"/>
      <c r="J345" s="234"/>
      <c r="K345" s="234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208</v>
      </c>
      <c r="AU345" s="243" t="s">
        <v>81</v>
      </c>
      <c r="AV345" s="13" t="s">
        <v>79</v>
      </c>
      <c r="AW345" s="13" t="s">
        <v>33</v>
      </c>
      <c r="AX345" s="13" t="s">
        <v>72</v>
      </c>
      <c r="AY345" s="243" t="s">
        <v>196</v>
      </c>
    </row>
    <row r="346" s="13" customFormat="1">
      <c r="A346" s="13"/>
      <c r="B346" s="233"/>
      <c r="C346" s="234"/>
      <c r="D346" s="235" t="s">
        <v>208</v>
      </c>
      <c r="E346" s="236" t="s">
        <v>19</v>
      </c>
      <c r="F346" s="237" t="s">
        <v>847</v>
      </c>
      <c r="G346" s="234"/>
      <c r="H346" s="236" t="s">
        <v>19</v>
      </c>
      <c r="I346" s="238"/>
      <c r="J346" s="234"/>
      <c r="K346" s="234"/>
      <c r="L346" s="239"/>
      <c r="M346" s="240"/>
      <c r="N346" s="241"/>
      <c r="O346" s="241"/>
      <c r="P346" s="241"/>
      <c r="Q346" s="241"/>
      <c r="R346" s="241"/>
      <c r="S346" s="241"/>
      <c r="T346" s="242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43" t="s">
        <v>208</v>
      </c>
      <c r="AU346" s="243" t="s">
        <v>81</v>
      </c>
      <c r="AV346" s="13" t="s">
        <v>79</v>
      </c>
      <c r="AW346" s="13" t="s">
        <v>33</v>
      </c>
      <c r="AX346" s="13" t="s">
        <v>72</v>
      </c>
      <c r="AY346" s="243" t="s">
        <v>196</v>
      </c>
    </row>
    <row r="347" s="14" customFormat="1">
      <c r="A347" s="14"/>
      <c r="B347" s="244"/>
      <c r="C347" s="245"/>
      <c r="D347" s="235" t="s">
        <v>208</v>
      </c>
      <c r="E347" s="246" t="s">
        <v>19</v>
      </c>
      <c r="F347" s="247" t="s">
        <v>81</v>
      </c>
      <c r="G347" s="245"/>
      <c r="H347" s="248">
        <v>2</v>
      </c>
      <c r="I347" s="249"/>
      <c r="J347" s="245"/>
      <c r="K347" s="245"/>
      <c r="L347" s="250"/>
      <c r="M347" s="251"/>
      <c r="N347" s="252"/>
      <c r="O347" s="252"/>
      <c r="P347" s="252"/>
      <c r="Q347" s="252"/>
      <c r="R347" s="252"/>
      <c r="S347" s="252"/>
      <c r="T347" s="253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4" t="s">
        <v>208</v>
      </c>
      <c r="AU347" s="254" t="s">
        <v>81</v>
      </c>
      <c r="AV347" s="14" t="s">
        <v>81</v>
      </c>
      <c r="AW347" s="14" t="s">
        <v>33</v>
      </c>
      <c r="AX347" s="14" t="s">
        <v>72</v>
      </c>
      <c r="AY347" s="254" t="s">
        <v>196</v>
      </c>
    </row>
    <row r="348" s="13" customFormat="1">
      <c r="A348" s="13"/>
      <c r="B348" s="233"/>
      <c r="C348" s="234"/>
      <c r="D348" s="235" t="s">
        <v>208</v>
      </c>
      <c r="E348" s="236" t="s">
        <v>19</v>
      </c>
      <c r="F348" s="237" t="s">
        <v>3274</v>
      </c>
      <c r="G348" s="234"/>
      <c r="H348" s="236" t="s">
        <v>19</v>
      </c>
      <c r="I348" s="238"/>
      <c r="J348" s="234"/>
      <c r="K348" s="234"/>
      <c r="L348" s="239"/>
      <c r="M348" s="240"/>
      <c r="N348" s="241"/>
      <c r="O348" s="241"/>
      <c r="P348" s="241"/>
      <c r="Q348" s="241"/>
      <c r="R348" s="241"/>
      <c r="S348" s="241"/>
      <c r="T348" s="242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3" t="s">
        <v>208</v>
      </c>
      <c r="AU348" s="243" t="s">
        <v>81</v>
      </c>
      <c r="AV348" s="13" t="s">
        <v>79</v>
      </c>
      <c r="AW348" s="13" t="s">
        <v>33</v>
      </c>
      <c r="AX348" s="13" t="s">
        <v>72</v>
      </c>
      <c r="AY348" s="243" t="s">
        <v>196</v>
      </c>
    </row>
    <row r="349" s="13" customFormat="1">
      <c r="A349" s="13"/>
      <c r="B349" s="233"/>
      <c r="C349" s="234"/>
      <c r="D349" s="235" t="s">
        <v>208</v>
      </c>
      <c r="E349" s="236" t="s">
        <v>19</v>
      </c>
      <c r="F349" s="237" t="s">
        <v>847</v>
      </c>
      <c r="G349" s="234"/>
      <c r="H349" s="236" t="s">
        <v>19</v>
      </c>
      <c r="I349" s="238"/>
      <c r="J349" s="234"/>
      <c r="K349" s="234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208</v>
      </c>
      <c r="AU349" s="243" t="s">
        <v>81</v>
      </c>
      <c r="AV349" s="13" t="s">
        <v>79</v>
      </c>
      <c r="AW349" s="13" t="s">
        <v>33</v>
      </c>
      <c r="AX349" s="13" t="s">
        <v>72</v>
      </c>
      <c r="AY349" s="243" t="s">
        <v>196</v>
      </c>
    </row>
    <row r="350" s="14" customFormat="1">
      <c r="A350" s="14"/>
      <c r="B350" s="244"/>
      <c r="C350" s="245"/>
      <c r="D350" s="235" t="s">
        <v>208</v>
      </c>
      <c r="E350" s="246" t="s">
        <v>19</v>
      </c>
      <c r="F350" s="247" t="s">
        <v>261</v>
      </c>
      <c r="G350" s="245"/>
      <c r="H350" s="248">
        <v>6</v>
      </c>
      <c r="I350" s="249"/>
      <c r="J350" s="245"/>
      <c r="K350" s="245"/>
      <c r="L350" s="250"/>
      <c r="M350" s="251"/>
      <c r="N350" s="252"/>
      <c r="O350" s="252"/>
      <c r="P350" s="252"/>
      <c r="Q350" s="252"/>
      <c r="R350" s="252"/>
      <c r="S350" s="252"/>
      <c r="T350" s="253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4" t="s">
        <v>208</v>
      </c>
      <c r="AU350" s="254" t="s">
        <v>81</v>
      </c>
      <c r="AV350" s="14" t="s">
        <v>81</v>
      </c>
      <c r="AW350" s="14" t="s">
        <v>33</v>
      </c>
      <c r="AX350" s="14" t="s">
        <v>72</v>
      </c>
      <c r="AY350" s="254" t="s">
        <v>196</v>
      </c>
    </row>
    <row r="351" s="13" customFormat="1">
      <c r="A351" s="13"/>
      <c r="B351" s="233"/>
      <c r="C351" s="234"/>
      <c r="D351" s="235" t="s">
        <v>208</v>
      </c>
      <c r="E351" s="236" t="s">
        <v>19</v>
      </c>
      <c r="F351" s="237" t="s">
        <v>3275</v>
      </c>
      <c r="G351" s="234"/>
      <c r="H351" s="236" t="s">
        <v>19</v>
      </c>
      <c r="I351" s="238"/>
      <c r="J351" s="234"/>
      <c r="K351" s="234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208</v>
      </c>
      <c r="AU351" s="243" t="s">
        <v>81</v>
      </c>
      <c r="AV351" s="13" t="s">
        <v>79</v>
      </c>
      <c r="AW351" s="13" t="s">
        <v>33</v>
      </c>
      <c r="AX351" s="13" t="s">
        <v>72</v>
      </c>
      <c r="AY351" s="243" t="s">
        <v>196</v>
      </c>
    </row>
    <row r="352" s="13" customFormat="1">
      <c r="A352" s="13"/>
      <c r="B352" s="233"/>
      <c r="C352" s="234"/>
      <c r="D352" s="235" t="s">
        <v>208</v>
      </c>
      <c r="E352" s="236" t="s">
        <v>19</v>
      </c>
      <c r="F352" s="237" t="s">
        <v>847</v>
      </c>
      <c r="G352" s="234"/>
      <c r="H352" s="236" t="s">
        <v>19</v>
      </c>
      <c r="I352" s="238"/>
      <c r="J352" s="234"/>
      <c r="K352" s="234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208</v>
      </c>
      <c r="AU352" s="243" t="s">
        <v>81</v>
      </c>
      <c r="AV352" s="13" t="s">
        <v>79</v>
      </c>
      <c r="AW352" s="13" t="s">
        <v>33</v>
      </c>
      <c r="AX352" s="13" t="s">
        <v>72</v>
      </c>
      <c r="AY352" s="243" t="s">
        <v>196</v>
      </c>
    </row>
    <row r="353" s="14" customFormat="1">
      <c r="A353" s="14"/>
      <c r="B353" s="244"/>
      <c r="C353" s="245"/>
      <c r="D353" s="235" t="s">
        <v>208</v>
      </c>
      <c r="E353" s="246" t="s">
        <v>19</v>
      </c>
      <c r="F353" s="247" t="s">
        <v>79</v>
      </c>
      <c r="G353" s="245"/>
      <c r="H353" s="248">
        <v>1</v>
      </c>
      <c r="I353" s="249"/>
      <c r="J353" s="245"/>
      <c r="K353" s="245"/>
      <c r="L353" s="250"/>
      <c r="M353" s="251"/>
      <c r="N353" s="252"/>
      <c r="O353" s="252"/>
      <c r="P353" s="252"/>
      <c r="Q353" s="252"/>
      <c r="R353" s="252"/>
      <c r="S353" s="252"/>
      <c r="T353" s="253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4" t="s">
        <v>208</v>
      </c>
      <c r="AU353" s="254" t="s">
        <v>81</v>
      </c>
      <c r="AV353" s="14" t="s">
        <v>81</v>
      </c>
      <c r="AW353" s="14" t="s">
        <v>33</v>
      </c>
      <c r="AX353" s="14" t="s">
        <v>72</v>
      </c>
      <c r="AY353" s="254" t="s">
        <v>196</v>
      </c>
    </row>
    <row r="354" s="13" customFormat="1">
      <c r="A354" s="13"/>
      <c r="B354" s="233"/>
      <c r="C354" s="234"/>
      <c r="D354" s="235" t="s">
        <v>208</v>
      </c>
      <c r="E354" s="236" t="s">
        <v>19</v>
      </c>
      <c r="F354" s="237" t="s">
        <v>3276</v>
      </c>
      <c r="G354" s="234"/>
      <c r="H354" s="236" t="s">
        <v>19</v>
      </c>
      <c r="I354" s="238"/>
      <c r="J354" s="234"/>
      <c r="K354" s="234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208</v>
      </c>
      <c r="AU354" s="243" t="s">
        <v>81</v>
      </c>
      <c r="AV354" s="13" t="s">
        <v>79</v>
      </c>
      <c r="AW354" s="13" t="s">
        <v>33</v>
      </c>
      <c r="AX354" s="13" t="s">
        <v>72</v>
      </c>
      <c r="AY354" s="243" t="s">
        <v>196</v>
      </c>
    </row>
    <row r="355" s="13" customFormat="1">
      <c r="A355" s="13"/>
      <c r="B355" s="233"/>
      <c r="C355" s="234"/>
      <c r="D355" s="235" t="s">
        <v>208</v>
      </c>
      <c r="E355" s="236" t="s">
        <v>19</v>
      </c>
      <c r="F355" s="237" t="s">
        <v>847</v>
      </c>
      <c r="G355" s="234"/>
      <c r="H355" s="236" t="s">
        <v>19</v>
      </c>
      <c r="I355" s="238"/>
      <c r="J355" s="234"/>
      <c r="K355" s="234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208</v>
      </c>
      <c r="AU355" s="243" t="s">
        <v>81</v>
      </c>
      <c r="AV355" s="13" t="s">
        <v>79</v>
      </c>
      <c r="AW355" s="13" t="s">
        <v>33</v>
      </c>
      <c r="AX355" s="13" t="s">
        <v>72</v>
      </c>
      <c r="AY355" s="243" t="s">
        <v>196</v>
      </c>
    </row>
    <row r="356" s="14" customFormat="1">
      <c r="A356" s="14"/>
      <c r="B356" s="244"/>
      <c r="C356" s="245"/>
      <c r="D356" s="235" t="s">
        <v>208</v>
      </c>
      <c r="E356" s="246" t="s">
        <v>19</v>
      </c>
      <c r="F356" s="247" t="s">
        <v>226</v>
      </c>
      <c r="G356" s="245"/>
      <c r="H356" s="248">
        <v>3</v>
      </c>
      <c r="I356" s="249"/>
      <c r="J356" s="245"/>
      <c r="K356" s="245"/>
      <c r="L356" s="250"/>
      <c r="M356" s="251"/>
      <c r="N356" s="252"/>
      <c r="O356" s="252"/>
      <c r="P356" s="252"/>
      <c r="Q356" s="252"/>
      <c r="R356" s="252"/>
      <c r="S356" s="252"/>
      <c r="T356" s="253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4" t="s">
        <v>208</v>
      </c>
      <c r="AU356" s="254" t="s">
        <v>81</v>
      </c>
      <c r="AV356" s="14" t="s">
        <v>81</v>
      </c>
      <c r="AW356" s="14" t="s">
        <v>33</v>
      </c>
      <c r="AX356" s="14" t="s">
        <v>72</v>
      </c>
      <c r="AY356" s="254" t="s">
        <v>196</v>
      </c>
    </row>
    <row r="357" s="13" customFormat="1">
      <c r="A357" s="13"/>
      <c r="B357" s="233"/>
      <c r="C357" s="234"/>
      <c r="D357" s="235" t="s">
        <v>208</v>
      </c>
      <c r="E357" s="236" t="s">
        <v>19</v>
      </c>
      <c r="F357" s="237" t="s">
        <v>3277</v>
      </c>
      <c r="G357" s="234"/>
      <c r="H357" s="236" t="s">
        <v>19</v>
      </c>
      <c r="I357" s="238"/>
      <c r="J357" s="234"/>
      <c r="K357" s="234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208</v>
      </c>
      <c r="AU357" s="243" t="s">
        <v>81</v>
      </c>
      <c r="AV357" s="13" t="s">
        <v>79</v>
      </c>
      <c r="AW357" s="13" t="s">
        <v>33</v>
      </c>
      <c r="AX357" s="13" t="s">
        <v>72</v>
      </c>
      <c r="AY357" s="243" t="s">
        <v>196</v>
      </c>
    </row>
    <row r="358" s="14" customFormat="1">
      <c r="A358" s="14"/>
      <c r="B358" s="244"/>
      <c r="C358" s="245"/>
      <c r="D358" s="235" t="s">
        <v>208</v>
      </c>
      <c r="E358" s="246" t="s">
        <v>19</v>
      </c>
      <c r="F358" s="247" t="s">
        <v>81</v>
      </c>
      <c r="G358" s="245"/>
      <c r="H358" s="248">
        <v>2</v>
      </c>
      <c r="I358" s="249"/>
      <c r="J358" s="245"/>
      <c r="K358" s="245"/>
      <c r="L358" s="250"/>
      <c r="M358" s="251"/>
      <c r="N358" s="252"/>
      <c r="O358" s="252"/>
      <c r="P358" s="252"/>
      <c r="Q358" s="252"/>
      <c r="R358" s="252"/>
      <c r="S358" s="252"/>
      <c r="T358" s="253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4" t="s">
        <v>208</v>
      </c>
      <c r="AU358" s="254" t="s">
        <v>81</v>
      </c>
      <c r="AV358" s="14" t="s">
        <v>81</v>
      </c>
      <c r="AW358" s="14" t="s">
        <v>33</v>
      </c>
      <c r="AX358" s="14" t="s">
        <v>72</v>
      </c>
      <c r="AY358" s="254" t="s">
        <v>196</v>
      </c>
    </row>
    <row r="359" s="13" customFormat="1">
      <c r="A359" s="13"/>
      <c r="B359" s="233"/>
      <c r="C359" s="234"/>
      <c r="D359" s="235" t="s">
        <v>208</v>
      </c>
      <c r="E359" s="236" t="s">
        <v>19</v>
      </c>
      <c r="F359" s="237" t="s">
        <v>3278</v>
      </c>
      <c r="G359" s="234"/>
      <c r="H359" s="236" t="s">
        <v>19</v>
      </c>
      <c r="I359" s="238"/>
      <c r="J359" s="234"/>
      <c r="K359" s="234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208</v>
      </c>
      <c r="AU359" s="243" t="s">
        <v>81</v>
      </c>
      <c r="AV359" s="13" t="s">
        <v>79</v>
      </c>
      <c r="AW359" s="13" t="s">
        <v>33</v>
      </c>
      <c r="AX359" s="13" t="s">
        <v>72</v>
      </c>
      <c r="AY359" s="243" t="s">
        <v>196</v>
      </c>
    </row>
    <row r="360" s="13" customFormat="1">
      <c r="A360" s="13"/>
      <c r="B360" s="233"/>
      <c r="C360" s="234"/>
      <c r="D360" s="235" t="s">
        <v>208</v>
      </c>
      <c r="E360" s="236" t="s">
        <v>19</v>
      </c>
      <c r="F360" s="237" t="s">
        <v>847</v>
      </c>
      <c r="G360" s="234"/>
      <c r="H360" s="236" t="s">
        <v>19</v>
      </c>
      <c r="I360" s="238"/>
      <c r="J360" s="234"/>
      <c r="K360" s="234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208</v>
      </c>
      <c r="AU360" s="243" t="s">
        <v>81</v>
      </c>
      <c r="AV360" s="13" t="s">
        <v>79</v>
      </c>
      <c r="AW360" s="13" t="s">
        <v>33</v>
      </c>
      <c r="AX360" s="13" t="s">
        <v>72</v>
      </c>
      <c r="AY360" s="243" t="s">
        <v>196</v>
      </c>
    </row>
    <row r="361" s="14" customFormat="1">
      <c r="A361" s="14"/>
      <c r="B361" s="244"/>
      <c r="C361" s="245"/>
      <c r="D361" s="235" t="s">
        <v>208</v>
      </c>
      <c r="E361" s="246" t="s">
        <v>19</v>
      </c>
      <c r="F361" s="247" t="s">
        <v>81</v>
      </c>
      <c r="G361" s="245"/>
      <c r="H361" s="248">
        <v>2</v>
      </c>
      <c r="I361" s="249"/>
      <c r="J361" s="245"/>
      <c r="K361" s="245"/>
      <c r="L361" s="250"/>
      <c r="M361" s="251"/>
      <c r="N361" s="252"/>
      <c r="O361" s="252"/>
      <c r="P361" s="252"/>
      <c r="Q361" s="252"/>
      <c r="R361" s="252"/>
      <c r="S361" s="252"/>
      <c r="T361" s="253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4" t="s">
        <v>208</v>
      </c>
      <c r="AU361" s="254" t="s">
        <v>81</v>
      </c>
      <c r="AV361" s="14" t="s">
        <v>81</v>
      </c>
      <c r="AW361" s="14" t="s">
        <v>33</v>
      </c>
      <c r="AX361" s="14" t="s">
        <v>72</v>
      </c>
      <c r="AY361" s="254" t="s">
        <v>196</v>
      </c>
    </row>
    <row r="362" s="13" customFormat="1">
      <c r="A362" s="13"/>
      <c r="B362" s="233"/>
      <c r="C362" s="234"/>
      <c r="D362" s="235" t="s">
        <v>208</v>
      </c>
      <c r="E362" s="236" t="s">
        <v>19</v>
      </c>
      <c r="F362" s="237" t="s">
        <v>3279</v>
      </c>
      <c r="G362" s="234"/>
      <c r="H362" s="236" t="s">
        <v>19</v>
      </c>
      <c r="I362" s="238"/>
      <c r="J362" s="234"/>
      <c r="K362" s="234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208</v>
      </c>
      <c r="AU362" s="243" t="s">
        <v>81</v>
      </c>
      <c r="AV362" s="13" t="s">
        <v>79</v>
      </c>
      <c r="AW362" s="13" t="s">
        <v>33</v>
      </c>
      <c r="AX362" s="13" t="s">
        <v>72</v>
      </c>
      <c r="AY362" s="243" t="s">
        <v>196</v>
      </c>
    </row>
    <row r="363" s="13" customFormat="1">
      <c r="A363" s="13"/>
      <c r="B363" s="233"/>
      <c r="C363" s="234"/>
      <c r="D363" s="235" t="s">
        <v>208</v>
      </c>
      <c r="E363" s="236" t="s">
        <v>19</v>
      </c>
      <c r="F363" s="237" t="s">
        <v>847</v>
      </c>
      <c r="G363" s="234"/>
      <c r="H363" s="236" t="s">
        <v>19</v>
      </c>
      <c r="I363" s="238"/>
      <c r="J363" s="234"/>
      <c r="K363" s="234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208</v>
      </c>
      <c r="AU363" s="243" t="s">
        <v>81</v>
      </c>
      <c r="AV363" s="13" t="s">
        <v>79</v>
      </c>
      <c r="AW363" s="13" t="s">
        <v>33</v>
      </c>
      <c r="AX363" s="13" t="s">
        <v>72</v>
      </c>
      <c r="AY363" s="243" t="s">
        <v>196</v>
      </c>
    </row>
    <row r="364" s="14" customFormat="1">
      <c r="A364" s="14"/>
      <c r="B364" s="244"/>
      <c r="C364" s="245"/>
      <c r="D364" s="235" t="s">
        <v>208</v>
      </c>
      <c r="E364" s="246" t="s">
        <v>19</v>
      </c>
      <c r="F364" s="247" t="s">
        <v>79</v>
      </c>
      <c r="G364" s="245"/>
      <c r="H364" s="248">
        <v>1</v>
      </c>
      <c r="I364" s="249"/>
      <c r="J364" s="245"/>
      <c r="K364" s="245"/>
      <c r="L364" s="250"/>
      <c r="M364" s="251"/>
      <c r="N364" s="252"/>
      <c r="O364" s="252"/>
      <c r="P364" s="252"/>
      <c r="Q364" s="252"/>
      <c r="R364" s="252"/>
      <c r="S364" s="252"/>
      <c r="T364" s="253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4" t="s">
        <v>208</v>
      </c>
      <c r="AU364" s="254" t="s">
        <v>81</v>
      </c>
      <c r="AV364" s="14" t="s">
        <v>81</v>
      </c>
      <c r="AW364" s="14" t="s">
        <v>33</v>
      </c>
      <c r="AX364" s="14" t="s">
        <v>72</v>
      </c>
      <c r="AY364" s="254" t="s">
        <v>196</v>
      </c>
    </row>
    <row r="365" s="13" customFormat="1">
      <c r="A365" s="13"/>
      <c r="B365" s="233"/>
      <c r="C365" s="234"/>
      <c r="D365" s="235" t="s">
        <v>208</v>
      </c>
      <c r="E365" s="236" t="s">
        <v>19</v>
      </c>
      <c r="F365" s="237" t="s">
        <v>3280</v>
      </c>
      <c r="G365" s="234"/>
      <c r="H365" s="236" t="s">
        <v>19</v>
      </c>
      <c r="I365" s="238"/>
      <c r="J365" s="234"/>
      <c r="K365" s="234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208</v>
      </c>
      <c r="AU365" s="243" t="s">
        <v>81</v>
      </c>
      <c r="AV365" s="13" t="s">
        <v>79</v>
      </c>
      <c r="AW365" s="13" t="s">
        <v>33</v>
      </c>
      <c r="AX365" s="13" t="s">
        <v>72</v>
      </c>
      <c r="AY365" s="243" t="s">
        <v>196</v>
      </c>
    </row>
    <row r="366" s="13" customFormat="1">
      <c r="A366" s="13"/>
      <c r="B366" s="233"/>
      <c r="C366" s="234"/>
      <c r="D366" s="235" t="s">
        <v>208</v>
      </c>
      <c r="E366" s="236" t="s">
        <v>19</v>
      </c>
      <c r="F366" s="237" t="s">
        <v>847</v>
      </c>
      <c r="G366" s="234"/>
      <c r="H366" s="236" t="s">
        <v>19</v>
      </c>
      <c r="I366" s="238"/>
      <c r="J366" s="234"/>
      <c r="K366" s="234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208</v>
      </c>
      <c r="AU366" s="243" t="s">
        <v>81</v>
      </c>
      <c r="AV366" s="13" t="s">
        <v>79</v>
      </c>
      <c r="AW366" s="13" t="s">
        <v>33</v>
      </c>
      <c r="AX366" s="13" t="s">
        <v>72</v>
      </c>
      <c r="AY366" s="243" t="s">
        <v>196</v>
      </c>
    </row>
    <row r="367" s="14" customFormat="1">
      <c r="A367" s="14"/>
      <c r="B367" s="244"/>
      <c r="C367" s="245"/>
      <c r="D367" s="235" t="s">
        <v>208</v>
      </c>
      <c r="E367" s="246" t="s">
        <v>19</v>
      </c>
      <c r="F367" s="247" t="s">
        <v>81</v>
      </c>
      <c r="G367" s="245"/>
      <c r="H367" s="248">
        <v>2</v>
      </c>
      <c r="I367" s="249"/>
      <c r="J367" s="245"/>
      <c r="K367" s="245"/>
      <c r="L367" s="250"/>
      <c r="M367" s="251"/>
      <c r="N367" s="252"/>
      <c r="O367" s="252"/>
      <c r="P367" s="252"/>
      <c r="Q367" s="252"/>
      <c r="R367" s="252"/>
      <c r="S367" s="252"/>
      <c r="T367" s="253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4" t="s">
        <v>208</v>
      </c>
      <c r="AU367" s="254" t="s">
        <v>81</v>
      </c>
      <c r="AV367" s="14" t="s">
        <v>81</v>
      </c>
      <c r="AW367" s="14" t="s">
        <v>33</v>
      </c>
      <c r="AX367" s="14" t="s">
        <v>72</v>
      </c>
      <c r="AY367" s="254" t="s">
        <v>196</v>
      </c>
    </row>
    <row r="368" s="13" customFormat="1">
      <c r="A368" s="13"/>
      <c r="B368" s="233"/>
      <c r="C368" s="234"/>
      <c r="D368" s="235" t="s">
        <v>208</v>
      </c>
      <c r="E368" s="236" t="s">
        <v>19</v>
      </c>
      <c r="F368" s="237" t="s">
        <v>3281</v>
      </c>
      <c r="G368" s="234"/>
      <c r="H368" s="236" t="s">
        <v>19</v>
      </c>
      <c r="I368" s="238"/>
      <c r="J368" s="234"/>
      <c r="K368" s="234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208</v>
      </c>
      <c r="AU368" s="243" t="s">
        <v>81</v>
      </c>
      <c r="AV368" s="13" t="s">
        <v>79</v>
      </c>
      <c r="AW368" s="13" t="s">
        <v>33</v>
      </c>
      <c r="AX368" s="13" t="s">
        <v>72</v>
      </c>
      <c r="AY368" s="243" t="s">
        <v>196</v>
      </c>
    </row>
    <row r="369" s="13" customFormat="1">
      <c r="A369" s="13"/>
      <c r="B369" s="233"/>
      <c r="C369" s="234"/>
      <c r="D369" s="235" t="s">
        <v>208</v>
      </c>
      <c r="E369" s="236" t="s">
        <v>19</v>
      </c>
      <c r="F369" s="237" t="s">
        <v>847</v>
      </c>
      <c r="G369" s="234"/>
      <c r="H369" s="236" t="s">
        <v>19</v>
      </c>
      <c r="I369" s="238"/>
      <c r="J369" s="234"/>
      <c r="K369" s="234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208</v>
      </c>
      <c r="AU369" s="243" t="s">
        <v>81</v>
      </c>
      <c r="AV369" s="13" t="s">
        <v>79</v>
      </c>
      <c r="AW369" s="13" t="s">
        <v>33</v>
      </c>
      <c r="AX369" s="13" t="s">
        <v>72</v>
      </c>
      <c r="AY369" s="243" t="s">
        <v>196</v>
      </c>
    </row>
    <row r="370" s="14" customFormat="1">
      <c r="A370" s="14"/>
      <c r="B370" s="244"/>
      <c r="C370" s="245"/>
      <c r="D370" s="235" t="s">
        <v>208</v>
      </c>
      <c r="E370" s="246" t="s">
        <v>19</v>
      </c>
      <c r="F370" s="247" t="s">
        <v>79</v>
      </c>
      <c r="G370" s="245"/>
      <c r="H370" s="248">
        <v>1</v>
      </c>
      <c r="I370" s="249"/>
      <c r="J370" s="245"/>
      <c r="K370" s="245"/>
      <c r="L370" s="250"/>
      <c r="M370" s="251"/>
      <c r="N370" s="252"/>
      <c r="O370" s="252"/>
      <c r="P370" s="252"/>
      <c r="Q370" s="252"/>
      <c r="R370" s="252"/>
      <c r="S370" s="252"/>
      <c r="T370" s="253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4" t="s">
        <v>208</v>
      </c>
      <c r="AU370" s="254" t="s">
        <v>81</v>
      </c>
      <c r="AV370" s="14" t="s">
        <v>81</v>
      </c>
      <c r="AW370" s="14" t="s">
        <v>33</v>
      </c>
      <c r="AX370" s="14" t="s">
        <v>72</v>
      </c>
      <c r="AY370" s="254" t="s">
        <v>196</v>
      </c>
    </row>
    <row r="371" s="13" customFormat="1">
      <c r="A371" s="13"/>
      <c r="B371" s="233"/>
      <c r="C371" s="234"/>
      <c r="D371" s="235" t="s">
        <v>208</v>
      </c>
      <c r="E371" s="236" t="s">
        <v>19</v>
      </c>
      <c r="F371" s="237" t="s">
        <v>3282</v>
      </c>
      <c r="G371" s="234"/>
      <c r="H371" s="236" t="s">
        <v>19</v>
      </c>
      <c r="I371" s="238"/>
      <c r="J371" s="234"/>
      <c r="K371" s="234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208</v>
      </c>
      <c r="AU371" s="243" t="s">
        <v>81</v>
      </c>
      <c r="AV371" s="13" t="s">
        <v>79</v>
      </c>
      <c r="AW371" s="13" t="s">
        <v>33</v>
      </c>
      <c r="AX371" s="13" t="s">
        <v>72</v>
      </c>
      <c r="AY371" s="243" t="s">
        <v>196</v>
      </c>
    </row>
    <row r="372" s="13" customFormat="1">
      <c r="A372" s="13"/>
      <c r="B372" s="233"/>
      <c r="C372" s="234"/>
      <c r="D372" s="235" t="s">
        <v>208</v>
      </c>
      <c r="E372" s="236" t="s">
        <v>19</v>
      </c>
      <c r="F372" s="237" t="s">
        <v>847</v>
      </c>
      <c r="G372" s="234"/>
      <c r="H372" s="236" t="s">
        <v>19</v>
      </c>
      <c r="I372" s="238"/>
      <c r="J372" s="234"/>
      <c r="K372" s="234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208</v>
      </c>
      <c r="AU372" s="243" t="s">
        <v>81</v>
      </c>
      <c r="AV372" s="13" t="s">
        <v>79</v>
      </c>
      <c r="AW372" s="13" t="s">
        <v>33</v>
      </c>
      <c r="AX372" s="13" t="s">
        <v>72</v>
      </c>
      <c r="AY372" s="243" t="s">
        <v>196</v>
      </c>
    </row>
    <row r="373" s="14" customFormat="1">
      <c r="A373" s="14"/>
      <c r="B373" s="244"/>
      <c r="C373" s="245"/>
      <c r="D373" s="235" t="s">
        <v>208</v>
      </c>
      <c r="E373" s="246" t="s">
        <v>19</v>
      </c>
      <c r="F373" s="247" t="s">
        <v>81</v>
      </c>
      <c r="G373" s="245"/>
      <c r="H373" s="248">
        <v>2</v>
      </c>
      <c r="I373" s="249"/>
      <c r="J373" s="245"/>
      <c r="K373" s="245"/>
      <c r="L373" s="250"/>
      <c r="M373" s="251"/>
      <c r="N373" s="252"/>
      <c r="O373" s="252"/>
      <c r="P373" s="252"/>
      <c r="Q373" s="252"/>
      <c r="R373" s="252"/>
      <c r="S373" s="252"/>
      <c r="T373" s="253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54" t="s">
        <v>208</v>
      </c>
      <c r="AU373" s="254" t="s">
        <v>81</v>
      </c>
      <c r="AV373" s="14" t="s">
        <v>81</v>
      </c>
      <c r="AW373" s="14" t="s">
        <v>33</v>
      </c>
      <c r="AX373" s="14" t="s">
        <v>72</v>
      </c>
      <c r="AY373" s="254" t="s">
        <v>196</v>
      </c>
    </row>
    <row r="374" s="13" customFormat="1">
      <c r="A374" s="13"/>
      <c r="B374" s="233"/>
      <c r="C374" s="234"/>
      <c r="D374" s="235" t="s">
        <v>208</v>
      </c>
      <c r="E374" s="236" t="s">
        <v>19</v>
      </c>
      <c r="F374" s="237" t="s">
        <v>3283</v>
      </c>
      <c r="G374" s="234"/>
      <c r="H374" s="236" t="s">
        <v>19</v>
      </c>
      <c r="I374" s="238"/>
      <c r="J374" s="234"/>
      <c r="K374" s="234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208</v>
      </c>
      <c r="AU374" s="243" t="s">
        <v>81</v>
      </c>
      <c r="AV374" s="13" t="s">
        <v>79</v>
      </c>
      <c r="AW374" s="13" t="s">
        <v>33</v>
      </c>
      <c r="AX374" s="13" t="s">
        <v>72</v>
      </c>
      <c r="AY374" s="243" t="s">
        <v>196</v>
      </c>
    </row>
    <row r="375" s="13" customFormat="1">
      <c r="A375" s="13"/>
      <c r="B375" s="233"/>
      <c r="C375" s="234"/>
      <c r="D375" s="235" t="s">
        <v>208</v>
      </c>
      <c r="E375" s="236" t="s">
        <v>19</v>
      </c>
      <c r="F375" s="237" t="s">
        <v>847</v>
      </c>
      <c r="G375" s="234"/>
      <c r="H375" s="236" t="s">
        <v>19</v>
      </c>
      <c r="I375" s="238"/>
      <c r="J375" s="234"/>
      <c r="K375" s="234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208</v>
      </c>
      <c r="AU375" s="243" t="s">
        <v>81</v>
      </c>
      <c r="AV375" s="13" t="s">
        <v>79</v>
      </c>
      <c r="AW375" s="13" t="s">
        <v>33</v>
      </c>
      <c r="AX375" s="13" t="s">
        <v>72</v>
      </c>
      <c r="AY375" s="243" t="s">
        <v>196</v>
      </c>
    </row>
    <row r="376" s="14" customFormat="1">
      <c r="A376" s="14"/>
      <c r="B376" s="244"/>
      <c r="C376" s="245"/>
      <c r="D376" s="235" t="s">
        <v>208</v>
      </c>
      <c r="E376" s="246" t="s">
        <v>19</v>
      </c>
      <c r="F376" s="247" t="s">
        <v>204</v>
      </c>
      <c r="G376" s="245"/>
      <c r="H376" s="248">
        <v>4</v>
      </c>
      <c r="I376" s="249"/>
      <c r="J376" s="245"/>
      <c r="K376" s="245"/>
      <c r="L376" s="250"/>
      <c r="M376" s="251"/>
      <c r="N376" s="252"/>
      <c r="O376" s="252"/>
      <c r="P376" s="252"/>
      <c r="Q376" s="252"/>
      <c r="R376" s="252"/>
      <c r="S376" s="252"/>
      <c r="T376" s="253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4" t="s">
        <v>208</v>
      </c>
      <c r="AU376" s="254" t="s">
        <v>81</v>
      </c>
      <c r="AV376" s="14" t="s">
        <v>81</v>
      </c>
      <c r="AW376" s="14" t="s">
        <v>33</v>
      </c>
      <c r="AX376" s="14" t="s">
        <v>72</v>
      </c>
      <c r="AY376" s="254" t="s">
        <v>196</v>
      </c>
    </row>
    <row r="377" s="15" customFormat="1">
      <c r="A377" s="15"/>
      <c r="B377" s="255"/>
      <c r="C377" s="256"/>
      <c r="D377" s="235" t="s">
        <v>208</v>
      </c>
      <c r="E377" s="257" t="s">
        <v>19</v>
      </c>
      <c r="F377" s="258" t="s">
        <v>219</v>
      </c>
      <c r="G377" s="256"/>
      <c r="H377" s="259">
        <v>63</v>
      </c>
      <c r="I377" s="260"/>
      <c r="J377" s="256"/>
      <c r="K377" s="256"/>
      <c r="L377" s="261"/>
      <c r="M377" s="262"/>
      <c r="N377" s="263"/>
      <c r="O377" s="263"/>
      <c r="P377" s="263"/>
      <c r="Q377" s="263"/>
      <c r="R377" s="263"/>
      <c r="S377" s="263"/>
      <c r="T377" s="264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5" t="s">
        <v>208</v>
      </c>
      <c r="AU377" s="265" t="s">
        <v>81</v>
      </c>
      <c r="AV377" s="15" t="s">
        <v>204</v>
      </c>
      <c r="AW377" s="15" t="s">
        <v>33</v>
      </c>
      <c r="AX377" s="15" t="s">
        <v>79</v>
      </c>
      <c r="AY377" s="265" t="s">
        <v>196</v>
      </c>
    </row>
    <row r="378" s="2" customFormat="1" ht="16.5" customHeight="1">
      <c r="A378" s="41"/>
      <c r="B378" s="42"/>
      <c r="C378" s="280" t="s">
        <v>261</v>
      </c>
      <c r="D378" s="280" t="s">
        <v>407</v>
      </c>
      <c r="E378" s="281" t="s">
        <v>3284</v>
      </c>
      <c r="F378" s="282" t="s">
        <v>3272</v>
      </c>
      <c r="G378" s="283" t="s">
        <v>847</v>
      </c>
      <c r="H378" s="284">
        <v>37</v>
      </c>
      <c r="I378" s="285"/>
      <c r="J378" s="286">
        <f>ROUND(I378*H378,2)</f>
        <v>0</v>
      </c>
      <c r="K378" s="282" t="s">
        <v>19</v>
      </c>
      <c r="L378" s="287"/>
      <c r="M378" s="288" t="s">
        <v>19</v>
      </c>
      <c r="N378" s="289" t="s">
        <v>43</v>
      </c>
      <c r="O378" s="87"/>
      <c r="P378" s="224">
        <f>O378*H378</f>
        <v>0</v>
      </c>
      <c r="Q378" s="224">
        <v>0.01</v>
      </c>
      <c r="R378" s="224">
        <f>Q378*H378</f>
        <v>0.37</v>
      </c>
      <c r="S378" s="224">
        <v>0</v>
      </c>
      <c r="T378" s="225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6" t="s">
        <v>284</v>
      </c>
      <c r="AT378" s="226" t="s">
        <v>407</v>
      </c>
      <c r="AU378" s="226" t="s">
        <v>81</v>
      </c>
      <c r="AY378" s="20" t="s">
        <v>196</v>
      </c>
      <c r="BE378" s="227">
        <f>IF(N378="základní",J378,0)</f>
        <v>0</v>
      </c>
      <c r="BF378" s="227">
        <f>IF(N378="snížená",J378,0)</f>
        <v>0</v>
      </c>
      <c r="BG378" s="227">
        <f>IF(N378="zákl. přenesená",J378,0)</f>
        <v>0</v>
      </c>
      <c r="BH378" s="227">
        <f>IF(N378="sníž. přenesená",J378,0)</f>
        <v>0</v>
      </c>
      <c r="BI378" s="227">
        <f>IF(N378="nulová",J378,0)</f>
        <v>0</v>
      </c>
      <c r="BJ378" s="20" t="s">
        <v>79</v>
      </c>
      <c r="BK378" s="227">
        <f>ROUND(I378*H378,2)</f>
        <v>0</v>
      </c>
      <c r="BL378" s="20" t="s">
        <v>204</v>
      </c>
      <c r="BM378" s="226" t="s">
        <v>3285</v>
      </c>
    </row>
    <row r="379" s="2" customFormat="1" ht="16.5" customHeight="1">
      <c r="A379" s="41"/>
      <c r="B379" s="42"/>
      <c r="C379" s="280" t="s">
        <v>278</v>
      </c>
      <c r="D379" s="280" t="s">
        <v>407</v>
      </c>
      <c r="E379" s="281" t="s">
        <v>3286</v>
      </c>
      <c r="F379" s="282" t="s">
        <v>3273</v>
      </c>
      <c r="G379" s="283" t="s">
        <v>847</v>
      </c>
      <c r="H379" s="284">
        <v>2</v>
      </c>
      <c r="I379" s="285"/>
      <c r="J379" s="286">
        <f>ROUND(I379*H379,2)</f>
        <v>0</v>
      </c>
      <c r="K379" s="282" t="s">
        <v>19</v>
      </c>
      <c r="L379" s="287"/>
      <c r="M379" s="288" t="s">
        <v>19</v>
      </c>
      <c r="N379" s="289" t="s">
        <v>43</v>
      </c>
      <c r="O379" s="87"/>
      <c r="P379" s="224">
        <f>O379*H379</f>
        <v>0</v>
      </c>
      <c r="Q379" s="224">
        <v>0.01</v>
      </c>
      <c r="R379" s="224">
        <f>Q379*H379</f>
        <v>0.02</v>
      </c>
      <c r="S379" s="224">
        <v>0</v>
      </c>
      <c r="T379" s="225">
        <f>S379*H379</f>
        <v>0</v>
      </c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R379" s="226" t="s">
        <v>284</v>
      </c>
      <c r="AT379" s="226" t="s">
        <v>407</v>
      </c>
      <c r="AU379" s="226" t="s">
        <v>81</v>
      </c>
      <c r="AY379" s="20" t="s">
        <v>196</v>
      </c>
      <c r="BE379" s="227">
        <f>IF(N379="základní",J379,0)</f>
        <v>0</v>
      </c>
      <c r="BF379" s="227">
        <f>IF(N379="snížená",J379,0)</f>
        <v>0</v>
      </c>
      <c r="BG379" s="227">
        <f>IF(N379="zákl. přenesená",J379,0)</f>
        <v>0</v>
      </c>
      <c r="BH379" s="227">
        <f>IF(N379="sníž. přenesená",J379,0)</f>
        <v>0</v>
      </c>
      <c r="BI379" s="227">
        <f>IF(N379="nulová",J379,0)</f>
        <v>0</v>
      </c>
      <c r="BJ379" s="20" t="s">
        <v>79</v>
      </c>
      <c r="BK379" s="227">
        <f>ROUND(I379*H379,2)</f>
        <v>0</v>
      </c>
      <c r="BL379" s="20" t="s">
        <v>204</v>
      </c>
      <c r="BM379" s="226" t="s">
        <v>3287</v>
      </c>
    </row>
    <row r="380" s="2" customFormat="1" ht="16.5" customHeight="1">
      <c r="A380" s="41"/>
      <c r="B380" s="42"/>
      <c r="C380" s="280" t="s">
        <v>284</v>
      </c>
      <c r="D380" s="280" t="s">
        <v>407</v>
      </c>
      <c r="E380" s="281" t="s">
        <v>3288</v>
      </c>
      <c r="F380" s="282" t="s">
        <v>3274</v>
      </c>
      <c r="G380" s="283" t="s">
        <v>847</v>
      </c>
      <c r="H380" s="284">
        <v>6</v>
      </c>
      <c r="I380" s="285"/>
      <c r="J380" s="286">
        <f>ROUND(I380*H380,2)</f>
        <v>0</v>
      </c>
      <c r="K380" s="282" t="s">
        <v>19</v>
      </c>
      <c r="L380" s="287"/>
      <c r="M380" s="288" t="s">
        <v>19</v>
      </c>
      <c r="N380" s="289" t="s">
        <v>43</v>
      </c>
      <c r="O380" s="87"/>
      <c r="P380" s="224">
        <f>O380*H380</f>
        <v>0</v>
      </c>
      <c r="Q380" s="224">
        <v>0.01</v>
      </c>
      <c r="R380" s="224">
        <f>Q380*H380</f>
        <v>0.059999999999999998</v>
      </c>
      <c r="S380" s="224">
        <v>0</v>
      </c>
      <c r="T380" s="225">
        <f>S380*H380</f>
        <v>0</v>
      </c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R380" s="226" t="s">
        <v>284</v>
      </c>
      <c r="AT380" s="226" t="s">
        <v>407</v>
      </c>
      <c r="AU380" s="226" t="s">
        <v>81</v>
      </c>
      <c r="AY380" s="20" t="s">
        <v>196</v>
      </c>
      <c r="BE380" s="227">
        <f>IF(N380="základní",J380,0)</f>
        <v>0</v>
      </c>
      <c r="BF380" s="227">
        <f>IF(N380="snížená",J380,0)</f>
        <v>0</v>
      </c>
      <c r="BG380" s="227">
        <f>IF(N380="zákl. přenesená",J380,0)</f>
        <v>0</v>
      </c>
      <c r="BH380" s="227">
        <f>IF(N380="sníž. přenesená",J380,0)</f>
        <v>0</v>
      </c>
      <c r="BI380" s="227">
        <f>IF(N380="nulová",J380,0)</f>
        <v>0</v>
      </c>
      <c r="BJ380" s="20" t="s">
        <v>79</v>
      </c>
      <c r="BK380" s="227">
        <f>ROUND(I380*H380,2)</f>
        <v>0</v>
      </c>
      <c r="BL380" s="20" t="s">
        <v>204</v>
      </c>
      <c r="BM380" s="226" t="s">
        <v>3289</v>
      </c>
    </row>
    <row r="381" s="2" customFormat="1" ht="16.5" customHeight="1">
      <c r="A381" s="41"/>
      <c r="B381" s="42"/>
      <c r="C381" s="280" t="s">
        <v>294</v>
      </c>
      <c r="D381" s="280" t="s">
        <v>407</v>
      </c>
      <c r="E381" s="281" t="s">
        <v>3290</v>
      </c>
      <c r="F381" s="282" t="s">
        <v>3275</v>
      </c>
      <c r="G381" s="283" t="s">
        <v>847</v>
      </c>
      <c r="H381" s="284">
        <v>1</v>
      </c>
      <c r="I381" s="285"/>
      <c r="J381" s="286">
        <f>ROUND(I381*H381,2)</f>
        <v>0</v>
      </c>
      <c r="K381" s="282" t="s">
        <v>19</v>
      </c>
      <c r="L381" s="287"/>
      <c r="M381" s="288" t="s">
        <v>19</v>
      </c>
      <c r="N381" s="289" t="s">
        <v>43</v>
      </c>
      <c r="O381" s="87"/>
      <c r="P381" s="224">
        <f>O381*H381</f>
        <v>0</v>
      </c>
      <c r="Q381" s="224">
        <v>0.01</v>
      </c>
      <c r="R381" s="224">
        <f>Q381*H381</f>
        <v>0.01</v>
      </c>
      <c r="S381" s="224">
        <v>0</v>
      </c>
      <c r="T381" s="225">
        <f>S381*H381</f>
        <v>0</v>
      </c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R381" s="226" t="s">
        <v>284</v>
      </c>
      <c r="AT381" s="226" t="s">
        <v>407</v>
      </c>
      <c r="AU381" s="226" t="s">
        <v>81</v>
      </c>
      <c r="AY381" s="20" t="s">
        <v>196</v>
      </c>
      <c r="BE381" s="227">
        <f>IF(N381="základní",J381,0)</f>
        <v>0</v>
      </c>
      <c r="BF381" s="227">
        <f>IF(N381="snížená",J381,0)</f>
        <v>0</v>
      </c>
      <c r="BG381" s="227">
        <f>IF(N381="zákl. přenesená",J381,0)</f>
        <v>0</v>
      </c>
      <c r="BH381" s="227">
        <f>IF(N381="sníž. přenesená",J381,0)</f>
        <v>0</v>
      </c>
      <c r="BI381" s="227">
        <f>IF(N381="nulová",J381,0)</f>
        <v>0</v>
      </c>
      <c r="BJ381" s="20" t="s">
        <v>79</v>
      </c>
      <c r="BK381" s="227">
        <f>ROUND(I381*H381,2)</f>
        <v>0</v>
      </c>
      <c r="BL381" s="20" t="s">
        <v>204</v>
      </c>
      <c r="BM381" s="226" t="s">
        <v>3291</v>
      </c>
    </row>
    <row r="382" s="2" customFormat="1" ht="16.5" customHeight="1">
      <c r="A382" s="41"/>
      <c r="B382" s="42"/>
      <c r="C382" s="280" t="s">
        <v>299</v>
      </c>
      <c r="D382" s="280" t="s">
        <v>407</v>
      </c>
      <c r="E382" s="281" t="s">
        <v>3292</v>
      </c>
      <c r="F382" s="282" t="s">
        <v>3276</v>
      </c>
      <c r="G382" s="283" t="s">
        <v>847</v>
      </c>
      <c r="H382" s="284">
        <v>3</v>
      </c>
      <c r="I382" s="285"/>
      <c r="J382" s="286">
        <f>ROUND(I382*H382,2)</f>
        <v>0</v>
      </c>
      <c r="K382" s="282" t="s">
        <v>19</v>
      </c>
      <c r="L382" s="287"/>
      <c r="M382" s="288" t="s">
        <v>19</v>
      </c>
      <c r="N382" s="289" t="s">
        <v>43</v>
      </c>
      <c r="O382" s="87"/>
      <c r="P382" s="224">
        <f>O382*H382</f>
        <v>0</v>
      </c>
      <c r="Q382" s="224">
        <v>0.01</v>
      </c>
      <c r="R382" s="224">
        <f>Q382*H382</f>
        <v>0.029999999999999999</v>
      </c>
      <c r="S382" s="224">
        <v>0</v>
      </c>
      <c r="T382" s="225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6" t="s">
        <v>284</v>
      </c>
      <c r="AT382" s="226" t="s">
        <v>407</v>
      </c>
      <c r="AU382" s="226" t="s">
        <v>81</v>
      </c>
      <c r="AY382" s="20" t="s">
        <v>196</v>
      </c>
      <c r="BE382" s="227">
        <f>IF(N382="základní",J382,0)</f>
        <v>0</v>
      </c>
      <c r="BF382" s="227">
        <f>IF(N382="snížená",J382,0)</f>
        <v>0</v>
      </c>
      <c r="BG382" s="227">
        <f>IF(N382="zákl. přenesená",J382,0)</f>
        <v>0</v>
      </c>
      <c r="BH382" s="227">
        <f>IF(N382="sníž. přenesená",J382,0)</f>
        <v>0</v>
      </c>
      <c r="BI382" s="227">
        <f>IF(N382="nulová",J382,0)</f>
        <v>0</v>
      </c>
      <c r="BJ382" s="20" t="s">
        <v>79</v>
      </c>
      <c r="BK382" s="227">
        <f>ROUND(I382*H382,2)</f>
        <v>0</v>
      </c>
      <c r="BL382" s="20" t="s">
        <v>204</v>
      </c>
      <c r="BM382" s="226" t="s">
        <v>3293</v>
      </c>
    </row>
    <row r="383" s="2" customFormat="1" ht="16.5" customHeight="1">
      <c r="A383" s="41"/>
      <c r="B383" s="42"/>
      <c r="C383" s="280" t="s">
        <v>197</v>
      </c>
      <c r="D383" s="280" t="s">
        <v>407</v>
      </c>
      <c r="E383" s="281" t="s">
        <v>3294</v>
      </c>
      <c r="F383" s="282" t="s">
        <v>3277</v>
      </c>
      <c r="G383" s="283" t="s">
        <v>19</v>
      </c>
      <c r="H383" s="284">
        <v>2</v>
      </c>
      <c r="I383" s="285"/>
      <c r="J383" s="286">
        <f>ROUND(I383*H383,2)</f>
        <v>0</v>
      </c>
      <c r="K383" s="282" t="s">
        <v>19</v>
      </c>
      <c r="L383" s="287"/>
      <c r="M383" s="288" t="s">
        <v>19</v>
      </c>
      <c r="N383" s="289" t="s">
        <v>43</v>
      </c>
      <c r="O383" s="87"/>
      <c r="P383" s="224">
        <f>O383*H383</f>
        <v>0</v>
      </c>
      <c r="Q383" s="224">
        <v>0.01</v>
      </c>
      <c r="R383" s="224">
        <f>Q383*H383</f>
        <v>0.02</v>
      </c>
      <c r="S383" s="224">
        <v>0</v>
      </c>
      <c r="T383" s="225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226" t="s">
        <v>284</v>
      </c>
      <c r="AT383" s="226" t="s">
        <v>407</v>
      </c>
      <c r="AU383" s="226" t="s">
        <v>81</v>
      </c>
      <c r="AY383" s="20" t="s">
        <v>196</v>
      </c>
      <c r="BE383" s="227">
        <f>IF(N383="základní",J383,0)</f>
        <v>0</v>
      </c>
      <c r="BF383" s="227">
        <f>IF(N383="snížená",J383,0)</f>
        <v>0</v>
      </c>
      <c r="BG383" s="227">
        <f>IF(N383="zákl. přenesená",J383,0)</f>
        <v>0</v>
      </c>
      <c r="BH383" s="227">
        <f>IF(N383="sníž. přenesená",J383,0)</f>
        <v>0</v>
      </c>
      <c r="BI383" s="227">
        <f>IF(N383="nulová",J383,0)</f>
        <v>0</v>
      </c>
      <c r="BJ383" s="20" t="s">
        <v>79</v>
      </c>
      <c r="BK383" s="227">
        <f>ROUND(I383*H383,2)</f>
        <v>0</v>
      </c>
      <c r="BL383" s="20" t="s">
        <v>204</v>
      </c>
      <c r="BM383" s="226" t="s">
        <v>3295</v>
      </c>
    </row>
    <row r="384" s="2" customFormat="1" ht="16.5" customHeight="1">
      <c r="A384" s="41"/>
      <c r="B384" s="42"/>
      <c r="C384" s="280" t="s">
        <v>259</v>
      </c>
      <c r="D384" s="280" t="s">
        <v>407</v>
      </c>
      <c r="E384" s="281" t="s">
        <v>3296</v>
      </c>
      <c r="F384" s="282" t="s">
        <v>3278</v>
      </c>
      <c r="G384" s="283" t="s">
        <v>847</v>
      </c>
      <c r="H384" s="284">
        <v>2</v>
      </c>
      <c r="I384" s="285"/>
      <c r="J384" s="286">
        <f>ROUND(I384*H384,2)</f>
        <v>0</v>
      </c>
      <c r="K384" s="282" t="s">
        <v>19</v>
      </c>
      <c r="L384" s="287"/>
      <c r="M384" s="288" t="s">
        <v>19</v>
      </c>
      <c r="N384" s="289" t="s">
        <v>43</v>
      </c>
      <c r="O384" s="87"/>
      <c r="P384" s="224">
        <f>O384*H384</f>
        <v>0</v>
      </c>
      <c r="Q384" s="224">
        <v>0.01</v>
      </c>
      <c r="R384" s="224">
        <f>Q384*H384</f>
        <v>0.02</v>
      </c>
      <c r="S384" s="224">
        <v>0</v>
      </c>
      <c r="T384" s="225">
        <f>S384*H384</f>
        <v>0</v>
      </c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R384" s="226" t="s">
        <v>284</v>
      </c>
      <c r="AT384" s="226" t="s">
        <v>407</v>
      </c>
      <c r="AU384" s="226" t="s">
        <v>81</v>
      </c>
      <c r="AY384" s="20" t="s">
        <v>196</v>
      </c>
      <c r="BE384" s="227">
        <f>IF(N384="základní",J384,0)</f>
        <v>0</v>
      </c>
      <c r="BF384" s="227">
        <f>IF(N384="snížená",J384,0)</f>
        <v>0</v>
      </c>
      <c r="BG384" s="227">
        <f>IF(N384="zákl. přenesená",J384,0)</f>
        <v>0</v>
      </c>
      <c r="BH384" s="227">
        <f>IF(N384="sníž. přenesená",J384,0)</f>
        <v>0</v>
      </c>
      <c r="BI384" s="227">
        <f>IF(N384="nulová",J384,0)</f>
        <v>0</v>
      </c>
      <c r="BJ384" s="20" t="s">
        <v>79</v>
      </c>
      <c r="BK384" s="227">
        <f>ROUND(I384*H384,2)</f>
        <v>0</v>
      </c>
      <c r="BL384" s="20" t="s">
        <v>204</v>
      </c>
      <c r="BM384" s="226" t="s">
        <v>3297</v>
      </c>
    </row>
    <row r="385" s="2" customFormat="1" ht="16.5" customHeight="1">
      <c r="A385" s="41"/>
      <c r="B385" s="42"/>
      <c r="C385" s="280" t="s">
        <v>314</v>
      </c>
      <c r="D385" s="280" t="s">
        <v>407</v>
      </c>
      <c r="E385" s="281" t="s">
        <v>3298</v>
      </c>
      <c r="F385" s="282" t="s">
        <v>3279</v>
      </c>
      <c r="G385" s="283" t="s">
        <v>847</v>
      </c>
      <c r="H385" s="284">
        <v>1</v>
      </c>
      <c r="I385" s="285"/>
      <c r="J385" s="286">
        <f>ROUND(I385*H385,2)</f>
        <v>0</v>
      </c>
      <c r="K385" s="282" t="s">
        <v>19</v>
      </c>
      <c r="L385" s="287"/>
      <c r="M385" s="288" t="s">
        <v>19</v>
      </c>
      <c r="N385" s="289" t="s">
        <v>43</v>
      </c>
      <c r="O385" s="87"/>
      <c r="P385" s="224">
        <f>O385*H385</f>
        <v>0</v>
      </c>
      <c r="Q385" s="224">
        <v>0.01</v>
      </c>
      <c r="R385" s="224">
        <f>Q385*H385</f>
        <v>0.01</v>
      </c>
      <c r="S385" s="224">
        <v>0</v>
      </c>
      <c r="T385" s="225">
        <f>S385*H385</f>
        <v>0</v>
      </c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R385" s="226" t="s">
        <v>284</v>
      </c>
      <c r="AT385" s="226" t="s">
        <v>407</v>
      </c>
      <c r="AU385" s="226" t="s">
        <v>81</v>
      </c>
      <c r="AY385" s="20" t="s">
        <v>196</v>
      </c>
      <c r="BE385" s="227">
        <f>IF(N385="základní",J385,0)</f>
        <v>0</v>
      </c>
      <c r="BF385" s="227">
        <f>IF(N385="snížená",J385,0)</f>
        <v>0</v>
      </c>
      <c r="BG385" s="227">
        <f>IF(N385="zákl. přenesená",J385,0)</f>
        <v>0</v>
      </c>
      <c r="BH385" s="227">
        <f>IF(N385="sníž. přenesená",J385,0)</f>
        <v>0</v>
      </c>
      <c r="BI385" s="227">
        <f>IF(N385="nulová",J385,0)</f>
        <v>0</v>
      </c>
      <c r="BJ385" s="20" t="s">
        <v>79</v>
      </c>
      <c r="BK385" s="227">
        <f>ROUND(I385*H385,2)</f>
        <v>0</v>
      </c>
      <c r="BL385" s="20" t="s">
        <v>204</v>
      </c>
      <c r="BM385" s="226" t="s">
        <v>3299</v>
      </c>
    </row>
    <row r="386" s="2" customFormat="1" ht="16.5" customHeight="1">
      <c r="A386" s="41"/>
      <c r="B386" s="42"/>
      <c r="C386" s="280" t="s">
        <v>323</v>
      </c>
      <c r="D386" s="280" t="s">
        <v>407</v>
      </c>
      <c r="E386" s="281" t="s">
        <v>3300</v>
      </c>
      <c r="F386" s="282" t="s">
        <v>3280</v>
      </c>
      <c r="G386" s="283" t="s">
        <v>847</v>
      </c>
      <c r="H386" s="284">
        <v>2</v>
      </c>
      <c r="I386" s="285"/>
      <c r="J386" s="286">
        <f>ROUND(I386*H386,2)</f>
        <v>0</v>
      </c>
      <c r="K386" s="282" t="s">
        <v>19</v>
      </c>
      <c r="L386" s="287"/>
      <c r="M386" s="288" t="s">
        <v>19</v>
      </c>
      <c r="N386" s="289" t="s">
        <v>43</v>
      </c>
      <c r="O386" s="87"/>
      <c r="P386" s="224">
        <f>O386*H386</f>
        <v>0</v>
      </c>
      <c r="Q386" s="224">
        <v>0.01</v>
      </c>
      <c r="R386" s="224">
        <f>Q386*H386</f>
        <v>0.02</v>
      </c>
      <c r="S386" s="224">
        <v>0</v>
      </c>
      <c r="T386" s="225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6" t="s">
        <v>284</v>
      </c>
      <c r="AT386" s="226" t="s">
        <v>407</v>
      </c>
      <c r="AU386" s="226" t="s">
        <v>81</v>
      </c>
      <c r="AY386" s="20" t="s">
        <v>196</v>
      </c>
      <c r="BE386" s="227">
        <f>IF(N386="základní",J386,0)</f>
        <v>0</v>
      </c>
      <c r="BF386" s="227">
        <f>IF(N386="snížená",J386,0)</f>
        <v>0</v>
      </c>
      <c r="BG386" s="227">
        <f>IF(N386="zákl. přenesená",J386,0)</f>
        <v>0</v>
      </c>
      <c r="BH386" s="227">
        <f>IF(N386="sníž. přenesená",J386,0)</f>
        <v>0</v>
      </c>
      <c r="BI386" s="227">
        <f>IF(N386="nulová",J386,0)</f>
        <v>0</v>
      </c>
      <c r="BJ386" s="20" t="s">
        <v>79</v>
      </c>
      <c r="BK386" s="227">
        <f>ROUND(I386*H386,2)</f>
        <v>0</v>
      </c>
      <c r="BL386" s="20" t="s">
        <v>204</v>
      </c>
      <c r="BM386" s="226" t="s">
        <v>3301</v>
      </c>
    </row>
    <row r="387" s="2" customFormat="1" ht="16.5" customHeight="1">
      <c r="A387" s="41"/>
      <c r="B387" s="42"/>
      <c r="C387" s="280" t="s">
        <v>8</v>
      </c>
      <c r="D387" s="280" t="s">
        <v>407</v>
      </c>
      <c r="E387" s="281" t="s">
        <v>3302</v>
      </c>
      <c r="F387" s="282" t="s">
        <v>3281</v>
      </c>
      <c r="G387" s="283" t="s">
        <v>847</v>
      </c>
      <c r="H387" s="284">
        <v>1</v>
      </c>
      <c r="I387" s="285"/>
      <c r="J387" s="286">
        <f>ROUND(I387*H387,2)</f>
        <v>0</v>
      </c>
      <c r="K387" s="282" t="s">
        <v>19</v>
      </c>
      <c r="L387" s="287"/>
      <c r="M387" s="288" t="s">
        <v>19</v>
      </c>
      <c r="N387" s="289" t="s">
        <v>43</v>
      </c>
      <c r="O387" s="87"/>
      <c r="P387" s="224">
        <f>O387*H387</f>
        <v>0</v>
      </c>
      <c r="Q387" s="224">
        <v>0.01</v>
      </c>
      <c r="R387" s="224">
        <f>Q387*H387</f>
        <v>0.01</v>
      </c>
      <c r="S387" s="224">
        <v>0</v>
      </c>
      <c r="T387" s="225">
        <f>S387*H387</f>
        <v>0</v>
      </c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R387" s="226" t="s">
        <v>284</v>
      </c>
      <c r="AT387" s="226" t="s">
        <v>407</v>
      </c>
      <c r="AU387" s="226" t="s">
        <v>81</v>
      </c>
      <c r="AY387" s="20" t="s">
        <v>196</v>
      </c>
      <c r="BE387" s="227">
        <f>IF(N387="základní",J387,0)</f>
        <v>0</v>
      </c>
      <c r="BF387" s="227">
        <f>IF(N387="snížená",J387,0)</f>
        <v>0</v>
      </c>
      <c r="BG387" s="227">
        <f>IF(N387="zákl. přenesená",J387,0)</f>
        <v>0</v>
      </c>
      <c r="BH387" s="227">
        <f>IF(N387="sníž. přenesená",J387,0)</f>
        <v>0</v>
      </c>
      <c r="BI387" s="227">
        <f>IF(N387="nulová",J387,0)</f>
        <v>0</v>
      </c>
      <c r="BJ387" s="20" t="s">
        <v>79</v>
      </c>
      <c r="BK387" s="227">
        <f>ROUND(I387*H387,2)</f>
        <v>0</v>
      </c>
      <c r="BL387" s="20" t="s">
        <v>204</v>
      </c>
      <c r="BM387" s="226" t="s">
        <v>3303</v>
      </c>
    </row>
    <row r="388" s="2" customFormat="1" ht="16.5" customHeight="1">
      <c r="A388" s="41"/>
      <c r="B388" s="42"/>
      <c r="C388" s="280" t="s">
        <v>292</v>
      </c>
      <c r="D388" s="280" t="s">
        <v>407</v>
      </c>
      <c r="E388" s="281" t="s">
        <v>3304</v>
      </c>
      <c r="F388" s="282" t="s">
        <v>3282</v>
      </c>
      <c r="G388" s="283" t="s">
        <v>847</v>
      </c>
      <c r="H388" s="284">
        <v>2</v>
      </c>
      <c r="I388" s="285"/>
      <c r="J388" s="286">
        <f>ROUND(I388*H388,2)</f>
        <v>0</v>
      </c>
      <c r="K388" s="282" t="s">
        <v>19</v>
      </c>
      <c r="L388" s="287"/>
      <c r="M388" s="288" t="s">
        <v>19</v>
      </c>
      <c r="N388" s="289" t="s">
        <v>43</v>
      </c>
      <c r="O388" s="87"/>
      <c r="P388" s="224">
        <f>O388*H388</f>
        <v>0</v>
      </c>
      <c r="Q388" s="224">
        <v>0.01</v>
      </c>
      <c r="R388" s="224">
        <f>Q388*H388</f>
        <v>0.02</v>
      </c>
      <c r="S388" s="224">
        <v>0</v>
      </c>
      <c r="T388" s="225">
        <f>S388*H388</f>
        <v>0</v>
      </c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R388" s="226" t="s">
        <v>284</v>
      </c>
      <c r="AT388" s="226" t="s">
        <v>407</v>
      </c>
      <c r="AU388" s="226" t="s">
        <v>81</v>
      </c>
      <c r="AY388" s="20" t="s">
        <v>196</v>
      </c>
      <c r="BE388" s="227">
        <f>IF(N388="základní",J388,0)</f>
        <v>0</v>
      </c>
      <c r="BF388" s="227">
        <f>IF(N388="snížená",J388,0)</f>
        <v>0</v>
      </c>
      <c r="BG388" s="227">
        <f>IF(N388="zákl. přenesená",J388,0)</f>
        <v>0</v>
      </c>
      <c r="BH388" s="227">
        <f>IF(N388="sníž. přenesená",J388,0)</f>
        <v>0</v>
      </c>
      <c r="BI388" s="227">
        <f>IF(N388="nulová",J388,0)</f>
        <v>0</v>
      </c>
      <c r="BJ388" s="20" t="s">
        <v>79</v>
      </c>
      <c r="BK388" s="227">
        <f>ROUND(I388*H388,2)</f>
        <v>0</v>
      </c>
      <c r="BL388" s="20" t="s">
        <v>204</v>
      </c>
      <c r="BM388" s="226" t="s">
        <v>3305</v>
      </c>
    </row>
    <row r="389" s="2" customFormat="1" ht="16.5" customHeight="1">
      <c r="A389" s="41"/>
      <c r="B389" s="42"/>
      <c r="C389" s="280" t="s">
        <v>308</v>
      </c>
      <c r="D389" s="280" t="s">
        <v>407</v>
      </c>
      <c r="E389" s="281" t="s">
        <v>3306</v>
      </c>
      <c r="F389" s="282" t="s">
        <v>3283</v>
      </c>
      <c r="G389" s="283" t="s">
        <v>847</v>
      </c>
      <c r="H389" s="284">
        <v>4</v>
      </c>
      <c r="I389" s="285"/>
      <c r="J389" s="286">
        <f>ROUND(I389*H389,2)</f>
        <v>0</v>
      </c>
      <c r="K389" s="282" t="s">
        <v>19</v>
      </c>
      <c r="L389" s="287"/>
      <c r="M389" s="288" t="s">
        <v>19</v>
      </c>
      <c r="N389" s="289" t="s">
        <v>43</v>
      </c>
      <c r="O389" s="87"/>
      <c r="P389" s="224">
        <f>O389*H389</f>
        <v>0</v>
      </c>
      <c r="Q389" s="224">
        <v>0.01</v>
      </c>
      <c r="R389" s="224">
        <f>Q389*H389</f>
        <v>0.040000000000000001</v>
      </c>
      <c r="S389" s="224">
        <v>0</v>
      </c>
      <c r="T389" s="225">
        <f>S389*H389</f>
        <v>0</v>
      </c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R389" s="226" t="s">
        <v>284</v>
      </c>
      <c r="AT389" s="226" t="s">
        <v>407</v>
      </c>
      <c r="AU389" s="226" t="s">
        <v>81</v>
      </c>
      <c r="AY389" s="20" t="s">
        <v>196</v>
      </c>
      <c r="BE389" s="227">
        <f>IF(N389="základní",J389,0)</f>
        <v>0</v>
      </c>
      <c r="BF389" s="227">
        <f>IF(N389="snížená",J389,0)</f>
        <v>0</v>
      </c>
      <c r="BG389" s="227">
        <f>IF(N389="zákl. přenesená",J389,0)</f>
        <v>0</v>
      </c>
      <c r="BH389" s="227">
        <f>IF(N389="sníž. přenesená",J389,0)</f>
        <v>0</v>
      </c>
      <c r="BI389" s="227">
        <f>IF(N389="nulová",J389,0)</f>
        <v>0</v>
      </c>
      <c r="BJ389" s="20" t="s">
        <v>79</v>
      </c>
      <c r="BK389" s="227">
        <f>ROUND(I389*H389,2)</f>
        <v>0</v>
      </c>
      <c r="BL389" s="20" t="s">
        <v>204</v>
      </c>
      <c r="BM389" s="226" t="s">
        <v>3307</v>
      </c>
    </row>
    <row r="390" s="2" customFormat="1" ht="24.15" customHeight="1">
      <c r="A390" s="41"/>
      <c r="B390" s="42"/>
      <c r="C390" s="215" t="s">
        <v>345</v>
      </c>
      <c r="D390" s="215" t="s">
        <v>199</v>
      </c>
      <c r="E390" s="216" t="s">
        <v>3146</v>
      </c>
      <c r="F390" s="217" t="s">
        <v>3147</v>
      </c>
      <c r="G390" s="218" t="s">
        <v>317</v>
      </c>
      <c r="H390" s="219">
        <v>0.001</v>
      </c>
      <c r="I390" s="220"/>
      <c r="J390" s="221">
        <f>ROUND(I390*H390,2)</f>
        <v>0</v>
      </c>
      <c r="K390" s="217" t="s">
        <v>203</v>
      </c>
      <c r="L390" s="47"/>
      <c r="M390" s="222" t="s">
        <v>19</v>
      </c>
      <c r="N390" s="223" t="s">
        <v>43</v>
      </c>
      <c r="O390" s="87"/>
      <c r="P390" s="224">
        <f>O390*H390</f>
        <v>0</v>
      </c>
      <c r="Q390" s="224">
        <v>0</v>
      </c>
      <c r="R390" s="224">
        <f>Q390*H390</f>
        <v>0</v>
      </c>
      <c r="S390" s="224">
        <v>0</v>
      </c>
      <c r="T390" s="225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226" t="s">
        <v>204</v>
      </c>
      <c r="AT390" s="226" t="s">
        <v>199</v>
      </c>
      <c r="AU390" s="226" t="s">
        <v>81</v>
      </c>
      <c r="AY390" s="20" t="s">
        <v>196</v>
      </c>
      <c r="BE390" s="227">
        <f>IF(N390="základní",J390,0)</f>
        <v>0</v>
      </c>
      <c r="BF390" s="227">
        <f>IF(N390="snížená",J390,0)</f>
        <v>0</v>
      </c>
      <c r="BG390" s="227">
        <f>IF(N390="zákl. přenesená",J390,0)</f>
        <v>0</v>
      </c>
      <c r="BH390" s="227">
        <f>IF(N390="sníž. přenesená",J390,0)</f>
        <v>0</v>
      </c>
      <c r="BI390" s="227">
        <f>IF(N390="nulová",J390,0)</f>
        <v>0</v>
      </c>
      <c r="BJ390" s="20" t="s">
        <v>79</v>
      </c>
      <c r="BK390" s="227">
        <f>ROUND(I390*H390,2)</f>
        <v>0</v>
      </c>
      <c r="BL390" s="20" t="s">
        <v>204</v>
      </c>
      <c r="BM390" s="226" t="s">
        <v>3308</v>
      </c>
    </row>
    <row r="391" s="2" customFormat="1">
      <c r="A391" s="41"/>
      <c r="B391" s="42"/>
      <c r="C391" s="43"/>
      <c r="D391" s="228" t="s">
        <v>206</v>
      </c>
      <c r="E391" s="43"/>
      <c r="F391" s="229" t="s">
        <v>3149</v>
      </c>
      <c r="G391" s="43"/>
      <c r="H391" s="43"/>
      <c r="I391" s="230"/>
      <c r="J391" s="43"/>
      <c r="K391" s="43"/>
      <c r="L391" s="47"/>
      <c r="M391" s="231"/>
      <c r="N391" s="232"/>
      <c r="O391" s="87"/>
      <c r="P391" s="87"/>
      <c r="Q391" s="87"/>
      <c r="R391" s="87"/>
      <c r="S391" s="87"/>
      <c r="T391" s="88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T391" s="20" t="s">
        <v>206</v>
      </c>
      <c r="AU391" s="20" t="s">
        <v>81</v>
      </c>
    </row>
    <row r="392" s="13" customFormat="1">
      <c r="A392" s="13"/>
      <c r="B392" s="233"/>
      <c r="C392" s="234"/>
      <c r="D392" s="235" t="s">
        <v>208</v>
      </c>
      <c r="E392" s="236" t="s">
        <v>19</v>
      </c>
      <c r="F392" s="237" t="s">
        <v>3309</v>
      </c>
      <c r="G392" s="234"/>
      <c r="H392" s="236" t="s">
        <v>19</v>
      </c>
      <c r="I392" s="238"/>
      <c r="J392" s="234"/>
      <c r="K392" s="234"/>
      <c r="L392" s="239"/>
      <c r="M392" s="240"/>
      <c r="N392" s="241"/>
      <c r="O392" s="241"/>
      <c r="P392" s="241"/>
      <c r="Q392" s="241"/>
      <c r="R392" s="241"/>
      <c r="S392" s="241"/>
      <c r="T392" s="24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3" t="s">
        <v>208</v>
      </c>
      <c r="AU392" s="243" t="s">
        <v>81</v>
      </c>
      <c r="AV392" s="13" t="s">
        <v>79</v>
      </c>
      <c r="AW392" s="13" t="s">
        <v>33</v>
      </c>
      <c r="AX392" s="13" t="s">
        <v>72</v>
      </c>
      <c r="AY392" s="243" t="s">
        <v>196</v>
      </c>
    </row>
    <row r="393" s="13" customFormat="1">
      <c r="A393" s="13"/>
      <c r="B393" s="233"/>
      <c r="C393" s="234"/>
      <c r="D393" s="235" t="s">
        <v>208</v>
      </c>
      <c r="E393" s="236" t="s">
        <v>19</v>
      </c>
      <c r="F393" s="237" t="s">
        <v>3233</v>
      </c>
      <c r="G393" s="234"/>
      <c r="H393" s="236" t="s">
        <v>19</v>
      </c>
      <c r="I393" s="238"/>
      <c r="J393" s="234"/>
      <c r="K393" s="234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208</v>
      </c>
      <c r="AU393" s="243" t="s">
        <v>81</v>
      </c>
      <c r="AV393" s="13" t="s">
        <v>79</v>
      </c>
      <c r="AW393" s="13" t="s">
        <v>33</v>
      </c>
      <c r="AX393" s="13" t="s">
        <v>72</v>
      </c>
      <c r="AY393" s="243" t="s">
        <v>196</v>
      </c>
    </row>
    <row r="394" s="13" customFormat="1">
      <c r="A394" s="13"/>
      <c r="B394" s="233"/>
      <c r="C394" s="234"/>
      <c r="D394" s="235" t="s">
        <v>208</v>
      </c>
      <c r="E394" s="236" t="s">
        <v>19</v>
      </c>
      <c r="F394" s="237" t="s">
        <v>3234</v>
      </c>
      <c r="G394" s="234"/>
      <c r="H394" s="236" t="s">
        <v>19</v>
      </c>
      <c r="I394" s="238"/>
      <c r="J394" s="234"/>
      <c r="K394" s="234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208</v>
      </c>
      <c r="AU394" s="243" t="s">
        <v>81</v>
      </c>
      <c r="AV394" s="13" t="s">
        <v>79</v>
      </c>
      <c r="AW394" s="13" t="s">
        <v>33</v>
      </c>
      <c r="AX394" s="13" t="s">
        <v>72</v>
      </c>
      <c r="AY394" s="243" t="s">
        <v>196</v>
      </c>
    </row>
    <row r="395" s="13" customFormat="1">
      <c r="A395" s="13"/>
      <c r="B395" s="233"/>
      <c r="C395" s="234"/>
      <c r="D395" s="235" t="s">
        <v>208</v>
      </c>
      <c r="E395" s="236" t="s">
        <v>19</v>
      </c>
      <c r="F395" s="237" t="s">
        <v>3235</v>
      </c>
      <c r="G395" s="234"/>
      <c r="H395" s="236" t="s">
        <v>19</v>
      </c>
      <c r="I395" s="238"/>
      <c r="J395" s="234"/>
      <c r="K395" s="234"/>
      <c r="L395" s="239"/>
      <c r="M395" s="240"/>
      <c r="N395" s="241"/>
      <c r="O395" s="241"/>
      <c r="P395" s="241"/>
      <c r="Q395" s="241"/>
      <c r="R395" s="241"/>
      <c r="S395" s="241"/>
      <c r="T395" s="24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3" t="s">
        <v>208</v>
      </c>
      <c r="AU395" s="243" t="s">
        <v>81</v>
      </c>
      <c r="AV395" s="13" t="s">
        <v>79</v>
      </c>
      <c r="AW395" s="13" t="s">
        <v>33</v>
      </c>
      <c r="AX395" s="13" t="s">
        <v>72</v>
      </c>
      <c r="AY395" s="243" t="s">
        <v>196</v>
      </c>
    </row>
    <row r="396" s="13" customFormat="1">
      <c r="A396" s="13"/>
      <c r="B396" s="233"/>
      <c r="C396" s="234"/>
      <c r="D396" s="235" t="s">
        <v>208</v>
      </c>
      <c r="E396" s="236" t="s">
        <v>19</v>
      </c>
      <c r="F396" s="237" t="s">
        <v>401</v>
      </c>
      <c r="G396" s="234"/>
      <c r="H396" s="236" t="s">
        <v>19</v>
      </c>
      <c r="I396" s="238"/>
      <c r="J396" s="234"/>
      <c r="K396" s="234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208</v>
      </c>
      <c r="AU396" s="243" t="s">
        <v>81</v>
      </c>
      <c r="AV396" s="13" t="s">
        <v>79</v>
      </c>
      <c r="AW396" s="13" t="s">
        <v>33</v>
      </c>
      <c r="AX396" s="13" t="s">
        <v>72</v>
      </c>
      <c r="AY396" s="243" t="s">
        <v>196</v>
      </c>
    </row>
    <row r="397" s="14" customFormat="1">
      <c r="A397" s="14"/>
      <c r="B397" s="244"/>
      <c r="C397" s="245"/>
      <c r="D397" s="235" t="s">
        <v>208</v>
      </c>
      <c r="E397" s="246" t="s">
        <v>19</v>
      </c>
      <c r="F397" s="247" t="s">
        <v>550</v>
      </c>
      <c r="G397" s="245"/>
      <c r="H397" s="248">
        <v>37</v>
      </c>
      <c r="I397" s="249"/>
      <c r="J397" s="245"/>
      <c r="K397" s="245"/>
      <c r="L397" s="250"/>
      <c r="M397" s="251"/>
      <c r="N397" s="252"/>
      <c r="O397" s="252"/>
      <c r="P397" s="252"/>
      <c r="Q397" s="252"/>
      <c r="R397" s="252"/>
      <c r="S397" s="252"/>
      <c r="T397" s="253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4" t="s">
        <v>208</v>
      </c>
      <c r="AU397" s="254" t="s">
        <v>81</v>
      </c>
      <c r="AV397" s="14" t="s">
        <v>81</v>
      </c>
      <c r="AW397" s="14" t="s">
        <v>33</v>
      </c>
      <c r="AX397" s="14" t="s">
        <v>72</v>
      </c>
      <c r="AY397" s="254" t="s">
        <v>196</v>
      </c>
    </row>
    <row r="398" s="13" customFormat="1">
      <c r="A398" s="13"/>
      <c r="B398" s="233"/>
      <c r="C398" s="234"/>
      <c r="D398" s="235" t="s">
        <v>208</v>
      </c>
      <c r="E398" s="236" t="s">
        <v>19</v>
      </c>
      <c r="F398" s="237" t="s">
        <v>3236</v>
      </c>
      <c r="G398" s="234"/>
      <c r="H398" s="236" t="s">
        <v>19</v>
      </c>
      <c r="I398" s="238"/>
      <c r="J398" s="234"/>
      <c r="K398" s="234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208</v>
      </c>
      <c r="AU398" s="243" t="s">
        <v>81</v>
      </c>
      <c r="AV398" s="13" t="s">
        <v>79</v>
      </c>
      <c r="AW398" s="13" t="s">
        <v>33</v>
      </c>
      <c r="AX398" s="13" t="s">
        <v>72</v>
      </c>
      <c r="AY398" s="243" t="s">
        <v>196</v>
      </c>
    </row>
    <row r="399" s="13" customFormat="1">
      <c r="A399" s="13"/>
      <c r="B399" s="233"/>
      <c r="C399" s="234"/>
      <c r="D399" s="235" t="s">
        <v>208</v>
      </c>
      <c r="E399" s="236" t="s">
        <v>19</v>
      </c>
      <c r="F399" s="237" t="s">
        <v>3237</v>
      </c>
      <c r="G399" s="234"/>
      <c r="H399" s="236" t="s">
        <v>19</v>
      </c>
      <c r="I399" s="238"/>
      <c r="J399" s="234"/>
      <c r="K399" s="234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208</v>
      </c>
      <c r="AU399" s="243" t="s">
        <v>81</v>
      </c>
      <c r="AV399" s="13" t="s">
        <v>79</v>
      </c>
      <c r="AW399" s="13" t="s">
        <v>33</v>
      </c>
      <c r="AX399" s="13" t="s">
        <v>72</v>
      </c>
      <c r="AY399" s="243" t="s">
        <v>196</v>
      </c>
    </row>
    <row r="400" s="13" customFormat="1">
      <c r="A400" s="13"/>
      <c r="B400" s="233"/>
      <c r="C400" s="234"/>
      <c r="D400" s="235" t="s">
        <v>208</v>
      </c>
      <c r="E400" s="236" t="s">
        <v>19</v>
      </c>
      <c r="F400" s="237" t="s">
        <v>3238</v>
      </c>
      <c r="G400" s="234"/>
      <c r="H400" s="236" t="s">
        <v>19</v>
      </c>
      <c r="I400" s="238"/>
      <c r="J400" s="234"/>
      <c r="K400" s="234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208</v>
      </c>
      <c r="AU400" s="243" t="s">
        <v>81</v>
      </c>
      <c r="AV400" s="13" t="s">
        <v>79</v>
      </c>
      <c r="AW400" s="13" t="s">
        <v>33</v>
      </c>
      <c r="AX400" s="13" t="s">
        <v>72</v>
      </c>
      <c r="AY400" s="243" t="s">
        <v>196</v>
      </c>
    </row>
    <row r="401" s="13" customFormat="1">
      <c r="A401" s="13"/>
      <c r="B401" s="233"/>
      <c r="C401" s="234"/>
      <c r="D401" s="235" t="s">
        <v>208</v>
      </c>
      <c r="E401" s="236" t="s">
        <v>19</v>
      </c>
      <c r="F401" s="237" t="s">
        <v>487</v>
      </c>
      <c r="G401" s="234"/>
      <c r="H401" s="236" t="s">
        <v>19</v>
      </c>
      <c r="I401" s="238"/>
      <c r="J401" s="234"/>
      <c r="K401" s="234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208</v>
      </c>
      <c r="AU401" s="243" t="s">
        <v>81</v>
      </c>
      <c r="AV401" s="13" t="s">
        <v>79</v>
      </c>
      <c r="AW401" s="13" t="s">
        <v>33</v>
      </c>
      <c r="AX401" s="13" t="s">
        <v>72</v>
      </c>
      <c r="AY401" s="243" t="s">
        <v>196</v>
      </c>
    </row>
    <row r="402" s="14" customFormat="1">
      <c r="A402" s="14"/>
      <c r="B402" s="244"/>
      <c r="C402" s="245"/>
      <c r="D402" s="235" t="s">
        <v>208</v>
      </c>
      <c r="E402" s="246" t="s">
        <v>19</v>
      </c>
      <c r="F402" s="247" t="s">
        <v>81</v>
      </c>
      <c r="G402" s="245"/>
      <c r="H402" s="248">
        <v>2</v>
      </c>
      <c r="I402" s="249"/>
      <c r="J402" s="245"/>
      <c r="K402" s="245"/>
      <c r="L402" s="250"/>
      <c r="M402" s="251"/>
      <c r="N402" s="252"/>
      <c r="O402" s="252"/>
      <c r="P402" s="252"/>
      <c r="Q402" s="252"/>
      <c r="R402" s="252"/>
      <c r="S402" s="252"/>
      <c r="T402" s="253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4" t="s">
        <v>208</v>
      </c>
      <c r="AU402" s="254" t="s">
        <v>81</v>
      </c>
      <c r="AV402" s="14" t="s">
        <v>81</v>
      </c>
      <c r="AW402" s="14" t="s">
        <v>33</v>
      </c>
      <c r="AX402" s="14" t="s">
        <v>72</v>
      </c>
      <c r="AY402" s="254" t="s">
        <v>196</v>
      </c>
    </row>
    <row r="403" s="13" customFormat="1">
      <c r="A403" s="13"/>
      <c r="B403" s="233"/>
      <c r="C403" s="234"/>
      <c r="D403" s="235" t="s">
        <v>208</v>
      </c>
      <c r="E403" s="236" t="s">
        <v>19</v>
      </c>
      <c r="F403" s="237" t="s">
        <v>3236</v>
      </c>
      <c r="G403" s="234"/>
      <c r="H403" s="236" t="s">
        <v>19</v>
      </c>
      <c r="I403" s="238"/>
      <c r="J403" s="234"/>
      <c r="K403" s="234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208</v>
      </c>
      <c r="AU403" s="243" t="s">
        <v>81</v>
      </c>
      <c r="AV403" s="13" t="s">
        <v>79</v>
      </c>
      <c r="AW403" s="13" t="s">
        <v>33</v>
      </c>
      <c r="AX403" s="13" t="s">
        <v>72</v>
      </c>
      <c r="AY403" s="243" t="s">
        <v>196</v>
      </c>
    </row>
    <row r="404" s="13" customFormat="1">
      <c r="A404" s="13"/>
      <c r="B404" s="233"/>
      <c r="C404" s="234"/>
      <c r="D404" s="235" t="s">
        <v>208</v>
      </c>
      <c r="E404" s="236" t="s">
        <v>19</v>
      </c>
      <c r="F404" s="237" t="s">
        <v>3237</v>
      </c>
      <c r="G404" s="234"/>
      <c r="H404" s="236" t="s">
        <v>19</v>
      </c>
      <c r="I404" s="238"/>
      <c r="J404" s="234"/>
      <c r="K404" s="234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208</v>
      </c>
      <c r="AU404" s="243" t="s">
        <v>81</v>
      </c>
      <c r="AV404" s="13" t="s">
        <v>79</v>
      </c>
      <c r="AW404" s="13" t="s">
        <v>33</v>
      </c>
      <c r="AX404" s="13" t="s">
        <v>72</v>
      </c>
      <c r="AY404" s="243" t="s">
        <v>196</v>
      </c>
    </row>
    <row r="405" s="13" customFormat="1">
      <c r="A405" s="13"/>
      <c r="B405" s="233"/>
      <c r="C405" s="234"/>
      <c r="D405" s="235" t="s">
        <v>208</v>
      </c>
      <c r="E405" s="236" t="s">
        <v>19</v>
      </c>
      <c r="F405" s="237" t="s">
        <v>3238</v>
      </c>
      <c r="G405" s="234"/>
      <c r="H405" s="236" t="s">
        <v>19</v>
      </c>
      <c r="I405" s="238"/>
      <c r="J405" s="234"/>
      <c r="K405" s="234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208</v>
      </c>
      <c r="AU405" s="243" t="s">
        <v>81</v>
      </c>
      <c r="AV405" s="13" t="s">
        <v>79</v>
      </c>
      <c r="AW405" s="13" t="s">
        <v>33</v>
      </c>
      <c r="AX405" s="13" t="s">
        <v>72</v>
      </c>
      <c r="AY405" s="243" t="s">
        <v>196</v>
      </c>
    </row>
    <row r="406" s="13" customFormat="1">
      <c r="A406" s="13"/>
      <c r="B406" s="233"/>
      <c r="C406" s="234"/>
      <c r="D406" s="235" t="s">
        <v>208</v>
      </c>
      <c r="E406" s="236" t="s">
        <v>19</v>
      </c>
      <c r="F406" s="237" t="s">
        <v>401</v>
      </c>
      <c r="G406" s="234"/>
      <c r="H406" s="236" t="s">
        <v>19</v>
      </c>
      <c r="I406" s="238"/>
      <c r="J406" s="234"/>
      <c r="K406" s="234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208</v>
      </c>
      <c r="AU406" s="243" t="s">
        <v>81</v>
      </c>
      <c r="AV406" s="13" t="s">
        <v>79</v>
      </c>
      <c r="AW406" s="13" t="s">
        <v>33</v>
      </c>
      <c r="AX406" s="13" t="s">
        <v>72</v>
      </c>
      <c r="AY406" s="243" t="s">
        <v>196</v>
      </c>
    </row>
    <row r="407" s="14" customFormat="1">
      <c r="A407" s="14"/>
      <c r="B407" s="244"/>
      <c r="C407" s="245"/>
      <c r="D407" s="235" t="s">
        <v>208</v>
      </c>
      <c r="E407" s="246" t="s">
        <v>19</v>
      </c>
      <c r="F407" s="247" t="s">
        <v>261</v>
      </c>
      <c r="G407" s="245"/>
      <c r="H407" s="248">
        <v>6</v>
      </c>
      <c r="I407" s="249"/>
      <c r="J407" s="245"/>
      <c r="K407" s="245"/>
      <c r="L407" s="250"/>
      <c r="M407" s="251"/>
      <c r="N407" s="252"/>
      <c r="O407" s="252"/>
      <c r="P407" s="252"/>
      <c r="Q407" s="252"/>
      <c r="R407" s="252"/>
      <c r="S407" s="252"/>
      <c r="T407" s="253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4" t="s">
        <v>208</v>
      </c>
      <c r="AU407" s="254" t="s">
        <v>81</v>
      </c>
      <c r="AV407" s="14" t="s">
        <v>81</v>
      </c>
      <c r="AW407" s="14" t="s">
        <v>33</v>
      </c>
      <c r="AX407" s="14" t="s">
        <v>72</v>
      </c>
      <c r="AY407" s="254" t="s">
        <v>196</v>
      </c>
    </row>
    <row r="408" s="13" customFormat="1">
      <c r="A408" s="13"/>
      <c r="B408" s="233"/>
      <c r="C408" s="234"/>
      <c r="D408" s="235" t="s">
        <v>208</v>
      </c>
      <c r="E408" s="236" t="s">
        <v>19</v>
      </c>
      <c r="F408" s="237" t="s">
        <v>3236</v>
      </c>
      <c r="G408" s="234"/>
      <c r="H408" s="236" t="s">
        <v>19</v>
      </c>
      <c r="I408" s="238"/>
      <c r="J408" s="234"/>
      <c r="K408" s="234"/>
      <c r="L408" s="239"/>
      <c r="M408" s="240"/>
      <c r="N408" s="241"/>
      <c r="O408" s="241"/>
      <c r="P408" s="241"/>
      <c r="Q408" s="241"/>
      <c r="R408" s="241"/>
      <c r="S408" s="241"/>
      <c r="T408" s="24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3" t="s">
        <v>208</v>
      </c>
      <c r="AU408" s="243" t="s">
        <v>81</v>
      </c>
      <c r="AV408" s="13" t="s">
        <v>79</v>
      </c>
      <c r="AW408" s="13" t="s">
        <v>33</v>
      </c>
      <c r="AX408" s="13" t="s">
        <v>72</v>
      </c>
      <c r="AY408" s="243" t="s">
        <v>196</v>
      </c>
    </row>
    <row r="409" s="13" customFormat="1">
      <c r="A409" s="13"/>
      <c r="B409" s="233"/>
      <c r="C409" s="234"/>
      <c r="D409" s="235" t="s">
        <v>208</v>
      </c>
      <c r="E409" s="236" t="s">
        <v>19</v>
      </c>
      <c r="F409" s="237" t="s">
        <v>3239</v>
      </c>
      <c r="G409" s="234"/>
      <c r="H409" s="236" t="s">
        <v>19</v>
      </c>
      <c r="I409" s="238"/>
      <c r="J409" s="234"/>
      <c r="K409" s="234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208</v>
      </c>
      <c r="AU409" s="243" t="s">
        <v>81</v>
      </c>
      <c r="AV409" s="13" t="s">
        <v>79</v>
      </c>
      <c r="AW409" s="13" t="s">
        <v>33</v>
      </c>
      <c r="AX409" s="13" t="s">
        <v>72</v>
      </c>
      <c r="AY409" s="243" t="s">
        <v>196</v>
      </c>
    </row>
    <row r="410" s="13" customFormat="1">
      <c r="A410" s="13"/>
      <c r="B410" s="233"/>
      <c r="C410" s="234"/>
      <c r="D410" s="235" t="s">
        <v>208</v>
      </c>
      <c r="E410" s="236" t="s">
        <v>19</v>
      </c>
      <c r="F410" s="237" t="s">
        <v>3240</v>
      </c>
      <c r="G410" s="234"/>
      <c r="H410" s="236" t="s">
        <v>19</v>
      </c>
      <c r="I410" s="238"/>
      <c r="J410" s="234"/>
      <c r="K410" s="234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208</v>
      </c>
      <c r="AU410" s="243" t="s">
        <v>81</v>
      </c>
      <c r="AV410" s="13" t="s">
        <v>79</v>
      </c>
      <c r="AW410" s="13" t="s">
        <v>33</v>
      </c>
      <c r="AX410" s="13" t="s">
        <v>72</v>
      </c>
      <c r="AY410" s="243" t="s">
        <v>196</v>
      </c>
    </row>
    <row r="411" s="13" customFormat="1">
      <c r="A411" s="13"/>
      <c r="B411" s="233"/>
      <c r="C411" s="234"/>
      <c r="D411" s="235" t="s">
        <v>208</v>
      </c>
      <c r="E411" s="236" t="s">
        <v>19</v>
      </c>
      <c r="F411" s="237" t="s">
        <v>487</v>
      </c>
      <c r="G411" s="234"/>
      <c r="H411" s="236" t="s">
        <v>19</v>
      </c>
      <c r="I411" s="238"/>
      <c r="J411" s="234"/>
      <c r="K411" s="234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208</v>
      </c>
      <c r="AU411" s="243" t="s">
        <v>81</v>
      </c>
      <c r="AV411" s="13" t="s">
        <v>79</v>
      </c>
      <c r="AW411" s="13" t="s">
        <v>33</v>
      </c>
      <c r="AX411" s="13" t="s">
        <v>72</v>
      </c>
      <c r="AY411" s="243" t="s">
        <v>196</v>
      </c>
    </row>
    <row r="412" s="14" customFormat="1">
      <c r="A412" s="14"/>
      <c r="B412" s="244"/>
      <c r="C412" s="245"/>
      <c r="D412" s="235" t="s">
        <v>208</v>
      </c>
      <c r="E412" s="246" t="s">
        <v>19</v>
      </c>
      <c r="F412" s="247" t="s">
        <v>79</v>
      </c>
      <c r="G412" s="245"/>
      <c r="H412" s="248">
        <v>1</v>
      </c>
      <c r="I412" s="249"/>
      <c r="J412" s="245"/>
      <c r="K412" s="245"/>
      <c r="L412" s="250"/>
      <c r="M412" s="251"/>
      <c r="N412" s="252"/>
      <c r="O412" s="252"/>
      <c r="P412" s="252"/>
      <c r="Q412" s="252"/>
      <c r="R412" s="252"/>
      <c r="S412" s="252"/>
      <c r="T412" s="253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4" t="s">
        <v>208</v>
      </c>
      <c r="AU412" s="254" t="s">
        <v>81</v>
      </c>
      <c r="AV412" s="14" t="s">
        <v>81</v>
      </c>
      <c r="AW412" s="14" t="s">
        <v>33</v>
      </c>
      <c r="AX412" s="14" t="s">
        <v>72</v>
      </c>
      <c r="AY412" s="254" t="s">
        <v>196</v>
      </c>
    </row>
    <row r="413" s="13" customFormat="1">
      <c r="A413" s="13"/>
      <c r="B413" s="233"/>
      <c r="C413" s="234"/>
      <c r="D413" s="235" t="s">
        <v>208</v>
      </c>
      <c r="E413" s="236" t="s">
        <v>19</v>
      </c>
      <c r="F413" s="237" t="s">
        <v>3236</v>
      </c>
      <c r="G413" s="234"/>
      <c r="H413" s="236" t="s">
        <v>19</v>
      </c>
      <c r="I413" s="238"/>
      <c r="J413" s="234"/>
      <c r="K413" s="234"/>
      <c r="L413" s="239"/>
      <c r="M413" s="240"/>
      <c r="N413" s="241"/>
      <c r="O413" s="241"/>
      <c r="P413" s="241"/>
      <c r="Q413" s="241"/>
      <c r="R413" s="241"/>
      <c r="S413" s="241"/>
      <c r="T413" s="24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3" t="s">
        <v>208</v>
      </c>
      <c r="AU413" s="243" t="s">
        <v>81</v>
      </c>
      <c r="AV413" s="13" t="s">
        <v>79</v>
      </c>
      <c r="AW413" s="13" t="s">
        <v>33</v>
      </c>
      <c r="AX413" s="13" t="s">
        <v>72</v>
      </c>
      <c r="AY413" s="243" t="s">
        <v>196</v>
      </c>
    </row>
    <row r="414" s="13" customFormat="1">
      <c r="A414" s="13"/>
      <c r="B414" s="233"/>
      <c r="C414" s="234"/>
      <c r="D414" s="235" t="s">
        <v>208</v>
      </c>
      <c r="E414" s="236" t="s">
        <v>19</v>
      </c>
      <c r="F414" s="237" t="s">
        <v>3239</v>
      </c>
      <c r="G414" s="234"/>
      <c r="H414" s="236" t="s">
        <v>19</v>
      </c>
      <c r="I414" s="238"/>
      <c r="J414" s="234"/>
      <c r="K414" s="234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208</v>
      </c>
      <c r="AU414" s="243" t="s">
        <v>81</v>
      </c>
      <c r="AV414" s="13" t="s">
        <v>79</v>
      </c>
      <c r="AW414" s="13" t="s">
        <v>33</v>
      </c>
      <c r="AX414" s="13" t="s">
        <v>72</v>
      </c>
      <c r="AY414" s="243" t="s">
        <v>196</v>
      </c>
    </row>
    <row r="415" s="13" customFormat="1">
      <c r="A415" s="13"/>
      <c r="B415" s="233"/>
      <c r="C415" s="234"/>
      <c r="D415" s="235" t="s">
        <v>208</v>
      </c>
      <c r="E415" s="236" t="s">
        <v>19</v>
      </c>
      <c r="F415" s="237" t="s">
        <v>3240</v>
      </c>
      <c r="G415" s="234"/>
      <c r="H415" s="236" t="s">
        <v>19</v>
      </c>
      <c r="I415" s="238"/>
      <c r="J415" s="234"/>
      <c r="K415" s="234"/>
      <c r="L415" s="239"/>
      <c r="M415" s="240"/>
      <c r="N415" s="241"/>
      <c r="O415" s="241"/>
      <c r="P415" s="241"/>
      <c r="Q415" s="241"/>
      <c r="R415" s="241"/>
      <c r="S415" s="241"/>
      <c r="T415" s="24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3" t="s">
        <v>208</v>
      </c>
      <c r="AU415" s="243" t="s">
        <v>81</v>
      </c>
      <c r="AV415" s="13" t="s">
        <v>79</v>
      </c>
      <c r="AW415" s="13" t="s">
        <v>33</v>
      </c>
      <c r="AX415" s="13" t="s">
        <v>72</v>
      </c>
      <c r="AY415" s="243" t="s">
        <v>196</v>
      </c>
    </row>
    <row r="416" s="13" customFormat="1">
      <c r="A416" s="13"/>
      <c r="B416" s="233"/>
      <c r="C416" s="234"/>
      <c r="D416" s="235" t="s">
        <v>208</v>
      </c>
      <c r="E416" s="236" t="s">
        <v>19</v>
      </c>
      <c r="F416" s="237" t="s">
        <v>401</v>
      </c>
      <c r="G416" s="234"/>
      <c r="H416" s="236" t="s">
        <v>19</v>
      </c>
      <c r="I416" s="238"/>
      <c r="J416" s="234"/>
      <c r="K416" s="234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208</v>
      </c>
      <c r="AU416" s="243" t="s">
        <v>81</v>
      </c>
      <c r="AV416" s="13" t="s">
        <v>79</v>
      </c>
      <c r="AW416" s="13" t="s">
        <v>33</v>
      </c>
      <c r="AX416" s="13" t="s">
        <v>72</v>
      </c>
      <c r="AY416" s="243" t="s">
        <v>196</v>
      </c>
    </row>
    <row r="417" s="14" customFormat="1">
      <c r="A417" s="14"/>
      <c r="B417" s="244"/>
      <c r="C417" s="245"/>
      <c r="D417" s="235" t="s">
        <v>208</v>
      </c>
      <c r="E417" s="246" t="s">
        <v>19</v>
      </c>
      <c r="F417" s="247" t="s">
        <v>226</v>
      </c>
      <c r="G417" s="245"/>
      <c r="H417" s="248">
        <v>3</v>
      </c>
      <c r="I417" s="249"/>
      <c r="J417" s="245"/>
      <c r="K417" s="245"/>
      <c r="L417" s="250"/>
      <c r="M417" s="251"/>
      <c r="N417" s="252"/>
      <c r="O417" s="252"/>
      <c r="P417" s="252"/>
      <c r="Q417" s="252"/>
      <c r="R417" s="252"/>
      <c r="S417" s="252"/>
      <c r="T417" s="253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4" t="s">
        <v>208</v>
      </c>
      <c r="AU417" s="254" t="s">
        <v>81</v>
      </c>
      <c r="AV417" s="14" t="s">
        <v>81</v>
      </c>
      <c r="AW417" s="14" t="s">
        <v>33</v>
      </c>
      <c r="AX417" s="14" t="s">
        <v>72</v>
      </c>
      <c r="AY417" s="254" t="s">
        <v>196</v>
      </c>
    </row>
    <row r="418" s="13" customFormat="1">
      <c r="A418" s="13"/>
      <c r="B418" s="233"/>
      <c r="C418" s="234"/>
      <c r="D418" s="235" t="s">
        <v>208</v>
      </c>
      <c r="E418" s="236" t="s">
        <v>19</v>
      </c>
      <c r="F418" s="237" t="s">
        <v>3236</v>
      </c>
      <c r="G418" s="234"/>
      <c r="H418" s="236" t="s">
        <v>19</v>
      </c>
      <c r="I418" s="238"/>
      <c r="J418" s="234"/>
      <c r="K418" s="234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208</v>
      </c>
      <c r="AU418" s="243" t="s">
        <v>81</v>
      </c>
      <c r="AV418" s="13" t="s">
        <v>79</v>
      </c>
      <c r="AW418" s="13" t="s">
        <v>33</v>
      </c>
      <c r="AX418" s="13" t="s">
        <v>72</v>
      </c>
      <c r="AY418" s="243" t="s">
        <v>196</v>
      </c>
    </row>
    <row r="419" s="13" customFormat="1">
      <c r="A419" s="13"/>
      <c r="B419" s="233"/>
      <c r="C419" s="234"/>
      <c r="D419" s="235" t="s">
        <v>208</v>
      </c>
      <c r="E419" s="236" t="s">
        <v>19</v>
      </c>
      <c r="F419" s="237" t="s">
        <v>3243</v>
      </c>
      <c r="G419" s="234"/>
      <c r="H419" s="236" t="s">
        <v>19</v>
      </c>
      <c r="I419" s="238"/>
      <c r="J419" s="234"/>
      <c r="K419" s="234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208</v>
      </c>
      <c r="AU419" s="243" t="s">
        <v>81</v>
      </c>
      <c r="AV419" s="13" t="s">
        <v>79</v>
      </c>
      <c r="AW419" s="13" t="s">
        <v>33</v>
      </c>
      <c r="AX419" s="13" t="s">
        <v>72</v>
      </c>
      <c r="AY419" s="243" t="s">
        <v>196</v>
      </c>
    </row>
    <row r="420" s="13" customFormat="1">
      <c r="A420" s="13"/>
      <c r="B420" s="233"/>
      <c r="C420" s="234"/>
      <c r="D420" s="235" t="s">
        <v>208</v>
      </c>
      <c r="E420" s="236" t="s">
        <v>19</v>
      </c>
      <c r="F420" s="237" t="s">
        <v>3244</v>
      </c>
      <c r="G420" s="234"/>
      <c r="H420" s="236" t="s">
        <v>19</v>
      </c>
      <c r="I420" s="238"/>
      <c r="J420" s="234"/>
      <c r="K420" s="234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208</v>
      </c>
      <c r="AU420" s="243" t="s">
        <v>81</v>
      </c>
      <c r="AV420" s="13" t="s">
        <v>79</v>
      </c>
      <c r="AW420" s="13" t="s">
        <v>33</v>
      </c>
      <c r="AX420" s="13" t="s">
        <v>72</v>
      </c>
      <c r="AY420" s="243" t="s">
        <v>196</v>
      </c>
    </row>
    <row r="421" s="13" customFormat="1">
      <c r="A421" s="13"/>
      <c r="B421" s="233"/>
      <c r="C421" s="234"/>
      <c r="D421" s="235" t="s">
        <v>208</v>
      </c>
      <c r="E421" s="236" t="s">
        <v>19</v>
      </c>
      <c r="F421" s="237" t="s">
        <v>401</v>
      </c>
      <c r="G421" s="234"/>
      <c r="H421" s="236" t="s">
        <v>19</v>
      </c>
      <c r="I421" s="238"/>
      <c r="J421" s="234"/>
      <c r="K421" s="234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208</v>
      </c>
      <c r="AU421" s="243" t="s">
        <v>81</v>
      </c>
      <c r="AV421" s="13" t="s">
        <v>79</v>
      </c>
      <c r="AW421" s="13" t="s">
        <v>33</v>
      </c>
      <c r="AX421" s="13" t="s">
        <v>72</v>
      </c>
      <c r="AY421" s="243" t="s">
        <v>196</v>
      </c>
    </row>
    <row r="422" s="14" customFormat="1">
      <c r="A422" s="14"/>
      <c r="B422" s="244"/>
      <c r="C422" s="245"/>
      <c r="D422" s="235" t="s">
        <v>208</v>
      </c>
      <c r="E422" s="246" t="s">
        <v>19</v>
      </c>
      <c r="F422" s="247" t="s">
        <v>81</v>
      </c>
      <c r="G422" s="245"/>
      <c r="H422" s="248">
        <v>2</v>
      </c>
      <c r="I422" s="249"/>
      <c r="J422" s="245"/>
      <c r="K422" s="245"/>
      <c r="L422" s="250"/>
      <c r="M422" s="251"/>
      <c r="N422" s="252"/>
      <c r="O422" s="252"/>
      <c r="P422" s="252"/>
      <c r="Q422" s="252"/>
      <c r="R422" s="252"/>
      <c r="S422" s="252"/>
      <c r="T422" s="253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4" t="s">
        <v>208</v>
      </c>
      <c r="AU422" s="254" t="s">
        <v>81</v>
      </c>
      <c r="AV422" s="14" t="s">
        <v>81</v>
      </c>
      <c r="AW422" s="14" t="s">
        <v>33</v>
      </c>
      <c r="AX422" s="14" t="s">
        <v>72</v>
      </c>
      <c r="AY422" s="254" t="s">
        <v>196</v>
      </c>
    </row>
    <row r="423" s="13" customFormat="1">
      <c r="A423" s="13"/>
      <c r="B423" s="233"/>
      <c r="C423" s="234"/>
      <c r="D423" s="235" t="s">
        <v>208</v>
      </c>
      <c r="E423" s="236" t="s">
        <v>19</v>
      </c>
      <c r="F423" s="237" t="s">
        <v>3236</v>
      </c>
      <c r="G423" s="234"/>
      <c r="H423" s="236" t="s">
        <v>19</v>
      </c>
      <c r="I423" s="238"/>
      <c r="J423" s="234"/>
      <c r="K423" s="234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208</v>
      </c>
      <c r="AU423" s="243" t="s">
        <v>81</v>
      </c>
      <c r="AV423" s="13" t="s">
        <v>79</v>
      </c>
      <c r="AW423" s="13" t="s">
        <v>33</v>
      </c>
      <c r="AX423" s="13" t="s">
        <v>72</v>
      </c>
      <c r="AY423" s="243" t="s">
        <v>196</v>
      </c>
    </row>
    <row r="424" s="13" customFormat="1">
      <c r="A424" s="13"/>
      <c r="B424" s="233"/>
      <c r="C424" s="234"/>
      <c r="D424" s="235" t="s">
        <v>208</v>
      </c>
      <c r="E424" s="236" t="s">
        <v>19</v>
      </c>
      <c r="F424" s="237" t="s">
        <v>3245</v>
      </c>
      <c r="G424" s="234"/>
      <c r="H424" s="236" t="s">
        <v>19</v>
      </c>
      <c r="I424" s="238"/>
      <c r="J424" s="234"/>
      <c r="K424" s="234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208</v>
      </c>
      <c r="AU424" s="243" t="s">
        <v>81</v>
      </c>
      <c r="AV424" s="13" t="s">
        <v>79</v>
      </c>
      <c r="AW424" s="13" t="s">
        <v>33</v>
      </c>
      <c r="AX424" s="13" t="s">
        <v>72</v>
      </c>
      <c r="AY424" s="243" t="s">
        <v>196</v>
      </c>
    </row>
    <row r="425" s="13" customFormat="1">
      <c r="A425" s="13"/>
      <c r="B425" s="233"/>
      <c r="C425" s="234"/>
      <c r="D425" s="235" t="s">
        <v>208</v>
      </c>
      <c r="E425" s="236" t="s">
        <v>19</v>
      </c>
      <c r="F425" s="237" t="s">
        <v>3246</v>
      </c>
      <c r="G425" s="234"/>
      <c r="H425" s="236" t="s">
        <v>19</v>
      </c>
      <c r="I425" s="238"/>
      <c r="J425" s="234"/>
      <c r="K425" s="234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208</v>
      </c>
      <c r="AU425" s="243" t="s">
        <v>81</v>
      </c>
      <c r="AV425" s="13" t="s">
        <v>79</v>
      </c>
      <c r="AW425" s="13" t="s">
        <v>33</v>
      </c>
      <c r="AX425" s="13" t="s">
        <v>72</v>
      </c>
      <c r="AY425" s="243" t="s">
        <v>196</v>
      </c>
    </row>
    <row r="426" s="13" customFormat="1">
      <c r="A426" s="13"/>
      <c r="B426" s="233"/>
      <c r="C426" s="234"/>
      <c r="D426" s="235" t="s">
        <v>208</v>
      </c>
      <c r="E426" s="236" t="s">
        <v>19</v>
      </c>
      <c r="F426" s="237" t="s">
        <v>401</v>
      </c>
      <c r="G426" s="234"/>
      <c r="H426" s="236" t="s">
        <v>19</v>
      </c>
      <c r="I426" s="238"/>
      <c r="J426" s="234"/>
      <c r="K426" s="234"/>
      <c r="L426" s="239"/>
      <c r="M426" s="240"/>
      <c r="N426" s="241"/>
      <c r="O426" s="241"/>
      <c r="P426" s="241"/>
      <c r="Q426" s="241"/>
      <c r="R426" s="241"/>
      <c r="S426" s="241"/>
      <c r="T426" s="24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43" t="s">
        <v>208</v>
      </c>
      <c r="AU426" s="243" t="s">
        <v>81</v>
      </c>
      <c r="AV426" s="13" t="s">
        <v>79</v>
      </c>
      <c r="AW426" s="13" t="s">
        <v>33</v>
      </c>
      <c r="AX426" s="13" t="s">
        <v>72</v>
      </c>
      <c r="AY426" s="243" t="s">
        <v>196</v>
      </c>
    </row>
    <row r="427" s="14" customFormat="1">
      <c r="A427" s="14"/>
      <c r="B427" s="244"/>
      <c r="C427" s="245"/>
      <c r="D427" s="235" t="s">
        <v>208</v>
      </c>
      <c r="E427" s="246" t="s">
        <v>19</v>
      </c>
      <c r="F427" s="247" t="s">
        <v>79</v>
      </c>
      <c r="G427" s="245"/>
      <c r="H427" s="248">
        <v>1</v>
      </c>
      <c r="I427" s="249"/>
      <c r="J427" s="245"/>
      <c r="K427" s="245"/>
      <c r="L427" s="250"/>
      <c r="M427" s="251"/>
      <c r="N427" s="252"/>
      <c r="O427" s="252"/>
      <c r="P427" s="252"/>
      <c r="Q427" s="252"/>
      <c r="R427" s="252"/>
      <c r="S427" s="252"/>
      <c r="T427" s="253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4" t="s">
        <v>208</v>
      </c>
      <c r="AU427" s="254" t="s">
        <v>81</v>
      </c>
      <c r="AV427" s="14" t="s">
        <v>81</v>
      </c>
      <c r="AW427" s="14" t="s">
        <v>33</v>
      </c>
      <c r="AX427" s="14" t="s">
        <v>72</v>
      </c>
      <c r="AY427" s="254" t="s">
        <v>196</v>
      </c>
    </row>
    <row r="428" s="13" customFormat="1">
      <c r="A428" s="13"/>
      <c r="B428" s="233"/>
      <c r="C428" s="234"/>
      <c r="D428" s="235" t="s">
        <v>208</v>
      </c>
      <c r="E428" s="236" t="s">
        <v>19</v>
      </c>
      <c r="F428" s="237" t="s">
        <v>3236</v>
      </c>
      <c r="G428" s="234"/>
      <c r="H428" s="236" t="s">
        <v>19</v>
      </c>
      <c r="I428" s="238"/>
      <c r="J428" s="234"/>
      <c r="K428" s="234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208</v>
      </c>
      <c r="AU428" s="243" t="s">
        <v>81</v>
      </c>
      <c r="AV428" s="13" t="s">
        <v>79</v>
      </c>
      <c r="AW428" s="13" t="s">
        <v>33</v>
      </c>
      <c r="AX428" s="13" t="s">
        <v>72</v>
      </c>
      <c r="AY428" s="243" t="s">
        <v>196</v>
      </c>
    </row>
    <row r="429" s="13" customFormat="1">
      <c r="A429" s="13"/>
      <c r="B429" s="233"/>
      <c r="C429" s="234"/>
      <c r="D429" s="235" t="s">
        <v>208</v>
      </c>
      <c r="E429" s="236" t="s">
        <v>19</v>
      </c>
      <c r="F429" s="237" t="s">
        <v>3247</v>
      </c>
      <c r="G429" s="234"/>
      <c r="H429" s="236" t="s">
        <v>19</v>
      </c>
      <c r="I429" s="238"/>
      <c r="J429" s="234"/>
      <c r="K429" s="234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208</v>
      </c>
      <c r="AU429" s="243" t="s">
        <v>81</v>
      </c>
      <c r="AV429" s="13" t="s">
        <v>79</v>
      </c>
      <c r="AW429" s="13" t="s">
        <v>33</v>
      </c>
      <c r="AX429" s="13" t="s">
        <v>72</v>
      </c>
      <c r="AY429" s="243" t="s">
        <v>196</v>
      </c>
    </row>
    <row r="430" s="13" customFormat="1">
      <c r="A430" s="13"/>
      <c r="B430" s="233"/>
      <c r="C430" s="234"/>
      <c r="D430" s="235" t="s">
        <v>208</v>
      </c>
      <c r="E430" s="236" t="s">
        <v>19</v>
      </c>
      <c r="F430" s="237" t="s">
        <v>3248</v>
      </c>
      <c r="G430" s="234"/>
      <c r="H430" s="236" t="s">
        <v>19</v>
      </c>
      <c r="I430" s="238"/>
      <c r="J430" s="234"/>
      <c r="K430" s="234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208</v>
      </c>
      <c r="AU430" s="243" t="s">
        <v>81</v>
      </c>
      <c r="AV430" s="13" t="s">
        <v>79</v>
      </c>
      <c r="AW430" s="13" t="s">
        <v>33</v>
      </c>
      <c r="AX430" s="13" t="s">
        <v>72</v>
      </c>
      <c r="AY430" s="243" t="s">
        <v>196</v>
      </c>
    </row>
    <row r="431" s="14" customFormat="1">
      <c r="A431" s="14"/>
      <c r="B431" s="244"/>
      <c r="C431" s="245"/>
      <c r="D431" s="235" t="s">
        <v>208</v>
      </c>
      <c r="E431" s="246" t="s">
        <v>19</v>
      </c>
      <c r="F431" s="247" t="s">
        <v>81</v>
      </c>
      <c r="G431" s="245"/>
      <c r="H431" s="248">
        <v>2</v>
      </c>
      <c r="I431" s="249"/>
      <c r="J431" s="245"/>
      <c r="K431" s="245"/>
      <c r="L431" s="250"/>
      <c r="M431" s="251"/>
      <c r="N431" s="252"/>
      <c r="O431" s="252"/>
      <c r="P431" s="252"/>
      <c r="Q431" s="252"/>
      <c r="R431" s="252"/>
      <c r="S431" s="252"/>
      <c r="T431" s="253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4" t="s">
        <v>208</v>
      </c>
      <c r="AU431" s="254" t="s">
        <v>81</v>
      </c>
      <c r="AV431" s="14" t="s">
        <v>81</v>
      </c>
      <c r="AW431" s="14" t="s">
        <v>33</v>
      </c>
      <c r="AX431" s="14" t="s">
        <v>72</v>
      </c>
      <c r="AY431" s="254" t="s">
        <v>196</v>
      </c>
    </row>
    <row r="432" s="13" customFormat="1">
      <c r="A432" s="13"/>
      <c r="B432" s="233"/>
      <c r="C432" s="234"/>
      <c r="D432" s="235" t="s">
        <v>208</v>
      </c>
      <c r="E432" s="236" t="s">
        <v>19</v>
      </c>
      <c r="F432" s="237" t="s">
        <v>3236</v>
      </c>
      <c r="G432" s="234"/>
      <c r="H432" s="236" t="s">
        <v>19</v>
      </c>
      <c r="I432" s="238"/>
      <c r="J432" s="234"/>
      <c r="K432" s="234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208</v>
      </c>
      <c r="AU432" s="243" t="s">
        <v>81</v>
      </c>
      <c r="AV432" s="13" t="s">
        <v>79</v>
      </c>
      <c r="AW432" s="13" t="s">
        <v>33</v>
      </c>
      <c r="AX432" s="13" t="s">
        <v>72</v>
      </c>
      <c r="AY432" s="243" t="s">
        <v>196</v>
      </c>
    </row>
    <row r="433" s="13" customFormat="1">
      <c r="A433" s="13"/>
      <c r="B433" s="233"/>
      <c r="C433" s="234"/>
      <c r="D433" s="235" t="s">
        <v>208</v>
      </c>
      <c r="E433" s="236" t="s">
        <v>19</v>
      </c>
      <c r="F433" s="237" t="s">
        <v>3249</v>
      </c>
      <c r="G433" s="234"/>
      <c r="H433" s="236" t="s">
        <v>19</v>
      </c>
      <c r="I433" s="238"/>
      <c r="J433" s="234"/>
      <c r="K433" s="234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208</v>
      </c>
      <c r="AU433" s="243" t="s">
        <v>81</v>
      </c>
      <c r="AV433" s="13" t="s">
        <v>79</v>
      </c>
      <c r="AW433" s="13" t="s">
        <v>33</v>
      </c>
      <c r="AX433" s="13" t="s">
        <v>72</v>
      </c>
      <c r="AY433" s="243" t="s">
        <v>196</v>
      </c>
    </row>
    <row r="434" s="13" customFormat="1">
      <c r="A434" s="13"/>
      <c r="B434" s="233"/>
      <c r="C434" s="234"/>
      <c r="D434" s="235" t="s">
        <v>208</v>
      </c>
      <c r="E434" s="236" t="s">
        <v>19</v>
      </c>
      <c r="F434" s="237" t="s">
        <v>3250</v>
      </c>
      <c r="G434" s="234"/>
      <c r="H434" s="236" t="s">
        <v>19</v>
      </c>
      <c r="I434" s="238"/>
      <c r="J434" s="234"/>
      <c r="K434" s="234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208</v>
      </c>
      <c r="AU434" s="243" t="s">
        <v>81</v>
      </c>
      <c r="AV434" s="13" t="s">
        <v>79</v>
      </c>
      <c r="AW434" s="13" t="s">
        <v>33</v>
      </c>
      <c r="AX434" s="13" t="s">
        <v>72</v>
      </c>
      <c r="AY434" s="243" t="s">
        <v>196</v>
      </c>
    </row>
    <row r="435" s="14" customFormat="1">
      <c r="A435" s="14"/>
      <c r="B435" s="244"/>
      <c r="C435" s="245"/>
      <c r="D435" s="235" t="s">
        <v>208</v>
      </c>
      <c r="E435" s="246" t="s">
        <v>19</v>
      </c>
      <c r="F435" s="247" t="s">
        <v>79</v>
      </c>
      <c r="G435" s="245"/>
      <c r="H435" s="248">
        <v>1</v>
      </c>
      <c r="I435" s="249"/>
      <c r="J435" s="245"/>
      <c r="K435" s="245"/>
      <c r="L435" s="250"/>
      <c r="M435" s="251"/>
      <c r="N435" s="252"/>
      <c r="O435" s="252"/>
      <c r="P435" s="252"/>
      <c r="Q435" s="252"/>
      <c r="R435" s="252"/>
      <c r="S435" s="252"/>
      <c r="T435" s="253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4" t="s">
        <v>208</v>
      </c>
      <c r="AU435" s="254" t="s">
        <v>81</v>
      </c>
      <c r="AV435" s="14" t="s">
        <v>81</v>
      </c>
      <c r="AW435" s="14" t="s">
        <v>33</v>
      </c>
      <c r="AX435" s="14" t="s">
        <v>72</v>
      </c>
      <c r="AY435" s="254" t="s">
        <v>196</v>
      </c>
    </row>
    <row r="436" s="13" customFormat="1">
      <c r="A436" s="13"/>
      <c r="B436" s="233"/>
      <c r="C436" s="234"/>
      <c r="D436" s="235" t="s">
        <v>208</v>
      </c>
      <c r="E436" s="236" t="s">
        <v>19</v>
      </c>
      <c r="F436" s="237" t="s">
        <v>3236</v>
      </c>
      <c r="G436" s="234"/>
      <c r="H436" s="236" t="s">
        <v>19</v>
      </c>
      <c r="I436" s="238"/>
      <c r="J436" s="234"/>
      <c r="K436" s="234"/>
      <c r="L436" s="239"/>
      <c r="M436" s="240"/>
      <c r="N436" s="241"/>
      <c r="O436" s="241"/>
      <c r="P436" s="241"/>
      <c r="Q436" s="241"/>
      <c r="R436" s="241"/>
      <c r="S436" s="241"/>
      <c r="T436" s="24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3" t="s">
        <v>208</v>
      </c>
      <c r="AU436" s="243" t="s">
        <v>81</v>
      </c>
      <c r="AV436" s="13" t="s">
        <v>79</v>
      </c>
      <c r="AW436" s="13" t="s">
        <v>33</v>
      </c>
      <c r="AX436" s="13" t="s">
        <v>72</v>
      </c>
      <c r="AY436" s="243" t="s">
        <v>196</v>
      </c>
    </row>
    <row r="437" s="13" customFormat="1">
      <c r="A437" s="13"/>
      <c r="B437" s="233"/>
      <c r="C437" s="234"/>
      <c r="D437" s="235" t="s">
        <v>208</v>
      </c>
      <c r="E437" s="236" t="s">
        <v>19</v>
      </c>
      <c r="F437" s="237" t="s">
        <v>3251</v>
      </c>
      <c r="G437" s="234"/>
      <c r="H437" s="236" t="s">
        <v>19</v>
      </c>
      <c r="I437" s="238"/>
      <c r="J437" s="234"/>
      <c r="K437" s="234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208</v>
      </c>
      <c r="AU437" s="243" t="s">
        <v>81</v>
      </c>
      <c r="AV437" s="13" t="s">
        <v>79</v>
      </c>
      <c r="AW437" s="13" t="s">
        <v>33</v>
      </c>
      <c r="AX437" s="13" t="s">
        <v>72</v>
      </c>
      <c r="AY437" s="243" t="s">
        <v>196</v>
      </c>
    </row>
    <row r="438" s="13" customFormat="1">
      <c r="A438" s="13"/>
      <c r="B438" s="233"/>
      <c r="C438" s="234"/>
      <c r="D438" s="235" t="s">
        <v>208</v>
      </c>
      <c r="E438" s="236" t="s">
        <v>19</v>
      </c>
      <c r="F438" s="237" t="s">
        <v>3252</v>
      </c>
      <c r="G438" s="234"/>
      <c r="H438" s="236" t="s">
        <v>19</v>
      </c>
      <c r="I438" s="238"/>
      <c r="J438" s="234"/>
      <c r="K438" s="234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208</v>
      </c>
      <c r="AU438" s="243" t="s">
        <v>81</v>
      </c>
      <c r="AV438" s="13" t="s">
        <v>79</v>
      </c>
      <c r="AW438" s="13" t="s">
        <v>33</v>
      </c>
      <c r="AX438" s="13" t="s">
        <v>72</v>
      </c>
      <c r="AY438" s="243" t="s">
        <v>196</v>
      </c>
    </row>
    <row r="439" s="14" customFormat="1">
      <c r="A439" s="14"/>
      <c r="B439" s="244"/>
      <c r="C439" s="245"/>
      <c r="D439" s="235" t="s">
        <v>208</v>
      </c>
      <c r="E439" s="246" t="s">
        <v>19</v>
      </c>
      <c r="F439" s="247" t="s">
        <v>81</v>
      </c>
      <c r="G439" s="245"/>
      <c r="H439" s="248">
        <v>2</v>
      </c>
      <c r="I439" s="249"/>
      <c r="J439" s="245"/>
      <c r="K439" s="245"/>
      <c r="L439" s="250"/>
      <c r="M439" s="251"/>
      <c r="N439" s="252"/>
      <c r="O439" s="252"/>
      <c r="P439" s="252"/>
      <c r="Q439" s="252"/>
      <c r="R439" s="252"/>
      <c r="S439" s="252"/>
      <c r="T439" s="253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4" t="s">
        <v>208</v>
      </c>
      <c r="AU439" s="254" t="s">
        <v>81</v>
      </c>
      <c r="AV439" s="14" t="s">
        <v>81</v>
      </c>
      <c r="AW439" s="14" t="s">
        <v>33</v>
      </c>
      <c r="AX439" s="14" t="s">
        <v>72</v>
      </c>
      <c r="AY439" s="254" t="s">
        <v>196</v>
      </c>
    </row>
    <row r="440" s="13" customFormat="1">
      <c r="A440" s="13"/>
      <c r="B440" s="233"/>
      <c r="C440" s="234"/>
      <c r="D440" s="235" t="s">
        <v>208</v>
      </c>
      <c r="E440" s="236" t="s">
        <v>19</v>
      </c>
      <c r="F440" s="237" t="s">
        <v>3236</v>
      </c>
      <c r="G440" s="234"/>
      <c r="H440" s="236" t="s">
        <v>19</v>
      </c>
      <c r="I440" s="238"/>
      <c r="J440" s="234"/>
      <c r="K440" s="234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208</v>
      </c>
      <c r="AU440" s="243" t="s">
        <v>81</v>
      </c>
      <c r="AV440" s="13" t="s">
        <v>79</v>
      </c>
      <c r="AW440" s="13" t="s">
        <v>33</v>
      </c>
      <c r="AX440" s="13" t="s">
        <v>72</v>
      </c>
      <c r="AY440" s="243" t="s">
        <v>196</v>
      </c>
    </row>
    <row r="441" s="13" customFormat="1">
      <c r="A441" s="13"/>
      <c r="B441" s="233"/>
      <c r="C441" s="234"/>
      <c r="D441" s="235" t="s">
        <v>208</v>
      </c>
      <c r="E441" s="236" t="s">
        <v>19</v>
      </c>
      <c r="F441" s="237" t="s">
        <v>3253</v>
      </c>
      <c r="G441" s="234"/>
      <c r="H441" s="236" t="s">
        <v>19</v>
      </c>
      <c r="I441" s="238"/>
      <c r="J441" s="234"/>
      <c r="K441" s="234"/>
      <c r="L441" s="239"/>
      <c r="M441" s="240"/>
      <c r="N441" s="241"/>
      <c r="O441" s="241"/>
      <c r="P441" s="241"/>
      <c r="Q441" s="241"/>
      <c r="R441" s="241"/>
      <c r="S441" s="241"/>
      <c r="T441" s="242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3" t="s">
        <v>208</v>
      </c>
      <c r="AU441" s="243" t="s">
        <v>81</v>
      </c>
      <c r="AV441" s="13" t="s">
        <v>79</v>
      </c>
      <c r="AW441" s="13" t="s">
        <v>33</v>
      </c>
      <c r="AX441" s="13" t="s">
        <v>72</v>
      </c>
      <c r="AY441" s="243" t="s">
        <v>196</v>
      </c>
    </row>
    <row r="442" s="13" customFormat="1">
      <c r="A442" s="13"/>
      <c r="B442" s="233"/>
      <c r="C442" s="234"/>
      <c r="D442" s="235" t="s">
        <v>208</v>
      </c>
      <c r="E442" s="236" t="s">
        <v>19</v>
      </c>
      <c r="F442" s="237" t="s">
        <v>3254</v>
      </c>
      <c r="G442" s="234"/>
      <c r="H442" s="236" t="s">
        <v>19</v>
      </c>
      <c r="I442" s="238"/>
      <c r="J442" s="234"/>
      <c r="K442" s="234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208</v>
      </c>
      <c r="AU442" s="243" t="s">
        <v>81</v>
      </c>
      <c r="AV442" s="13" t="s">
        <v>79</v>
      </c>
      <c r="AW442" s="13" t="s">
        <v>33</v>
      </c>
      <c r="AX442" s="13" t="s">
        <v>72</v>
      </c>
      <c r="AY442" s="243" t="s">
        <v>196</v>
      </c>
    </row>
    <row r="443" s="14" customFormat="1">
      <c r="A443" s="14"/>
      <c r="B443" s="244"/>
      <c r="C443" s="245"/>
      <c r="D443" s="235" t="s">
        <v>208</v>
      </c>
      <c r="E443" s="246" t="s">
        <v>19</v>
      </c>
      <c r="F443" s="247" t="s">
        <v>204</v>
      </c>
      <c r="G443" s="245"/>
      <c r="H443" s="248">
        <v>4</v>
      </c>
      <c r="I443" s="249"/>
      <c r="J443" s="245"/>
      <c r="K443" s="245"/>
      <c r="L443" s="250"/>
      <c r="M443" s="251"/>
      <c r="N443" s="252"/>
      <c r="O443" s="252"/>
      <c r="P443" s="252"/>
      <c r="Q443" s="252"/>
      <c r="R443" s="252"/>
      <c r="S443" s="252"/>
      <c r="T443" s="253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4" t="s">
        <v>208</v>
      </c>
      <c r="AU443" s="254" t="s">
        <v>81</v>
      </c>
      <c r="AV443" s="14" t="s">
        <v>81</v>
      </c>
      <c r="AW443" s="14" t="s">
        <v>33</v>
      </c>
      <c r="AX443" s="14" t="s">
        <v>72</v>
      </c>
      <c r="AY443" s="254" t="s">
        <v>196</v>
      </c>
    </row>
    <row r="444" s="13" customFormat="1">
      <c r="A444" s="13"/>
      <c r="B444" s="233"/>
      <c r="C444" s="234"/>
      <c r="D444" s="235" t="s">
        <v>208</v>
      </c>
      <c r="E444" s="236" t="s">
        <v>19</v>
      </c>
      <c r="F444" s="237" t="s">
        <v>3309</v>
      </c>
      <c r="G444" s="234"/>
      <c r="H444" s="236" t="s">
        <v>19</v>
      </c>
      <c r="I444" s="238"/>
      <c r="J444" s="234"/>
      <c r="K444" s="234"/>
      <c r="L444" s="239"/>
      <c r="M444" s="240"/>
      <c r="N444" s="241"/>
      <c r="O444" s="241"/>
      <c r="P444" s="241"/>
      <c r="Q444" s="241"/>
      <c r="R444" s="241"/>
      <c r="S444" s="241"/>
      <c r="T444" s="242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3" t="s">
        <v>208</v>
      </c>
      <c r="AU444" s="243" t="s">
        <v>81</v>
      </c>
      <c r="AV444" s="13" t="s">
        <v>79</v>
      </c>
      <c r="AW444" s="13" t="s">
        <v>33</v>
      </c>
      <c r="AX444" s="13" t="s">
        <v>72</v>
      </c>
      <c r="AY444" s="243" t="s">
        <v>196</v>
      </c>
    </row>
    <row r="445" s="13" customFormat="1">
      <c r="A445" s="13"/>
      <c r="B445" s="233"/>
      <c r="C445" s="234"/>
      <c r="D445" s="235" t="s">
        <v>208</v>
      </c>
      <c r="E445" s="236" t="s">
        <v>19</v>
      </c>
      <c r="F445" s="237" t="s">
        <v>3310</v>
      </c>
      <c r="G445" s="234"/>
      <c r="H445" s="236" t="s">
        <v>19</v>
      </c>
      <c r="I445" s="238"/>
      <c r="J445" s="234"/>
      <c r="K445" s="234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208</v>
      </c>
      <c r="AU445" s="243" t="s">
        <v>81</v>
      </c>
      <c r="AV445" s="13" t="s">
        <v>79</v>
      </c>
      <c r="AW445" s="13" t="s">
        <v>33</v>
      </c>
      <c r="AX445" s="13" t="s">
        <v>72</v>
      </c>
      <c r="AY445" s="243" t="s">
        <v>196</v>
      </c>
    </row>
    <row r="446" s="15" customFormat="1">
      <c r="A446" s="15"/>
      <c r="B446" s="255"/>
      <c r="C446" s="256"/>
      <c r="D446" s="235" t="s">
        <v>208</v>
      </c>
      <c r="E446" s="257" t="s">
        <v>19</v>
      </c>
      <c r="F446" s="258" t="s">
        <v>3157</v>
      </c>
      <c r="G446" s="256"/>
      <c r="H446" s="259">
        <v>61</v>
      </c>
      <c r="I446" s="260"/>
      <c r="J446" s="256"/>
      <c r="K446" s="256"/>
      <c r="L446" s="261"/>
      <c r="M446" s="262"/>
      <c r="N446" s="263"/>
      <c r="O446" s="263"/>
      <c r="P446" s="263"/>
      <c r="Q446" s="263"/>
      <c r="R446" s="263"/>
      <c r="S446" s="263"/>
      <c r="T446" s="264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265" t="s">
        <v>208</v>
      </c>
      <c r="AU446" s="265" t="s">
        <v>81</v>
      </c>
      <c r="AV446" s="15" t="s">
        <v>204</v>
      </c>
      <c r="AW446" s="15" t="s">
        <v>33</v>
      </c>
      <c r="AX446" s="15" t="s">
        <v>72</v>
      </c>
      <c r="AY446" s="265" t="s">
        <v>196</v>
      </c>
    </row>
    <row r="447" s="13" customFormat="1">
      <c r="A447" s="13"/>
      <c r="B447" s="233"/>
      <c r="C447" s="234"/>
      <c r="D447" s="235" t="s">
        <v>208</v>
      </c>
      <c r="E447" s="236" t="s">
        <v>19</v>
      </c>
      <c r="F447" s="237" t="s">
        <v>3311</v>
      </c>
      <c r="G447" s="234"/>
      <c r="H447" s="236" t="s">
        <v>19</v>
      </c>
      <c r="I447" s="238"/>
      <c r="J447" s="234"/>
      <c r="K447" s="234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208</v>
      </c>
      <c r="AU447" s="243" t="s">
        <v>81</v>
      </c>
      <c r="AV447" s="13" t="s">
        <v>79</v>
      </c>
      <c r="AW447" s="13" t="s">
        <v>33</v>
      </c>
      <c r="AX447" s="13" t="s">
        <v>72</v>
      </c>
      <c r="AY447" s="243" t="s">
        <v>196</v>
      </c>
    </row>
    <row r="448" s="14" customFormat="1">
      <c r="A448" s="14"/>
      <c r="B448" s="244"/>
      <c r="C448" s="245"/>
      <c r="D448" s="235" t="s">
        <v>208</v>
      </c>
      <c r="E448" s="246" t="s">
        <v>19</v>
      </c>
      <c r="F448" s="247" t="s">
        <v>3312</v>
      </c>
      <c r="G448" s="245"/>
      <c r="H448" s="248">
        <v>0.001</v>
      </c>
      <c r="I448" s="249"/>
      <c r="J448" s="245"/>
      <c r="K448" s="245"/>
      <c r="L448" s="250"/>
      <c r="M448" s="251"/>
      <c r="N448" s="252"/>
      <c r="O448" s="252"/>
      <c r="P448" s="252"/>
      <c r="Q448" s="252"/>
      <c r="R448" s="252"/>
      <c r="S448" s="252"/>
      <c r="T448" s="253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4" t="s">
        <v>208</v>
      </c>
      <c r="AU448" s="254" t="s">
        <v>81</v>
      </c>
      <c r="AV448" s="14" t="s">
        <v>81</v>
      </c>
      <c r="AW448" s="14" t="s">
        <v>33</v>
      </c>
      <c r="AX448" s="14" t="s">
        <v>72</v>
      </c>
      <c r="AY448" s="254" t="s">
        <v>196</v>
      </c>
    </row>
    <row r="449" s="16" customFormat="1">
      <c r="A449" s="16"/>
      <c r="B449" s="266"/>
      <c r="C449" s="267"/>
      <c r="D449" s="235" t="s">
        <v>208</v>
      </c>
      <c r="E449" s="268" t="s">
        <v>19</v>
      </c>
      <c r="F449" s="269" t="s">
        <v>940</v>
      </c>
      <c r="G449" s="267"/>
      <c r="H449" s="270">
        <v>0.001</v>
      </c>
      <c r="I449" s="271"/>
      <c r="J449" s="267"/>
      <c r="K449" s="267"/>
      <c r="L449" s="272"/>
      <c r="M449" s="273"/>
      <c r="N449" s="274"/>
      <c r="O449" s="274"/>
      <c r="P449" s="274"/>
      <c r="Q449" s="274"/>
      <c r="R449" s="274"/>
      <c r="S449" s="274"/>
      <c r="T449" s="275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T449" s="276" t="s">
        <v>208</v>
      </c>
      <c r="AU449" s="276" t="s">
        <v>81</v>
      </c>
      <c r="AV449" s="16" t="s">
        <v>226</v>
      </c>
      <c r="AW449" s="16" t="s">
        <v>33</v>
      </c>
      <c r="AX449" s="16" t="s">
        <v>79</v>
      </c>
      <c r="AY449" s="276" t="s">
        <v>196</v>
      </c>
    </row>
    <row r="450" s="2" customFormat="1" ht="16.5" customHeight="1">
      <c r="A450" s="41"/>
      <c r="B450" s="42"/>
      <c r="C450" s="280" t="s">
        <v>353</v>
      </c>
      <c r="D450" s="280" t="s">
        <v>407</v>
      </c>
      <c r="E450" s="281" t="s">
        <v>3160</v>
      </c>
      <c r="F450" s="282" t="s">
        <v>3161</v>
      </c>
      <c r="G450" s="283" t="s">
        <v>1060</v>
      </c>
      <c r="H450" s="284">
        <v>0.60999999999999999</v>
      </c>
      <c r="I450" s="285"/>
      <c r="J450" s="286">
        <f>ROUND(I450*H450,2)</f>
        <v>0</v>
      </c>
      <c r="K450" s="282" t="s">
        <v>19</v>
      </c>
      <c r="L450" s="287"/>
      <c r="M450" s="288" t="s">
        <v>19</v>
      </c>
      <c r="N450" s="289" t="s">
        <v>43</v>
      </c>
      <c r="O450" s="87"/>
      <c r="P450" s="224">
        <f>O450*H450</f>
        <v>0</v>
      </c>
      <c r="Q450" s="224">
        <v>0.001</v>
      </c>
      <c r="R450" s="224">
        <f>Q450*H450</f>
        <v>0.00060999999999999997</v>
      </c>
      <c r="S450" s="224">
        <v>0</v>
      </c>
      <c r="T450" s="225">
        <f>S450*H450</f>
        <v>0</v>
      </c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R450" s="226" t="s">
        <v>284</v>
      </c>
      <c r="AT450" s="226" t="s">
        <v>407</v>
      </c>
      <c r="AU450" s="226" t="s">
        <v>81</v>
      </c>
      <c r="AY450" s="20" t="s">
        <v>196</v>
      </c>
      <c r="BE450" s="227">
        <f>IF(N450="základní",J450,0)</f>
        <v>0</v>
      </c>
      <c r="BF450" s="227">
        <f>IF(N450="snížená",J450,0)</f>
        <v>0</v>
      </c>
      <c r="BG450" s="227">
        <f>IF(N450="zákl. přenesená",J450,0)</f>
        <v>0</v>
      </c>
      <c r="BH450" s="227">
        <f>IF(N450="sníž. přenesená",J450,0)</f>
        <v>0</v>
      </c>
      <c r="BI450" s="227">
        <f>IF(N450="nulová",J450,0)</f>
        <v>0</v>
      </c>
      <c r="BJ450" s="20" t="s">
        <v>79</v>
      </c>
      <c r="BK450" s="227">
        <f>ROUND(I450*H450,2)</f>
        <v>0</v>
      </c>
      <c r="BL450" s="20" t="s">
        <v>204</v>
      </c>
      <c r="BM450" s="226" t="s">
        <v>3313</v>
      </c>
    </row>
    <row r="451" s="13" customFormat="1">
      <c r="A451" s="13"/>
      <c r="B451" s="233"/>
      <c r="C451" s="234"/>
      <c r="D451" s="235" t="s">
        <v>208</v>
      </c>
      <c r="E451" s="236" t="s">
        <v>19</v>
      </c>
      <c r="F451" s="237" t="s">
        <v>3309</v>
      </c>
      <c r="G451" s="234"/>
      <c r="H451" s="236" t="s">
        <v>19</v>
      </c>
      <c r="I451" s="238"/>
      <c r="J451" s="234"/>
      <c r="K451" s="234"/>
      <c r="L451" s="239"/>
      <c r="M451" s="240"/>
      <c r="N451" s="241"/>
      <c r="O451" s="241"/>
      <c r="P451" s="241"/>
      <c r="Q451" s="241"/>
      <c r="R451" s="241"/>
      <c r="S451" s="241"/>
      <c r="T451" s="242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43" t="s">
        <v>208</v>
      </c>
      <c r="AU451" s="243" t="s">
        <v>81</v>
      </c>
      <c r="AV451" s="13" t="s">
        <v>79</v>
      </c>
      <c r="AW451" s="13" t="s">
        <v>33</v>
      </c>
      <c r="AX451" s="13" t="s">
        <v>72</v>
      </c>
      <c r="AY451" s="243" t="s">
        <v>196</v>
      </c>
    </row>
    <row r="452" s="13" customFormat="1">
      <c r="A452" s="13"/>
      <c r="B452" s="233"/>
      <c r="C452" s="234"/>
      <c r="D452" s="235" t="s">
        <v>208</v>
      </c>
      <c r="E452" s="236" t="s">
        <v>19</v>
      </c>
      <c r="F452" s="237" t="s">
        <v>3233</v>
      </c>
      <c r="G452" s="234"/>
      <c r="H452" s="236" t="s">
        <v>19</v>
      </c>
      <c r="I452" s="238"/>
      <c r="J452" s="234"/>
      <c r="K452" s="234"/>
      <c r="L452" s="239"/>
      <c r="M452" s="240"/>
      <c r="N452" s="241"/>
      <c r="O452" s="241"/>
      <c r="P452" s="241"/>
      <c r="Q452" s="241"/>
      <c r="R452" s="241"/>
      <c r="S452" s="241"/>
      <c r="T452" s="24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3" t="s">
        <v>208</v>
      </c>
      <c r="AU452" s="243" t="s">
        <v>81</v>
      </c>
      <c r="AV452" s="13" t="s">
        <v>79</v>
      </c>
      <c r="AW452" s="13" t="s">
        <v>33</v>
      </c>
      <c r="AX452" s="13" t="s">
        <v>72</v>
      </c>
      <c r="AY452" s="243" t="s">
        <v>196</v>
      </c>
    </row>
    <row r="453" s="13" customFormat="1">
      <c r="A453" s="13"/>
      <c r="B453" s="233"/>
      <c r="C453" s="234"/>
      <c r="D453" s="235" t="s">
        <v>208</v>
      </c>
      <c r="E453" s="236" t="s">
        <v>19</v>
      </c>
      <c r="F453" s="237" t="s">
        <v>3234</v>
      </c>
      <c r="G453" s="234"/>
      <c r="H453" s="236" t="s">
        <v>19</v>
      </c>
      <c r="I453" s="238"/>
      <c r="J453" s="234"/>
      <c r="K453" s="234"/>
      <c r="L453" s="239"/>
      <c r="M453" s="240"/>
      <c r="N453" s="241"/>
      <c r="O453" s="241"/>
      <c r="P453" s="241"/>
      <c r="Q453" s="241"/>
      <c r="R453" s="241"/>
      <c r="S453" s="241"/>
      <c r="T453" s="242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3" t="s">
        <v>208</v>
      </c>
      <c r="AU453" s="243" t="s">
        <v>81</v>
      </c>
      <c r="AV453" s="13" t="s">
        <v>79</v>
      </c>
      <c r="AW453" s="13" t="s">
        <v>33</v>
      </c>
      <c r="AX453" s="13" t="s">
        <v>72</v>
      </c>
      <c r="AY453" s="243" t="s">
        <v>196</v>
      </c>
    </row>
    <row r="454" s="13" customFormat="1">
      <c r="A454" s="13"/>
      <c r="B454" s="233"/>
      <c r="C454" s="234"/>
      <c r="D454" s="235" t="s">
        <v>208</v>
      </c>
      <c r="E454" s="236" t="s">
        <v>19</v>
      </c>
      <c r="F454" s="237" t="s">
        <v>3235</v>
      </c>
      <c r="G454" s="234"/>
      <c r="H454" s="236" t="s">
        <v>19</v>
      </c>
      <c r="I454" s="238"/>
      <c r="J454" s="234"/>
      <c r="K454" s="234"/>
      <c r="L454" s="239"/>
      <c r="M454" s="240"/>
      <c r="N454" s="241"/>
      <c r="O454" s="241"/>
      <c r="P454" s="241"/>
      <c r="Q454" s="241"/>
      <c r="R454" s="241"/>
      <c r="S454" s="241"/>
      <c r="T454" s="24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3" t="s">
        <v>208</v>
      </c>
      <c r="AU454" s="243" t="s">
        <v>81</v>
      </c>
      <c r="AV454" s="13" t="s">
        <v>79</v>
      </c>
      <c r="AW454" s="13" t="s">
        <v>33</v>
      </c>
      <c r="AX454" s="13" t="s">
        <v>72</v>
      </c>
      <c r="AY454" s="243" t="s">
        <v>196</v>
      </c>
    </row>
    <row r="455" s="13" customFormat="1">
      <c r="A455" s="13"/>
      <c r="B455" s="233"/>
      <c r="C455" s="234"/>
      <c r="D455" s="235" t="s">
        <v>208</v>
      </c>
      <c r="E455" s="236" t="s">
        <v>19</v>
      </c>
      <c r="F455" s="237" t="s">
        <v>401</v>
      </c>
      <c r="G455" s="234"/>
      <c r="H455" s="236" t="s">
        <v>19</v>
      </c>
      <c r="I455" s="238"/>
      <c r="J455" s="234"/>
      <c r="K455" s="234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208</v>
      </c>
      <c r="AU455" s="243" t="s">
        <v>81</v>
      </c>
      <c r="AV455" s="13" t="s">
        <v>79</v>
      </c>
      <c r="AW455" s="13" t="s">
        <v>33</v>
      </c>
      <c r="AX455" s="13" t="s">
        <v>72</v>
      </c>
      <c r="AY455" s="243" t="s">
        <v>196</v>
      </c>
    </row>
    <row r="456" s="14" customFormat="1">
      <c r="A456" s="14"/>
      <c r="B456" s="244"/>
      <c r="C456" s="245"/>
      <c r="D456" s="235" t="s">
        <v>208</v>
      </c>
      <c r="E456" s="246" t="s">
        <v>19</v>
      </c>
      <c r="F456" s="247" t="s">
        <v>550</v>
      </c>
      <c r="G456" s="245"/>
      <c r="H456" s="248">
        <v>37</v>
      </c>
      <c r="I456" s="249"/>
      <c r="J456" s="245"/>
      <c r="K456" s="245"/>
      <c r="L456" s="250"/>
      <c r="M456" s="251"/>
      <c r="N456" s="252"/>
      <c r="O456" s="252"/>
      <c r="P456" s="252"/>
      <c r="Q456" s="252"/>
      <c r="R456" s="252"/>
      <c r="S456" s="252"/>
      <c r="T456" s="253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4" t="s">
        <v>208</v>
      </c>
      <c r="AU456" s="254" t="s">
        <v>81</v>
      </c>
      <c r="AV456" s="14" t="s">
        <v>81</v>
      </c>
      <c r="AW456" s="14" t="s">
        <v>33</v>
      </c>
      <c r="AX456" s="14" t="s">
        <v>72</v>
      </c>
      <c r="AY456" s="254" t="s">
        <v>196</v>
      </c>
    </row>
    <row r="457" s="13" customFormat="1">
      <c r="A457" s="13"/>
      <c r="B457" s="233"/>
      <c r="C457" s="234"/>
      <c r="D457" s="235" t="s">
        <v>208</v>
      </c>
      <c r="E457" s="236" t="s">
        <v>19</v>
      </c>
      <c r="F457" s="237" t="s">
        <v>3236</v>
      </c>
      <c r="G457" s="234"/>
      <c r="H457" s="236" t="s">
        <v>19</v>
      </c>
      <c r="I457" s="238"/>
      <c r="J457" s="234"/>
      <c r="K457" s="234"/>
      <c r="L457" s="239"/>
      <c r="M457" s="240"/>
      <c r="N457" s="241"/>
      <c r="O457" s="241"/>
      <c r="P457" s="241"/>
      <c r="Q457" s="241"/>
      <c r="R457" s="241"/>
      <c r="S457" s="241"/>
      <c r="T457" s="242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43" t="s">
        <v>208</v>
      </c>
      <c r="AU457" s="243" t="s">
        <v>81</v>
      </c>
      <c r="AV457" s="13" t="s">
        <v>79</v>
      </c>
      <c r="AW457" s="13" t="s">
        <v>33</v>
      </c>
      <c r="AX457" s="13" t="s">
        <v>72</v>
      </c>
      <c r="AY457" s="243" t="s">
        <v>196</v>
      </c>
    </row>
    <row r="458" s="13" customFormat="1">
      <c r="A458" s="13"/>
      <c r="B458" s="233"/>
      <c r="C458" s="234"/>
      <c r="D458" s="235" t="s">
        <v>208</v>
      </c>
      <c r="E458" s="236" t="s">
        <v>19</v>
      </c>
      <c r="F458" s="237" t="s">
        <v>3237</v>
      </c>
      <c r="G458" s="234"/>
      <c r="H458" s="236" t="s">
        <v>19</v>
      </c>
      <c r="I458" s="238"/>
      <c r="J458" s="234"/>
      <c r="K458" s="234"/>
      <c r="L458" s="239"/>
      <c r="M458" s="240"/>
      <c r="N458" s="241"/>
      <c r="O458" s="241"/>
      <c r="P458" s="241"/>
      <c r="Q458" s="241"/>
      <c r="R458" s="241"/>
      <c r="S458" s="241"/>
      <c r="T458" s="24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43" t="s">
        <v>208</v>
      </c>
      <c r="AU458" s="243" t="s">
        <v>81</v>
      </c>
      <c r="AV458" s="13" t="s">
        <v>79</v>
      </c>
      <c r="AW458" s="13" t="s">
        <v>33</v>
      </c>
      <c r="AX458" s="13" t="s">
        <v>72</v>
      </c>
      <c r="AY458" s="243" t="s">
        <v>196</v>
      </c>
    </row>
    <row r="459" s="13" customFormat="1">
      <c r="A459" s="13"/>
      <c r="B459" s="233"/>
      <c r="C459" s="234"/>
      <c r="D459" s="235" t="s">
        <v>208</v>
      </c>
      <c r="E459" s="236" t="s">
        <v>19</v>
      </c>
      <c r="F459" s="237" t="s">
        <v>3238</v>
      </c>
      <c r="G459" s="234"/>
      <c r="H459" s="236" t="s">
        <v>19</v>
      </c>
      <c r="I459" s="238"/>
      <c r="J459" s="234"/>
      <c r="K459" s="234"/>
      <c r="L459" s="239"/>
      <c r="M459" s="240"/>
      <c r="N459" s="241"/>
      <c r="O459" s="241"/>
      <c r="P459" s="241"/>
      <c r="Q459" s="241"/>
      <c r="R459" s="241"/>
      <c r="S459" s="241"/>
      <c r="T459" s="242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43" t="s">
        <v>208</v>
      </c>
      <c r="AU459" s="243" t="s">
        <v>81</v>
      </c>
      <c r="AV459" s="13" t="s">
        <v>79</v>
      </c>
      <c r="AW459" s="13" t="s">
        <v>33</v>
      </c>
      <c r="AX459" s="13" t="s">
        <v>72</v>
      </c>
      <c r="AY459" s="243" t="s">
        <v>196</v>
      </c>
    </row>
    <row r="460" s="13" customFormat="1">
      <c r="A460" s="13"/>
      <c r="B460" s="233"/>
      <c r="C460" s="234"/>
      <c r="D460" s="235" t="s">
        <v>208</v>
      </c>
      <c r="E460" s="236" t="s">
        <v>19</v>
      </c>
      <c r="F460" s="237" t="s">
        <v>487</v>
      </c>
      <c r="G460" s="234"/>
      <c r="H460" s="236" t="s">
        <v>19</v>
      </c>
      <c r="I460" s="238"/>
      <c r="J460" s="234"/>
      <c r="K460" s="234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208</v>
      </c>
      <c r="AU460" s="243" t="s">
        <v>81</v>
      </c>
      <c r="AV460" s="13" t="s">
        <v>79</v>
      </c>
      <c r="AW460" s="13" t="s">
        <v>33</v>
      </c>
      <c r="AX460" s="13" t="s">
        <v>72</v>
      </c>
      <c r="AY460" s="243" t="s">
        <v>196</v>
      </c>
    </row>
    <row r="461" s="14" customFormat="1">
      <c r="A461" s="14"/>
      <c r="B461" s="244"/>
      <c r="C461" s="245"/>
      <c r="D461" s="235" t="s">
        <v>208</v>
      </c>
      <c r="E461" s="246" t="s">
        <v>19</v>
      </c>
      <c r="F461" s="247" t="s">
        <v>81</v>
      </c>
      <c r="G461" s="245"/>
      <c r="H461" s="248">
        <v>2</v>
      </c>
      <c r="I461" s="249"/>
      <c r="J461" s="245"/>
      <c r="K461" s="245"/>
      <c r="L461" s="250"/>
      <c r="M461" s="251"/>
      <c r="N461" s="252"/>
      <c r="O461" s="252"/>
      <c r="P461" s="252"/>
      <c r="Q461" s="252"/>
      <c r="R461" s="252"/>
      <c r="S461" s="252"/>
      <c r="T461" s="253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54" t="s">
        <v>208</v>
      </c>
      <c r="AU461" s="254" t="s">
        <v>81</v>
      </c>
      <c r="AV461" s="14" t="s">
        <v>81</v>
      </c>
      <c r="AW461" s="14" t="s">
        <v>33</v>
      </c>
      <c r="AX461" s="14" t="s">
        <v>72</v>
      </c>
      <c r="AY461" s="254" t="s">
        <v>196</v>
      </c>
    </row>
    <row r="462" s="13" customFormat="1">
      <c r="A462" s="13"/>
      <c r="B462" s="233"/>
      <c r="C462" s="234"/>
      <c r="D462" s="235" t="s">
        <v>208</v>
      </c>
      <c r="E462" s="236" t="s">
        <v>19</v>
      </c>
      <c r="F462" s="237" t="s">
        <v>3236</v>
      </c>
      <c r="G462" s="234"/>
      <c r="H462" s="236" t="s">
        <v>19</v>
      </c>
      <c r="I462" s="238"/>
      <c r="J462" s="234"/>
      <c r="K462" s="234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208</v>
      </c>
      <c r="AU462" s="243" t="s">
        <v>81</v>
      </c>
      <c r="AV462" s="13" t="s">
        <v>79</v>
      </c>
      <c r="AW462" s="13" t="s">
        <v>33</v>
      </c>
      <c r="AX462" s="13" t="s">
        <v>72</v>
      </c>
      <c r="AY462" s="243" t="s">
        <v>196</v>
      </c>
    </row>
    <row r="463" s="13" customFormat="1">
      <c r="A463" s="13"/>
      <c r="B463" s="233"/>
      <c r="C463" s="234"/>
      <c r="D463" s="235" t="s">
        <v>208</v>
      </c>
      <c r="E463" s="236" t="s">
        <v>19</v>
      </c>
      <c r="F463" s="237" t="s">
        <v>3237</v>
      </c>
      <c r="G463" s="234"/>
      <c r="H463" s="236" t="s">
        <v>19</v>
      </c>
      <c r="I463" s="238"/>
      <c r="J463" s="234"/>
      <c r="K463" s="234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208</v>
      </c>
      <c r="AU463" s="243" t="s">
        <v>81</v>
      </c>
      <c r="AV463" s="13" t="s">
        <v>79</v>
      </c>
      <c r="AW463" s="13" t="s">
        <v>33</v>
      </c>
      <c r="AX463" s="13" t="s">
        <v>72</v>
      </c>
      <c r="AY463" s="243" t="s">
        <v>196</v>
      </c>
    </row>
    <row r="464" s="13" customFormat="1">
      <c r="A464" s="13"/>
      <c r="B464" s="233"/>
      <c r="C464" s="234"/>
      <c r="D464" s="235" t="s">
        <v>208</v>
      </c>
      <c r="E464" s="236" t="s">
        <v>19</v>
      </c>
      <c r="F464" s="237" t="s">
        <v>3238</v>
      </c>
      <c r="G464" s="234"/>
      <c r="H464" s="236" t="s">
        <v>19</v>
      </c>
      <c r="I464" s="238"/>
      <c r="J464" s="234"/>
      <c r="K464" s="234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208</v>
      </c>
      <c r="AU464" s="243" t="s">
        <v>81</v>
      </c>
      <c r="AV464" s="13" t="s">
        <v>79</v>
      </c>
      <c r="AW464" s="13" t="s">
        <v>33</v>
      </c>
      <c r="AX464" s="13" t="s">
        <v>72</v>
      </c>
      <c r="AY464" s="243" t="s">
        <v>196</v>
      </c>
    </row>
    <row r="465" s="13" customFormat="1">
      <c r="A465" s="13"/>
      <c r="B465" s="233"/>
      <c r="C465" s="234"/>
      <c r="D465" s="235" t="s">
        <v>208</v>
      </c>
      <c r="E465" s="236" t="s">
        <v>19</v>
      </c>
      <c r="F465" s="237" t="s">
        <v>401</v>
      </c>
      <c r="G465" s="234"/>
      <c r="H465" s="236" t="s">
        <v>19</v>
      </c>
      <c r="I465" s="238"/>
      <c r="J465" s="234"/>
      <c r="K465" s="234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208</v>
      </c>
      <c r="AU465" s="243" t="s">
        <v>81</v>
      </c>
      <c r="AV465" s="13" t="s">
        <v>79</v>
      </c>
      <c r="AW465" s="13" t="s">
        <v>33</v>
      </c>
      <c r="AX465" s="13" t="s">
        <v>72</v>
      </c>
      <c r="AY465" s="243" t="s">
        <v>196</v>
      </c>
    </row>
    <row r="466" s="14" customFormat="1">
      <c r="A466" s="14"/>
      <c r="B466" s="244"/>
      <c r="C466" s="245"/>
      <c r="D466" s="235" t="s">
        <v>208</v>
      </c>
      <c r="E466" s="246" t="s">
        <v>19</v>
      </c>
      <c r="F466" s="247" t="s">
        <v>261</v>
      </c>
      <c r="G466" s="245"/>
      <c r="H466" s="248">
        <v>6</v>
      </c>
      <c r="I466" s="249"/>
      <c r="J466" s="245"/>
      <c r="K466" s="245"/>
      <c r="L466" s="250"/>
      <c r="M466" s="251"/>
      <c r="N466" s="252"/>
      <c r="O466" s="252"/>
      <c r="P466" s="252"/>
      <c r="Q466" s="252"/>
      <c r="R466" s="252"/>
      <c r="S466" s="252"/>
      <c r="T466" s="253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4" t="s">
        <v>208</v>
      </c>
      <c r="AU466" s="254" t="s">
        <v>81</v>
      </c>
      <c r="AV466" s="14" t="s">
        <v>81</v>
      </c>
      <c r="AW466" s="14" t="s">
        <v>33</v>
      </c>
      <c r="AX466" s="14" t="s">
        <v>72</v>
      </c>
      <c r="AY466" s="254" t="s">
        <v>196</v>
      </c>
    </row>
    <row r="467" s="13" customFormat="1">
      <c r="A467" s="13"/>
      <c r="B467" s="233"/>
      <c r="C467" s="234"/>
      <c r="D467" s="235" t="s">
        <v>208</v>
      </c>
      <c r="E467" s="236" t="s">
        <v>19</v>
      </c>
      <c r="F467" s="237" t="s">
        <v>3236</v>
      </c>
      <c r="G467" s="234"/>
      <c r="H467" s="236" t="s">
        <v>19</v>
      </c>
      <c r="I467" s="238"/>
      <c r="J467" s="234"/>
      <c r="K467" s="234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208</v>
      </c>
      <c r="AU467" s="243" t="s">
        <v>81</v>
      </c>
      <c r="AV467" s="13" t="s">
        <v>79</v>
      </c>
      <c r="AW467" s="13" t="s">
        <v>33</v>
      </c>
      <c r="AX467" s="13" t="s">
        <v>72</v>
      </c>
      <c r="AY467" s="243" t="s">
        <v>196</v>
      </c>
    </row>
    <row r="468" s="13" customFormat="1">
      <c r="A468" s="13"/>
      <c r="B468" s="233"/>
      <c r="C468" s="234"/>
      <c r="D468" s="235" t="s">
        <v>208</v>
      </c>
      <c r="E468" s="236" t="s">
        <v>19</v>
      </c>
      <c r="F468" s="237" t="s">
        <v>3239</v>
      </c>
      <c r="G468" s="234"/>
      <c r="H468" s="236" t="s">
        <v>19</v>
      </c>
      <c r="I468" s="238"/>
      <c r="J468" s="234"/>
      <c r="K468" s="234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208</v>
      </c>
      <c r="AU468" s="243" t="s">
        <v>81</v>
      </c>
      <c r="AV468" s="13" t="s">
        <v>79</v>
      </c>
      <c r="AW468" s="13" t="s">
        <v>33</v>
      </c>
      <c r="AX468" s="13" t="s">
        <v>72</v>
      </c>
      <c r="AY468" s="243" t="s">
        <v>196</v>
      </c>
    </row>
    <row r="469" s="13" customFormat="1">
      <c r="A469" s="13"/>
      <c r="B469" s="233"/>
      <c r="C469" s="234"/>
      <c r="D469" s="235" t="s">
        <v>208</v>
      </c>
      <c r="E469" s="236" t="s">
        <v>19</v>
      </c>
      <c r="F469" s="237" t="s">
        <v>3240</v>
      </c>
      <c r="G469" s="234"/>
      <c r="H469" s="236" t="s">
        <v>19</v>
      </c>
      <c r="I469" s="238"/>
      <c r="J469" s="234"/>
      <c r="K469" s="234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208</v>
      </c>
      <c r="AU469" s="243" t="s">
        <v>81</v>
      </c>
      <c r="AV469" s="13" t="s">
        <v>79</v>
      </c>
      <c r="AW469" s="13" t="s">
        <v>33</v>
      </c>
      <c r="AX469" s="13" t="s">
        <v>72</v>
      </c>
      <c r="AY469" s="243" t="s">
        <v>196</v>
      </c>
    </row>
    <row r="470" s="13" customFormat="1">
      <c r="A470" s="13"/>
      <c r="B470" s="233"/>
      <c r="C470" s="234"/>
      <c r="D470" s="235" t="s">
        <v>208</v>
      </c>
      <c r="E470" s="236" t="s">
        <v>19</v>
      </c>
      <c r="F470" s="237" t="s">
        <v>487</v>
      </c>
      <c r="G470" s="234"/>
      <c r="H470" s="236" t="s">
        <v>19</v>
      </c>
      <c r="I470" s="238"/>
      <c r="J470" s="234"/>
      <c r="K470" s="234"/>
      <c r="L470" s="239"/>
      <c r="M470" s="240"/>
      <c r="N470" s="241"/>
      <c r="O470" s="241"/>
      <c r="P470" s="241"/>
      <c r="Q470" s="241"/>
      <c r="R470" s="241"/>
      <c r="S470" s="241"/>
      <c r="T470" s="242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43" t="s">
        <v>208</v>
      </c>
      <c r="AU470" s="243" t="s">
        <v>81</v>
      </c>
      <c r="AV470" s="13" t="s">
        <v>79</v>
      </c>
      <c r="AW470" s="13" t="s">
        <v>33</v>
      </c>
      <c r="AX470" s="13" t="s">
        <v>72</v>
      </c>
      <c r="AY470" s="243" t="s">
        <v>196</v>
      </c>
    </row>
    <row r="471" s="14" customFormat="1">
      <c r="A471" s="14"/>
      <c r="B471" s="244"/>
      <c r="C471" s="245"/>
      <c r="D471" s="235" t="s">
        <v>208</v>
      </c>
      <c r="E471" s="246" t="s">
        <v>19</v>
      </c>
      <c r="F471" s="247" t="s">
        <v>79</v>
      </c>
      <c r="G471" s="245"/>
      <c r="H471" s="248">
        <v>1</v>
      </c>
      <c r="I471" s="249"/>
      <c r="J471" s="245"/>
      <c r="K471" s="245"/>
      <c r="L471" s="250"/>
      <c r="M471" s="251"/>
      <c r="N471" s="252"/>
      <c r="O471" s="252"/>
      <c r="P471" s="252"/>
      <c r="Q471" s="252"/>
      <c r="R471" s="252"/>
      <c r="S471" s="252"/>
      <c r="T471" s="253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T471" s="254" t="s">
        <v>208</v>
      </c>
      <c r="AU471" s="254" t="s">
        <v>81</v>
      </c>
      <c r="AV471" s="14" t="s">
        <v>81</v>
      </c>
      <c r="AW471" s="14" t="s">
        <v>33</v>
      </c>
      <c r="AX471" s="14" t="s">
        <v>72</v>
      </c>
      <c r="AY471" s="254" t="s">
        <v>196</v>
      </c>
    </row>
    <row r="472" s="13" customFormat="1">
      <c r="A472" s="13"/>
      <c r="B472" s="233"/>
      <c r="C472" s="234"/>
      <c r="D472" s="235" t="s">
        <v>208</v>
      </c>
      <c r="E472" s="236" t="s">
        <v>19</v>
      </c>
      <c r="F472" s="237" t="s">
        <v>3236</v>
      </c>
      <c r="G472" s="234"/>
      <c r="H472" s="236" t="s">
        <v>19</v>
      </c>
      <c r="I472" s="238"/>
      <c r="J472" s="234"/>
      <c r="K472" s="234"/>
      <c r="L472" s="239"/>
      <c r="M472" s="240"/>
      <c r="N472" s="241"/>
      <c r="O472" s="241"/>
      <c r="P472" s="241"/>
      <c r="Q472" s="241"/>
      <c r="R472" s="241"/>
      <c r="S472" s="241"/>
      <c r="T472" s="242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3" t="s">
        <v>208</v>
      </c>
      <c r="AU472" s="243" t="s">
        <v>81</v>
      </c>
      <c r="AV472" s="13" t="s">
        <v>79</v>
      </c>
      <c r="AW472" s="13" t="s">
        <v>33</v>
      </c>
      <c r="AX472" s="13" t="s">
        <v>72</v>
      </c>
      <c r="AY472" s="243" t="s">
        <v>196</v>
      </c>
    </row>
    <row r="473" s="13" customFormat="1">
      <c r="A473" s="13"/>
      <c r="B473" s="233"/>
      <c r="C473" s="234"/>
      <c r="D473" s="235" t="s">
        <v>208</v>
      </c>
      <c r="E473" s="236" t="s">
        <v>19</v>
      </c>
      <c r="F473" s="237" t="s">
        <v>3239</v>
      </c>
      <c r="G473" s="234"/>
      <c r="H473" s="236" t="s">
        <v>19</v>
      </c>
      <c r="I473" s="238"/>
      <c r="J473" s="234"/>
      <c r="K473" s="234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208</v>
      </c>
      <c r="AU473" s="243" t="s">
        <v>81</v>
      </c>
      <c r="AV473" s="13" t="s">
        <v>79</v>
      </c>
      <c r="AW473" s="13" t="s">
        <v>33</v>
      </c>
      <c r="AX473" s="13" t="s">
        <v>72</v>
      </c>
      <c r="AY473" s="243" t="s">
        <v>196</v>
      </c>
    </row>
    <row r="474" s="13" customFormat="1">
      <c r="A474" s="13"/>
      <c r="B474" s="233"/>
      <c r="C474" s="234"/>
      <c r="D474" s="235" t="s">
        <v>208</v>
      </c>
      <c r="E474" s="236" t="s">
        <v>19</v>
      </c>
      <c r="F474" s="237" t="s">
        <v>3240</v>
      </c>
      <c r="G474" s="234"/>
      <c r="H474" s="236" t="s">
        <v>19</v>
      </c>
      <c r="I474" s="238"/>
      <c r="J474" s="234"/>
      <c r="K474" s="234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208</v>
      </c>
      <c r="AU474" s="243" t="s">
        <v>81</v>
      </c>
      <c r="AV474" s="13" t="s">
        <v>79</v>
      </c>
      <c r="AW474" s="13" t="s">
        <v>33</v>
      </c>
      <c r="AX474" s="13" t="s">
        <v>72</v>
      </c>
      <c r="AY474" s="243" t="s">
        <v>196</v>
      </c>
    </row>
    <row r="475" s="13" customFormat="1">
      <c r="A475" s="13"/>
      <c r="B475" s="233"/>
      <c r="C475" s="234"/>
      <c r="D475" s="235" t="s">
        <v>208</v>
      </c>
      <c r="E475" s="236" t="s">
        <v>19</v>
      </c>
      <c r="F475" s="237" t="s">
        <v>401</v>
      </c>
      <c r="G475" s="234"/>
      <c r="H475" s="236" t="s">
        <v>19</v>
      </c>
      <c r="I475" s="238"/>
      <c r="J475" s="234"/>
      <c r="K475" s="234"/>
      <c r="L475" s="239"/>
      <c r="M475" s="240"/>
      <c r="N475" s="241"/>
      <c r="O475" s="241"/>
      <c r="P475" s="241"/>
      <c r="Q475" s="241"/>
      <c r="R475" s="241"/>
      <c r="S475" s="241"/>
      <c r="T475" s="242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43" t="s">
        <v>208</v>
      </c>
      <c r="AU475" s="243" t="s">
        <v>81</v>
      </c>
      <c r="AV475" s="13" t="s">
        <v>79</v>
      </c>
      <c r="AW475" s="13" t="s">
        <v>33</v>
      </c>
      <c r="AX475" s="13" t="s">
        <v>72</v>
      </c>
      <c r="AY475" s="243" t="s">
        <v>196</v>
      </c>
    </row>
    <row r="476" s="14" customFormat="1">
      <c r="A476" s="14"/>
      <c r="B476" s="244"/>
      <c r="C476" s="245"/>
      <c r="D476" s="235" t="s">
        <v>208</v>
      </c>
      <c r="E476" s="246" t="s">
        <v>19</v>
      </c>
      <c r="F476" s="247" t="s">
        <v>226</v>
      </c>
      <c r="G476" s="245"/>
      <c r="H476" s="248">
        <v>3</v>
      </c>
      <c r="I476" s="249"/>
      <c r="J476" s="245"/>
      <c r="K476" s="245"/>
      <c r="L476" s="250"/>
      <c r="M476" s="251"/>
      <c r="N476" s="252"/>
      <c r="O476" s="252"/>
      <c r="P476" s="252"/>
      <c r="Q476" s="252"/>
      <c r="R476" s="252"/>
      <c r="S476" s="252"/>
      <c r="T476" s="253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T476" s="254" t="s">
        <v>208</v>
      </c>
      <c r="AU476" s="254" t="s">
        <v>81</v>
      </c>
      <c r="AV476" s="14" t="s">
        <v>81</v>
      </c>
      <c r="AW476" s="14" t="s">
        <v>33</v>
      </c>
      <c r="AX476" s="14" t="s">
        <v>72</v>
      </c>
      <c r="AY476" s="254" t="s">
        <v>196</v>
      </c>
    </row>
    <row r="477" s="13" customFormat="1">
      <c r="A477" s="13"/>
      <c r="B477" s="233"/>
      <c r="C477" s="234"/>
      <c r="D477" s="235" t="s">
        <v>208</v>
      </c>
      <c r="E477" s="236" t="s">
        <v>19</v>
      </c>
      <c r="F477" s="237" t="s">
        <v>3236</v>
      </c>
      <c r="G477" s="234"/>
      <c r="H477" s="236" t="s">
        <v>19</v>
      </c>
      <c r="I477" s="238"/>
      <c r="J477" s="234"/>
      <c r="K477" s="234"/>
      <c r="L477" s="239"/>
      <c r="M477" s="240"/>
      <c r="N477" s="241"/>
      <c r="O477" s="241"/>
      <c r="P477" s="241"/>
      <c r="Q477" s="241"/>
      <c r="R477" s="241"/>
      <c r="S477" s="241"/>
      <c r="T477" s="24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3" t="s">
        <v>208</v>
      </c>
      <c r="AU477" s="243" t="s">
        <v>81</v>
      </c>
      <c r="AV477" s="13" t="s">
        <v>79</v>
      </c>
      <c r="AW477" s="13" t="s">
        <v>33</v>
      </c>
      <c r="AX477" s="13" t="s">
        <v>72</v>
      </c>
      <c r="AY477" s="243" t="s">
        <v>196</v>
      </c>
    </row>
    <row r="478" s="13" customFormat="1">
      <c r="A478" s="13"/>
      <c r="B478" s="233"/>
      <c r="C478" s="234"/>
      <c r="D478" s="235" t="s">
        <v>208</v>
      </c>
      <c r="E478" s="236" t="s">
        <v>19</v>
      </c>
      <c r="F478" s="237" t="s">
        <v>3243</v>
      </c>
      <c r="G478" s="234"/>
      <c r="H478" s="236" t="s">
        <v>19</v>
      </c>
      <c r="I478" s="238"/>
      <c r="J478" s="234"/>
      <c r="K478" s="234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208</v>
      </c>
      <c r="AU478" s="243" t="s">
        <v>81</v>
      </c>
      <c r="AV478" s="13" t="s">
        <v>79</v>
      </c>
      <c r="AW478" s="13" t="s">
        <v>33</v>
      </c>
      <c r="AX478" s="13" t="s">
        <v>72</v>
      </c>
      <c r="AY478" s="243" t="s">
        <v>196</v>
      </c>
    </row>
    <row r="479" s="13" customFormat="1">
      <c r="A479" s="13"/>
      <c r="B479" s="233"/>
      <c r="C479" s="234"/>
      <c r="D479" s="235" t="s">
        <v>208</v>
      </c>
      <c r="E479" s="236" t="s">
        <v>19</v>
      </c>
      <c r="F479" s="237" t="s">
        <v>3244</v>
      </c>
      <c r="G479" s="234"/>
      <c r="H479" s="236" t="s">
        <v>19</v>
      </c>
      <c r="I479" s="238"/>
      <c r="J479" s="234"/>
      <c r="K479" s="234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208</v>
      </c>
      <c r="AU479" s="243" t="s">
        <v>81</v>
      </c>
      <c r="AV479" s="13" t="s">
        <v>79</v>
      </c>
      <c r="AW479" s="13" t="s">
        <v>33</v>
      </c>
      <c r="AX479" s="13" t="s">
        <v>72</v>
      </c>
      <c r="AY479" s="243" t="s">
        <v>196</v>
      </c>
    </row>
    <row r="480" s="13" customFormat="1">
      <c r="A480" s="13"/>
      <c r="B480" s="233"/>
      <c r="C480" s="234"/>
      <c r="D480" s="235" t="s">
        <v>208</v>
      </c>
      <c r="E480" s="236" t="s">
        <v>19</v>
      </c>
      <c r="F480" s="237" t="s">
        <v>401</v>
      </c>
      <c r="G480" s="234"/>
      <c r="H480" s="236" t="s">
        <v>19</v>
      </c>
      <c r="I480" s="238"/>
      <c r="J480" s="234"/>
      <c r="K480" s="234"/>
      <c r="L480" s="239"/>
      <c r="M480" s="240"/>
      <c r="N480" s="241"/>
      <c r="O480" s="241"/>
      <c r="P480" s="241"/>
      <c r="Q480" s="241"/>
      <c r="R480" s="241"/>
      <c r="S480" s="241"/>
      <c r="T480" s="242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43" t="s">
        <v>208</v>
      </c>
      <c r="AU480" s="243" t="s">
        <v>81</v>
      </c>
      <c r="AV480" s="13" t="s">
        <v>79</v>
      </c>
      <c r="AW480" s="13" t="s">
        <v>33</v>
      </c>
      <c r="AX480" s="13" t="s">
        <v>72</v>
      </c>
      <c r="AY480" s="243" t="s">
        <v>196</v>
      </c>
    </row>
    <row r="481" s="14" customFormat="1">
      <c r="A481" s="14"/>
      <c r="B481" s="244"/>
      <c r="C481" s="245"/>
      <c r="D481" s="235" t="s">
        <v>208</v>
      </c>
      <c r="E481" s="246" t="s">
        <v>19</v>
      </c>
      <c r="F481" s="247" t="s">
        <v>81</v>
      </c>
      <c r="G481" s="245"/>
      <c r="H481" s="248">
        <v>2</v>
      </c>
      <c r="I481" s="249"/>
      <c r="J481" s="245"/>
      <c r="K481" s="245"/>
      <c r="L481" s="250"/>
      <c r="M481" s="251"/>
      <c r="N481" s="252"/>
      <c r="O481" s="252"/>
      <c r="P481" s="252"/>
      <c r="Q481" s="252"/>
      <c r="R481" s="252"/>
      <c r="S481" s="252"/>
      <c r="T481" s="253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T481" s="254" t="s">
        <v>208</v>
      </c>
      <c r="AU481" s="254" t="s">
        <v>81</v>
      </c>
      <c r="AV481" s="14" t="s">
        <v>81</v>
      </c>
      <c r="AW481" s="14" t="s">
        <v>33</v>
      </c>
      <c r="AX481" s="14" t="s">
        <v>72</v>
      </c>
      <c r="AY481" s="254" t="s">
        <v>196</v>
      </c>
    </row>
    <row r="482" s="13" customFormat="1">
      <c r="A482" s="13"/>
      <c r="B482" s="233"/>
      <c r="C482" s="234"/>
      <c r="D482" s="235" t="s">
        <v>208</v>
      </c>
      <c r="E482" s="236" t="s">
        <v>19</v>
      </c>
      <c r="F482" s="237" t="s">
        <v>3236</v>
      </c>
      <c r="G482" s="234"/>
      <c r="H482" s="236" t="s">
        <v>19</v>
      </c>
      <c r="I482" s="238"/>
      <c r="J482" s="234"/>
      <c r="K482" s="234"/>
      <c r="L482" s="239"/>
      <c r="M482" s="240"/>
      <c r="N482" s="241"/>
      <c r="O482" s="241"/>
      <c r="P482" s="241"/>
      <c r="Q482" s="241"/>
      <c r="R482" s="241"/>
      <c r="S482" s="241"/>
      <c r="T482" s="24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3" t="s">
        <v>208</v>
      </c>
      <c r="AU482" s="243" t="s">
        <v>81</v>
      </c>
      <c r="AV482" s="13" t="s">
        <v>79</v>
      </c>
      <c r="AW482" s="13" t="s">
        <v>33</v>
      </c>
      <c r="AX482" s="13" t="s">
        <v>72</v>
      </c>
      <c r="AY482" s="243" t="s">
        <v>196</v>
      </c>
    </row>
    <row r="483" s="13" customFormat="1">
      <c r="A483" s="13"/>
      <c r="B483" s="233"/>
      <c r="C483" s="234"/>
      <c r="D483" s="235" t="s">
        <v>208</v>
      </c>
      <c r="E483" s="236" t="s">
        <v>19</v>
      </c>
      <c r="F483" s="237" t="s">
        <v>3245</v>
      </c>
      <c r="G483" s="234"/>
      <c r="H483" s="236" t="s">
        <v>19</v>
      </c>
      <c r="I483" s="238"/>
      <c r="J483" s="234"/>
      <c r="K483" s="234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208</v>
      </c>
      <c r="AU483" s="243" t="s">
        <v>81</v>
      </c>
      <c r="AV483" s="13" t="s">
        <v>79</v>
      </c>
      <c r="AW483" s="13" t="s">
        <v>33</v>
      </c>
      <c r="AX483" s="13" t="s">
        <v>72</v>
      </c>
      <c r="AY483" s="243" t="s">
        <v>196</v>
      </c>
    </row>
    <row r="484" s="13" customFormat="1">
      <c r="A484" s="13"/>
      <c r="B484" s="233"/>
      <c r="C484" s="234"/>
      <c r="D484" s="235" t="s">
        <v>208</v>
      </c>
      <c r="E484" s="236" t="s">
        <v>19</v>
      </c>
      <c r="F484" s="237" t="s">
        <v>3246</v>
      </c>
      <c r="G484" s="234"/>
      <c r="H484" s="236" t="s">
        <v>19</v>
      </c>
      <c r="I484" s="238"/>
      <c r="J484" s="234"/>
      <c r="K484" s="234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208</v>
      </c>
      <c r="AU484" s="243" t="s">
        <v>81</v>
      </c>
      <c r="AV484" s="13" t="s">
        <v>79</v>
      </c>
      <c r="AW484" s="13" t="s">
        <v>33</v>
      </c>
      <c r="AX484" s="13" t="s">
        <v>72</v>
      </c>
      <c r="AY484" s="243" t="s">
        <v>196</v>
      </c>
    </row>
    <row r="485" s="13" customFormat="1">
      <c r="A485" s="13"/>
      <c r="B485" s="233"/>
      <c r="C485" s="234"/>
      <c r="D485" s="235" t="s">
        <v>208</v>
      </c>
      <c r="E485" s="236" t="s">
        <v>19</v>
      </c>
      <c r="F485" s="237" t="s">
        <v>401</v>
      </c>
      <c r="G485" s="234"/>
      <c r="H485" s="236" t="s">
        <v>19</v>
      </c>
      <c r="I485" s="238"/>
      <c r="J485" s="234"/>
      <c r="K485" s="234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208</v>
      </c>
      <c r="AU485" s="243" t="s">
        <v>81</v>
      </c>
      <c r="AV485" s="13" t="s">
        <v>79</v>
      </c>
      <c r="AW485" s="13" t="s">
        <v>33</v>
      </c>
      <c r="AX485" s="13" t="s">
        <v>72</v>
      </c>
      <c r="AY485" s="243" t="s">
        <v>196</v>
      </c>
    </row>
    <row r="486" s="14" customFormat="1">
      <c r="A486" s="14"/>
      <c r="B486" s="244"/>
      <c r="C486" s="245"/>
      <c r="D486" s="235" t="s">
        <v>208</v>
      </c>
      <c r="E486" s="246" t="s">
        <v>19</v>
      </c>
      <c r="F486" s="247" t="s">
        <v>79</v>
      </c>
      <c r="G486" s="245"/>
      <c r="H486" s="248">
        <v>1</v>
      </c>
      <c r="I486" s="249"/>
      <c r="J486" s="245"/>
      <c r="K486" s="245"/>
      <c r="L486" s="250"/>
      <c r="M486" s="251"/>
      <c r="N486" s="252"/>
      <c r="O486" s="252"/>
      <c r="P486" s="252"/>
      <c r="Q486" s="252"/>
      <c r="R486" s="252"/>
      <c r="S486" s="252"/>
      <c r="T486" s="253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4" t="s">
        <v>208</v>
      </c>
      <c r="AU486" s="254" t="s">
        <v>81</v>
      </c>
      <c r="AV486" s="14" t="s">
        <v>81</v>
      </c>
      <c r="AW486" s="14" t="s">
        <v>33</v>
      </c>
      <c r="AX486" s="14" t="s">
        <v>72</v>
      </c>
      <c r="AY486" s="254" t="s">
        <v>196</v>
      </c>
    </row>
    <row r="487" s="13" customFormat="1">
      <c r="A487" s="13"/>
      <c r="B487" s="233"/>
      <c r="C487" s="234"/>
      <c r="D487" s="235" t="s">
        <v>208</v>
      </c>
      <c r="E487" s="236" t="s">
        <v>19</v>
      </c>
      <c r="F487" s="237" t="s">
        <v>3236</v>
      </c>
      <c r="G487" s="234"/>
      <c r="H487" s="236" t="s">
        <v>19</v>
      </c>
      <c r="I487" s="238"/>
      <c r="J487" s="234"/>
      <c r="K487" s="234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208</v>
      </c>
      <c r="AU487" s="243" t="s">
        <v>81</v>
      </c>
      <c r="AV487" s="13" t="s">
        <v>79</v>
      </c>
      <c r="AW487" s="13" t="s">
        <v>33</v>
      </c>
      <c r="AX487" s="13" t="s">
        <v>72</v>
      </c>
      <c r="AY487" s="243" t="s">
        <v>196</v>
      </c>
    </row>
    <row r="488" s="13" customFormat="1">
      <c r="A488" s="13"/>
      <c r="B488" s="233"/>
      <c r="C488" s="234"/>
      <c r="D488" s="235" t="s">
        <v>208</v>
      </c>
      <c r="E488" s="236" t="s">
        <v>19</v>
      </c>
      <c r="F488" s="237" t="s">
        <v>3247</v>
      </c>
      <c r="G488" s="234"/>
      <c r="H488" s="236" t="s">
        <v>19</v>
      </c>
      <c r="I488" s="238"/>
      <c r="J488" s="234"/>
      <c r="K488" s="234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208</v>
      </c>
      <c r="AU488" s="243" t="s">
        <v>81</v>
      </c>
      <c r="AV488" s="13" t="s">
        <v>79</v>
      </c>
      <c r="AW488" s="13" t="s">
        <v>33</v>
      </c>
      <c r="AX488" s="13" t="s">
        <v>72</v>
      </c>
      <c r="AY488" s="243" t="s">
        <v>196</v>
      </c>
    </row>
    <row r="489" s="13" customFormat="1">
      <c r="A489" s="13"/>
      <c r="B489" s="233"/>
      <c r="C489" s="234"/>
      <c r="D489" s="235" t="s">
        <v>208</v>
      </c>
      <c r="E489" s="236" t="s">
        <v>19</v>
      </c>
      <c r="F489" s="237" t="s">
        <v>3248</v>
      </c>
      <c r="G489" s="234"/>
      <c r="H489" s="236" t="s">
        <v>19</v>
      </c>
      <c r="I489" s="238"/>
      <c r="J489" s="234"/>
      <c r="K489" s="234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208</v>
      </c>
      <c r="AU489" s="243" t="s">
        <v>81</v>
      </c>
      <c r="AV489" s="13" t="s">
        <v>79</v>
      </c>
      <c r="AW489" s="13" t="s">
        <v>33</v>
      </c>
      <c r="AX489" s="13" t="s">
        <v>72</v>
      </c>
      <c r="AY489" s="243" t="s">
        <v>196</v>
      </c>
    </row>
    <row r="490" s="14" customFormat="1">
      <c r="A490" s="14"/>
      <c r="B490" s="244"/>
      <c r="C490" s="245"/>
      <c r="D490" s="235" t="s">
        <v>208</v>
      </c>
      <c r="E490" s="246" t="s">
        <v>19</v>
      </c>
      <c r="F490" s="247" t="s">
        <v>81</v>
      </c>
      <c r="G490" s="245"/>
      <c r="H490" s="248">
        <v>2</v>
      </c>
      <c r="I490" s="249"/>
      <c r="J490" s="245"/>
      <c r="K490" s="245"/>
      <c r="L490" s="250"/>
      <c r="M490" s="251"/>
      <c r="N490" s="252"/>
      <c r="O490" s="252"/>
      <c r="P490" s="252"/>
      <c r="Q490" s="252"/>
      <c r="R490" s="252"/>
      <c r="S490" s="252"/>
      <c r="T490" s="253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4" t="s">
        <v>208</v>
      </c>
      <c r="AU490" s="254" t="s">
        <v>81</v>
      </c>
      <c r="AV490" s="14" t="s">
        <v>81</v>
      </c>
      <c r="AW490" s="14" t="s">
        <v>33</v>
      </c>
      <c r="AX490" s="14" t="s">
        <v>72</v>
      </c>
      <c r="AY490" s="254" t="s">
        <v>196</v>
      </c>
    </row>
    <row r="491" s="13" customFormat="1">
      <c r="A491" s="13"/>
      <c r="B491" s="233"/>
      <c r="C491" s="234"/>
      <c r="D491" s="235" t="s">
        <v>208</v>
      </c>
      <c r="E491" s="236" t="s">
        <v>19</v>
      </c>
      <c r="F491" s="237" t="s">
        <v>3236</v>
      </c>
      <c r="G491" s="234"/>
      <c r="H491" s="236" t="s">
        <v>19</v>
      </c>
      <c r="I491" s="238"/>
      <c r="J491" s="234"/>
      <c r="K491" s="234"/>
      <c r="L491" s="239"/>
      <c r="M491" s="240"/>
      <c r="N491" s="241"/>
      <c r="O491" s="241"/>
      <c r="P491" s="241"/>
      <c r="Q491" s="241"/>
      <c r="R491" s="241"/>
      <c r="S491" s="241"/>
      <c r="T491" s="24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43" t="s">
        <v>208</v>
      </c>
      <c r="AU491" s="243" t="s">
        <v>81</v>
      </c>
      <c r="AV491" s="13" t="s">
        <v>79</v>
      </c>
      <c r="AW491" s="13" t="s">
        <v>33</v>
      </c>
      <c r="AX491" s="13" t="s">
        <v>72</v>
      </c>
      <c r="AY491" s="243" t="s">
        <v>196</v>
      </c>
    </row>
    <row r="492" s="13" customFormat="1">
      <c r="A492" s="13"/>
      <c r="B492" s="233"/>
      <c r="C492" s="234"/>
      <c r="D492" s="235" t="s">
        <v>208</v>
      </c>
      <c r="E492" s="236" t="s">
        <v>19</v>
      </c>
      <c r="F492" s="237" t="s">
        <v>3249</v>
      </c>
      <c r="G492" s="234"/>
      <c r="H492" s="236" t="s">
        <v>19</v>
      </c>
      <c r="I492" s="238"/>
      <c r="J492" s="234"/>
      <c r="K492" s="234"/>
      <c r="L492" s="239"/>
      <c r="M492" s="240"/>
      <c r="N492" s="241"/>
      <c r="O492" s="241"/>
      <c r="P492" s="241"/>
      <c r="Q492" s="241"/>
      <c r="R492" s="241"/>
      <c r="S492" s="241"/>
      <c r="T492" s="242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43" t="s">
        <v>208</v>
      </c>
      <c r="AU492" s="243" t="s">
        <v>81</v>
      </c>
      <c r="AV492" s="13" t="s">
        <v>79</v>
      </c>
      <c r="AW492" s="13" t="s">
        <v>33</v>
      </c>
      <c r="AX492" s="13" t="s">
        <v>72</v>
      </c>
      <c r="AY492" s="243" t="s">
        <v>196</v>
      </c>
    </row>
    <row r="493" s="13" customFormat="1">
      <c r="A493" s="13"/>
      <c r="B493" s="233"/>
      <c r="C493" s="234"/>
      <c r="D493" s="235" t="s">
        <v>208</v>
      </c>
      <c r="E493" s="236" t="s">
        <v>19</v>
      </c>
      <c r="F493" s="237" t="s">
        <v>3250</v>
      </c>
      <c r="G493" s="234"/>
      <c r="H493" s="236" t="s">
        <v>19</v>
      </c>
      <c r="I493" s="238"/>
      <c r="J493" s="234"/>
      <c r="K493" s="234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208</v>
      </c>
      <c r="AU493" s="243" t="s">
        <v>81</v>
      </c>
      <c r="AV493" s="13" t="s">
        <v>79</v>
      </c>
      <c r="AW493" s="13" t="s">
        <v>33</v>
      </c>
      <c r="AX493" s="13" t="s">
        <v>72</v>
      </c>
      <c r="AY493" s="243" t="s">
        <v>196</v>
      </c>
    </row>
    <row r="494" s="14" customFormat="1">
      <c r="A494" s="14"/>
      <c r="B494" s="244"/>
      <c r="C494" s="245"/>
      <c r="D494" s="235" t="s">
        <v>208</v>
      </c>
      <c r="E494" s="246" t="s">
        <v>19</v>
      </c>
      <c r="F494" s="247" t="s">
        <v>79</v>
      </c>
      <c r="G494" s="245"/>
      <c r="H494" s="248">
        <v>1</v>
      </c>
      <c r="I494" s="249"/>
      <c r="J494" s="245"/>
      <c r="K494" s="245"/>
      <c r="L494" s="250"/>
      <c r="M494" s="251"/>
      <c r="N494" s="252"/>
      <c r="O494" s="252"/>
      <c r="P494" s="252"/>
      <c r="Q494" s="252"/>
      <c r="R494" s="252"/>
      <c r="S494" s="252"/>
      <c r="T494" s="253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54" t="s">
        <v>208</v>
      </c>
      <c r="AU494" s="254" t="s">
        <v>81</v>
      </c>
      <c r="AV494" s="14" t="s">
        <v>81</v>
      </c>
      <c r="AW494" s="14" t="s">
        <v>33</v>
      </c>
      <c r="AX494" s="14" t="s">
        <v>72</v>
      </c>
      <c r="AY494" s="254" t="s">
        <v>196</v>
      </c>
    </row>
    <row r="495" s="13" customFormat="1">
      <c r="A495" s="13"/>
      <c r="B495" s="233"/>
      <c r="C495" s="234"/>
      <c r="D495" s="235" t="s">
        <v>208</v>
      </c>
      <c r="E495" s="236" t="s">
        <v>19</v>
      </c>
      <c r="F495" s="237" t="s">
        <v>3236</v>
      </c>
      <c r="G495" s="234"/>
      <c r="H495" s="236" t="s">
        <v>19</v>
      </c>
      <c r="I495" s="238"/>
      <c r="J495" s="234"/>
      <c r="K495" s="234"/>
      <c r="L495" s="239"/>
      <c r="M495" s="240"/>
      <c r="N495" s="241"/>
      <c r="O495" s="241"/>
      <c r="P495" s="241"/>
      <c r="Q495" s="241"/>
      <c r="R495" s="241"/>
      <c r="S495" s="241"/>
      <c r="T495" s="242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3" t="s">
        <v>208</v>
      </c>
      <c r="AU495" s="243" t="s">
        <v>81</v>
      </c>
      <c r="AV495" s="13" t="s">
        <v>79</v>
      </c>
      <c r="AW495" s="13" t="s">
        <v>33</v>
      </c>
      <c r="AX495" s="13" t="s">
        <v>72</v>
      </c>
      <c r="AY495" s="243" t="s">
        <v>196</v>
      </c>
    </row>
    <row r="496" s="13" customFormat="1">
      <c r="A496" s="13"/>
      <c r="B496" s="233"/>
      <c r="C496" s="234"/>
      <c r="D496" s="235" t="s">
        <v>208</v>
      </c>
      <c r="E496" s="236" t="s">
        <v>19</v>
      </c>
      <c r="F496" s="237" t="s">
        <v>3251</v>
      </c>
      <c r="G496" s="234"/>
      <c r="H496" s="236" t="s">
        <v>19</v>
      </c>
      <c r="I496" s="238"/>
      <c r="J496" s="234"/>
      <c r="K496" s="234"/>
      <c r="L496" s="239"/>
      <c r="M496" s="240"/>
      <c r="N496" s="241"/>
      <c r="O496" s="241"/>
      <c r="P496" s="241"/>
      <c r="Q496" s="241"/>
      <c r="R496" s="241"/>
      <c r="S496" s="241"/>
      <c r="T496" s="24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43" t="s">
        <v>208</v>
      </c>
      <c r="AU496" s="243" t="s">
        <v>81</v>
      </c>
      <c r="AV496" s="13" t="s">
        <v>79</v>
      </c>
      <c r="AW496" s="13" t="s">
        <v>33</v>
      </c>
      <c r="AX496" s="13" t="s">
        <v>72</v>
      </c>
      <c r="AY496" s="243" t="s">
        <v>196</v>
      </c>
    </row>
    <row r="497" s="13" customFormat="1">
      <c r="A497" s="13"/>
      <c r="B497" s="233"/>
      <c r="C497" s="234"/>
      <c r="D497" s="235" t="s">
        <v>208</v>
      </c>
      <c r="E497" s="236" t="s">
        <v>19</v>
      </c>
      <c r="F497" s="237" t="s">
        <v>3252</v>
      </c>
      <c r="G497" s="234"/>
      <c r="H497" s="236" t="s">
        <v>19</v>
      </c>
      <c r="I497" s="238"/>
      <c r="J497" s="234"/>
      <c r="K497" s="234"/>
      <c r="L497" s="239"/>
      <c r="M497" s="240"/>
      <c r="N497" s="241"/>
      <c r="O497" s="241"/>
      <c r="P497" s="241"/>
      <c r="Q497" s="241"/>
      <c r="R497" s="241"/>
      <c r="S497" s="241"/>
      <c r="T497" s="242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43" t="s">
        <v>208</v>
      </c>
      <c r="AU497" s="243" t="s">
        <v>81</v>
      </c>
      <c r="AV497" s="13" t="s">
        <v>79</v>
      </c>
      <c r="AW497" s="13" t="s">
        <v>33</v>
      </c>
      <c r="AX497" s="13" t="s">
        <v>72</v>
      </c>
      <c r="AY497" s="243" t="s">
        <v>196</v>
      </c>
    </row>
    <row r="498" s="14" customFormat="1">
      <c r="A498" s="14"/>
      <c r="B498" s="244"/>
      <c r="C498" s="245"/>
      <c r="D498" s="235" t="s">
        <v>208</v>
      </c>
      <c r="E498" s="246" t="s">
        <v>19</v>
      </c>
      <c r="F498" s="247" t="s">
        <v>81</v>
      </c>
      <c r="G498" s="245"/>
      <c r="H498" s="248">
        <v>2</v>
      </c>
      <c r="I498" s="249"/>
      <c r="J498" s="245"/>
      <c r="K498" s="245"/>
      <c r="L498" s="250"/>
      <c r="M498" s="251"/>
      <c r="N498" s="252"/>
      <c r="O498" s="252"/>
      <c r="P498" s="252"/>
      <c r="Q498" s="252"/>
      <c r="R498" s="252"/>
      <c r="S498" s="252"/>
      <c r="T498" s="253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T498" s="254" t="s">
        <v>208</v>
      </c>
      <c r="AU498" s="254" t="s">
        <v>81</v>
      </c>
      <c r="AV498" s="14" t="s">
        <v>81</v>
      </c>
      <c r="AW498" s="14" t="s">
        <v>33</v>
      </c>
      <c r="AX498" s="14" t="s">
        <v>72</v>
      </c>
      <c r="AY498" s="254" t="s">
        <v>196</v>
      </c>
    </row>
    <row r="499" s="13" customFormat="1">
      <c r="A499" s="13"/>
      <c r="B499" s="233"/>
      <c r="C499" s="234"/>
      <c r="D499" s="235" t="s">
        <v>208</v>
      </c>
      <c r="E499" s="236" t="s">
        <v>19</v>
      </c>
      <c r="F499" s="237" t="s">
        <v>3236</v>
      </c>
      <c r="G499" s="234"/>
      <c r="H499" s="236" t="s">
        <v>19</v>
      </c>
      <c r="I499" s="238"/>
      <c r="J499" s="234"/>
      <c r="K499" s="234"/>
      <c r="L499" s="239"/>
      <c r="M499" s="240"/>
      <c r="N499" s="241"/>
      <c r="O499" s="241"/>
      <c r="P499" s="241"/>
      <c r="Q499" s="241"/>
      <c r="R499" s="241"/>
      <c r="S499" s="241"/>
      <c r="T499" s="242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43" t="s">
        <v>208</v>
      </c>
      <c r="AU499" s="243" t="s">
        <v>81</v>
      </c>
      <c r="AV499" s="13" t="s">
        <v>79</v>
      </c>
      <c r="AW499" s="13" t="s">
        <v>33</v>
      </c>
      <c r="AX499" s="13" t="s">
        <v>72</v>
      </c>
      <c r="AY499" s="243" t="s">
        <v>196</v>
      </c>
    </row>
    <row r="500" s="13" customFormat="1">
      <c r="A500" s="13"/>
      <c r="B500" s="233"/>
      <c r="C500" s="234"/>
      <c r="D500" s="235" t="s">
        <v>208</v>
      </c>
      <c r="E500" s="236" t="s">
        <v>19</v>
      </c>
      <c r="F500" s="237" t="s">
        <v>3253</v>
      </c>
      <c r="G500" s="234"/>
      <c r="H500" s="236" t="s">
        <v>19</v>
      </c>
      <c r="I500" s="238"/>
      <c r="J500" s="234"/>
      <c r="K500" s="234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208</v>
      </c>
      <c r="AU500" s="243" t="s">
        <v>81</v>
      </c>
      <c r="AV500" s="13" t="s">
        <v>79</v>
      </c>
      <c r="AW500" s="13" t="s">
        <v>33</v>
      </c>
      <c r="AX500" s="13" t="s">
        <v>72</v>
      </c>
      <c r="AY500" s="243" t="s">
        <v>196</v>
      </c>
    </row>
    <row r="501" s="13" customFormat="1">
      <c r="A501" s="13"/>
      <c r="B501" s="233"/>
      <c r="C501" s="234"/>
      <c r="D501" s="235" t="s">
        <v>208</v>
      </c>
      <c r="E501" s="236" t="s">
        <v>19</v>
      </c>
      <c r="F501" s="237" t="s">
        <v>3254</v>
      </c>
      <c r="G501" s="234"/>
      <c r="H501" s="236" t="s">
        <v>19</v>
      </c>
      <c r="I501" s="238"/>
      <c r="J501" s="234"/>
      <c r="K501" s="234"/>
      <c r="L501" s="239"/>
      <c r="M501" s="240"/>
      <c r="N501" s="241"/>
      <c r="O501" s="241"/>
      <c r="P501" s="241"/>
      <c r="Q501" s="241"/>
      <c r="R501" s="241"/>
      <c r="S501" s="241"/>
      <c r="T501" s="242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3" t="s">
        <v>208</v>
      </c>
      <c r="AU501" s="243" t="s">
        <v>81</v>
      </c>
      <c r="AV501" s="13" t="s">
        <v>79</v>
      </c>
      <c r="AW501" s="13" t="s">
        <v>33</v>
      </c>
      <c r="AX501" s="13" t="s">
        <v>72</v>
      </c>
      <c r="AY501" s="243" t="s">
        <v>196</v>
      </c>
    </row>
    <row r="502" s="14" customFormat="1">
      <c r="A502" s="14"/>
      <c r="B502" s="244"/>
      <c r="C502" s="245"/>
      <c r="D502" s="235" t="s">
        <v>208</v>
      </c>
      <c r="E502" s="246" t="s">
        <v>19</v>
      </c>
      <c r="F502" s="247" t="s">
        <v>204</v>
      </c>
      <c r="G502" s="245"/>
      <c r="H502" s="248">
        <v>4</v>
      </c>
      <c r="I502" s="249"/>
      <c r="J502" s="245"/>
      <c r="K502" s="245"/>
      <c r="L502" s="250"/>
      <c r="M502" s="251"/>
      <c r="N502" s="252"/>
      <c r="O502" s="252"/>
      <c r="P502" s="252"/>
      <c r="Q502" s="252"/>
      <c r="R502" s="252"/>
      <c r="S502" s="252"/>
      <c r="T502" s="253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4" t="s">
        <v>208</v>
      </c>
      <c r="AU502" s="254" t="s">
        <v>81</v>
      </c>
      <c r="AV502" s="14" t="s">
        <v>81</v>
      </c>
      <c r="AW502" s="14" t="s">
        <v>33</v>
      </c>
      <c r="AX502" s="14" t="s">
        <v>72</v>
      </c>
      <c r="AY502" s="254" t="s">
        <v>196</v>
      </c>
    </row>
    <row r="503" s="13" customFormat="1">
      <c r="A503" s="13"/>
      <c r="B503" s="233"/>
      <c r="C503" s="234"/>
      <c r="D503" s="235" t="s">
        <v>208</v>
      </c>
      <c r="E503" s="236" t="s">
        <v>19</v>
      </c>
      <c r="F503" s="237" t="s">
        <v>3309</v>
      </c>
      <c r="G503" s="234"/>
      <c r="H503" s="236" t="s">
        <v>19</v>
      </c>
      <c r="I503" s="238"/>
      <c r="J503" s="234"/>
      <c r="K503" s="234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208</v>
      </c>
      <c r="AU503" s="243" t="s">
        <v>81</v>
      </c>
      <c r="AV503" s="13" t="s">
        <v>79</v>
      </c>
      <c r="AW503" s="13" t="s">
        <v>33</v>
      </c>
      <c r="AX503" s="13" t="s">
        <v>72</v>
      </c>
      <c r="AY503" s="243" t="s">
        <v>196</v>
      </c>
    </row>
    <row r="504" s="13" customFormat="1">
      <c r="A504" s="13"/>
      <c r="B504" s="233"/>
      <c r="C504" s="234"/>
      <c r="D504" s="235" t="s">
        <v>208</v>
      </c>
      <c r="E504" s="236" t="s">
        <v>19</v>
      </c>
      <c r="F504" s="237" t="s">
        <v>3310</v>
      </c>
      <c r="G504" s="234"/>
      <c r="H504" s="236" t="s">
        <v>19</v>
      </c>
      <c r="I504" s="238"/>
      <c r="J504" s="234"/>
      <c r="K504" s="234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208</v>
      </c>
      <c r="AU504" s="243" t="s">
        <v>81</v>
      </c>
      <c r="AV504" s="13" t="s">
        <v>79</v>
      </c>
      <c r="AW504" s="13" t="s">
        <v>33</v>
      </c>
      <c r="AX504" s="13" t="s">
        <v>72</v>
      </c>
      <c r="AY504" s="243" t="s">
        <v>196</v>
      </c>
    </row>
    <row r="505" s="15" customFormat="1">
      <c r="A505" s="15"/>
      <c r="B505" s="255"/>
      <c r="C505" s="256"/>
      <c r="D505" s="235" t="s">
        <v>208</v>
      </c>
      <c r="E505" s="257" t="s">
        <v>19</v>
      </c>
      <c r="F505" s="258" t="s">
        <v>3157</v>
      </c>
      <c r="G505" s="256"/>
      <c r="H505" s="259">
        <v>61</v>
      </c>
      <c r="I505" s="260"/>
      <c r="J505" s="256"/>
      <c r="K505" s="256"/>
      <c r="L505" s="261"/>
      <c r="M505" s="262"/>
      <c r="N505" s="263"/>
      <c r="O505" s="263"/>
      <c r="P505" s="263"/>
      <c r="Q505" s="263"/>
      <c r="R505" s="263"/>
      <c r="S505" s="263"/>
      <c r="T505" s="264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265" t="s">
        <v>208</v>
      </c>
      <c r="AU505" s="265" t="s">
        <v>81</v>
      </c>
      <c r="AV505" s="15" t="s">
        <v>204</v>
      </c>
      <c r="AW505" s="15" t="s">
        <v>33</v>
      </c>
      <c r="AX505" s="15" t="s">
        <v>72</v>
      </c>
      <c r="AY505" s="265" t="s">
        <v>196</v>
      </c>
    </row>
    <row r="506" s="13" customFormat="1">
      <c r="A506" s="13"/>
      <c r="B506" s="233"/>
      <c r="C506" s="234"/>
      <c r="D506" s="235" t="s">
        <v>208</v>
      </c>
      <c r="E506" s="236" t="s">
        <v>19</v>
      </c>
      <c r="F506" s="237" t="s">
        <v>3311</v>
      </c>
      <c r="G506" s="234"/>
      <c r="H506" s="236" t="s">
        <v>19</v>
      </c>
      <c r="I506" s="238"/>
      <c r="J506" s="234"/>
      <c r="K506" s="234"/>
      <c r="L506" s="239"/>
      <c r="M506" s="240"/>
      <c r="N506" s="241"/>
      <c r="O506" s="241"/>
      <c r="P506" s="241"/>
      <c r="Q506" s="241"/>
      <c r="R506" s="241"/>
      <c r="S506" s="241"/>
      <c r="T506" s="24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3" t="s">
        <v>208</v>
      </c>
      <c r="AU506" s="243" t="s">
        <v>81</v>
      </c>
      <c r="AV506" s="13" t="s">
        <v>79</v>
      </c>
      <c r="AW506" s="13" t="s">
        <v>33</v>
      </c>
      <c r="AX506" s="13" t="s">
        <v>72</v>
      </c>
      <c r="AY506" s="243" t="s">
        <v>196</v>
      </c>
    </row>
    <row r="507" s="14" customFormat="1">
      <c r="A507" s="14"/>
      <c r="B507" s="244"/>
      <c r="C507" s="245"/>
      <c r="D507" s="235" t="s">
        <v>208</v>
      </c>
      <c r="E507" s="246" t="s">
        <v>19</v>
      </c>
      <c r="F507" s="247" t="s">
        <v>3312</v>
      </c>
      <c r="G507" s="245"/>
      <c r="H507" s="248">
        <v>0.001</v>
      </c>
      <c r="I507" s="249"/>
      <c r="J507" s="245"/>
      <c r="K507" s="245"/>
      <c r="L507" s="250"/>
      <c r="M507" s="251"/>
      <c r="N507" s="252"/>
      <c r="O507" s="252"/>
      <c r="P507" s="252"/>
      <c r="Q507" s="252"/>
      <c r="R507" s="252"/>
      <c r="S507" s="252"/>
      <c r="T507" s="253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T507" s="254" t="s">
        <v>208</v>
      </c>
      <c r="AU507" s="254" t="s">
        <v>81</v>
      </c>
      <c r="AV507" s="14" t="s">
        <v>81</v>
      </c>
      <c r="AW507" s="14" t="s">
        <v>33</v>
      </c>
      <c r="AX507" s="14" t="s">
        <v>72</v>
      </c>
      <c r="AY507" s="254" t="s">
        <v>196</v>
      </c>
    </row>
    <row r="508" s="16" customFormat="1">
      <c r="A508" s="16"/>
      <c r="B508" s="266"/>
      <c r="C508" s="267"/>
      <c r="D508" s="235" t="s">
        <v>208</v>
      </c>
      <c r="E508" s="268" t="s">
        <v>19</v>
      </c>
      <c r="F508" s="269" t="s">
        <v>940</v>
      </c>
      <c r="G508" s="267"/>
      <c r="H508" s="270">
        <v>0.001</v>
      </c>
      <c r="I508" s="271"/>
      <c r="J508" s="267"/>
      <c r="K508" s="267"/>
      <c r="L508" s="272"/>
      <c r="M508" s="273"/>
      <c r="N508" s="274"/>
      <c r="O508" s="274"/>
      <c r="P508" s="274"/>
      <c r="Q508" s="274"/>
      <c r="R508" s="274"/>
      <c r="S508" s="274"/>
      <c r="T508" s="275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T508" s="276" t="s">
        <v>208</v>
      </c>
      <c r="AU508" s="276" t="s">
        <v>81</v>
      </c>
      <c r="AV508" s="16" t="s">
        <v>226</v>
      </c>
      <c r="AW508" s="16" t="s">
        <v>33</v>
      </c>
      <c r="AX508" s="16" t="s">
        <v>72</v>
      </c>
      <c r="AY508" s="276" t="s">
        <v>196</v>
      </c>
    </row>
    <row r="509" s="14" customFormat="1">
      <c r="A509" s="14"/>
      <c r="B509" s="244"/>
      <c r="C509" s="245"/>
      <c r="D509" s="235" t="s">
        <v>208</v>
      </c>
      <c r="E509" s="246" t="s">
        <v>19</v>
      </c>
      <c r="F509" s="247" t="s">
        <v>3314</v>
      </c>
      <c r="G509" s="245"/>
      <c r="H509" s="248">
        <v>0.60999999999999999</v>
      </c>
      <c r="I509" s="249"/>
      <c r="J509" s="245"/>
      <c r="K509" s="245"/>
      <c r="L509" s="250"/>
      <c r="M509" s="251"/>
      <c r="N509" s="252"/>
      <c r="O509" s="252"/>
      <c r="P509" s="252"/>
      <c r="Q509" s="252"/>
      <c r="R509" s="252"/>
      <c r="S509" s="252"/>
      <c r="T509" s="253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4" t="s">
        <v>208</v>
      </c>
      <c r="AU509" s="254" t="s">
        <v>81</v>
      </c>
      <c r="AV509" s="14" t="s">
        <v>81</v>
      </c>
      <c r="AW509" s="14" t="s">
        <v>33</v>
      </c>
      <c r="AX509" s="14" t="s">
        <v>72</v>
      </c>
      <c r="AY509" s="254" t="s">
        <v>196</v>
      </c>
    </row>
    <row r="510" s="16" customFormat="1">
      <c r="A510" s="16"/>
      <c r="B510" s="266"/>
      <c r="C510" s="267"/>
      <c r="D510" s="235" t="s">
        <v>208</v>
      </c>
      <c r="E510" s="268" t="s">
        <v>19</v>
      </c>
      <c r="F510" s="269" t="s">
        <v>3164</v>
      </c>
      <c r="G510" s="267"/>
      <c r="H510" s="270">
        <v>0.60999999999999999</v>
      </c>
      <c r="I510" s="271"/>
      <c r="J510" s="267"/>
      <c r="K510" s="267"/>
      <c r="L510" s="272"/>
      <c r="M510" s="273"/>
      <c r="N510" s="274"/>
      <c r="O510" s="274"/>
      <c r="P510" s="274"/>
      <c r="Q510" s="274"/>
      <c r="R510" s="274"/>
      <c r="S510" s="274"/>
      <c r="T510" s="275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T510" s="276" t="s">
        <v>208</v>
      </c>
      <c r="AU510" s="276" t="s">
        <v>81</v>
      </c>
      <c r="AV510" s="16" t="s">
        <v>226</v>
      </c>
      <c r="AW510" s="16" t="s">
        <v>33</v>
      </c>
      <c r="AX510" s="16" t="s">
        <v>79</v>
      </c>
      <c r="AY510" s="276" t="s">
        <v>196</v>
      </c>
    </row>
    <row r="511" s="2" customFormat="1" ht="21.75" customHeight="1">
      <c r="A511" s="41"/>
      <c r="B511" s="42"/>
      <c r="C511" s="215" t="s">
        <v>361</v>
      </c>
      <c r="D511" s="215" t="s">
        <v>199</v>
      </c>
      <c r="E511" s="216" t="s">
        <v>3101</v>
      </c>
      <c r="F511" s="217" t="s">
        <v>3315</v>
      </c>
      <c r="G511" s="218" t="s">
        <v>264</v>
      </c>
      <c r="H511" s="219">
        <v>34.159999999999997</v>
      </c>
      <c r="I511" s="220"/>
      <c r="J511" s="221">
        <f>ROUND(I511*H511,2)</f>
        <v>0</v>
      </c>
      <c r="K511" s="217" t="s">
        <v>19</v>
      </c>
      <c r="L511" s="47"/>
      <c r="M511" s="222" t="s">
        <v>19</v>
      </c>
      <c r="N511" s="223" t="s">
        <v>43</v>
      </c>
      <c r="O511" s="87"/>
      <c r="P511" s="224">
        <f>O511*H511</f>
        <v>0</v>
      </c>
      <c r="Q511" s="224">
        <v>1</v>
      </c>
      <c r="R511" s="224">
        <f>Q511*H511</f>
        <v>34.159999999999997</v>
      </c>
      <c r="S511" s="224">
        <v>0</v>
      </c>
      <c r="T511" s="225">
        <f>S511*H511</f>
        <v>0</v>
      </c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R511" s="226" t="s">
        <v>204</v>
      </c>
      <c r="AT511" s="226" t="s">
        <v>199</v>
      </c>
      <c r="AU511" s="226" t="s">
        <v>81</v>
      </c>
      <c r="AY511" s="20" t="s">
        <v>196</v>
      </c>
      <c r="BE511" s="227">
        <f>IF(N511="základní",J511,0)</f>
        <v>0</v>
      </c>
      <c r="BF511" s="227">
        <f>IF(N511="snížená",J511,0)</f>
        <v>0</v>
      </c>
      <c r="BG511" s="227">
        <f>IF(N511="zákl. přenesená",J511,0)</f>
        <v>0</v>
      </c>
      <c r="BH511" s="227">
        <f>IF(N511="sníž. přenesená",J511,0)</f>
        <v>0</v>
      </c>
      <c r="BI511" s="227">
        <f>IF(N511="nulová",J511,0)</f>
        <v>0</v>
      </c>
      <c r="BJ511" s="20" t="s">
        <v>79</v>
      </c>
      <c r="BK511" s="227">
        <f>ROUND(I511*H511,2)</f>
        <v>0</v>
      </c>
      <c r="BL511" s="20" t="s">
        <v>204</v>
      </c>
      <c r="BM511" s="226" t="s">
        <v>3316</v>
      </c>
    </row>
    <row r="512" s="13" customFormat="1">
      <c r="A512" s="13"/>
      <c r="B512" s="233"/>
      <c r="C512" s="234"/>
      <c r="D512" s="235" t="s">
        <v>208</v>
      </c>
      <c r="E512" s="236" t="s">
        <v>19</v>
      </c>
      <c r="F512" s="237" t="s">
        <v>3315</v>
      </c>
      <c r="G512" s="234"/>
      <c r="H512" s="236" t="s">
        <v>19</v>
      </c>
      <c r="I512" s="238"/>
      <c r="J512" s="234"/>
      <c r="K512" s="234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208</v>
      </c>
      <c r="AU512" s="243" t="s">
        <v>81</v>
      </c>
      <c r="AV512" s="13" t="s">
        <v>79</v>
      </c>
      <c r="AW512" s="13" t="s">
        <v>33</v>
      </c>
      <c r="AX512" s="13" t="s">
        <v>72</v>
      </c>
      <c r="AY512" s="243" t="s">
        <v>196</v>
      </c>
    </row>
    <row r="513" s="13" customFormat="1">
      <c r="A513" s="13"/>
      <c r="B513" s="233"/>
      <c r="C513" s="234"/>
      <c r="D513" s="235" t="s">
        <v>208</v>
      </c>
      <c r="E513" s="236" t="s">
        <v>19</v>
      </c>
      <c r="F513" s="237" t="s">
        <v>3317</v>
      </c>
      <c r="G513" s="234"/>
      <c r="H513" s="236" t="s">
        <v>19</v>
      </c>
      <c r="I513" s="238"/>
      <c r="J513" s="234"/>
      <c r="K513" s="234"/>
      <c r="L513" s="239"/>
      <c r="M513" s="240"/>
      <c r="N513" s="241"/>
      <c r="O513" s="241"/>
      <c r="P513" s="241"/>
      <c r="Q513" s="241"/>
      <c r="R513" s="241"/>
      <c r="S513" s="241"/>
      <c r="T513" s="24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3" t="s">
        <v>208</v>
      </c>
      <c r="AU513" s="243" t="s">
        <v>81</v>
      </c>
      <c r="AV513" s="13" t="s">
        <v>79</v>
      </c>
      <c r="AW513" s="13" t="s">
        <v>33</v>
      </c>
      <c r="AX513" s="13" t="s">
        <v>72</v>
      </c>
      <c r="AY513" s="243" t="s">
        <v>196</v>
      </c>
    </row>
    <row r="514" s="13" customFormat="1">
      <c r="A514" s="13"/>
      <c r="B514" s="233"/>
      <c r="C514" s="234"/>
      <c r="D514" s="235" t="s">
        <v>208</v>
      </c>
      <c r="E514" s="236" t="s">
        <v>19</v>
      </c>
      <c r="F514" s="237" t="s">
        <v>3318</v>
      </c>
      <c r="G514" s="234"/>
      <c r="H514" s="236" t="s">
        <v>19</v>
      </c>
      <c r="I514" s="238"/>
      <c r="J514" s="234"/>
      <c r="K514" s="234"/>
      <c r="L514" s="239"/>
      <c r="M514" s="240"/>
      <c r="N514" s="241"/>
      <c r="O514" s="241"/>
      <c r="P514" s="241"/>
      <c r="Q514" s="241"/>
      <c r="R514" s="241"/>
      <c r="S514" s="241"/>
      <c r="T514" s="24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3" t="s">
        <v>208</v>
      </c>
      <c r="AU514" s="243" t="s">
        <v>81</v>
      </c>
      <c r="AV514" s="13" t="s">
        <v>79</v>
      </c>
      <c r="AW514" s="13" t="s">
        <v>33</v>
      </c>
      <c r="AX514" s="13" t="s">
        <v>72</v>
      </c>
      <c r="AY514" s="243" t="s">
        <v>196</v>
      </c>
    </row>
    <row r="515" s="13" customFormat="1">
      <c r="A515" s="13"/>
      <c r="B515" s="233"/>
      <c r="C515" s="234"/>
      <c r="D515" s="235" t="s">
        <v>208</v>
      </c>
      <c r="E515" s="236" t="s">
        <v>19</v>
      </c>
      <c r="F515" s="237" t="s">
        <v>3233</v>
      </c>
      <c r="G515" s="234"/>
      <c r="H515" s="236" t="s">
        <v>19</v>
      </c>
      <c r="I515" s="238"/>
      <c r="J515" s="234"/>
      <c r="K515" s="234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208</v>
      </c>
      <c r="AU515" s="243" t="s">
        <v>81</v>
      </c>
      <c r="AV515" s="13" t="s">
        <v>79</v>
      </c>
      <c r="AW515" s="13" t="s">
        <v>33</v>
      </c>
      <c r="AX515" s="13" t="s">
        <v>72</v>
      </c>
      <c r="AY515" s="243" t="s">
        <v>196</v>
      </c>
    </row>
    <row r="516" s="13" customFormat="1">
      <c r="A516" s="13"/>
      <c r="B516" s="233"/>
      <c r="C516" s="234"/>
      <c r="D516" s="235" t="s">
        <v>208</v>
      </c>
      <c r="E516" s="236" t="s">
        <v>19</v>
      </c>
      <c r="F516" s="237" t="s">
        <v>3234</v>
      </c>
      <c r="G516" s="234"/>
      <c r="H516" s="236" t="s">
        <v>19</v>
      </c>
      <c r="I516" s="238"/>
      <c r="J516" s="234"/>
      <c r="K516" s="234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208</v>
      </c>
      <c r="AU516" s="243" t="s">
        <v>81</v>
      </c>
      <c r="AV516" s="13" t="s">
        <v>79</v>
      </c>
      <c r="AW516" s="13" t="s">
        <v>33</v>
      </c>
      <c r="AX516" s="13" t="s">
        <v>72</v>
      </c>
      <c r="AY516" s="243" t="s">
        <v>196</v>
      </c>
    </row>
    <row r="517" s="13" customFormat="1">
      <c r="A517" s="13"/>
      <c r="B517" s="233"/>
      <c r="C517" s="234"/>
      <c r="D517" s="235" t="s">
        <v>208</v>
      </c>
      <c r="E517" s="236" t="s">
        <v>19</v>
      </c>
      <c r="F517" s="237" t="s">
        <v>3235</v>
      </c>
      <c r="G517" s="234"/>
      <c r="H517" s="236" t="s">
        <v>19</v>
      </c>
      <c r="I517" s="238"/>
      <c r="J517" s="234"/>
      <c r="K517" s="234"/>
      <c r="L517" s="239"/>
      <c r="M517" s="240"/>
      <c r="N517" s="241"/>
      <c r="O517" s="241"/>
      <c r="P517" s="241"/>
      <c r="Q517" s="241"/>
      <c r="R517" s="241"/>
      <c r="S517" s="241"/>
      <c r="T517" s="24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3" t="s">
        <v>208</v>
      </c>
      <c r="AU517" s="243" t="s">
        <v>81</v>
      </c>
      <c r="AV517" s="13" t="s">
        <v>79</v>
      </c>
      <c r="AW517" s="13" t="s">
        <v>33</v>
      </c>
      <c r="AX517" s="13" t="s">
        <v>72</v>
      </c>
      <c r="AY517" s="243" t="s">
        <v>196</v>
      </c>
    </row>
    <row r="518" s="13" customFormat="1">
      <c r="A518" s="13"/>
      <c r="B518" s="233"/>
      <c r="C518" s="234"/>
      <c r="D518" s="235" t="s">
        <v>208</v>
      </c>
      <c r="E518" s="236" t="s">
        <v>19</v>
      </c>
      <c r="F518" s="237" t="s">
        <v>401</v>
      </c>
      <c r="G518" s="234"/>
      <c r="H518" s="236" t="s">
        <v>19</v>
      </c>
      <c r="I518" s="238"/>
      <c r="J518" s="234"/>
      <c r="K518" s="234"/>
      <c r="L518" s="239"/>
      <c r="M518" s="240"/>
      <c r="N518" s="241"/>
      <c r="O518" s="241"/>
      <c r="P518" s="241"/>
      <c r="Q518" s="241"/>
      <c r="R518" s="241"/>
      <c r="S518" s="241"/>
      <c r="T518" s="242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3" t="s">
        <v>208</v>
      </c>
      <c r="AU518" s="243" t="s">
        <v>81</v>
      </c>
      <c r="AV518" s="13" t="s">
        <v>79</v>
      </c>
      <c r="AW518" s="13" t="s">
        <v>33</v>
      </c>
      <c r="AX518" s="13" t="s">
        <v>72</v>
      </c>
      <c r="AY518" s="243" t="s">
        <v>196</v>
      </c>
    </row>
    <row r="519" s="14" customFormat="1">
      <c r="A519" s="14"/>
      <c r="B519" s="244"/>
      <c r="C519" s="245"/>
      <c r="D519" s="235" t="s">
        <v>208</v>
      </c>
      <c r="E519" s="246" t="s">
        <v>19</v>
      </c>
      <c r="F519" s="247" t="s">
        <v>550</v>
      </c>
      <c r="G519" s="245"/>
      <c r="H519" s="248">
        <v>37</v>
      </c>
      <c r="I519" s="249"/>
      <c r="J519" s="245"/>
      <c r="K519" s="245"/>
      <c r="L519" s="250"/>
      <c r="M519" s="251"/>
      <c r="N519" s="252"/>
      <c r="O519" s="252"/>
      <c r="P519" s="252"/>
      <c r="Q519" s="252"/>
      <c r="R519" s="252"/>
      <c r="S519" s="252"/>
      <c r="T519" s="253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4" t="s">
        <v>208</v>
      </c>
      <c r="AU519" s="254" t="s">
        <v>81</v>
      </c>
      <c r="AV519" s="14" t="s">
        <v>81</v>
      </c>
      <c r="AW519" s="14" t="s">
        <v>33</v>
      </c>
      <c r="AX519" s="14" t="s">
        <v>72</v>
      </c>
      <c r="AY519" s="254" t="s">
        <v>196</v>
      </c>
    </row>
    <row r="520" s="13" customFormat="1">
      <c r="A520" s="13"/>
      <c r="B520" s="233"/>
      <c r="C520" s="234"/>
      <c r="D520" s="235" t="s">
        <v>208</v>
      </c>
      <c r="E520" s="236" t="s">
        <v>19</v>
      </c>
      <c r="F520" s="237" t="s">
        <v>3236</v>
      </c>
      <c r="G520" s="234"/>
      <c r="H520" s="236" t="s">
        <v>19</v>
      </c>
      <c r="I520" s="238"/>
      <c r="J520" s="234"/>
      <c r="K520" s="234"/>
      <c r="L520" s="239"/>
      <c r="M520" s="240"/>
      <c r="N520" s="241"/>
      <c r="O520" s="241"/>
      <c r="P520" s="241"/>
      <c r="Q520" s="241"/>
      <c r="R520" s="241"/>
      <c r="S520" s="241"/>
      <c r="T520" s="24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3" t="s">
        <v>208</v>
      </c>
      <c r="AU520" s="243" t="s">
        <v>81</v>
      </c>
      <c r="AV520" s="13" t="s">
        <v>79</v>
      </c>
      <c r="AW520" s="13" t="s">
        <v>33</v>
      </c>
      <c r="AX520" s="13" t="s">
        <v>72</v>
      </c>
      <c r="AY520" s="243" t="s">
        <v>196</v>
      </c>
    </row>
    <row r="521" s="13" customFormat="1">
      <c r="A521" s="13"/>
      <c r="B521" s="233"/>
      <c r="C521" s="234"/>
      <c r="D521" s="235" t="s">
        <v>208</v>
      </c>
      <c r="E521" s="236" t="s">
        <v>19</v>
      </c>
      <c r="F521" s="237" t="s">
        <v>3237</v>
      </c>
      <c r="G521" s="234"/>
      <c r="H521" s="236" t="s">
        <v>19</v>
      </c>
      <c r="I521" s="238"/>
      <c r="J521" s="234"/>
      <c r="K521" s="234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208</v>
      </c>
      <c r="AU521" s="243" t="s">
        <v>81</v>
      </c>
      <c r="AV521" s="13" t="s">
        <v>79</v>
      </c>
      <c r="AW521" s="13" t="s">
        <v>33</v>
      </c>
      <c r="AX521" s="13" t="s">
        <v>72</v>
      </c>
      <c r="AY521" s="243" t="s">
        <v>196</v>
      </c>
    </row>
    <row r="522" s="13" customFormat="1">
      <c r="A522" s="13"/>
      <c r="B522" s="233"/>
      <c r="C522" s="234"/>
      <c r="D522" s="235" t="s">
        <v>208</v>
      </c>
      <c r="E522" s="236" t="s">
        <v>19</v>
      </c>
      <c r="F522" s="237" t="s">
        <v>3238</v>
      </c>
      <c r="G522" s="234"/>
      <c r="H522" s="236" t="s">
        <v>19</v>
      </c>
      <c r="I522" s="238"/>
      <c r="J522" s="234"/>
      <c r="K522" s="234"/>
      <c r="L522" s="239"/>
      <c r="M522" s="240"/>
      <c r="N522" s="241"/>
      <c r="O522" s="241"/>
      <c r="P522" s="241"/>
      <c r="Q522" s="241"/>
      <c r="R522" s="241"/>
      <c r="S522" s="241"/>
      <c r="T522" s="24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3" t="s">
        <v>208</v>
      </c>
      <c r="AU522" s="243" t="s">
        <v>81</v>
      </c>
      <c r="AV522" s="13" t="s">
        <v>79</v>
      </c>
      <c r="AW522" s="13" t="s">
        <v>33</v>
      </c>
      <c r="AX522" s="13" t="s">
        <v>72</v>
      </c>
      <c r="AY522" s="243" t="s">
        <v>196</v>
      </c>
    </row>
    <row r="523" s="13" customFormat="1">
      <c r="A523" s="13"/>
      <c r="B523" s="233"/>
      <c r="C523" s="234"/>
      <c r="D523" s="235" t="s">
        <v>208</v>
      </c>
      <c r="E523" s="236" t="s">
        <v>19</v>
      </c>
      <c r="F523" s="237" t="s">
        <v>487</v>
      </c>
      <c r="G523" s="234"/>
      <c r="H523" s="236" t="s">
        <v>19</v>
      </c>
      <c r="I523" s="238"/>
      <c r="J523" s="234"/>
      <c r="K523" s="234"/>
      <c r="L523" s="239"/>
      <c r="M523" s="240"/>
      <c r="N523" s="241"/>
      <c r="O523" s="241"/>
      <c r="P523" s="241"/>
      <c r="Q523" s="241"/>
      <c r="R523" s="241"/>
      <c r="S523" s="241"/>
      <c r="T523" s="242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3" t="s">
        <v>208</v>
      </c>
      <c r="AU523" s="243" t="s">
        <v>81</v>
      </c>
      <c r="AV523" s="13" t="s">
        <v>79</v>
      </c>
      <c r="AW523" s="13" t="s">
        <v>33</v>
      </c>
      <c r="AX523" s="13" t="s">
        <v>72</v>
      </c>
      <c r="AY523" s="243" t="s">
        <v>196</v>
      </c>
    </row>
    <row r="524" s="14" customFormat="1">
      <c r="A524" s="14"/>
      <c r="B524" s="244"/>
      <c r="C524" s="245"/>
      <c r="D524" s="235" t="s">
        <v>208</v>
      </c>
      <c r="E524" s="246" t="s">
        <v>19</v>
      </c>
      <c r="F524" s="247" t="s">
        <v>81</v>
      </c>
      <c r="G524" s="245"/>
      <c r="H524" s="248">
        <v>2</v>
      </c>
      <c r="I524" s="249"/>
      <c r="J524" s="245"/>
      <c r="K524" s="245"/>
      <c r="L524" s="250"/>
      <c r="M524" s="251"/>
      <c r="N524" s="252"/>
      <c r="O524" s="252"/>
      <c r="P524" s="252"/>
      <c r="Q524" s="252"/>
      <c r="R524" s="252"/>
      <c r="S524" s="252"/>
      <c r="T524" s="253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4" t="s">
        <v>208</v>
      </c>
      <c r="AU524" s="254" t="s">
        <v>81</v>
      </c>
      <c r="AV524" s="14" t="s">
        <v>81</v>
      </c>
      <c r="AW524" s="14" t="s">
        <v>33</v>
      </c>
      <c r="AX524" s="14" t="s">
        <v>72</v>
      </c>
      <c r="AY524" s="254" t="s">
        <v>196</v>
      </c>
    </row>
    <row r="525" s="13" customFormat="1">
      <c r="A525" s="13"/>
      <c r="B525" s="233"/>
      <c r="C525" s="234"/>
      <c r="D525" s="235" t="s">
        <v>208</v>
      </c>
      <c r="E525" s="236" t="s">
        <v>19</v>
      </c>
      <c r="F525" s="237" t="s">
        <v>3236</v>
      </c>
      <c r="G525" s="234"/>
      <c r="H525" s="236" t="s">
        <v>19</v>
      </c>
      <c r="I525" s="238"/>
      <c r="J525" s="234"/>
      <c r="K525" s="234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208</v>
      </c>
      <c r="AU525" s="243" t="s">
        <v>81</v>
      </c>
      <c r="AV525" s="13" t="s">
        <v>79</v>
      </c>
      <c r="AW525" s="13" t="s">
        <v>33</v>
      </c>
      <c r="AX525" s="13" t="s">
        <v>72</v>
      </c>
      <c r="AY525" s="243" t="s">
        <v>196</v>
      </c>
    </row>
    <row r="526" s="13" customFormat="1">
      <c r="A526" s="13"/>
      <c r="B526" s="233"/>
      <c r="C526" s="234"/>
      <c r="D526" s="235" t="s">
        <v>208</v>
      </c>
      <c r="E526" s="236" t="s">
        <v>19</v>
      </c>
      <c r="F526" s="237" t="s">
        <v>3237</v>
      </c>
      <c r="G526" s="234"/>
      <c r="H526" s="236" t="s">
        <v>19</v>
      </c>
      <c r="I526" s="238"/>
      <c r="J526" s="234"/>
      <c r="K526" s="234"/>
      <c r="L526" s="239"/>
      <c r="M526" s="240"/>
      <c r="N526" s="241"/>
      <c r="O526" s="241"/>
      <c r="P526" s="241"/>
      <c r="Q526" s="241"/>
      <c r="R526" s="241"/>
      <c r="S526" s="241"/>
      <c r="T526" s="24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3" t="s">
        <v>208</v>
      </c>
      <c r="AU526" s="243" t="s">
        <v>81</v>
      </c>
      <c r="AV526" s="13" t="s">
        <v>79</v>
      </c>
      <c r="AW526" s="13" t="s">
        <v>33</v>
      </c>
      <c r="AX526" s="13" t="s">
        <v>72</v>
      </c>
      <c r="AY526" s="243" t="s">
        <v>196</v>
      </c>
    </row>
    <row r="527" s="13" customFormat="1">
      <c r="A527" s="13"/>
      <c r="B527" s="233"/>
      <c r="C527" s="234"/>
      <c r="D527" s="235" t="s">
        <v>208</v>
      </c>
      <c r="E527" s="236" t="s">
        <v>19</v>
      </c>
      <c r="F527" s="237" t="s">
        <v>3238</v>
      </c>
      <c r="G527" s="234"/>
      <c r="H527" s="236" t="s">
        <v>19</v>
      </c>
      <c r="I527" s="238"/>
      <c r="J527" s="234"/>
      <c r="K527" s="234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208</v>
      </c>
      <c r="AU527" s="243" t="s">
        <v>81</v>
      </c>
      <c r="AV527" s="13" t="s">
        <v>79</v>
      </c>
      <c r="AW527" s="13" t="s">
        <v>33</v>
      </c>
      <c r="AX527" s="13" t="s">
        <v>72</v>
      </c>
      <c r="AY527" s="243" t="s">
        <v>196</v>
      </c>
    </row>
    <row r="528" s="13" customFormat="1">
      <c r="A528" s="13"/>
      <c r="B528" s="233"/>
      <c r="C528" s="234"/>
      <c r="D528" s="235" t="s">
        <v>208</v>
      </c>
      <c r="E528" s="236" t="s">
        <v>19</v>
      </c>
      <c r="F528" s="237" t="s">
        <v>401</v>
      </c>
      <c r="G528" s="234"/>
      <c r="H528" s="236" t="s">
        <v>19</v>
      </c>
      <c r="I528" s="238"/>
      <c r="J528" s="234"/>
      <c r="K528" s="234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208</v>
      </c>
      <c r="AU528" s="243" t="s">
        <v>81</v>
      </c>
      <c r="AV528" s="13" t="s">
        <v>79</v>
      </c>
      <c r="AW528" s="13" t="s">
        <v>33</v>
      </c>
      <c r="AX528" s="13" t="s">
        <v>72</v>
      </c>
      <c r="AY528" s="243" t="s">
        <v>196</v>
      </c>
    </row>
    <row r="529" s="14" customFormat="1">
      <c r="A529" s="14"/>
      <c r="B529" s="244"/>
      <c r="C529" s="245"/>
      <c r="D529" s="235" t="s">
        <v>208</v>
      </c>
      <c r="E529" s="246" t="s">
        <v>19</v>
      </c>
      <c r="F529" s="247" t="s">
        <v>261</v>
      </c>
      <c r="G529" s="245"/>
      <c r="H529" s="248">
        <v>6</v>
      </c>
      <c r="I529" s="249"/>
      <c r="J529" s="245"/>
      <c r="K529" s="245"/>
      <c r="L529" s="250"/>
      <c r="M529" s="251"/>
      <c r="N529" s="252"/>
      <c r="O529" s="252"/>
      <c r="P529" s="252"/>
      <c r="Q529" s="252"/>
      <c r="R529" s="252"/>
      <c r="S529" s="252"/>
      <c r="T529" s="253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4" t="s">
        <v>208</v>
      </c>
      <c r="AU529" s="254" t="s">
        <v>81</v>
      </c>
      <c r="AV529" s="14" t="s">
        <v>81</v>
      </c>
      <c r="AW529" s="14" t="s">
        <v>33</v>
      </c>
      <c r="AX529" s="14" t="s">
        <v>72</v>
      </c>
      <c r="AY529" s="254" t="s">
        <v>196</v>
      </c>
    </row>
    <row r="530" s="13" customFormat="1">
      <c r="A530" s="13"/>
      <c r="B530" s="233"/>
      <c r="C530" s="234"/>
      <c r="D530" s="235" t="s">
        <v>208</v>
      </c>
      <c r="E530" s="236" t="s">
        <v>19</v>
      </c>
      <c r="F530" s="237" t="s">
        <v>3236</v>
      </c>
      <c r="G530" s="234"/>
      <c r="H530" s="236" t="s">
        <v>19</v>
      </c>
      <c r="I530" s="238"/>
      <c r="J530" s="234"/>
      <c r="K530" s="234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208</v>
      </c>
      <c r="AU530" s="243" t="s">
        <v>81</v>
      </c>
      <c r="AV530" s="13" t="s">
        <v>79</v>
      </c>
      <c r="AW530" s="13" t="s">
        <v>33</v>
      </c>
      <c r="AX530" s="13" t="s">
        <v>72</v>
      </c>
      <c r="AY530" s="243" t="s">
        <v>196</v>
      </c>
    </row>
    <row r="531" s="13" customFormat="1">
      <c r="A531" s="13"/>
      <c r="B531" s="233"/>
      <c r="C531" s="234"/>
      <c r="D531" s="235" t="s">
        <v>208</v>
      </c>
      <c r="E531" s="236" t="s">
        <v>19</v>
      </c>
      <c r="F531" s="237" t="s">
        <v>3239</v>
      </c>
      <c r="G531" s="234"/>
      <c r="H531" s="236" t="s">
        <v>19</v>
      </c>
      <c r="I531" s="238"/>
      <c r="J531" s="234"/>
      <c r="K531" s="234"/>
      <c r="L531" s="239"/>
      <c r="M531" s="240"/>
      <c r="N531" s="241"/>
      <c r="O531" s="241"/>
      <c r="P531" s="241"/>
      <c r="Q531" s="241"/>
      <c r="R531" s="241"/>
      <c r="S531" s="241"/>
      <c r="T531" s="242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43" t="s">
        <v>208</v>
      </c>
      <c r="AU531" s="243" t="s">
        <v>81</v>
      </c>
      <c r="AV531" s="13" t="s">
        <v>79</v>
      </c>
      <c r="AW531" s="13" t="s">
        <v>33</v>
      </c>
      <c r="AX531" s="13" t="s">
        <v>72</v>
      </c>
      <c r="AY531" s="243" t="s">
        <v>196</v>
      </c>
    </row>
    <row r="532" s="13" customFormat="1">
      <c r="A532" s="13"/>
      <c r="B532" s="233"/>
      <c r="C532" s="234"/>
      <c r="D532" s="235" t="s">
        <v>208</v>
      </c>
      <c r="E532" s="236" t="s">
        <v>19</v>
      </c>
      <c r="F532" s="237" t="s">
        <v>3240</v>
      </c>
      <c r="G532" s="234"/>
      <c r="H532" s="236" t="s">
        <v>19</v>
      </c>
      <c r="I532" s="238"/>
      <c r="J532" s="234"/>
      <c r="K532" s="234"/>
      <c r="L532" s="239"/>
      <c r="M532" s="240"/>
      <c r="N532" s="241"/>
      <c r="O532" s="241"/>
      <c r="P532" s="241"/>
      <c r="Q532" s="241"/>
      <c r="R532" s="241"/>
      <c r="S532" s="241"/>
      <c r="T532" s="242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3" t="s">
        <v>208</v>
      </c>
      <c r="AU532" s="243" t="s">
        <v>81</v>
      </c>
      <c r="AV532" s="13" t="s">
        <v>79</v>
      </c>
      <c r="AW532" s="13" t="s">
        <v>33</v>
      </c>
      <c r="AX532" s="13" t="s">
        <v>72</v>
      </c>
      <c r="AY532" s="243" t="s">
        <v>196</v>
      </c>
    </row>
    <row r="533" s="13" customFormat="1">
      <c r="A533" s="13"/>
      <c r="B533" s="233"/>
      <c r="C533" s="234"/>
      <c r="D533" s="235" t="s">
        <v>208</v>
      </c>
      <c r="E533" s="236" t="s">
        <v>19</v>
      </c>
      <c r="F533" s="237" t="s">
        <v>487</v>
      </c>
      <c r="G533" s="234"/>
      <c r="H533" s="236" t="s">
        <v>19</v>
      </c>
      <c r="I533" s="238"/>
      <c r="J533" s="234"/>
      <c r="K533" s="234"/>
      <c r="L533" s="239"/>
      <c r="M533" s="240"/>
      <c r="N533" s="241"/>
      <c r="O533" s="241"/>
      <c r="P533" s="241"/>
      <c r="Q533" s="241"/>
      <c r="R533" s="241"/>
      <c r="S533" s="241"/>
      <c r="T533" s="24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3" t="s">
        <v>208</v>
      </c>
      <c r="AU533" s="243" t="s">
        <v>81</v>
      </c>
      <c r="AV533" s="13" t="s">
        <v>79</v>
      </c>
      <c r="AW533" s="13" t="s">
        <v>33</v>
      </c>
      <c r="AX533" s="13" t="s">
        <v>72</v>
      </c>
      <c r="AY533" s="243" t="s">
        <v>196</v>
      </c>
    </row>
    <row r="534" s="14" customFormat="1">
      <c r="A534" s="14"/>
      <c r="B534" s="244"/>
      <c r="C534" s="245"/>
      <c r="D534" s="235" t="s">
        <v>208</v>
      </c>
      <c r="E534" s="246" t="s">
        <v>19</v>
      </c>
      <c r="F534" s="247" t="s">
        <v>79</v>
      </c>
      <c r="G534" s="245"/>
      <c r="H534" s="248">
        <v>1</v>
      </c>
      <c r="I534" s="249"/>
      <c r="J534" s="245"/>
      <c r="K534" s="245"/>
      <c r="L534" s="250"/>
      <c r="M534" s="251"/>
      <c r="N534" s="252"/>
      <c r="O534" s="252"/>
      <c r="P534" s="252"/>
      <c r="Q534" s="252"/>
      <c r="R534" s="252"/>
      <c r="S534" s="252"/>
      <c r="T534" s="253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4" t="s">
        <v>208</v>
      </c>
      <c r="AU534" s="254" t="s">
        <v>81</v>
      </c>
      <c r="AV534" s="14" t="s">
        <v>81</v>
      </c>
      <c r="AW534" s="14" t="s">
        <v>33</v>
      </c>
      <c r="AX534" s="14" t="s">
        <v>72</v>
      </c>
      <c r="AY534" s="254" t="s">
        <v>196</v>
      </c>
    </row>
    <row r="535" s="13" customFormat="1">
      <c r="A535" s="13"/>
      <c r="B535" s="233"/>
      <c r="C535" s="234"/>
      <c r="D535" s="235" t="s">
        <v>208</v>
      </c>
      <c r="E535" s="236" t="s">
        <v>19</v>
      </c>
      <c r="F535" s="237" t="s">
        <v>3236</v>
      </c>
      <c r="G535" s="234"/>
      <c r="H535" s="236" t="s">
        <v>19</v>
      </c>
      <c r="I535" s="238"/>
      <c r="J535" s="234"/>
      <c r="K535" s="234"/>
      <c r="L535" s="239"/>
      <c r="M535" s="240"/>
      <c r="N535" s="241"/>
      <c r="O535" s="241"/>
      <c r="P535" s="241"/>
      <c r="Q535" s="241"/>
      <c r="R535" s="241"/>
      <c r="S535" s="241"/>
      <c r="T535" s="242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43" t="s">
        <v>208</v>
      </c>
      <c r="AU535" s="243" t="s">
        <v>81</v>
      </c>
      <c r="AV535" s="13" t="s">
        <v>79</v>
      </c>
      <c r="AW535" s="13" t="s">
        <v>33</v>
      </c>
      <c r="AX535" s="13" t="s">
        <v>72</v>
      </c>
      <c r="AY535" s="243" t="s">
        <v>196</v>
      </c>
    </row>
    <row r="536" s="13" customFormat="1">
      <c r="A536" s="13"/>
      <c r="B536" s="233"/>
      <c r="C536" s="234"/>
      <c r="D536" s="235" t="s">
        <v>208</v>
      </c>
      <c r="E536" s="236" t="s">
        <v>19</v>
      </c>
      <c r="F536" s="237" t="s">
        <v>3239</v>
      </c>
      <c r="G536" s="234"/>
      <c r="H536" s="236" t="s">
        <v>19</v>
      </c>
      <c r="I536" s="238"/>
      <c r="J536" s="234"/>
      <c r="K536" s="234"/>
      <c r="L536" s="239"/>
      <c r="M536" s="240"/>
      <c r="N536" s="241"/>
      <c r="O536" s="241"/>
      <c r="P536" s="241"/>
      <c r="Q536" s="241"/>
      <c r="R536" s="241"/>
      <c r="S536" s="241"/>
      <c r="T536" s="242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43" t="s">
        <v>208</v>
      </c>
      <c r="AU536" s="243" t="s">
        <v>81</v>
      </c>
      <c r="AV536" s="13" t="s">
        <v>79</v>
      </c>
      <c r="AW536" s="13" t="s">
        <v>33</v>
      </c>
      <c r="AX536" s="13" t="s">
        <v>72</v>
      </c>
      <c r="AY536" s="243" t="s">
        <v>196</v>
      </c>
    </row>
    <row r="537" s="13" customFormat="1">
      <c r="A537" s="13"/>
      <c r="B537" s="233"/>
      <c r="C537" s="234"/>
      <c r="D537" s="235" t="s">
        <v>208</v>
      </c>
      <c r="E537" s="236" t="s">
        <v>19</v>
      </c>
      <c r="F537" s="237" t="s">
        <v>3240</v>
      </c>
      <c r="G537" s="234"/>
      <c r="H537" s="236" t="s">
        <v>19</v>
      </c>
      <c r="I537" s="238"/>
      <c r="J537" s="234"/>
      <c r="K537" s="234"/>
      <c r="L537" s="239"/>
      <c r="M537" s="240"/>
      <c r="N537" s="241"/>
      <c r="O537" s="241"/>
      <c r="P537" s="241"/>
      <c r="Q537" s="241"/>
      <c r="R537" s="241"/>
      <c r="S537" s="241"/>
      <c r="T537" s="242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3" t="s">
        <v>208</v>
      </c>
      <c r="AU537" s="243" t="s">
        <v>81</v>
      </c>
      <c r="AV537" s="13" t="s">
        <v>79</v>
      </c>
      <c r="AW537" s="13" t="s">
        <v>33</v>
      </c>
      <c r="AX537" s="13" t="s">
        <v>72</v>
      </c>
      <c r="AY537" s="243" t="s">
        <v>196</v>
      </c>
    </row>
    <row r="538" s="13" customFormat="1">
      <c r="A538" s="13"/>
      <c r="B538" s="233"/>
      <c r="C538" s="234"/>
      <c r="D538" s="235" t="s">
        <v>208</v>
      </c>
      <c r="E538" s="236" t="s">
        <v>19</v>
      </c>
      <c r="F538" s="237" t="s">
        <v>401</v>
      </c>
      <c r="G538" s="234"/>
      <c r="H538" s="236" t="s">
        <v>19</v>
      </c>
      <c r="I538" s="238"/>
      <c r="J538" s="234"/>
      <c r="K538" s="234"/>
      <c r="L538" s="239"/>
      <c r="M538" s="240"/>
      <c r="N538" s="241"/>
      <c r="O538" s="241"/>
      <c r="P538" s="241"/>
      <c r="Q538" s="241"/>
      <c r="R538" s="241"/>
      <c r="S538" s="241"/>
      <c r="T538" s="242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3" t="s">
        <v>208</v>
      </c>
      <c r="AU538" s="243" t="s">
        <v>81</v>
      </c>
      <c r="AV538" s="13" t="s">
        <v>79</v>
      </c>
      <c r="AW538" s="13" t="s">
        <v>33</v>
      </c>
      <c r="AX538" s="13" t="s">
        <v>72</v>
      </c>
      <c r="AY538" s="243" t="s">
        <v>196</v>
      </c>
    </row>
    <row r="539" s="14" customFormat="1">
      <c r="A539" s="14"/>
      <c r="B539" s="244"/>
      <c r="C539" s="245"/>
      <c r="D539" s="235" t="s">
        <v>208</v>
      </c>
      <c r="E539" s="246" t="s">
        <v>19</v>
      </c>
      <c r="F539" s="247" t="s">
        <v>226</v>
      </c>
      <c r="G539" s="245"/>
      <c r="H539" s="248">
        <v>3</v>
      </c>
      <c r="I539" s="249"/>
      <c r="J539" s="245"/>
      <c r="K539" s="245"/>
      <c r="L539" s="250"/>
      <c r="M539" s="251"/>
      <c r="N539" s="252"/>
      <c r="O539" s="252"/>
      <c r="P539" s="252"/>
      <c r="Q539" s="252"/>
      <c r="R539" s="252"/>
      <c r="S539" s="252"/>
      <c r="T539" s="253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4" t="s">
        <v>208</v>
      </c>
      <c r="AU539" s="254" t="s">
        <v>81</v>
      </c>
      <c r="AV539" s="14" t="s">
        <v>81</v>
      </c>
      <c r="AW539" s="14" t="s">
        <v>33</v>
      </c>
      <c r="AX539" s="14" t="s">
        <v>72</v>
      </c>
      <c r="AY539" s="254" t="s">
        <v>196</v>
      </c>
    </row>
    <row r="540" s="13" customFormat="1">
      <c r="A540" s="13"/>
      <c r="B540" s="233"/>
      <c r="C540" s="234"/>
      <c r="D540" s="235" t="s">
        <v>208</v>
      </c>
      <c r="E540" s="236" t="s">
        <v>19</v>
      </c>
      <c r="F540" s="237" t="s">
        <v>3236</v>
      </c>
      <c r="G540" s="234"/>
      <c r="H540" s="236" t="s">
        <v>19</v>
      </c>
      <c r="I540" s="238"/>
      <c r="J540" s="234"/>
      <c r="K540" s="234"/>
      <c r="L540" s="239"/>
      <c r="M540" s="240"/>
      <c r="N540" s="241"/>
      <c r="O540" s="241"/>
      <c r="P540" s="241"/>
      <c r="Q540" s="241"/>
      <c r="R540" s="241"/>
      <c r="S540" s="241"/>
      <c r="T540" s="24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3" t="s">
        <v>208</v>
      </c>
      <c r="AU540" s="243" t="s">
        <v>81</v>
      </c>
      <c r="AV540" s="13" t="s">
        <v>79</v>
      </c>
      <c r="AW540" s="13" t="s">
        <v>33</v>
      </c>
      <c r="AX540" s="13" t="s">
        <v>72</v>
      </c>
      <c r="AY540" s="243" t="s">
        <v>196</v>
      </c>
    </row>
    <row r="541" s="13" customFormat="1">
      <c r="A541" s="13"/>
      <c r="B541" s="233"/>
      <c r="C541" s="234"/>
      <c r="D541" s="235" t="s">
        <v>208</v>
      </c>
      <c r="E541" s="236" t="s">
        <v>19</v>
      </c>
      <c r="F541" s="237" t="s">
        <v>3243</v>
      </c>
      <c r="G541" s="234"/>
      <c r="H541" s="236" t="s">
        <v>19</v>
      </c>
      <c r="I541" s="238"/>
      <c r="J541" s="234"/>
      <c r="K541" s="234"/>
      <c r="L541" s="239"/>
      <c r="M541" s="240"/>
      <c r="N541" s="241"/>
      <c r="O541" s="241"/>
      <c r="P541" s="241"/>
      <c r="Q541" s="241"/>
      <c r="R541" s="241"/>
      <c r="S541" s="241"/>
      <c r="T541" s="242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3" t="s">
        <v>208</v>
      </c>
      <c r="AU541" s="243" t="s">
        <v>81</v>
      </c>
      <c r="AV541" s="13" t="s">
        <v>79</v>
      </c>
      <c r="AW541" s="13" t="s">
        <v>33</v>
      </c>
      <c r="AX541" s="13" t="s">
        <v>72</v>
      </c>
      <c r="AY541" s="243" t="s">
        <v>196</v>
      </c>
    </row>
    <row r="542" s="13" customFormat="1">
      <c r="A542" s="13"/>
      <c r="B542" s="233"/>
      <c r="C542" s="234"/>
      <c r="D542" s="235" t="s">
        <v>208</v>
      </c>
      <c r="E542" s="236" t="s">
        <v>19</v>
      </c>
      <c r="F542" s="237" t="s">
        <v>3244</v>
      </c>
      <c r="G542" s="234"/>
      <c r="H542" s="236" t="s">
        <v>19</v>
      </c>
      <c r="I542" s="238"/>
      <c r="J542" s="234"/>
      <c r="K542" s="234"/>
      <c r="L542" s="239"/>
      <c r="M542" s="240"/>
      <c r="N542" s="241"/>
      <c r="O542" s="241"/>
      <c r="P542" s="241"/>
      <c r="Q542" s="241"/>
      <c r="R542" s="241"/>
      <c r="S542" s="241"/>
      <c r="T542" s="242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43" t="s">
        <v>208</v>
      </c>
      <c r="AU542" s="243" t="s">
        <v>81</v>
      </c>
      <c r="AV542" s="13" t="s">
        <v>79</v>
      </c>
      <c r="AW542" s="13" t="s">
        <v>33</v>
      </c>
      <c r="AX542" s="13" t="s">
        <v>72</v>
      </c>
      <c r="AY542" s="243" t="s">
        <v>196</v>
      </c>
    </row>
    <row r="543" s="13" customFormat="1">
      <c r="A543" s="13"/>
      <c r="B543" s="233"/>
      <c r="C543" s="234"/>
      <c r="D543" s="235" t="s">
        <v>208</v>
      </c>
      <c r="E543" s="236" t="s">
        <v>19</v>
      </c>
      <c r="F543" s="237" t="s">
        <v>401</v>
      </c>
      <c r="G543" s="234"/>
      <c r="H543" s="236" t="s">
        <v>19</v>
      </c>
      <c r="I543" s="238"/>
      <c r="J543" s="234"/>
      <c r="K543" s="234"/>
      <c r="L543" s="239"/>
      <c r="M543" s="240"/>
      <c r="N543" s="241"/>
      <c r="O543" s="241"/>
      <c r="P543" s="241"/>
      <c r="Q543" s="241"/>
      <c r="R543" s="241"/>
      <c r="S543" s="241"/>
      <c r="T543" s="242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43" t="s">
        <v>208</v>
      </c>
      <c r="AU543" s="243" t="s">
        <v>81</v>
      </c>
      <c r="AV543" s="13" t="s">
        <v>79</v>
      </c>
      <c r="AW543" s="13" t="s">
        <v>33</v>
      </c>
      <c r="AX543" s="13" t="s">
        <v>72</v>
      </c>
      <c r="AY543" s="243" t="s">
        <v>196</v>
      </c>
    </row>
    <row r="544" s="14" customFormat="1">
      <c r="A544" s="14"/>
      <c r="B544" s="244"/>
      <c r="C544" s="245"/>
      <c r="D544" s="235" t="s">
        <v>208</v>
      </c>
      <c r="E544" s="246" t="s">
        <v>19</v>
      </c>
      <c r="F544" s="247" t="s">
        <v>81</v>
      </c>
      <c r="G544" s="245"/>
      <c r="H544" s="248">
        <v>2</v>
      </c>
      <c r="I544" s="249"/>
      <c r="J544" s="245"/>
      <c r="K544" s="245"/>
      <c r="L544" s="250"/>
      <c r="M544" s="251"/>
      <c r="N544" s="252"/>
      <c r="O544" s="252"/>
      <c r="P544" s="252"/>
      <c r="Q544" s="252"/>
      <c r="R544" s="252"/>
      <c r="S544" s="252"/>
      <c r="T544" s="253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4" t="s">
        <v>208</v>
      </c>
      <c r="AU544" s="254" t="s">
        <v>81</v>
      </c>
      <c r="AV544" s="14" t="s">
        <v>81</v>
      </c>
      <c r="AW544" s="14" t="s">
        <v>33</v>
      </c>
      <c r="AX544" s="14" t="s">
        <v>72</v>
      </c>
      <c r="AY544" s="254" t="s">
        <v>196</v>
      </c>
    </row>
    <row r="545" s="13" customFormat="1">
      <c r="A545" s="13"/>
      <c r="B545" s="233"/>
      <c r="C545" s="234"/>
      <c r="D545" s="235" t="s">
        <v>208</v>
      </c>
      <c r="E545" s="236" t="s">
        <v>19</v>
      </c>
      <c r="F545" s="237" t="s">
        <v>3236</v>
      </c>
      <c r="G545" s="234"/>
      <c r="H545" s="236" t="s">
        <v>19</v>
      </c>
      <c r="I545" s="238"/>
      <c r="J545" s="234"/>
      <c r="K545" s="234"/>
      <c r="L545" s="239"/>
      <c r="M545" s="240"/>
      <c r="N545" s="241"/>
      <c r="O545" s="241"/>
      <c r="P545" s="241"/>
      <c r="Q545" s="241"/>
      <c r="R545" s="241"/>
      <c r="S545" s="241"/>
      <c r="T545" s="242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43" t="s">
        <v>208</v>
      </c>
      <c r="AU545" s="243" t="s">
        <v>81</v>
      </c>
      <c r="AV545" s="13" t="s">
        <v>79</v>
      </c>
      <c r="AW545" s="13" t="s">
        <v>33</v>
      </c>
      <c r="AX545" s="13" t="s">
        <v>72</v>
      </c>
      <c r="AY545" s="243" t="s">
        <v>196</v>
      </c>
    </row>
    <row r="546" s="13" customFormat="1">
      <c r="A546" s="13"/>
      <c r="B546" s="233"/>
      <c r="C546" s="234"/>
      <c r="D546" s="235" t="s">
        <v>208</v>
      </c>
      <c r="E546" s="236" t="s">
        <v>19</v>
      </c>
      <c r="F546" s="237" t="s">
        <v>3245</v>
      </c>
      <c r="G546" s="234"/>
      <c r="H546" s="236" t="s">
        <v>19</v>
      </c>
      <c r="I546" s="238"/>
      <c r="J546" s="234"/>
      <c r="K546" s="234"/>
      <c r="L546" s="239"/>
      <c r="M546" s="240"/>
      <c r="N546" s="241"/>
      <c r="O546" s="241"/>
      <c r="P546" s="241"/>
      <c r="Q546" s="241"/>
      <c r="R546" s="241"/>
      <c r="S546" s="241"/>
      <c r="T546" s="242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43" t="s">
        <v>208</v>
      </c>
      <c r="AU546" s="243" t="s">
        <v>81</v>
      </c>
      <c r="AV546" s="13" t="s">
        <v>79</v>
      </c>
      <c r="AW546" s="13" t="s">
        <v>33</v>
      </c>
      <c r="AX546" s="13" t="s">
        <v>72</v>
      </c>
      <c r="AY546" s="243" t="s">
        <v>196</v>
      </c>
    </row>
    <row r="547" s="13" customFormat="1">
      <c r="A547" s="13"/>
      <c r="B547" s="233"/>
      <c r="C547" s="234"/>
      <c r="D547" s="235" t="s">
        <v>208</v>
      </c>
      <c r="E547" s="236" t="s">
        <v>19</v>
      </c>
      <c r="F547" s="237" t="s">
        <v>3246</v>
      </c>
      <c r="G547" s="234"/>
      <c r="H547" s="236" t="s">
        <v>19</v>
      </c>
      <c r="I547" s="238"/>
      <c r="J547" s="234"/>
      <c r="K547" s="234"/>
      <c r="L547" s="239"/>
      <c r="M547" s="240"/>
      <c r="N547" s="241"/>
      <c r="O547" s="241"/>
      <c r="P547" s="241"/>
      <c r="Q547" s="241"/>
      <c r="R547" s="241"/>
      <c r="S547" s="241"/>
      <c r="T547" s="242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3" t="s">
        <v>208</v>
      </c>
      <c r="AU547" s="243" t="s">
        <v>81</v>
      </c>
      <c r="AV547" s="13" t="s">
        <v>79</v>
      </c>
      <c r="AW547" s="13" t="s">
        <v>33</v>
      </c>
      <c r="AX547" s="13" t="s">
        <v>72</v>
      </c>
      <c r="AY547" s="243" t="s">
        <v>196</v>
      </c>
    </row>
    <row r="548" s="13" customFormat="1">
      <c r="A548" s="13"/>
      <c r="B548" s="233"/>
      <c r="C548" s="234"/>
      <c r="D548" s="235" t="s">
        <v>208</v>
      </c>
      <c r="E548" s="236" t="s">
        <v>19</v>
      </c>
      <c r="F548" s="237" t="s">
        <v>401</v>
      </c>
      <c r="G548" s="234"/>
      <c r="H548" s="236" t="s">
        <v>19</v>
      </c>
      <c r="I548" s="238"/>
      <c r="J548" s="234"/>
      <c r="K548" s="234"/>
      <c r="L548" s="239"/>
      <c r="M548" s="240"/>
      <c r="N548" s="241"/>
      <c r="O548" s="241"/>
      <c r="P548" s="241"/>
      <c r="Q548" s="241"/>
      <c r="R548" s="241"/>
      <c r="S548" s="241"/>
      <c r="T548" s="242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3" t="s">
        <v>208</v>
      </c>
      <c r="AU548" s="243" t="s">
        <v>81</v>
      </c>
      <c r="AV548" s="13" t="s">
        <v>79</v>
      </c>
      <c r="AW548" s="13" t="s">
        <v>33</v>
      </c>
      <c r="AX548" s="13" t="s">
        <v>72</v>
      </c>
      <c r="AY548" s="243" t="s">
        <v>196</v>
      </c>
    </row>
    <row r="549" s="14" customFormat="1">
      <c r="A549" s="14"/>
      <c r="B549" s="244"/>
      <c r="C549" s="245"/>
      <c r="D549" s="235" t="s">
        <v>208</v>
      </c>
      <c r="E549" s="246" t="s">
        <v>19</v>
      </c>
      <c r="F549" s="247" t="s">
        <v>79</v>
      </c>
      <c r="G549" s="245"/>
      <c r="H549" s="248">
        <v>1</v>
      </c>
      <c r="I549" s="249"/>
      <c r="J549" s="245"/>
      <c r="K549" s="245"/>
      <c r="L549" s="250"/>
      <c r="M549" s="251"/>
      <c r="N549" s="252"/>
      <c r="O549" s="252"/>
      <c r="P549" s="252"/>
      <c r="Q549" s="252"/>
      <c r="R549" s="252"/>
      <c r="S549" s="252"/>
      <c r="T549" s="253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4" t="s">
        <v>208</v>
      </c>
      <c r="AU549" s="254" t="s">
        <v>81</v>
      </c>
      <c r="AV549" s="14" t="s">
        <v>81</v>
      </c>
      <c r="AW549" s="14" t="s">
        <v>33</v>
      </c>
      <c r="AX549" s="14" t="s">
        <v>72</v>
      </c>
      <c r="AY549" s="254" t="s">
        <v>196</v>
      </c>
    </row>
    <row r="550" s="13" customFormat="1">
      <c r="A550" s="13"/>
      <c r="B550" s="233"/>
      <c r="C550" s="234"/>
      <c r="D550" s="235" t="s">
        <v>208</v>
      </c>
      <c r="E550" s="236" t="s">
        <v>19</v>
      </c>
      <c r="F550" s="237" t="s">
        <v>3236</v>
      </c>
      <c r="G550" s="234"/>
      <c r="H550" s="236" t="s">
        <v>19</v>
      </c>
      <c r="I550" s="238"/>
      <c r="J550" s="234"/>
      <c r="K550" s="234"/>
      <c r="L550" s="239"/>
      <c r="M550" s="240"/>
      <c r="N550" s="241"/>
      <c r="O550" s="241"/>
      <c r="P550" s="241"/>
      <c r="Q550" s="241"/>
      <c r="R550" s="241"/>
      <c r="S550" s="241"/>
      <c r="T550" s="242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3" t="s">
        <v>208</v>
      </c>
      <c r="AU550" s="243" t="s">
        <v>81</v>
      </c>
      <c r="AV550" s="13" t="s">
        <v>79</v>
      </c>
      <c r="AW550" s="13" t="s">
        <v>33</v>
      </c>
      <c r="AX550" s="13" t="s">
        <v>72</v>
      </c>
      <c r="AY550" s="243" t="s">
        <v>196</v>
      </c>
    </row>
    <row r="551" s="13" customFormat="1">
      <c r="A551" s="13"/>
      <c r="B551" s="233"/>
      <c r="C551" s="234"/>
      <c r="D551" s="235" t="s">
        <v>208</v>
      </c>
      <c r="E551" s="236" t="s">
        <v>19</v>
      </c>
      <c r="F551" s="237" t="s">
        <v>3247</v>
      </c>
      <c r="G551" s="234"/>
      <c r="H551" s="236" t="s">
        <v>19</v>
      </c>
      <c r="I551" s="238"/>
      <c r="J551" s="234"/>
      <c r="K551" s="234"/>
      <c r="L551" s="239"/>
      <c r="M551" s="240"/>
      <c r="N551" s="241"/>
      <c r="O551" s="241"/>
      <c r="P551" s="241"/>
      <c r="Q551" s="241"/>
      <c r="R551" s="241"/>
      <c r="S551" s="241"/>
      <c r="T551" s="24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3" t="s">
        <v>208</v>
      </c>
      <c r="AU551" s="243" t="s">
        <v>81</v>
      </c>
      <c r="AV551" s="13" t="s">
        <v>79</v>
      </c>
      <c r="AW551" s="13" t="s">
        <v>33</v>
      </c>
      <c r="AX551" s="13" t="s">
        <v>72</v>
      </c>
      <c r="AY551" s="243" t="s">
        <v>196</v>
      </c>
    </row>
    <row r="552" s="13" customFormat="1">
      <c r="A552" s="13"/>
      <c r="B552" s="233"/>
      <c r="C552" s="234"/>
      <c r="D552" s="235" t="s">
        <v>208</v>
      </c>
      <c r="E552" s="236" t="s">
        <v>19</v>
      </c>
      <c r="F552" s="237" t="s">
        <v>3248</v>
      </c>
      <c r="G552" s="234"/>
      <c r="H552" s="236" t="s">
        <v>19</v>
      </c>
      <c r="I552" s="238"/>
      <c r="J552" s="234"/>
      <c r="K552" s="234"/>
      <c r="L552" s="239"/>
      <c r="M552" s="240"/>
      <c r="N552" s="241"/>
      <c r="O552" s="241"/>
      <c r="P552" s="241"/>
      <c r="Q552" s="241"/>
      <c r="R552" s="241"/>
      <c r="S552" s="241"/>
      <c r="T552" s="242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43" t="s">
        <v>208</v>
      </c>
      <c r="AU552" s="243" t="s">
        <v>81</v>
      </c>
      <c r="AV552" s="13" t="s">
        <v>79</v>
      </c>
      <c r="AW552" s="13" t="s">
        <v>33</v>
      </c>
      <c r="AX552" s="13" t="s">
        <v>72</v>
      </c>
      <c r="AY552" s="243" t="s">
        <v>196</v>
      </c>
    </row>
    <row r="553" s="14" customFormat="1">
      <c r="A553" s="14"/>
      <c r="B553" s="244"/>
      <c r="C553" s="245"/>
      <c r="D553" s="235" t="s">
        <v>208</v>
      </c>
      <c r="E553" s="246" t="s">
        <v>19</v>
      </c>
      <c r="F553" s="247" t="s">
        <v>81</v>
      </c>
      <c r="G553" s="245"/>
      <c r="H553" s="248">
        <v>2</v>
      </c>
      <c r="I553" s="249"/>
      <c r="J553" s="245"/>
      <c r="K553" s="245"/>
      <c r="L553" s="250"/>
      <c r="M553" s="251"/>
      <c r="N553" s="252"/>
      <c r="O553" s="252"/>
      <c r="P553" s="252"/>
      <c r="Q553" s="252"/>
      <c r="R553" s="252"/>
      <c r="S553" s="252"/>
      <c r="T553" s="253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T553" s="254" t="s">
        <v>208</v>
      </c>
      <c r="AU553" s="254" t="s">
        <v>81</v>
      </c>
      <c r="AV553" s="14" t="s">
        <v>81</v>
      </c>
      <c r="AW553" s="14" t="s">
        <v>33</v>
      </c>
      <c r="AX553" s="14" t="s">
        <v>72</v>
      </c>
      <c r="AY553" s="254" t="s">
        <v>196</v>
      </c>
    </row>
    <row r="554" s="13" customFormat="1">
      <c r="A554" s="13"/>
      <c r="B554" s="233"/>
      <c r="C554" s="234"/>
      <c r="D554" s="235" t="s">
        <v>208</v>
      </c>
      <c r="E554" s="236" t="s">
        <v>19</v>
      </c>
      <c r="F554" s="237" t="s">
        <v>3236</v>
      </c>
      <c r="G554" s="234"/>
      <c r="H554" s="236" t="s">
        <v>19</v>
      </c>
      <c r="I554" s="238"/>
      <c r="J554" s="234"/>
      <c r="K554" s="234"/>
      <c r="L554" s="239"/>
      <c r="M554" s="240"/>
      <c r="N554" s="241"/>
      <c r="O554" s="241"/>
      <c r="P554" s="241"/>
      <c r="Q554" s="241"/>
      <c r="R554" s="241"/>
      <c r="S554" s="241"/>
      <c r="T554" s="24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43" t="s">
        <v>208</v>
      </c>
      <c r="AU554" s="243" t="s">
        <v>81</v>
      </c>
      <c r="AV554" s="13" t="s">
        <v>79</v>
      </c>
      <c r="AW554" s="13" t="s">
        <v>33</v>
      </c>
      <c r="AX554" s="13" t="s">
        <v>72</v>
      </c>
      <c r="AY554" s="243" t="s">
        <v>196</v>
      </c>
    </row>
    <row r="555" s="13" customFormat="1">
      <c r="A555" s="13"/>
      <c r="B555" s="233"/>
      <c r="C555" s="234"/>
      <c r="D555" s="235" t="s">
        <v>208</v>
      </c>
      <c r="E555" s="236" t="s">
        <v>19</v>
      </c>
      <c r="F555" s="237" t="s">
        <v>3249</v>
      </c>
      <c r="G555" s="234"/>
      <c r="H555" s="236" t="s">
        <v>19</v>
      </c>
      <c r="I555" s="238"/>
      <c r="J555" s="234"/>
      <c r="K555" s="234"/>
      <c r="L555" s="239"/>
      <c r="M555" s="240"/>
      <c r="N555" s="241"/>
      <c r="O555" s="241"/>
      <c r="P555" s="241"/>
      <c r="Q555" s="241"/>
      <c r="R555" s="241"/>
      <c r="S555" s="241"/>
      <c r="T555" s="242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43" t="s">
        <v>208</v>
      </c>
      <c r="AU555" s="243" t="s">
        <v>81</v>
      </c>
      <c r="AV555" s="13" t="s">
        <v>79</v>
      </c>
      <c r="AW555" s="13" t="s">
        <v>33</v>
      </c>
      <c r="AX555" s="13" t="s">
        <v>72</v>
      </c>
      <c r="AY555" s="243" t="s">
        <v>196</v>
      </c>
    </row>
    <row r="556" s="13" customFormat="1">
      <c r="A556" s="13"/>
      <c r="B556" s="233"/>
      <c r="C556" s="234"/>
      <c r="D556" s="235" t="s">
        <v>208</v>
      </c>
      <c r="E556" s="236" t="s">
        <v>19</v>
      </c>
      <c r="F556" s="237" t="s">
        <v>3250</v>
      </c>
      <c r="G556" s="234"/>
      <c r="H556" s="236" t="s">
        <v>19</v>
      </c>
      <c r="I556" s="238"/>
      <c r="J556" s="234"/>
      <c r="K556" s="234"/>
      <c r="L556" s="239"/>
      <c r="M556" s="240"/>
      <c r="N556" s="241"/>
      <c r="O556" s="241"/>
      <c r="P556" s="241"/>
      <c r="Q556" s="241"/>
      <c r="R556" s="241"/>
      <c r="S556" s="241"/>
      <c r="T556" s="24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43" t="s">
        <v>208</v>
      </c>
      <c r="AU556" s="243" t="s">
        <v>81</v>
      </c>
      <c r="AV556" s="13" t="s">
        <v>79</v>
      </c>
      <c r="AW556" s="13" t="s">
        <v>33</v>
      </c>
      <c r="AX556" s="13" t="s">
        <v>72</v>
      </c>
      <c r="AY556" s="243" t="s">
        <v>196</v>
      </c>
    </row>
    <row r="557" s="14" customFormat="1">
      <c r="A557" s="14"/>
      <c r="B557" s="244"/>
      <c r="C557" s="245"/>
      <c r="D557" s="235" t="s">
        <v>208</v>
      </c>
      <c r="E557" s="246" t="s">
        <v>19</v>
      </c>
      <c r="F557" s="247" t="s">
        <v>79</v>
      </c>
      <c r="G557" s="245"/>
      <c r="H557" s="248">
        <v>1</v>
      </c>
      <c r="I557" s="249"/>
      <c r="J557" s="245"/>
      <c r="K557" s="245"/>
      <c r="L557" s="250"/>
      <c r="M557" s="251"/>
      <c r="N557" s="252"/>
      <c r="O557" s="252"/>
      <c r="P557" s="252"/>
      <c r="Q557" s="252"/>
      <c r="R557" s="252"/>
      <c r="S557" s="252"/>
      <c r="T557" s="253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T557" s="254" t="s">
        <v>208</v>
      </c>
      <c r="AU557" s="254" t="s">
        <v>81</v>
      </c>
      <c r="AV557" s="14" t="s">
        <v>81</v>
      </c>
      <c r="AW557" s="14" t="s">
        <v>33</v>
      </c>
      <c r="AX557" s="14" t="s">
        <v>72</v>
      </c>
      <c r="AY557" s="254" t="s">
        <v>196</v>
      </c>
    </row>
    <row r="558" s="13" customFormat="1">
      <c r="A558" s="13"/>
      <c r="B558" s="233"/>
      <c r="C558" s="234"/>
      <c r="D558" s="235" t="s">
        <v>208</v>
      </c>
      <c r="E558" s="236" t="s">
        <v>19</v>
      </c>
      <c r="F558" s="237" t="s">
        <v>3236</v>
      </c>
      <c r="G558" s="234"/>
      <c r="H558" s="236" t="s">
        <v>19</v>
      </c>
      <c r="I558" s="238"/>
      <c r="J558" s="234"/>
      <c r="K558" s="234"/>
      <c r="L558" s="239"/>
      <c r="M558" s="240"/>
      <c r="N558" s="241"/>
      <c r="O558" s="241"/>
      <c r="P558" s="241"/>
      <c r="Q558" s="241"/>
      <c r="R558" s="241"/>
      <c r="S558" s="241"/>
      <c r="T558" s="242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3" t="s">
        <v>208</v>
      </c>
      <c r="AU558" s="243" t="s">
        <v>81</v>
      </c>
      <c r="AV558" s="13" t="s">
        <v>79</v>
      </c>
      <c r="AW558" s="13" t="s">
        <v>33</v>
      </c>
      <c r="AX558" s="13" t="s">
        <v>72</v>
      </c>
      <c r="AY558" s="243" t="s">
        <v>196</v>
      </c>
    </row>
    <row r="559" s="13" customFormat="1">
      <c r="A559" s="13"/>
      <c r="B559" s="233"/>
      <c r="C559" s="234"/>
      <c r="D559" s="235" t="s">
        <v>208</v>
      </c>
      <c r="E559" s="236" t="s">
        <v>19</v>
      </c>
      <c r="F559" s="237" t="s">
        <v>3251</v>
      </c>
      <c r="G559" s="234"/>
      <c r="H559" s="236" t="s">
        <v>19</v>
      </c>
      <c r="I559" s="238"/>
      <c r="J559" s="234"/>
      <c r="K559" s="234"/>
      <c r="L559" s="239"/>
      <c r="M559" s="240"/>
      <c r="N559" s="241"/>
      <c r="O559" s="241"/>
      <c r="P559" s="241"/>
      <c r="Q559" s="241"/>
      <c r="R559" s="241"/>
      <c r="S559" s="241"/>
      <c r="T559" s="242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43" t="s">
        <v>208</v>
      </c>
      <c r="AU559" s="243" t="s">
        <v>81</v>
      </c>
      <c r="AV559" s="13" t="s">
        <v>79</v>
      </c>
      <c r="AW559" s="13" t="s">
        <v>33</v>
      </c>
      <c r="AX559" s="13" t="s">
        <v>72</v>
      </c>
      <c r="AY559" s="243" t="s">
        <v>196</v>
      </c>
    </row>
    <row r="560" s="13" customFormat="1">
      <c r="A560" s="13"/>
      <c r="B560" s="233"/>
      <c r="C560" s="234"/>
      <c r="D560" s="235" t="s">
        <v>208</v>
      </c>
      <c r="E560" s="236" t="s">
        <v>19</v>
      </c>
      <c r="F560" s="237" t="s">
        <v>3252</v>
      </c>
      <c r="G560" s="234"/>
      <c r="H560" s="236" t="s">
        <v>19</v>
      </c>
      <c r="I560" s="238"/>
      <c r="J560" s="234"/>
      <c r="K560" s="234"/>
      <c r="L560" s="239"/>
      <c r="M560" s="240"/>
      <c r="N560" s="241"/>
      <c r="O560" s="241"/>
      <c r="P560" s="241"/>
      <c r="Q560" s="241"/>
      <c r="R560" s="241"/>
      <c r="S560" s="241"/>
      <c r="T560" s="242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43" t="s">
        <v>208</v>
      </c>
      <c r="AU560" s="243" t="s">
        <v>81</v>
      </c>
      <c r="AV560" s="13" t="s">
        <v>79</v>
      </c>
      <c r="AW560" s="13" t="s">
        <v>33</v>
      </c>
      <c r="AX560" s="13" t="s">
        <v>72</v>
      </c>
      <c r="AY560" s="243" t="s">
        <v>196</v>
      </c>
    </row>
    <row r="561" s="14" customFormat="1">
      <c r="A561" s="14"/>
      <c r="B561" s="244"/>
      <c r="C561" s="245"/>
      <c r="D561" s="235" t="s">
        <v>208</v>
      </c>
      <c r="E561" s="246" t="s">
        <v>19</v>
      </c>
      <c r="F561" s="247" t="s">
        <v>81</v>
      </c>
      <c r="G561" s="245"/>
      <c r="H561" s="248">
        <v>2</v>
      </c>
      <c r="I561" s="249"/>
      <c r="J561" s="245"/>
      <c r="K561" s="245"/>
      <c r="L561" s="250"/>
      <c r="M561" s="251"/>
      <c r="N561" s="252"/>
      <c r="O561" s="252"/>
      <c r="P561" s="252"/>
      <c r="Q561" s="252"/>
      <c r="R561" s="252"/>
      <c r="S561" s="252"/>
      <c r="T561" s="253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4" t="s">
        <v>208</v>
      </c>
      <c r="AU561" s="254" t="s">
        <v>81</v>
      </c>
      <c r="AV561" s="14" t="s">
        <v>81</v>
      </c>
      <c r="AW561" s="14" t="s">
        <v>33</v>
      </c>
      <c r="AX561" s="14" t="s">
        <v>72</v>
      </c>
      <c r="AY561" s="254" t="s">
        <v>196</v>
      </c>
    </row>
    <row r="562" s="13" customFormat="1">
      <c r="A562" s="13"/>
      <c r="B562" s="233"/>
      <c r="C562" s="234"/>
      <c r="D562" s="235" t="s">
        <v>208</v>
      </c>
      <c r="E562" s="236" t="s">
        <v>19</v>
      </c>
      <c r="F562" s="237" t="s">
        <v>3236</v>
      </c>
      <c r="G562" s="234"/>
      <c r="H562" s="236" t="s">
        <v>19</v>
      </c>
      <c r="I562" s="238"/>
      <c r="J562" s="234"/>
      <c r="K562" s="234"/>
      <c r="L562" s="239"/>
      <c r="M562" s="240"/>
      <c r="N562" s="241"/>
      <c r="O562" s="241"/>
      <c r="P562" s="241"/>
      <c r="Q562" s="241"/>
      <c r="R562" s="241"/>
      <c r="S562" s="241"/>
      <c r="T562" s="24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3" t="s">
        <v>208</v>
      </c>
      <c r="AU562" s="243" t="s">
        <v>81</v>
      </c>
      <c r="AV562" s="13" t="s">
        <v>79</v>
      </c>
      <c r="AW562" s="13" t="s">
        <v>33</v>
      </c>
      <c r="AX562" s="13" t="s">
        <v>72</v>
      </c>
      <c r="AY562" s="243" t="s">
        <v>196</v>
      </c>
    </row>
    <row r="563" s="13" customFormat="1">
      <c r="A563" s="13"/>
      <c r="B563" s="233"/>
      <c r="C563" s="234"/>
      <c r="D563" s="235" t="s">
        <v>208</v>
      </c>
      <c r="E563" s="236" t="s">
        <v>19</v>
      </c>
      <c r="F563" s="237" t="s">
        <v>3253</v>
      </c>
      <c r="G563" s="234"/>
      <c r="H563" s="236" t="s">
        <v>19</v>
      </c>
      <c r="I563" s="238"/>
      <c r="J563" s="234"/>
      <c r="K563" s="234"/>
      <c r="L563" s="239"/>
      <c r="M563" s="240"/>
      <c r="N563" s="241"/>
      <c r="O563" s="241"/>
      <c r="P563" s="241"/>
      <c r="Q563" s="241"/>
      <c r="R563" s="241"/>
      <c r="S563" s="241"/>
      <c r="T563" s="242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3" t="s">
        <v>208</v>
      </c>
      <c r="AU563" s="243" t="s">
        <v>81</v>
      </c>
      <c r="AV563" s="13" t="s">
        <v>79</v>
      </c>
      <c r="AW563" s="13" t="s">
        <v>33</v>
      </c>
      <c r="AX563" s="13" t="s">
        <v>72</v>
      </c>
      <c r="AY563" s="243" t="s">
        <v>196</v>
      </c>
    </row>
    <row r="564" s="13" customFormat="1">
      <c r="A564" s="13"/>
      <c r="B564" s="233"/>
      <c r="C564" s="234"/>
      <c r="D564" s="235" t="s">
        <v>208</v>
      </c>
      <c r="E564" s="236" t="s">
        <v>19</v>
      </c>
      <c r="F564" s="237" t="s">
        <v>3254</v>
      </c>
      <c r="G564" s="234"/>
      <c r="H564" s="236" t="s">
        <v>19</v>
      </c>
      <c r="I564" s="238"/>
      <c r="J564" s="234"/>
      <c r="K564" s="234"/>
      <c r="L564" s="239"/>
      <c r="M564" s="240"/>
      <c r="N564" s="241"/>
      <c r="O564" s="241"/>
      <c r="P564" s="241"/>
      <c r="Q564" s="241"/>
      <c r="R564" s="241"/>
      <c r="S564" s="241"/>
      <c r="T564" s="242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3" t="s">
        <v>208</v>
      </c>
      <c r="AU564" s="243" t="s">
        <v>81</v>
      </c>
      <c r="AV564" s="13" t="s">
        <v>79</v>
      </c>
      <c r="AW564" s="13" t="s">
        <v>33</v>
      </c>
      <c r="AX564" s="13" t="s">
        <v>72</v>
      </c>
      <c r="AY564" s="243" t="s">
        <v>196</v>
      </c>
    </row>
    <row r="565" s="14" customFormat="1">
      <c r="A565" s="14"/>
      <c r="B565" s="244"/>
      <c r="C565" s="245"/>
      <c r="D565" s="235" t="s">
        <v>208</v>
      </c>
      <c r="E565" s="246" t="s">
        <v>19</v>
      </c>
      <c r="F565" s="247" t="s">
        <v>204</v>
      </c>
      <c r="G565" s="245"/>
      <c r="H565" s="248">
        <v>4</v>
      </c>
      <c r="I565" s="249"/>
      <c r="J565" s="245"/>
      <c r="K565" s="245"/>
      <c r="L565" s="250"/>
      <c r="M565" s="251"/>
      <c r="N565" s="252"/>
      <c r="O565" s="252"/>
      <c r="P565" s="252"/>
      <c r="Q565" s="252"/>
      <c r="R565" s="252"/>
      <c r="S565" s="252"/>
      <c r="T565" s="253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4" t="s">
        <v>208</v>
      </c>
      <c r="AU565" s="254" t="s">
        <v>81</v>
      </c>
      <c r="AV565" s="14" t="s">
        <v>81</v>
      </c>
      <c r="AW565" s="14" t="s">
        <v>33</v>
      </c>
      <c r="AX565" s="14" t="s">
        <v>72</v>
      </c>
      <c r="AY565" s="254" t="s">
        <v>196</v>
      </c>
    </row>
    <row r="566" s="16" customFormat="1">
      <c r="A566" s="16"/>
      <c r="B566" s="266"/>
      <c r="C566" s="267"/>
      <c r="D566" s="235" t="s">
        <v>208</v>
      </c>
      <c r="E566" s="268" t="s">
        <v>19</v>
      </c>
      <c r="F566" s="269" t="s">
        <v>3319</v>
      </c>
      <c r="G566" s="267"/>
      <c r="H566" s="270">
        <v>61</v>
      </c>
      <c r="I566" s="271"/>
      <c r="J566" s="267"/>
      <c r="K566" s="267"/>
      <c r="L566" s="272"/>
      <c r="M566" s="273"/>
      <c r="N566" s="274"/>
      <c r="O566" s="274"/>
      <c r="P566" s="274"/>
      <c r="Q566" s="274"/>
      <c r="R566" s="274"/>
      <c r="S566" s="274"/>
      <c r="T566" s="275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T566" s="276" t="s">
        <v>208</v>
      </c>
      <c r="AU566" s="276" t="s">
        <v>81</v>
      </c>
      <c r="AV566" s="16" t="s">
        <v>226</v>
      </c>
      <c r="AW566" s="16" t="s">
        <v>33</v>
      </c>
      <c r="AX566" s="16" t="s">
        <v>72</v>
      </c>
      <c r="AY566" s="276" t="s">
        <v>196</v>
      </c>
    </row>
    <row r="567" s="13" customFormat="1">
      <c r="A567" s="13"/>
      <c r="B567" s="233"/>
      <c r="C567" s="234"/>
      <c r="D567" s="235" t="s">
        <v>208</v>
      </c>
      <c r="E567" s="236" t="s">
        <v>19</v>
      </c>
      <c r="F567" s="237" t="s">
        <v>3317</v>
      </c>
      <c r="G567" s="234"/>
      <c r="H567" s="236" t="s">
        <v>19</v>
      </c>
      <c r="I567" s="238"/>
      <c r="J567" s="234"/>
      <c r="K567" s="234"/>
      <c r="L567" s="239"/>
      <c r="M567" s="240"/>
      <c r="N567" s="241"/>
      <c r="O567" s="241"/>
      <c r="P567" s="241"/>
      <c r="Q567" s="241"/>
      <c r="R567" s="241"/>
      <c r="S567" s="241"/>
      <c r="T567" s="24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3" t="s">
        <v>208</v>
      </c>
      <c r="AU567" s="243" t="s">
        <v>81</v>
      </c>
      <c r="AV567" s="13" t="s">
        <v>79</v>
      </c>
      <c r="AW567" s="13" t="s">
        <v>33</v>
      </c>
      <c r="AX567" s="13" t="s">
        <v>72</v>
      </c>
      <c r="AY567" s="243" t="s">
        <v>196</v>
      </c>
    </row>
    <row r="568" s="13" customFormat="1">
      <c r="A568" s="13"/>
      <c r="B568" s="233"/>
      <c r="C568" s="234"/>
      <c r="D568" s="235" t="s">
        <v>208</v>
      </c>
      <c r="E568" s="236" t="s">
        <v>19</v>
      </c>
      <c r="F568" s="237" t="s">
        <v>3318</v>
      </c>
      <c r="G568" s="234"/>
      <c r="H568" s="236" t="s">
        <v>19</v>
      </c>
      <c r="I568" s="238"/>
      <c r="J568" s="234"/>
      <c r="K568" s="234"/>
      <c r="L568" s="239"/>
      <c r="M568" s="240"/>
      <c r="N568" s="241"/>
      <c r="O568" s="241"/>
      <c r="P568" s="241"/>
      <c r="Q568" s="241"/>
      <c r="R568" s="241"/>
      <c r="S568" s="241"/>
      <c r="T568" s="24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3" t="s">
        <v>208</v>
      </c>
      <c r="AU568" s="243" t="s">
        <v>81</v>
      </c>
      <c r="AV568" s="13" t="s">
        <v>79</v>
      </c>
      <c r="AW568" s="13" t="s">
        <v>33</v>
      </c>
      <c r="AX568" s="13" t="s">
        <v>72</v>
      </c>
      <c r="AY568" s="243" t="s">
        <v>196</v>
      </c>
    </row>
    <row r="569" s="13" customFormat="1">
      <c r="A569" s="13"/>
      <c r="B569" s="233"/>
      <c r="C569" s="234"/>
      <c r="D569" s="235" t="s">
        <v>208</v>
      </c>
      <c r="E569" s="236" t="s">
        <v>19</v>
      </c>
      <c r="F569" s="237" t="s">
        <v>3320</v>
      </c>
      <c r="G569" s="234"/>
      <c r="H569" s="236" t="s">
        <v>19</v>
      </c>
      <c r="I569" s="238"/>
      <c r="J569" s="234"/>
      <c r="K569" s="234"/>
      <c r="L569" s="239"/>
      <c r="M569" s="240"/>
      <c r="N569" s="241"/>
      <c r="O569" s="241"/>
      <c r="P569" s="241"/>
      <c r="Q569" s="241"/>
      <c r="R569" s="241"/>
      <c r="S569" s="241"/>
      <c r="T569" s="242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3" t="s">
        <v>208</v>
      </c>
      <c r="AU569" s="243" t="s">
        <v>81</v>
      </c>
      <c r="AV569" s="13" t="s">
        <v>79</v>
      </c>
      <c r="AW569" s="13" t="s">
        <v>33</v>
      </c>
      <c r="AX569" s="13" t="s">
        <v>72</v>
      </c>
      <c r="AY569" s="243" t="s">
        <v>196</v>
      </c>
    </row>
    <row r="570" s="14" customFormat="1">
      <c r="A570" s="14"/>
      <c r="B570" s="244"/>
      <c r="C570" s="245"/>
      <c r="D570" s="235" t="s">
        <v>208</v>
      </c>
      <c r="E570" s="246" t="s">
        <v>19</v>
      </c>
      <c r="F570" s="247" t="s">
        <v>3321</v>
      </c>
      <c r="G570" s="245"/>
      <c r="H570" s="248">
        <v>34.159999999999997</v>
      </c>
      <c r="I570" s="249"/>
      <c r="J570" s="245"/>
      <c r="K570" s="245"/>
      <c r="L570" s="250"/>
      <c r="M570" s="251"/>
      <c r="N570" s="252"/>
      <c r="O570" s="252"/>
      <c r="P570" s="252"/>
      <c r="Q570" s="252"/>
      <c r="R570" s="252"/>
      <c r="S570" s="252"/>
      <c r="T570" s="253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4" t="s">
        <v>208</v>
      </c>
      <c r="AU570" s="254" t="s">
        <v>81</v>
      </c>
      <c r="AV570" s="14" t="s">
        <v>81</v>
      </c>
      <c r="AW570" s="14" t="s">
        <v>33</v>
      </c>
      <c r="AX570" s="14" t="s">
        <v>72</v>
      </c>
      <c r="AY570" s="254" t="s">
        <v>196</v>
      </c>
    </row>
    <row r="571" s="16" customFormat="1">
      <c r="A571" s="16"/>
      <c r="B571" s="266"/>
      <c r="C571" s="267"/>
      <c r="D571" s="235" t="s">
        <v>208</v>
      </c>
      <c r="E571" s="268" t="s">
        <v>19</v>
      </c>
      <c r="F571" s="269" t="s">
        <v>917</v>
      </c>
      <c r="G571" s="267"/>
      <c r="H571" s="270">
        <v>34.159999999999997</v>
      </c>
      <c r="I571" s="271"/>
      <c r="J571" s="267"/>
      <c r="K571" s="267"/>
      <c r="L571" s="272"/>
      <c r="M571" s="273"/>
      <c r="N571" s="274"/>
      <c r="O571" s="274"/>
      <c r="P571" s="274"/>
      <c r="Q571" s="274"/>
      <c r="R571" s="274"/>
      <c r="S571" s="274"/>
      <c r="T571" s="275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T571" s="276" t="s">
        <v>208</v>
      </c>
      <c r="AU571" s="276" t="s">
        <v>81</v>
      </c>
      <c r="AV571" s="16" t="s">
        <v>226</v>
      </c>
      <c r="AW571" s="16" t="s">
        <v>33</v>
      </c>
      <c r="AX571" s="16" t="s">
        <v>79</v>
      </c>
      <c r="AY571" s="276" t="s">
        <v>196</v>
      </c>
    </row>
    <row r="572" s="2" customFormat="1" ht="24.15" customHeight="1">
      <c r="A572" s="41"/>
      <c r="B572" s="42"/>
      <c r="C572" s="215" t="s">
        <v>7</v>
      </c>
      <c r="D572" s="215" t="s">
        <v>199</v>
      </c>
      <c r="E572" s="216" t="s">
        <v>3218</v>
      </c>
      <c r="F572" s="217" t="s">
        <v>3322</v>
      </c>
      <c r="G572" s="218" t="s">
        <v>264</v>
      </c>
      <c r="H572" s="219">
        <v>34.159999999999997</v>
      </c>
      <c r="I572" s="220"/>
      <c r="J572" s="221">
        <f>ROUND(I572*H572,2)</f>
        <v>0</v>
      </c>
      <c r="K572" s="217" t="s">
        <v>19</v>
      </c>
      <c r="L572" s="47"/>
      <c r="M572" s="222" t="s">
        <v>19</v>
      </c>
      <c r="N572" s="223" t="s">
        <v>43</v>
      </c>
      <c r="O572" s="87"/>
      <c r="P572" s="224">
        <f>O572*H572</f>
        <v>0</v>
      </c>
      <c r="Q572" s="224">
        <v>0</v>
      </c>
      <c r="R572" s="224">
        <f>Q572*H572</f>
        <v>0</v>
      </c>
      <c r="S572" s="224">
        <v>0</v>
      </c>
      <c r="T572" s="225">
        <f>S572*H572</f>
        <v>0</v>
      </c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R572" s="226" t="s">
        <v>204</v>
      </c>
      <c r="AT572" s="226" t="s">
        <v>199</v>
      </c>
      <c r="AU572" s="226" t="s">
        <v>81</v>
      </c>
      <c r="AY572" s="20" t="s">
        <v>196</v>
      </c>
      <c r="BE572" s="227">
        <f>IF(N572="základní",J572,0)</f>
        <v>0</v>
      </c>
      <c r="BF572" s="227">
        <f>IF(N572="snížená",J572,0)</f>
        <v>0</v>
      </c>
      <c r="BG572" s="227">
        <f>IF(N572="zákl. přenesená",J572,0)</f>
        <v>0</v>
      </c>
      <c r="BH572" s="227">
        <f>IF(N572="sníž. přenesená",J572,0)</f>
        <v>0</v>
      </c>
      <c r="BI572" s="227">
        <f>IF(N572="nulová",J572,0)</f>
        <v>0</v>
      </c>
      <c r="BJ572" s="20" t="s">
        <v>79</v>
      </c>
      <c r="BK572" s="227">
        <f>ROUND(I572*H572,2)</f>
        <v>0</v>
      </c>
      <c r="BL572" s="20" t="s">
        <v>204</v>
      </c>
      <c r="BM572" s="226" t="s">
        <v>3323</v>
      </c>
    </row>
    <row r="573" s="13" customFormat="1">
      <c r="A573" s="13"/>
      <c r="B573" s="233"/>
      <c r="C573" s="234"/>
      <c r="D573" s="235" t="s">
        <v>208</v>
      </c>
      <c r="E573" s="236" t="s">
        <v>19</v>
      </c>
      <c r="F573" s="237" t="s">
        <v>3315</v>
      </c>
      <c r="G573" s="234"/>
      <c r="H573" s="236" t="s">
        <v>19</v>
      </c>
      <c r="I573" s="238"/>
      <c r="J573" s="234"/>
      <c r="K573" s="234"/>
      <c r="L573" s="239"/>
      <c r="M573" s="240"/>
      <c r="N573" s="241"/>
      <c r="O573" s="241"/>
      <c r="P573" s="241"/>
      <c r="Q573" s="241"/>
      <c r="R573" s="241"/>
      <c r="S573" s="241"/>
      <c r="T573" s="242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3" t="s">
        <v>208</v>
      </c>
      <c r="AU573" s="243" t="s">
        <v>81</v>
      </c>
      <c r="AV573" s="13" t="s">
        <v>79</v>
      </c>
      <c r="AW573" s="13" t="s">
        <v>33</v>
      </c>
      <c r="AX573" s="13" t="s">
        <v>72</v>
      </c>
      <c r="AY573" s="243" t="s">
        <v>196</v>
      </c>
    </row>
    <row r="574" s="13" customFormat="1">
      <c r="A574" s="13"/>
      <c r="B574" s="233"/>
      <c r="C574" s="234"/>
      <c r="D574" s="235" t="s">
        <v>208</v>
      </c>
      <c r="E574" s="236" t="s">
        <v>19</v>
      </c>
      <c r="F574" s="237" t="s">
        <v>3324</v>
      </c>
      <c r="G574" s="234"/>
      <c r="H574" s="236" t="s">
        <v>19</v>
      </c>
      <c r="I574" s="238"/>
      <c r="J574" s="234"/>
      <c r="K574" s="234"/>
      <c r="L574" s="239"/>
      <c r="M574" s="240"/>
      <c r="N574" s="241"/>
      <c r="O574" s="241"/>
      <c r="P574" s="241"/>
      <c r="Q574" s="241"/>
      <c r="R574" s="241"/>
      <c r="S574" s="241"/>
      <c r="T574" s="242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3" t="s">
        <v>208</v>
      </c>
      <c r="AU574" s="243" t="s">
        <v>81</v>
      </c>
      <c r="AV574" s="13" t="s">
        <v>79</v>
      </c>
      <c r="AW574" s="13" t="s">
        <v>33</v>
      </c>
      <c r="AX574" s="13" t="s">
        <v>72</v>
      </c>
      <c r="AY574" s="243" t="s">
        <v>196</v>
      </c>
    </row>
    <row r="575" s="13" customFormat="1">
      <c r="A575" s="13"/>
      <c r="B575" s="233"/>
      <c r="C575" s="234"/>
      <c r="D575" s="235" t="s">
        <v>208</v>
      </c>
      <c r="E575" s="236" t="s">
        <v>19</v>
      </c>
      <c r="F575" s="237" t="s">
        <v>3318</v>
      </c>
      <c r="G575" s="234"/>
      <c r="H575" s="236" t="s">
        <v>19</v>
      </c>
      <c r="I575" s="238"/>
      <c r="J575" s="234"/>
      <c r="K575" s="234"/>
      <c r="L575" s="239"/>
      <c r="M575" s="240"/>
      <c r="N575" s="241"/>
      <c r="O575" s="241"/>
      <c r="P575" s="241"/>
      <c r="Q575" s="241"/>
      <c r="R575" s="241"/>
      <c r="S575" s="241"/>
      <c r="T575" s="242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3" t="s">
        <v>208</v>
      </c>
      <c r="AU575" s="243" t="s">
        <v>81</v>
      </c>
      <c r="AV575" s="13" t="s">
        <v>79</v>
      </c>
      <c r="AW575" s="13" t="s">
        <v>33</v>
      </c>
      <c r="AX575" s="13" t="s">
        <v>72</v>
      </c>
      <c r="AY575" s="243" t="s">
        <v>196</v>
      </c>
    </row>
    <row r="576" s="13" customFormat="1">
      <c r="A576" s="13"/>
      <c r="B576" s="233"/>
      <c r="C576" s="234"/>
      <c r="D576" s="235" t="s">
        <v>208</v>
      </c>
      <c r="E576" s="236" t="s">
        <v>19</v>
      </c>
      <c r="F576" s="237" t="s">
        <v>3233</v>
      </c>
      <c r="G576" s="234"/>
      <c r="H576" s="236" t="s">
        <v>19</v>
      </c>
      <c r="I576" s="238"/>
      <c r="J576" s="234"/>
      <c r="K576" s="234"/>
      <c r="L576" s="239"/>
      <c r="M576" s="240"/>
      <c r="N576" s="241"/>
      <c r="O576" s="241"/>
      <c r="P576" s="241"/>
      <c r="Q576" s="241"/>
      <c r="R576" s="241"/>
      <c r="S576" s="241"/>
      <c r="T576" s="24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3" t="s">
        <v>208</v>
      </c>
      <c r="AU576" s="243" t="s">
        <v>81</v>
      </c>
      <c r="AV576" s="13" t="s">
        <v>79</v>
      </c>
      <c r="AW576" s="13" t="s">
        <v>33</v>
      </c>
      <c r="AX576" s="13" t="s">
        <v>72</v>
      </c>
      <c r="AY576" s="243" t="s">
        <v>196</v>
      </c>
    </row>
    <row r="577" s="13" customFormat="1">
      <c r="A577" s="13"/>
      <c r="B577" s="233"/>
      <c r="C577" s="234"/>
      <c r="D577" s="235" t="s">
        <v>208</v>
      </c>
      <c r="E577" s="236" t="s">
        <v>19</v>
      </c>
      <c r="F577" s="237" t="s">
        <v>3234</v>
      </c>
      <c r="G577" s="234"/>
      <c r="H577" s="236" t="s">
        <v>19</v>
      </c>
      <c r="I577" s="238"/>
      <c r="J577" s="234"/>
      <c r="K577" s="234"/>
      <c r="L577" s="239"/>
      <c r="M577" s="240"/>
      <c r="N577" s="241"/>
      <c r="O577" s="241"/>
      <c r="P577" s="241"/>
      <c r="Q577" s="241"/>
      <c r="R577" s="241"/>
      <c r="S577" s="241"/>
      <c r="T577" s="242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3" t="s">
        <v>208</v>
      </c>
      <c r="AU577" s="243" t="s">
        <v>81</v>
      </c>
      <c r="AV577" s="13" t="s">
        <v>79</v>
      </c>
      <c r="AW577" s="13" t="s">
        <v>33</v>
      </c>
      <c r="AX577" s="13" t="s">
        <v>72</v>
      </c>
      <c r="AY577" s="243" t="s">
        <v>196</v>
      </c>
    </row>
    <row r="578" s="13" customFormat="1">
      <c r="A578" s="13"/>
      <c r="B578" s="233"/>
      <c r="C578" s="234"/>
      <c r="D578" s="235" t="s">
        <v>208</v>
      </c>
      <c r="E578" s="236" t="s">
        <v>19</v>
      </c>
      <c r="F578" s="237" t="s">
        <v>3235</v>
      </c>
      <c r="G578" s="234"/>
      <c r="H578" s="236" t="s">
        <v>19</v>
      </c>
      <c r="I578" s="238"/>
      <c r="J578" s="234"/>
      <c r="K578" s="234"/>
      <c r="L578" s="239"/>
      <c r="M578" s="240"/>
      <c r="N578" s="241"/>
      <c r="O578" s="241"/>
      <c r="P578" s="241"/>
      <c r="Q578" s="241"/>
      <c r="R578" s="241"/>
      <c r="S578" s="241"/>
      <c r="T578" s="242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3" t="s">
        <v>208</v>
      </c>
      <c r="AU578" s="243" t="s">
        <v>81</v>
      </c>
      <c r="AV578" s="13" t="s">
        <v>79</v>
      </c>
      <c r="AW578" s="13" t="s">
        <v>33</v>
      </c>
      <c r="AX578" s="13" t="s">
        <v>72</v>
      </c>
      <c r="AY578" s="243" t="s">
        <v>196</v>
      </c>
    </row>
    <row r="579" s="13" customFormat="1">
      <c r="A579" s="13"/>
      <c r="B579" s="233"/>
      <c r="C579" s="234"/>
      <c r="D579" s="235" t="s">
        <v>208</v>
      </c>
      <c r="E579" s="236" t="s">
        <v>19</v>
      </c>
      <c r="F579" s="237" t="s">
        <v>401</v>
      </c>
      <c r="G579" s="234"/>
      <c r="H579" s="236" t="s">
        <v>19</v>
      </c>
      <c r="I579" s="238"/>
      <c r="J579" s="234"/>
      <c r="K579" s="234"/>
      <c r="L579" s="239"/>
      <c r="M579" s="240"/>
      <c r="N579" s="241"/>
      <c r="O579" s="241"/>
      <c r="P579" s="241"/>
      <c r="Q579" s="241"/>
      <c r="R579" s="241"/>
      <c r="S579" s="241"/>
      <c r="T579" s="242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43" t="s">
        <v>208</v>
      </c>
      <c r="AU579" s="243" t="s">
        <v>81</v>
      </c>
      <c r="AV579" s="13" t="s">
        <v>79</v>
      </c>
      <c r="AW579" s="13" t="s">
        <v>33</v>
      </c>
      <c r="AX579" s="13" t="s">
        <v>72</v>
      </c>
      <c r="AY579" s="243" t="s">
        <v>196</v>
      </c>
    </row>
    <row r="580" s="14" customFormat="1">
      <c r="A580" s="14"/>
      <c r="B580" s="244"/>
      <c r="C580" s="245"/>
      <c r="D580" s="235" t="s">
        <v>208</v>
      </c>
      <c r="E580" s="246" t="s">
        <v>19</v>
      </c>
      <c r="F580" s="247" t="s">
        <v>550</v>
      </c>
      <c r="G580" s="245"/>
      <c r="H580" s="248">
        <v>37</v>
      </c>
      <c r="I580" s="249"/>
      <c r="J580" s="245"/>
      <c r="K580" s="245"/>
      <c r="L580" s="250"/>
      <c r="M580" s="251"/>
      <c r="N580" s="252"/>
      <c r="O580" s="252"/>
      <c r="P580" s="252"/>
      <c r="Q580" s="252"/>
      <c r="R580" s="252"/>
      <c r="S580" s="252"/>
      <c r="T580" s="253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T580" s="254" t="s">
        <v>208</v>
      </c>
      <c r="AU580" s="254" t="s">
        <v>81</v>
      </c>
      <c r="AV580" s="14" t="s">
        <v>81</v>
      </c>
      <c r="AW580" s="14" t="s">
        <v>33</v>
      </c>
      <c r="AX580" s="14" t="s">
        <v>72</v>
      </c>
      <c r="AY580" s="254" t="s">
        <v>196</v>
      </c>
    </row>
    <row r="581" s="13" customFormat="1">
      <c r="A581" s="13"/>
      <c r="B581" s="233"/>
      <c r="C581" s="234"/>
      <c r="D581" s="235" t="s">
        <v>208</v>
      </c>
      <c r="E581" s="236" t="s">
        <v>19</v>
      </c>
      <c r="F581" s="237" t="s">
        <v>3236</v>
      </c>
      <c r="G581" s="234"/>
      <c r="H581" s="236" t="s">
        <v>19</v>
      </c>
      <c r="I581" s="238"/>
      <c r="J581" s="234"/>
      <c r="K581" s="234"/>
      <c r="L581" s="239"/>
      <c r="M581" s="240"/>
      <c r="N581" s="241"/>
      <c r="O581" s="241"/>
      <c r="P581" s="241"/>
      <c r="Q581" s="241"/>
      <c r="R581" s="241"/>
      <c r="S581" s="241"/>
      <c r="T581" s="242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43" t="s">
        <v>208</v>
      </c>
      <c r="AU581" s="243" t="s">
        <v>81</v>
      </c>
      <c r="AV581" s="13" t="s">
        <v>79</v>
      </c>
      <c r="AW581" s="13" t="s">
        <v>33</v>
      </c>
      <c r="AX581" s="13" t="s">
        <v>72</v>
      </c>
      <c r="AY581" s="243" t="s">
        <v>196</v>
      </c>
    </row>
    <row r="582" s="13" customFormat="1">
      <c r="A582" s="13"/>
      <c r="B582" s="233"/>
      <c r="C582" s="234"/>
      <c r="D582" s="235" t="s">
        <v>208</v>
      </c>
      <c r="E582" s="236" t="s">
        <v>19</v>
      </c>
      <c r="F582" s="237" t="s">
        <v>3237</v>
      </c>
      <c r="G582" s="234"/>
      <c r="H582" s="236" t="s">
        <v>19</v>
      </c>
      <c r="I582" s="238"/>
      <c r="J582" s="234"/>
      <c r="K582" s="234"/>
      <c r="L582" s="239"/>
      <c r="M582" s="240"/>
      <c r="N582" s="241"/>
      <c r="O582" s="241"/>
      <c r="P582" s="241"/>
      <c r="Q582" s="241"/>
      <c r="R582" s="241"/>
      <c r="S582" s="241"/>
      <c r="T582" s="242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3" t="s">
        <v>208</v>
      </c>
      <c r="AU582" s="243" t="s">
        <v>81</v>
      </c>
      <c r="AV582" s="13" t="s">
        <v>79</v>
      </c>
      <c r="AW582" s="13" t="s">
        <v>33</v>
      </c>
      <c r="AX582" s="13" t="s">
        <v>72</v>
      </c>
      <c r="AY582" s="243" t="s">
        <v>196</v>
      </c>
    </row>
    <row r="583" s="13" customFormat="1">
      <c r="A583" s="13"/>
      <c r="B583" s="233"/>
      <c r="C583" s="234"/>
      <c r="D583" s="235" t="s">
        <v>208</v>
      </c>
      <c r="E583" s="236" t="s">
        <v>19</v>
      </c>
      <c r="F583" s="237" t="s">
        <v>3238</v>
      </c>
      <c r="G583" s="234"/>
      <c r="H583" s="236" t="s">
        <v>19</v>
      </c>
      <c r="I583" s="238"/>
      <c r="J583" s="234"/>
      <c r="K583" s="234"/>
      <c r="L583" s="239"/>
      <c r="M583" s="240"/>
      <c r="N583" s="241"/>
      <c r="O583" s="241"/>
      <c r="P583" s="241"/>
      <c r="Q583" s="241"/>
      <c r="R583" s="241"/>
      <c r="S583" s="241"/>
      <c r="T583" s="242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43" t="s">
        <v>208</v>
      </c>
      <c r="AU583" s="243" t="s">
        <v>81</v>
      </c>
      <c r="AV583" s="13" t="s">
        <v>79</v>
      </c>
      <c r="AW583" s="13" t="s">
        <v>33</v>
      </c>
      <c r="AX583" s="13" t="s">
        <v>72</v>
      </c>
      <c r="AY583" s="243" t="s">
        <v>196</v>
      </c>
    </row>
    <row r="584" s="13" customFormat="1">
      <c r="A584" s="13"/>
      <c r="B584" s="233"/>
      <c r="C584" s="234"/>
      <c r="D584" s="235" t="s">
        <v>208</v>
      </c>
      <c r="E584" s="236" t="s">
        <v>19</v>
      </c>
      <c r="F584" s="237" t="s">
        <v>487</v>
      </c>
      <c r="G584" s="234"/>
      <c r="H584" s="236" t="s">
        <v>19</v>
      </c>
      <c r="I584" s="238"/>
      <c r="J584" s="234"/>
      <c r="K584" s="234"/>
      <c r="L584" s="239"/>
      <c r="M584" s="240"/>
      <c r="N584" s="241"/>
      <c r="O584" s="241"/>
      <c r="P584" s="241"/>
      <c r="Q584" s="241"/>
      <c r="R584" s="241"/>
      <c r="S584" s="241"/>
      <c r="T584" s="242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3" t="s">
        <v>208</v>
      </c>
      <c r="AU584" s="243" t="s">
        <v>81</v>
      </c>
      <c r="AV584" s="13" t="s">
        <v>79</v>
      </c>
      <c r="AW584" s="13" t="s">
        <v>33</v>
      </c>
      <c r="AX584" s="13" t="s">
        <v>72</v>
      </c>
      <c r="AY584" s="243" t="s">
        <v>196</v>
      </c>
    </row>
    <row r="585" s="14" customFormat="1">
      <c r="A585" s="14"/>
      <c r="B585" s="244"/>
      <c r="C585" s="245"/>
      <c r="D585" s="235" t="s">
        <v>208</v>
      </c>
      <c r="E585" s="246" t="s">
        <v>19</v>
      </c>
      <c r="F585" s="247" t="s">
        <v>81</v>
      </c>
      <c r="G585" s="245"/>
      <c r="H585" s="248">
        <v>2</v>
      </c>
      <c r="I585" s="249"/>
      <c r="J585" s="245"/>
      <c r="K585" s="245"/>
      <c r="L585" s="250"/>
      <c r="M585" s="251"/>
      <c r="N585" s="252"/>
      <c r="O585" s="252"/>
      <c r="P585" s="252"/>
      <c r="Q585" s="252"/>
      <c r="R585" s="252"/>
      <c r="S585" s="252"/>
      <c r="T585" s="253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4" t="s">
        <v>208</v>
      </c>
      <c r="AU585" s="254" t="s">
        <v>81</v>
      </c>
      <c r="AV585" s="14" t="s">
        <v>81</v>
      </c>
      <c r="AW585" s="14" t="s">
        <v>33</v>
      </c>
      <c r="AX585" s="14" t="s">
        <v>72</v>
      </c>
      <c r="AY585" s="254" t="s">
        <v>196</v>
      </c>
    </row>
    <row r="586" s="13" customFormat="1">
      <c r="A586" s="13"/>
      <c r="B586" s="233"/>
      <c r="C586" s="234"/>
      <c r="D586" s="235" t="s">
        <v>208</v>
      </c>
      <c r="E586" s="236" t="s">
        <v>19</v>
      </c>
      <c r="F586" s="237" t="s">
        <v>3236</v>
      </c>
      <c r="G586" s="234"/>
      <c r="H586" s="236" t="s">
        <v>19</v>
      </c>
      <c r="I586" s="238"/>
      <c r="J586" s="234"/>
      <c r="K586" s="234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208</v>
      </c>
      <c r="AU586" s="243" t="s">
        <v>81</v>
      </c>
      <c r="AV586" s="13" t="s">
        <v>79</v>
      </c>
      <c r="AW586" s="13" t="s">
        <v>33</v>
      </c>
      <c r="AX586" s="13" t="s">
        <v>72</v>
      </c>
      <c r="AY586" s="243" t="s">
        <v>196</v>
      </c>
    </row>
    <row r="587" s="13" customFormat="1">
      <c r="A587" s="13"/>
      <c r="B587" s="233"/>
      <c r="C587" s="234"/>
      <c r="D587" s="235" t="s">
        <v>208</v>
      </c>
      <c r="E587" s="236" t="s">
        <v>19</v>
      </c>
      <c r="F587" s="237" t="s">
        <v>3237</v>
      </c>
      <c r="G587" s="234"/>
      <c r="H587" s="236" t="s">
        <v>19</v>
      </c>
      <c r="I587" s="238"/>
      <c r="J587" s="234"/>
      <c r="K587" s="234"/>
      <c r="L587" s="239"/>
      <c r="M587" s="240"/>
      <c r="N587" s="241"/>
      <c r="O587" s="241"/>
      <c r="P587" s="241"/>
      <c r="Q587" s="241"/>
      <c r="R587" s="241"/>
      <c r="S587" s="241"/>
      <c r="T587" s="242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3" t="s">
        <v>208</v>
      </c>
      <c r="AU587" s="243" t="s">
        <v>81</v>
      </c>
      <c r="AV587" s="13" t="s">
        <v>79</v>
      </c>
      <c r="AW587" s="13" t="s">
        <v>33</v>
      </c>
      <c r="AX587" s="13" t="s">
        <v>72</v>
      </c>
      <c r="AY587" s="243" t="s">
        <v>196</v>
      </c>
    </row>
    <row r="588" s="13" customFormat="1">
      <c r="A588" s="13"/>
      <c r="B588" s="233"/>
      <c r="C588" s="234"/>
      <c r="D588" s="235" t="s">
        <v>208</v>
      </c>
      <c r="E588" s="236" t="s">
        <v>19</v>
      </c>
      <c r="F588" s="237" t="s">
        <v>3238</v>
      </c>
      <c r="G588" s="234"/>
      <c r="H588" s="236" t="s">
        <v>19</v>
      </c>
      <c r="I588" s="238"/>
      <c r="J588" s="234"/>
      <c r="K588" s="234"/>
      <c r="L588" s="239"/>
      <c r="M588" s="240"/>
      <c r="N588" s="241"/>
      <c r="O588" s="241"/>
      <c r="P588" s="241"/>
      <c r="Q588" s="241"/>
      <c r="R588" s="241"/>
      <c r="S588" s="241"/>
      <c r="T588" s="242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43" t="s">
        <v>208</v>
      </c>
      <c r="AU588" s="243" t="s">
        <v>81</v>
      </c>
      <c r="AV588" s="13" t="s">
        <v>79</v>
      </c>
      <c r="AW588" s="13" t="s">
        <v>33</v>
      </c>
      <c r="AX588" s="13" t="s">
        <v>72</v>
      </c>
      <c r="AY588" s="243" t="s">
        <v>196</v>
      </c>
    </row>
    <row r="589" s="13" customFormat="1">
      <c r="A589" s="13"/>
      <c r="B589" s="233"/>
      <c r="C589" s="234"/>
      <c r="D589" s="235" t="s">
        <v>208</v>
      </c>
      <c r="E589" s="236" t="s">
        <v>19</v>
      </c>
      <c r="F589" s="237" t="s">
        <v>401</v>
      </c>
      <c r="G589" s="234"/>
      <c r="H589" s="236" t="s">
        <v>19</v>
      </c>
      <c r="I589" s="238"/>
      <c r="J589" s="234"/>
      <c r="K589" s="234"/>
      <c r="L589" s="239"/>
      <c r="M589" s="240"/>
      <c r="N589" s="241"/>
      <c r="O589" s="241"/>
      <c r="P589" s="241"/>
      <c r="Q589" s="241"/>
      <c r="R589" s="241"/>
      <c r="S589" s="241"/>
      <c r="T589" s="242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3" t="s">
        <v>208</v>
      </c>
      <c r="AU589" s="243" t="s">
        <v>81</v>
      </c>
      <c r="AV589" s="13" t="s">
        <v>79</v>
      </c>
      <c r="AW589" s="13" t="s">
        <v>33</v>
      </c>
      <c r="AX589" s="13" t="s">
        <v>72</v>
      </c>
      <c r="AY589" s="243" t="s">
        <v>196</v>
      </c>
    </row>
    <row r="590" s="14" customFormat="1">
      <c r="A590" s="14"/>
      <c r="B590" s="244"/>
      <c r="C590" s="245"/>
      <c r="D590" s="235" t="s">
        <v>208</v>
      </c>
      <c r="E590" s="246" t="s">
        <v>19</v>
      </c>
      <c r="F590" s="247" t="s">
        <v>261</v>
      </c>
      <c r="G590" s="245"/>
      <c r="H590" s="248">
        <v>6</v>
      </c>
      <c r="I590" s="249"/>
      <c r="J590" s="245"/>
      <c r="K590" s="245"/>
      <c r="L590" s="250"/>
      <c r="M590" s="251"/>
      <c r="N590" s="252"/>
      <c r="O590" s="252"/>
      <c r="P590" s="252"/>
      <c r="Q590" s="252"/>
      <c r="R590" s="252"/>
      <c r="S590" s="252"/>
      <c r="T590" s="253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4" t="s">
        <v>208</v>
      </c>
      <c r="AU590" s="254" t="s">
        <v>81</v>
      </c>
      <c r="AV590" s="14" t="s">
        <v>81</v>
      </c>
      <c r="AW590" s="14" t="s">
        <v>33</v>
      </c>
      <c r="AX590" s="14" t="s">
        <v>72</v>
      </c>
      <c r="AY590" s="254" t="s">
        <v>196</v>
      </c>
    </row>
    <row r="591" s="13" customFormat="1">
      <c r="A591" s="13"/>
      <c r="B591" s="233"/>
      <c r="C591" s="234"/>
      <c r="D591" s="235" t="s">
        <v>208</v>
      </c>
      <c r="E591" s="236" t="s">
        <v>19</v>
      </c>
      <c r="F591" s="237" t="s">
        <v>3236</v>
      </c>
      <c r="G591" s="234"/>
      <c r="H591" s="236" t="s">
        <v>19</v>
      </c>
      <c r="I591" s="238"/>
      <c r="J591" s="234"/>
      <c r="K591" s="234"/>
      <c r="L591" s="239"/>
      <c r="M591" s="240"/>
      <c r="N591" s="241"/>
      <c r="O591" s="241"/>
      <c r="P591" s="241"/>
      <c r="Q591" s="241"/>
      <c r="R591" s="241"/>
      <c r="S591" s="241"/>
      <c r="T591" s="24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3" t="s">
        <v>208</v>
      </c>
      <c r="AU591" s="243" t="s">
        <v>81</v>
      </c>
      <c r="AV591" s="13" t="s">
        <v>79</v>
      </c>
      <c r="AW591" s="13" t="s">
        <v>33</v>
      </c>
      <c r="AX591" s="13" t="s">
        <v>72</v>
      </c>
      <c r="AY591" s="243" t="s">
        <v>196</v>
      </c>
    </row>
    <row r="592" s="13" customFormat="1">
      <c r="A592" s="13"/>
      <c r="B592" s="233"/>
      <c r="C592" s="234"/>
      <c r="D592" s="235" t="s">
        <v>208</v>
      </c>
      <c r="E592" s="236" t="s">
        <v>19</v>
      </c>
      <c r="F592" s="237" t="s">
        <v>3239</v>
      </c>
      <c r="G592" s="234"/>
      <c r="H592" s="236" t="s">
        <v>19</v>
      </c>
      <c r="I592" s="238"/>
      <c r="J592" s="234"/>
      <c r="K592" s="234"/>
      <c r="L592" s="239"/>
      <c r="M592" s="240"/>
      <c r="N592" s="241"/>
      <c r="O592" s="241"/>
      <c r="P592" s="241"/>
      <c r="Q592" s="241"/>
      <c r="R592" s="241"/>
      <c r="S592" s="241"/>
      <c r="T592" s="242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3" t="s">
        <v>208</v>
      </c>
      <c r="AU592" s="243" t="s">
        <v>81</v>
      </c>
      <c r="AV592" s="13" t="s">
        <v>79</v>
      </c>
      <c r="AW592" s="13" t="s">
        <v>33</v>
      </c>
      <c r="AX592" s="13" t="s">
        <v>72</v>
      </c>
      <c r="AY592" s="243" t="s">
        <v>196</v>
      </c>
    </row>
    <row r="593" s="13" customFormat="1">
      <c r="A593" s="13"/>
      <c r="B593" s="233"/>
      <c r="C593" s="234"/>
      <c r="D593" s="235" t="s">
        <v>208</v>
      </c>
      <c r="E593" s="236" t="s">
        <v>19</v>
      </c>
      <c r="F593" s="237" t="s">
        <v>3240</v>
      </c>
      <c r="G593" s="234"/>
      <c r="H593" s="236" t="s">
        <v>19</v>
      </c>
      <c r="I593" s="238"/>
      <c r="J593" s="234"/>
      <c r="K593" s="234"/>
      <c r="L593" s="239"/>
      <c r="M593" s="240"/>
      <c r="N593" s="241"/>
      <c r="O593" s="241"/>
      <c r="P593" s="241"/>
      <c r="Q593" s="241"/>
      <c r="R593" s="241"/>
      <c r="S593" s="241"/>
      <c r="T593" s="242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43" t="s">
        <v>208</v>
      </c>
      <c r="AU593" s="243" t="s">
        <v>81</v>
      </c>
      <c r="AV593" s="13" t="s">
        <v>79</v>
      </c>
      <c r="AW593" s="13" t="s">
        <v>33</v>
      </c>
      <c r="AX593" s="13" t="s">
        <v>72</v>
      </c>
      <c r="AY593" s="243" t="s">
        <v>196</v>
      </c>
    </row>
    <row r="594" s="13" customFormat="1">
      <c r="A594" s="13"/>
      <c r="B594" s="233"/>
      <c r="C594" s="234"/>
      <c r="D594" s="235" t="s">
        <v>208</v>
      </c>
      <c r="E594" s="236" t="s">
        <v>19</v>
      </c>
      <c r="F594" s="237" t="s">
        <v>487</v>
      </c>
      <c r="G594" s="234"/>
      <c r="H594" s="236" t="s">
        <v>19</v>
      </c>
      <c r="I594" s="238"/>
      <c r="J594" s="234"/>
      <c r="K594" s="234"/>
      <c r="L594" s="239"/>
      <c r="M594" s="240"/>
      <c r="N594" s="241"/>
      <c r="O594" s="241"/>
      <c r="P594" s="241"/>
      <c r="Q594" s="241"/>
      <c r="R594" s="241"/>
      <c r="S594" s="241"/>
      <c r="T594" s="242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3" t="s">
        <v>208</v>
      </c>
      <c r="AU594" s="243" t="s">
        <v>81</v>
      </c>
      <c r="AV594" s="13" t="s">
        <v>79</v>
      </c>
      <c r="AW594" s="13" t="s">
        <v>33</v>
      </c>
      <c r="AX594" s="13" t="s">
        <v>72</v>
      </c>
      <c r="AY594" s="243" t="s">
        <v>196</v>
      </c>
    </row>
    <row r="595" s="14" customFormat="1">
      <c r="A595" s="14"/>
      <c r="B595" s="244"/>
      <c r="C595" s="245"/>
      <c r="D595" s="235" t="s">
        <v>208</v>
      </c>
      <c r="E595" s="246" t="s">
        <v>19</v>
      </c>
      <c r="F595" s="247" t="s">
        <v>79</v>
      </c>
      <c r="G595" s="245"/>
      <c r="H595" s="248">
        <v>1</v>
      </c>
      <c r="I595" s="249"/>
      <c r="J595" s="245"/>
      <c r="K595" s="245"/>
      <c r="L595" s="250"/>
      <c r="M595" s="251"/>
      <c r="N595" s="252"/>
      <c r="O595" s="252"/>
      <c r="P595" s="252"/>
      <c r="Q595" s="252"/>
      <c r="R595" s="252"/>
      <c r="S595" s="252"/>
      <c r="T595" s="253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T595" s="254" t="s">
        <v>208</v>
      </c>
      <c r="AU595" s="254" t="s">
        <v>81</v>
      </c>
      <c r="AV595" s="14" t="s">
        <v>81</v>
      </c>
      <c r="AW595" s="14" t="s">
        <v>33</v>
      </c>
      <c r="AX595" s="14" t="s">
        <v>72</v>
      </c>
      <c r="AY595" s="254" t="s">
        <v>196</v>
      </c>
    </row>
    <row r="596" s="13" customFormat="1">
      <c r="A596" s="13"/>
      <c r="B596" s="233"/>
      <c r="C596" s="234"/>
      <c r="D596" s="235" t="s">
        <v>208</v>
      </c>
      <c r="E596" s="236" t="s">
        <v>19</v>
      </c>
      <c r="F596" s="237" t="s">
        <v>3236</v>
      </c>
      <c r="G596" s="234"/>
      <c r="H596" s="236" t="s">
        <v>19</v>
      </c>
      <c r="I596" s="238"/>
      <c r="J596" s="234"/>
      <c r="K596" s="234"/>
      <c r="L596" s="239"/>
      <c r="M596" s="240"/>
      <c r="N596" s="241"/>
      <c r="O596" s="241"/>
      <c r="P596" s="241"/>
      <c r="Q596" s="241"/>
      <c r="R596" s="241"/>
      <c r="S596" s="241"/>
      <c r="T596" s="24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43" t="s">
        <v>208</v>
      </c>
      <c r="AU596" s="243" t="s">
        <v>81</v>
      </c>
      <c r="AV596" s="13" t="s">
        <v>79</v>
      </c>
      <c r="AW596" s="13" t="s">
        <v>33</v>
      </c>
      <c r="AX596" s="13" t="s">
        <v>72</v>
      </c>
      <c r="AY596" s="243" t="s">
        <v>196</v>
      </c>
    </row>
    <row r="597" s="13" customFormat="1">
      <c r="A597" s="13"/>
      <c r="B597" s="233"/>
      <c r="C597" s="234"/>
      <c r="D597" s="235" t="s">
        <v>208</v>
      </c>
      <c r="E597" s="236" t="s">
        <v>19</v>
      </c>
      <c r="F597" s="237" t="s">
        <v>3239</v>
      </c>
      <c r="G597" s="234"/>
      <c r="H597" s="236" t="s">
        <v>19</v>
      </c>
      <c r="I597" s="238"/>
      <c r="J597" s="234"/>
      <c r="K597" s="234"/>
      <c r="L597" s="239"/>
      <c r="M597" s="240"/>
      <c r="N597" s="241"/>
      <c r="O597" s="241"/>
      <c r="P597" s="241"/>
      <c r="Q597" s="241"/>
      <c r="R597" s="241"/>
      <c r="S597" s="241"/>
      <c r="T597" s="242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3" t="s">
        <v>208</v>
      </c>
      <c r="AU597" s="243" t="s">
        <v>81</v>
      </c>
      <c r="AV597" s="13" t="s">
        <v>79</v>
      </c>
      <c r="AW597" s="13" t="s">
        <v>33</v>
      </c>
      <c r="AX597" s="13" t="s">
        <v>72</v>
      </c>
      <c r="AY597" s="243" t="s">
        <v>196</v>
      </c>
    </row>
    <row r="598" s="13" customFormat="1">
      <c r="A598" s="13"/>
      <c r="B598" s="233"/>
      <c r="C598" s="234"/>
      <c r="D598" s="235" t="s">
        <v>208</v>
      </c>
      <c r="E598" s="236" t="s">
        <v>19</v>
      </c>
      <c r="F598" s="237" t="s">
        <v>3240</v>
      </c>
      <c r="G598" s="234"/>
      <c r="H598" s="236" t="s">
        <v>19</v>
      </c>
      <c r="I598" s="238"/>
      <c r="J598" s="234"/>
      <c r="K598" s="234"/>
      <c r="L598" s="239"/>
      <c r="M598" s="240"/>
      <c r="N598" s="241"/>
      <c r="O598" s="241"/>
      <c r="P598" s="241"/>
      <c r="Q598" s="241"/>
      <c r="R598" s="241"/>
      <c r="S598" s="241"/>
      <c r="T598" s="24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3" t="s">
        <v>208</v>
      </c>
      <c r="AU598" s="243" t="s">
        <v>81</v>
      </c>
      <c r="AV598" s="13" t="s">
        <v>79</v>
      </c>
      <c r="AW598" s="13" t="s">
        <v>33</v>
      </c>
      <c r="AX598" s="13" t="s">
        <v>72</v>
      </c>
      <c r="AY598" s="243" t="s">
        <v>196</v>
      </c>
    </row>
    <row r="599" s="13" customFormat="1">
      <c r="A599" s="13"/>
      <c r="B599" s="233"/>
      <c r="C599" s="234"/>
      <c r="D599" s="235" t="s">
        <v>208</v>
      </c>
      <c r="E599" s="236" t="s">
        <v>19</v>
      </c>
      <c r="F599" s="237" t="s">
        <v>401</v>
      </c>
      <c r="G599" s="234"/>
      <c r="H599" s="236" t="s">
        <v>19</v>
      </c>
      <c r="I599" s="238"/>
      <c r="J599" s="234"/>
      <c r="K599" s="234"/>
      <c r="L599" s="239"/>
      <c r="M599" s="240"/>
      <c r="N599" s="241"/>
      <c r="O599" s="241"/>
      <c r="P599" s="241"/>
      <c r="Q599" s="241"/>
      <c r="R599" s="241"/>
      <c r="S599" s="241"/>
      <c r="T599" s="242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3" t="s">
        <v>208</v>
      </c>
      <c r="AU599" s="243" t="s">
        <v>81</v>
      </c>
      <c r="AV599" s="13" t="s">
        <v>79</v>
      </c>
      <c r="AW599" s="13" t="s">
        <v>33</v>
      </c>
      <c r="AX599" s="13" t="s">
        <v>72</v>
      </c>
      <c r="AY599" s="243" t="s">
        <v>196</v>
      </c>
    </row>
    <row r="600" s="14" customFormat="1">
      <c r="A600" s="14"/>
      <c r="B600" s="244"/>
      <c r="C600" s="245"/>
      <c r="D600" s="235" t="s">
        <v>208</v>
      </c>
      <c r="E600" s="246" t="s">
        <v>19</v>
      </c>
      <c r="F600" s="247" t="s">
        <v>226</v>
      </c>
      <c r="G600" s="245"/>
      <c r="H600" s="248">
        <v>3</v>
      </c>
      <c r="I600" s="249"/>
      <c r="J600" s="245"/>
      <c r="K600" s="245"/>
      <c r="L600" s="250"/>
      <c r="M600" s="251"/>
      <c r="N600" s="252"/>
      <c r="O600" s="252"/>
      <c r="P600" s="252"/>
      <c r="Q600" s="252"/>
      <c r="R600" s="252"/>
      <c r="S600" s="252"/>
      <c r="T600" s="253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T600" s="254" t="s">
        <v>208</v>
      </c>
      <c r="AU600" s="254" t="s">
        <v>81</v>
      </c>
      <c r="AV600" s="14" t="s">
        <v>81</v>
      </c>
      <c r="AW600" s="14" t="s">
        <v>33</v>
      </c>
      <c r="AX600" s="14" t="s">
        <v>72</v>
      </c>
      <c r="AY600" s="254" t="s">
        <v>196</v>
      </c>
    </row>
    <row r="601" s="13" customFormat="1">
      <c r="A601" s="13"/>
      <c r="B601" s="233"/>
      <c r="C601" s="234"/>
      <c r="D601" s="235" t="s">
        <v>208</v>
      </c>
      <c r="E601" s="236" t="s">
        <v>19</v>
      </c>
      <c r="F601" s="237" t="s">
        <v>3236</v>
      </c>
      <c r="G601" s="234"/>
      <c r="H601" s="236" t="s">
        <v>19</v>
      </c>
      <c r="I601" s="238"/>
      <c r="J601" s="234"/>
      <c r="K601" s="234"/>
      <c r="L601" s="239"/>
      <c r="M601" s="240"/>
      <c r="N601" s="241"/>
      <c r="O601" s="241"/>
      <c r="P601" s="241"/>
      <c r="Q601" s="241"/>
      <c r="R601" s="241"/>
      <c r="S601" s="241"/>
      <c r="T601" s="242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3" t="s">
        <v>208</v>
      </c>
      <c r="AU601" s="243" t="s">
        <v>81</v>
      </c>
      <c r="AV601" s="13" t="s">
        <v>79</v>
      </c>
      <c r="AW601" s="13" t="s">
        <v>33</v>
      </c>
      <c r="AX601" s="13" t="s">
        <v>72</v>
      </c>
      <c r="AY601" s="243" t="s">
        <v>196</v>
      </c>
    </row>
    <row r="602" s="13" customFormat="1">
      <c r="A602" s="13"/>
      <c r="B602" s="233"/>
      <c r="C602" s="234"/>
      <c r="D602" s="235" t="s">
        <v>208</v>
      </c>
      <c r="E602" s="236" t="s">
        <v>19</v>
      </c>
      <c r="F602" s="237" t="s">
        <v>3243</v>
      </c>
      <c r="G602" s="234"/>
      <c r="H602" s="236" t="s">
        <v>19</v>
      </c>
      <c r="I602" s="238"/>
      <c r="J602" s="234"/>
      <c r="K602" s="234"/>
      <c r="L602" s="239"/>
      <c r="M602" s="240"/>
      <c r="N602" s="241"/>
      <c r="O602" s="241"/>
      <c r="P602" s="241"/>
      <c r="Q602" s="241"/>
      <c r="R602" s="241"/>
      <c r="S602" s="241"/>
      <c r="T602" s="242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3" t="s">
        <v>208</v>
      </c>
      <c r="AU602" s="243" t="s">
        <v>81</v>
      </c>
      <c r="AV602" s="13" t="s">
        <v>79</v>
      </c>
      <c r="AW602" s="13" t="s">
        <v>33</v>
      </c>
      <c r="AX602" s="13" t="s">
        <v>72</v>
      </c>
      <c r="AY602" s="243" t="s">
        <v>196</v>
      </c>
    </row>
    <row r="603" s="13" customFormat="1">
      <c r="A603" s="13"/>
      <c r="B603" s="233"/>
      <c r="C603" s="234"/>
      <c r="D603" s="235" t="s">
        <v>208</v>
      </c>
      <c r="E603" s="236" t="s">
        <v>19</v>
      </c>
      <c r="F603" s="237" t="s">
        <v>3244</v>
      </c>
      <c r="G603" s="234"/>
      <c r="H603" s="236" t="s">
        <v>19</v>
      </c>
      <c r="I603" s="238"/>
      <c r="J603" s="234"/>
      <c r="K603" s="234"/>
      <c r="L603" s="239"/>
      <c r="M603" s="240"/>
      <c r="N603" s="241"/>
      <c r="O603" s="241"/>
      <c r="P603" s="241"/>
      <c r="Q603" s="241"/>
      <c r="R603" s="241"/>
      <c r="S603" s="241"/>
      <c r="T603" s="242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43" t="s">
        <v>208</v>
      </c>
      <c r="AU603" s="243" t="s">
        <v>81</v>
      </c>
      <c r="AV603" s="13" t="s">
        <v>79</v>
      </c>
      <c r="AW603" s="13" t="s">
        <v>33</v>
      </c>
      <c r="AX603" s="13" t="s">
        <v>72</v>
      </c>
      <c r="AY603" s="243" t="s">
        <v>196</v>
      </c>
    </row>
    <row r="604" s="13" customFormat="1">
      <c r="A604" s="13"/>
      <c r="B604" s="233"/>
      <c r="C604" s="234"/>
      <c r="D604" s="235" t="s">
        <v>208</v>
      </c>
      <c r="E604" s="236" t="s">
        <v>19</v>
      </c>
      <c r="F604" s="237" t="s">
        <v>401</v>
      </c>
      <c r="G604" s="234"/>
      <c r="H604" s="236" t="s">
        <v>19</v>
      </c>
      <c r="I604" s="238"/>
      <c r="J604" s="234"/>
      <c r="K604" s="234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208</v>
      </c>
      <c r="AU604" s="243" t="s">
        <v>81</v>
      </c>
      <c r="AV604" s="13" t="s">
        <v>79</v>
      </c>
      <c r="AW604" s="13" t="s">
        <v>33</v>
      </c>
      <c r="AX604" s="13" t="s">
        <v>72</v>
      </c>
      <c r="AY604" s="243" t="s">
        <v>196</v>
      </c>
    </row>
    <row r="605" s="14" customFormat="1">
      <c r="A605" s="14"/>
      <c r="B605" s="244"/>
      <c r="C605" s="245"/>
      <c r="D605" s="235" t="s">
        <v>208</v>
      </c>
      <c r="E605" s="246" t="s">
        <v>19</v>
      </c>
      <c r="F605" s="247" t="s">
        <v>81</v>
      </c>
      <c r="G605" s="245"/>
      <c r="H605" s="248">
        <v>2</v>
      </c>
      <c r="I605" s="249"/>
      <c r="J605" s="245"/>
      <c r="K605" s="245"/>
      <c r="L605" s="250"/>
      <c r="M605" s="251"/>
      <c r="N605" s="252"/>
      <c r="O605" s="252"/>
      <c r="P605" s="252"/>
      <c r="Q605" s="252"/>
      <c r="R605" s="252"/>
      <c r="S605" s="252"/>
      <c r="T605" s="253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54" t="s">
        <v>208</v>
      </c>
      <c r="AU605" s="254" t="s">
        <v>81</v>
      </c>
      <c r="AV605" s="14" t="s">
        <v>81</v>
      </c>
      <c r="AW605" s="14" t="s">
        <v>33</v>
      </c>
      <c r="AX605" s="14" t="s">
        <v>72</v>
      </c>
      <c r="AY605" s="254" t="s">
        <v>196</v>
      </c>
    </row>
    <row r="606" s="13" customFormat="1">
      <c r="A606" s="13"/>
      <c r="B606" s="233"/>
      <c r="C606" s="234"/>
      <c r="D606" s="235" t="s">
        <v>208</v>
      </c>
      <c r="E606" s="236" t="s">
        <v>19</v>
      </c>
      <c r="F606" s="237" t="s">
        <v>3236</v>
      </c>
      <c r="G606" s="234"/>
      <c r="H606" s="236" t="s">
        <v>19</v>
      </c>
      <c r="I606" s="238"/>
      <c r="J606" s="234"/>
      <c r="K606" s="234"/>
      <c r="L606" s="239"/>
      <c r="M606" s="240"/>
      <c r="N606" s="241"/>
      <c r="O606" s="241"/>
      <c r="P606" s="241"/>
      <c r="Q606" s="241"/>
      <c r="R606" s="241"/>
      <c r="S606" s="241"/>
      <c r="T606" s="242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43" t="s">
        <v>208</v>
      </c>
      <c r="AU606" s="243" t="s">
        <v>81</v>
      </c>
      <c r="AV606" s="13" t="s">
        <v>79</v>
      </c>
      <c r="AW606" s="13" t="s">
        <v>33</v>
      </c>
      <c r="AX606" s="13" t="s">
        <v>72</v>
      </c>
      <c r="AY606" s="243" t="s">
        <v>196</v>
      </c>
    </row>
    <row r="607" s="13" customFormat="1">
      <c r="A607" s="13"/>
      <c r="B607" s="233"/>
      <c r="C607" s="234"/>
      <c r="D607" s="235" t="s">
        <v>208</v>
      </c>
      <c r="E607" s="236" t="s">
        <v>19</v>
      </c>
      <c r="F607" s="237" t="s">
        <v>3245</v>
      </c>
      <c r="G607" s="234"/>
      <c r="H607" s="236" t="s">
        <v>19</v>
      </c>
      <c r="I607" s="238"/>
      <c r="J607" s="234"/>
      <c r="K607" s="234"/>
      <c r="L607" s="239"/>
      <c r="M607" s="240"/>
      <c r="N607" s="241"/>
      <c r="O607" s="241"/>
      <c r="P607" s="241"/>
      <c r="Q607" s="241"/>
      <c r="R607" s="241"/>
      <c r="S607" s="241"/>
      <c r="T607" s="242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43" t="s">
        <v>208</v>
      </c>
      <c r="AU607" s="243" t="s">
        <v>81</v>
      </c>
      <c r="AV607" s="13" t="s">
        <v>79</v>
      </c>
      <c r="AW607" s="13" t="s">
        <v>33</v>
      </c>
      <c r="AX607" s="13" t="s">
        <v>72</v>
      </c>
      <c r="AY607" s="243" t="s">
        <v>196</v>
      </c>
    </row>
    <row r="608" s="13" customFormat="1">
      <c r="A608" s="13"/>
      <c r="B608" s="233"/>
      <c r="C608" s="234"/>
      <c r="D608" s="235" t="s">
        <v>208</v>
      </c>
      <c r="E608" s="236" t="s">
        <v>19</v>
      </c>
      <c r="F608" s="237" t="s">
        <v>3246</v>
      </c>
      <c r="G608" s="234"/>
      <c r="H608" s="236" t="s">
        <v>19</v>
      </c>
      <c r="I608" s="238"/>
      <c r="J608" s="234"/>
      <c r="K608" s="234"/>
      <c r="L608" s="239"/>
      <c r="M608" s="240"/>
      <c r="N608" s="241"/>
      <c r="O608" s="241"/>
      <c r="P608" s="241"/>
      <c r="Q608" s="241"/>
      <c r="R608" s="241"/>
      <c r="S608" s="241"/>
      <c r="T608" s="24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43" t="s">
        <v>208</v>
      </c>
      <c r="AU608" s="243" t="s">
        <v>81</v>
      </c>
      <c r="AV608" s="13" t="s">
        <v>79</v>
      </c>
      <c r="AW608" s="13" t="s">
        <v>33</v>
      </c>
      <c r="AX608" s="13" t="s">
        <v>72</v>
      </c>
      <c r="AY608" s="243" t="s">
        <v>196</v>
      </c>
    </row>
    <row r="609" s="13" customFormat="1">
      <c r="A609" s="13"/>
      <c r="B609" s="233"/>
      <c r="C609" s="234"/>
      <c r="D609" s="235" t="s">
        <v>208</v>
      </c>
      <c r="E609" s="236" t="s">
        <v>19</v>
      </c>
      <c r="F609" s="237" t="s">
        <v>401</v>
      </c>
      <c r="G609" s="234"/>
      <c r="H609" s="236" t="s">
        <v>19</v>
      </c>
      <c r="I609" s="238"/>
      <c r="J609" s="234"/>
      <c r="K609" s="234"/>
      <c r="L609" s="239"/>
      <c r="M609" s="240"/>
      <c r="N609" s="241"/>
      <c r="O609" s="241"/>
      <c r="P609" s="241"/>
      <c r="Q609" s="241"/>
      <c r="R609" s="241"/>
      <c r="S609" s="241"/>
      <c r="T609" s="242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3" t="s">
        <v>208</v>
      </c>
      <c r="AU609" s="243" t="s">
        <v>81</v>
      </c>
      <c r="AV609" s="13" t="s">
        <v>79</v>
      </c>
      <c r="AW609" s="13" t="s">
        <v>33</v>
      </c>
      <c r="AX609" s="13" t="s">
        <v>72</v>
      </c>
      <c r="AY609" s="243" t="s">
        <v>196</v>
      </c>
    </row>
    <row r="610" s="14" customFormat="1">
      <c r="A610" s="14"/>
      <c r="B610" s="244"/>
      <c r="C610" s="245"/>
      <c r="D610" s="235" t="s">
        <v>208</v>
      </c>
      <c r="E610" s="246" t="s">
        <v>19</v>
      </c>
      <c r="F610" s="247" t="s">
        <v>79</v>
      </c>
      <c r="G610" s="245"/>
      <c r="H610" s="248">
        <v>1</v>
      </c>
      <c r="I610" s="249"/>
      <c r="J610" s="245"/>
      <c r="K610" s="245"/>
      <c r="L610" s="250"/>
      <c r="M610" s="251"/>
      <c r="N610" s="252"/>
      <c r="O610" s="252"/>
      <c r="P610" s="252"/>
      <c r="Q610" s="252"/>
      <c r="R610" s="252"/>
      <c r="S610" s="252"/>
      <c r="T610" s="253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54" t="s">
        <v>208</v>
      </c>
      <c r="AU610" s="254" t="s">
        <v>81</v>
      </c>
      <c r="AV610" s="14" t="s">
        <v>81</v>
      </c>
      <c r="AW610" s="14" t="s">
        <v>33</v>
      </c>
      <c r="AX610" s="14" t="s">
        <v>72</v>
      </c>
      <c r="AY610" s="254" t="s">
        <v>196</v>
      </c>
    </row>
    <row r="611" s="13" customFormat="1">
      <c r="A611" s="13"/>
      <c r="B611" s="233"/>
      <c r="C611" s="234"/>
      <c r="D611" s="235" t="s">
        <v>208</v>
      </c>
      <c r="E611" s="236" t="s">
        <v>19</v>
      </c>
      <c r="F611" s="237" t="s">
        <v>3236</v>
      </c>
      <c r="G611" s="234"/>
      <c r="H611" s="236" t="s">
        <v>19</v>
      </c>
      <c r="I611" s="238"/>
      <c r="J611" s="234"/>
      <c r="K611" s="234"/>
      <c r="L611" s="239"/>
      <c r="M611" s="240"/>
      <c r="N611" s="241"/>
      <c r="O611" s="241"/>
      <c r="P611" s="241"/>
      <c r="Q611" s="241"/>
      <c r="R611" s="241"/>
      <c r="S611" s="241"/>
      <c r="T611" s="242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43" t="s">
        <v>208</v>
      </c>
      <c r="AU611" s="243" t="s">
        <v>81</v>
      </c>
      <c r="AV611" s="13" t="s">
        <v>79</v>
      </c>
      <c r="AW611" s="13" t="s">
        <v>33</v>
      </c>
      <c r="AX611" s="13" t="s">
        <v>72</v>
      </c>
      <c r="AY611" s="243" t="s">
        <v>196</v>
      </c>
    </row>
    <row r="612" s="13" customFormat="1">
      <c r="A612" s="13"/>
      <c r="B612" s="233"/>
      <c r="C612" s="234"/>
      <c r="D612" s="235" t="s">
        <v>208</v>
      </c>
      <c r="E612" s="236" t="s">
        <v>19</v>
      </c>
      <c r="F612" s="237" t="s">
        <v>3247</v>
      </c>
      <c r="G612" s="234"/>
      <c r="H612" s="236" t="s">
        <v>19</v>
      </c>
      <c r="I612" s="238"/>
      <c r="J612" s="234"/>
      <c r="K612" s="234"/>
      <c r="L612" s="239"/>
      <c r="M612" s="240"/>
      <c r="N612" s="241"/>
      <c r="O612" s="241"/>
      <c r="P612" s="241"/>
      <c r="Q612" s="241"/>
      <c r="R612" s="241"/>
      <c r="S612" s="241"/>
      <c r="T612" s="242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43" t="s">
        <v>208</v>
      </c>
      <c r="AU612" s="243" t="s">
        <v>81</v>
      </c>
      <c r="AV612" s="13" t="s">
        <v>79</v>
      </c>
      <c r="AW612" s="13" t="s">
        <v>33</v>
      </c>
      <c r="AX612" s="13" t="s">
        <v>72</v>
      </c>
      <c r="AY612" s="243" t="s">
        <v>196</v>
      </c>
    </row>
    <row r="613" s="13" customFormat="1">
      <c r="A613" s="13"/>
      <c r="B613" s="233"/>
      <c r="C613" s="234"/>
      <c r="D613" s="235" t="s">
        <v>208</v>
      </c>
      <c r="E613" s="236" t="s">
        <v>19</v>
      </c>
      <c r="F613" s="237" t="s">
        <v>3248</v>
      </c>
      <c r="G613" s="234"/>
      <c r="H613" s="236" t="s">
        <v>19</v>
      </c>
      <c r="I613" s="238"/>
      <c r="J613" s="234"/>
      <c r="K613" s="234"/>
      <c r="L613" s="239"/>
      <c r="M613" s="240"/>
      <c r="N613" s="241"/>
      <c r="O613" s="241"/>
      <c r="P613" s="241"/>
      <c r="Q613" s="241"/>
      <c r="R613" s="241"/>
      <c r="S613" s="241"/>
      <c r="T613" s="242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43" t="s">
        <v>208</v>
      </c>
      <c r="AU613" s="243" t="s">
        <v>81</v>
      </c>
      <c r="AV613" s="13" t="s">
        <v>79</v>
      </c>
      <c r="AW613" s="13" t="s">
        <v>33</v>
      </c>
      <c r="AX613" s="13" t="s">
        <v>72</v>
      </c>
      <c r="AY613" s="243" t="s">
        <v>196</v>
      </c>
    </row>
    <row r="614" s="14" customFormat="1">
      <c r="A614" s="14"/>
      <c r="B614" s="244"/>
      <c r="C614" s="245"/>
      <c r="D614" s="235" t="s">
        <v>208</v>
      </c>
      <c r="E614" s="246" t="s">
        <v>19</v>
      </c>
      <c r="F614" s="247" t="s">
        <v>81</v>
      </c>
      <c r="G614" s="245"/>
      <c r="H614" s="248">
        <v>2</v>
      </c>
      <c r="I614" s="249"/>
      <c r="J614" s="245"/>
      <c r="K614" s="245"/>
      <c r="L614" s="250"/>
      <c r="M614" s="251"/>
      <c r="N614" s="252"/>
      <c r="O614" s="252"/>
      <c r="P614" s="252"/>
      <c r="Q614" s="252"/>
      <c r="R614" s="252"/>
      <c r="S614" s="252"/>
      <c r="T614" s="253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T614" s="254" t="s">
        <v>208</v>
      </c>
      <c r="AU614" s="254" t="s">
        <v>81</v>
      </c>
      <c r="AV614" s="14" t="s">
        <v>81</v>
      </c>
      <c r="AW614" s="14" t="s">
        <v>33</v>
      </c>
      <c r="AX614" s="14" t="s">
        <v>72</v>
      </c>
      <c r="AY614" s="254" t="s">
        <v>196</v>
      </c>
    </row>
    <row r="615" s="13" customFormat="1">
      <c r="A615" s="13"/>
      <c r="B615" s="233"/>
      <c r="C615" s="234"/>
      <c r="D615" s="235" t="s">
        <v>208</v>
      </c>
      <c r="E615" s="236" t="s">
        <v>19</v>
      </c>
      <c r="F615" s="237" t="s">
        <v>3236</v>
      </c>
      <c r="G615" s="234"/>
      <c r="H615" s="236" t="s">
        <v>19</v>
      </c>
      <c r="I615" s="238"/>
      <c r="J615" s="234"/>
      <c r="K615" s="234"/>
      <c r="L615" s="239"/>
      <c r="M615" s="240"/>
      <c r="N615" s="241"/>
      <c r="O615" s="241"/>
      <c r="P615" s="241"/>
      <c r="Q615" s="241"/>
      <c r="R615" s="241"/>
      <c r="S615" s="241"/>
      <c r="T615" s="242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3" t="s">
        <v>208</v>
      </c>
      <c r="AU615" s="243" t="s">
        <v>81</v>
      </c>
      <c r="AV615" s="13" t="s">
        <v>79</v>
      </c>
      <c r="AW615" s="13" t="s">
        <v>33</v>
      </c>
      <c r="AX615" s="13" t="s">
        <v>72</v>
      </c>
      <c r="AY615" s="243" t="s">
        <v>196</v>
      </c>
    </row>
    <row r="616" s="13" customFormat="1">
      <c r="A616" s="13"/>
      <c r="B616" s="233"/>
      <c r="C616" s="234"/>
      <c r="D616" s="235" t="s">
        <v>208</v>
      </c>
      <c r="E616" s="236" t="s">
        <v>19</v>
      </c>
      <c r="F616" s="237" t="s">
        <v>3249</v>
      </c>
      <c r="G616" s="234"/>
      <c r="H616" s="236" t="s">
        <v>19</v>
      </c>
      <c r="I616" s="238"/>
      <c r="J616" s="234"/>
      <c r="K616" s="234"/>
      <c r="L616" s="239"/>
      <c r="M616" s="240"/>
      <c r="N616" s="241"/>
      <c r="O616" s="241"/>
      <c r="P616" s="241"/>
      <c r="Q616" s="241"/>
      <c r="R616" s="241"/>
      <c r="S616" s="241"/>
      <c r="T616" s="24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3" t="s">
        <v>208</v>
      </c>
      <c r="AU616" s="243" t="s">
        <v>81</v>
      </c>
      <c r="AV616" s="13" t="s">
        <v>79</v>
      </c>
      <c r="AW616" s="13" t="s">
        <v>33</v>
      </c>
      <c r="AX616" s="13" t="s">
        <v>72</v>
      </c>
      <c r="AY616" s="243" t="s">
        <v>196</v>
      </c>
    </row>
    <row r="617" s="13" customFormat="1">
      <c r="A617" s="13"/>
      <c r="B617" s="233"/>
      <c r="C617" s="234"/>
      <c r="D617" s="235" t="s">
        <v>208</v>
      </c>
      <c r="E617" s="236" t="s">
        <v>19</v>
      </c>
      <c r="F617" s="237" t="s">
        <v>3250</v>
      </c>
      <c r="G617" s="234"/>
      <c r="H617" s="236" t="s">
        <v>19</v>
      </c>
      <c r="I617" s="238"/>
      <c r="J617" s="234"/>
      <c r="K617" s="234"/>
      <c r="L617" s="239"/>
      <c r="M617" s="240"/>
      <c r="N617" s="241"/>
      <c r="O617" s="241"/>
      <c r="P617" s="241"/>
      <c r="Q617" s="241"/>
      <c r="R617" s="241"/>
      <c r="S617" s="241"/>
      <c r="T617" s="24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3" t="s">
        <v>208</v>
      </c>
      <c r="AU617" s="243" t="s">
        <v>81</v>
      </c>
      <c r="AV617" s="13" t="s">
        <v>79</v>
      </c>
      <c r="AW617" s="13" t="s">
        <v>33</v>
      </c>
      <c r="AX617" s="13" t="s">
        <v>72</v>
      </c>
      <c r="AY617" s="243" t="s">
        <v>196</v>
      </c>
    </row>
    <row r="618" s="14" customFormat="1">
      <c r="A618" s="14"/>
      <c r="B618" s="244"/>
      <c r="C618" s="245"/>
      <c r="D618" s="235" t="s">
        <v>208</v>
      </c>
      <c r="E618" s="246" t="s">
        <v>19</v>
      </c>
      <c r="F618" s="247" t="s">
        <v>79</v>
      </c>
      <c r="G618" s="245"/>
      <c r="H618" s="248">
        <v>1</v>
      </c>
      <c r="I618" s="249"/>
      <c r="J618" s="245"/>
      <c r="K618" s="245"/>
      <c r="L618" s="250"/>
      <c r="M618" s="251"/>
      <c r="N618" s="252"/>
      <c r="O618" s="252"/>
      <c r="P618" s="252"/>
      <c r="Q618" s="252"/>
      <c r="R618" s="252"/>
      <c r="S618" s="252"/>
      <c r="T618" s="253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54" t="s">
        <v>208</v>
      </c>
      <c r="AU618" s="254" t="s">
        <v>81</v>
      </c>
      <c r="AV618" s="14" t="s">
        <v>81</v>
      </c>
      <c r="AW618" s="14" t="s">
        <v>33</v>
      </c>
      <c r="AX618" s="14" t="s">
        <v>72</v>
      </c>
      <c r="AY618" s="254" t="s">
        <v>196</v>
      </c>
    </row>
    <row r="619" s="13" customFormat="1">
      <c r="A619" s="13"/>
      <c r="B619" s="233"/>
      <c r="C619" s="234"/>
      <c r="D619" s="235" t="s">
        <v>208</v>
      </c>
      <c r="E619" s="236" t="s">
        <v>19</v>
      </c>
      <c r="F619" s="237" t="s">
        <v>3236</v>
      </c>
      <c r="G619" s="234"/>
      <c r="H619" s="236" t="s">
        <v>19</v>
      </c>
      <c r="I619" s="238"/>
      <c r="J619" s="234"/>
      <c r="K619" s="234"/>
      <c r="L619" s="239"/>
      <c r="M619" s="240"/>
      <c r="N619" s="241"/>
      <c r="O619" s="241"/>
      <c r="P619" s="241"/>
      <c r="Q619" s="241"/>
      <c r="R619" s="241"/>
      <c r="S619" s="241"/>
      <c r="T619" s="242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3" t="s">
        <v>208</v>
      </c>
      <c r="AU619" s="243" t="s">
        <v>81</v>
      </c>
      <c r="AV619" s="13" t="s">
        <v>79</v>
      </c>
      <c r="AW619" s="13" t="s">
        <v>33</v>
      </c>
      <c r="AX619" s="13" t="s">
        <v>72</v>
      </c>
      <c r="AY619" s="243" t="s">
        <v>196</v>
      </c>
    </row>
    <row r="620" s="13" customFormat="1">
      <c r="A620" s="13"/>
      <c r="B620" s="233"/>
      <c r="C620" s="234"/>
      <c r="D620" s="235" t="s">
        <v>208</v>
      </c>
      <c r="E620" s="236" t="s">
        <v>19</v>
      </c>
      <c r="F620" s="237" t="s">
        <v>3251</v>
      </c>
      <c r="G620" s="234"/>
      <c r="H620" s="236" t="s">
        <v>19</v>
      </c>
      <c r="I620" s="238"/>
      <c r="J620" s="234"/>
      <c r="K620" s="234"/>
      <c r="L620" s="239"/>
      <c r="M620" s="240"/>
      <c r="N620" s="241"/>
      <c r="O620" s="241"/>
      <c r="P620" s="241"/>
      <c r="Q620" s="241"/>
      <c r="R620" s="241"/>
      <c r="S620" s="241"/>
      <c r="T620" s="24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43" t="s">
        <v>208</v>
      </c>
      <c r="AU620" s="243" t="s">
        <v>81</v>
      </c>
      <c r="AV620" s="13" t="s">
        <v>79</v>
      </c>
      <c r="AW620" s="13" t="s">
        <v>33</v>
      </c>
      <c r="AX620" s="13" t="s">
        <v>72</v>
      </c>
      <c r="AY620" s="243" t="s">
        <v>196</v>
      </c>
    </row>
    <row r="621" s="13" customFormat="1">
      <c r="A621" s="13"/>
      <c r="B621" s="233"/>
      <c r="C621" s="234"/>
      <c r="D621" s="235" t="s">
        <v>208</v>
      </c>
      <c r="E621" s="236" t="s">
        <v>19</v>
      </c>
      <c r="F621" s="237" t="s">
        <v>3252</v>
      </c>
      <c r="G621" s="234"/>
      <c r="H621" s="236" t="s">
        <v>19</v>
      </c>
      <c r="I621" s="238"/>
      <c r="J621" s="234"/>
      <c r="K621" s="234"/>
      <c r="L621" s="239"/>
      <c r="M621" s="240"/>
      <c r="N621" s="241"/>
      <c r="O621" s="241"/>
      <c r="P621" s="241"/>
      <c r="Q621" s="241"/>
      <c r="R621" s="241"/>
      <c r="S621" s="241"/>
      <c r="T621" s="242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3" t="s">
        <v>208</v>
      </c>
      <c r="AU621" s="243" t="s">
        <v>81</v>
      </c>
      <c r="AV621" s="13" t="s">
        <v>79</v>
      </c>
      <c r="AW621" s="13" t="s">
        <v>33</v>
      </c>
      <c r="AX621" s="13" t="s">
        <v>72</v>
      </c>
      <c r="AY621" s="243" t="s">
        <v>196</v>
      </c>
    </row>
    <row r="622" s="14" customFormat="1">
      <c r="A622" s="14"/>
      <c r="B622" s="244"/>
      <c r="C622" s="245"/>
      <c r="D622" s="235" t="s">
        <v>208</v>
      </c>
      <c r="E622" s="246" t="s">
        <v>19</v>
      </c>
      <c r="F622" s="247" t="s">
        <v>81</v>
      </c>
      <c r="G622" s="245"/>
      <c r="H622" s="248">
        <v>2</v>
      </c>
      <c r="I622" s="249"/>
      <c r="J622" s="245"/>
      <c r="K622" s="245"/>
      <c r="L622" s="250"/>
      <c r="M622" s="251"/>
      <c r="N622" s="252"/>
      <c r="O622" s="252"/>
      <c r="P622" s="252"/>
      <c r="Q622" s="252"/>
      <c r="R622" s="252"/>
      <c r="S622" s="252"/>
      <c r="T622" s="253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T622" s="254" t="s">
        <v>208</v>
      </c>
      <c r="AU622" s="254" t="s">
        <v>81</v>
      </c>
      <c r="AV622" s="14" t="s">
        <v>81</v>
      </c>
      <c r="AW622" s="14" t="s">
        <v>33</v>
      </c>
      <c r="AX622" s="14" t="s">
        <v>72</v>
      </c>
      <c r="AY622" s="254" t="s">
        <v>196</v>
      </c>
    </row>
    <row r="623" s="13" customFormat="1">
      <c r="A623" s="13"/>
      <c r="B623" s="233"/>
      <c r="C623" s="234"/>
      <c r="D623" s="235" t="s">
        <v>208</v>
      </c>
      <c r="E623" s="236" t="s">
        <v>19</v>
      </c>
      <c r="F623" s="237" t="s">
        <v>3236</v>
      </c>
      <c r="G623" s="234"/>
      <c r="H623" s="236" t="s">
        <v>19</v>
      </c>
      <c r="I623" s="238"/>
      <c r="J623" s="234"/>
      <c r="K623" s="234"/>
      <c r="L623" s="239"/>
      <c r="M623" s="240"/>
      <c r="N623" s="241"/>
      <c r="O623" s="241"/>
      <c r="P623" s="241"/>
      <c r="Q623" s="241"/>
      <c r="R623" s="241"/>
      <c r="S623" s="241"/>
      <c r="T623" s="242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43" t="s">
        <v>208</v>
      </c>
      <c r="AU623" s="243" t="s">
        <v>81</v>
      </c>
      <c r="AV623" s="13" t="s">
        <v>79</v>
      </c>
      <c r="AW623" s="13" t="s">
        <v>33</v>
      </c>
      <c r="AX623" s="13" t="s">
        <v>72</v>
      </c>
      <c r="AY623" s="243" t="s">
        <v>196</v>
      </c>
    </row>
    <row r="624" s="13" customFormat="1">
      <c r="A624" s="13"/>
      <c r="B624" s="233"/>
      <c r="C624" s="234"/>
      <c r="D624" s="235" t="s">
        <v>208</v>
      </c>
      <c r="E624" s="236" t="s">
        <v>19</v>
      </c>
      <c r="F624" s="237" t="s">
        <v>3253</v>
      </c>
      <c r="G624" s="234"/>
      <c r="H624" s="236" t="s">
        <v>19</v>
      </c>
      <c r="I624" s="238"/>
      <c r="J624" s="234"/>
      <c r="K624" s="234"/>
      <c r="L624" s="239"/>
      <c r="M624" s="240"/>
      <c r="N624" s="241"/>
      <c r="O624" s="241"/>
      <c r="P624" s="241"/>
      <c r="Q624" s="241"/>
      <c r="R624" s="241"/>
      <c r="S624" s="241"/>
      <c r="T624" s="242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3" t="s">
        <v>208</v>
      </c>
      <c r="AU624" s="243" t="s">
        <v>81</v>
      </c>
      <c r="AV624" s="13" t="s">
        <v>79</v>
      </c>
      <c r="AW624" s="13" t="s">
        <v>33</v>
      </c>
      <c r="AX624" s="13" t="s">
        <v>72</v>
      </c>
      <c r="AY624" s="243" t="s">
        <v>196</v>
      </c>
    </row>
    <row r="625" s="13" customFormat="1">
      <c r="A625" s="13"/>
      <c r="B625" s="233"/>
      <c r="C625" s="234"/>
      <c r="D625" s="235" t="s">
        <v>208</v>
      </c>
      <c r="E625" s="236" t="s">
        <v>19</v>
      </c>
      <c r="F625" s="237" t="s">
        <v>3254</v>
      </c>
      <c r="G625" s="234"/>
      <c r="H625" s="236" t="s">
        <v>19</v>
      </c>
      <c r="I625" s="238"/>
      <c r="J625" s="234"/>
      <c r="K625" s="234"/>
      <c r="L625" s="239"/>
      <c r="M625" s="240"/>
      <c r="N625" s="241"/>
      <c r="O625" s="241"/>
      <c r="P625" s="241"/>
      <c r="Q625" s="241"/>
      <c r="R625" s="241"/>
      <c r="S625" s="241"/>
      <c r="T625" s="242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3" t="s">
        <v>208</v>
      </c>
      <c r="AU625" s="243" t="s">
        <v>81</v>
      </c>
      <c r="AV625" s="13" t="s">
        <v>79</v>
      </c>
      <c r="AW625" s="13" t="s">
        <v>33</v>
      </c>
      <c r="AX625" s="13" t="s">
        <v>72</v>
      </c>
      <c r="AY625" s="243" t="s">
        <v>196</v>
      </c>
    </row>
    <row r="626" s="14" customFormat="1">
      <c r="A626" s="14"/>
      <c r="B626" s="244"/>
      <c r="C626" s="245"/>
      <c r="D626" s="235" t="s">
        <v>208</v>
      </c>
      <c r="E626" s="246" t="s">
        <v>19</v>
      </c>
      <c r="F626" s="247" t="s">
        <v>204</v>
      </c>
      <c r="G626" s="245"/>
      <c r="H626" s="248">
        <v>4</v>
      </c>
      <c r="I626" s="249"/>
      <c r="J626" s="245"/>
      <c r="K626" s="245"/>
      <c r="L626" s="250"/>
      <c r="M626" s="251"/>
      <c r="N626" s="252"/>
      <c r="O626" s="252"/>
      <c r="P626" s="252"/>
      <c r="Q626" s="252"/>
      <c r="R626" s="252"/>
      <c r="S626" s="252"/>
      <c r="T626" s="253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T626" s="254" t="s">
        <v>208</v>
      </c>
      <c r="AU626" s="254" t="s">
        <v>81</v>
      </c>
      <c r="AV626" s="14" t="s">
        <v>81</v>
      </c>
      <c r="AW626" s="14" t="s">
        <v>33</v>
      </c>
      <c r="AX626" s="14" t="s">
        <v>72</v>
      </c>
      <c r="AY626" s="254" t="s">
        <v>196</v>
      </c>
    </row>
    <row r="627" s="16" customFormat="1">
      <c r="A627" s="16"/>
      <c r="B627" s="266"/>
      <c r="C627" s="267"/>
      <c r="D627" s="235" t="s">
        <v>208</v>
      </c>
      <c r="E627" s="268" t="s">
        <v>19</v>
      </c>
      <c r="F627" s="269" t="s">
        <v>3319</v>
      </c>
      <c r="G627" s="267"/>
      <c r="H627" s="270">
        <v>61</v>
      </c>
      <c r="I627" s="271"/>
      <c r="J627" s="267"/>
      <c r="K627" s="267"/>
      <c r="L627" s="272"/>
      <c r="M627" s="273"/>
      <c r="N627" s="274"/>
      <c r="O627" s="274"/>
      <c r="P627" s="274"/>
      <c r="Q627" s="274"/>
      <c r="R627" s="274"/>
      <c r="S627" s="274"/>
      <c r="T627" s="275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T627" s="276" t="s">
        <v>208</v>
      </c>
      <c r="AU627" s="276" t="s">
        <v>81</v>
      </c>
      <c r="AV627" s="16" t="s">
        <v>226</v>
      </c>
      <c r="AW627" s="16" t="s">
        <v>33</v>
      </c>
      <c r="AX627" s="16" t="s">
        <v>72</v>
      </c>
      <c r="AY627" s="276" t="s">
        <v>196</v>
      </c>
    </row>
    <row r="628" s="13" customFormat="1">
      <c r="A628" s="13"/>
      <c r="B628" s="233"/>
      <c r="C628" s="234"/>
      <c r="D628" s="235" t="s">
        <v>208</v>
      </c>
      <c r="E628" s="236" t="s">
        <v>19</v>
      </c>
      <c r="F628" s="237" t="s">
        <v>3317</v>
      </c>
      <c r="G628" s="234"/>
      <c r="H628" s="236" t="s">
        <v>19</v>
      </c>
      <c r="I628" s="238"/>
      <c r="J628" s="234"/>
      <c r="K628" s="234"/>
      <c r="L628" s="239"/>
      <c r="M628" s="240"/>
      <c r="N628" s="241"/>
      <c r="O628" s="241"/>
      <c r="P628" s="241"/>
      <c r="Q628" s="241"/>
      <c r="R628" s="241"/>
      <c r="S628" s="241"/>
      <c r="T628" s="242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43" t="s">
        <v>208</v>
      </c>
      <c r="AU628" s="243" t="s">
        <v>81</v>
      </c>
      <c r="AV628" s="13" t="s">
        <v>79</v>
      </c>
      <c r="AW628" s="13" t="s">
        <v>33</v>
      </c>
      <c r="AX628" s="13" t="s">
        <v>72</v>
      </c>
      <c r="AY628" s="243" t="s">
        <v>196</v>
      </c>
    </row>
    <row r="629" s="13" customFormat="1">
      <c r="A629" s="13"/>
      <c r="B629" s="233"/>
      <c r="C629" s="234"/>
      <c r="D629" s="235" t="s">
        <v>208</v>
      </c>
      <c r="E629" s="236" t="s">
        <v>19</v>
      </c>
      <c r="F629" s="237" t="s">
        <v>3318</v>
      </c>
      <c r="G629" s="234"/>
      <c r="H629" s="236" t="s">
        <v>19</v>
      </c>
      <c r="I629" s="238"/>
      <c r="J629" s="234"/>
      <c r="K629" s="234"/>
      <c r="L629" s="239"/>
      <c r="M629" s="240"/>
      <c r="N629" s="241"/>
      <c r="O629" s="241"/>
      <c r="P629" s="241"/>
      <c r="Q629" s="241"/>
      <c r="R629" s="241"/>
      <c r="S629" s="241"/>
      <c r="T629" s="242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43" t="s">
        <v>208</v>
      </c>
      <c r="AU629" s="243" t="s">
        <v>81</v>
      </c>
      <c r="AV629" s="13" t="s">
        <v>79</v>
      </c>
      <c r="AW629" s="13" t="s">
        <v>33</v>
      </c>
      <c r="AX629" s="13" t="s">
        <v>72</v>
      </c>
      <c r="AY629" s="243" t="s">
        <v>196</v>
      </c>
    </row>
    <row r="630" s="13" customFormat="1">
      <c r="A630" s="13"/>
      <c r="B630" s="233"/>
      <c r="C630" s="234"/>
      <c r="D630" s="235" t="s">
        <v>208</v>
      </c>
      <c r="E630" s="236" t="s">
        <v>19</v>
      </c>
      <c r="F630" s="237" t="s">
        <v>3320</v>
      </c>
      <c r="G630" s="234"/>
      <c r="H630" s="236" t="s">
        <v>19</v>
      </c>
      <c r="I630" s="238"/>
      <c r="J630" s="234"/>
      <c r="K630" s="234"/>
      <c r="L630" s="239"/>
      <c r="M630" s="240"/>
      <c r="N630" s="241"/>
      <c r="O630" s="241"/>
      <c r="P630" s="241"/>
      <c r="Q630" s="241"/>
      <c r="R630" s="241"/>
      <c r="S630" s="241"/>
      <c r="T630" s="242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43" t="s">
        <v>208</v>
      </c>
      <c r="AU630" s="243" t="s">
        <v>81</v>
      </c>
      <c r="AV630" s="13" t="s">
        <v>79</v>
      </c>
      <c r="AW630" s="13" t="s">
        <v>33</v>
      </c>
      <c r="AX630" s="13" t="s">
        <v>72</v>
      </c>
      <c r="AY630" s="243" t="s">
        <v>196</v>
      </c>
    </row>
    <row r="631" s="14" customFormat="1">
      <c r="A631" s="14"/>
      <c r="B631" s="244"/>
      <c r="C631" s="245"/>
      <c r="D631" s="235" t="s">
        <v>208</v>
      </c>
      <c r="E631" s="246" t="s">
        <v>19</v>
      </c>
      <c r="F631" s="247" t="s">
        <v>3321</v>
      </c>
      <c r="G631" s="245"/>
      <c r="H631" s="248">
        <v>34.159999999999997</v>
      </c>
      <c r="I631" s="249"/>
      <c r="J631" s="245"/>
      <c r="K631" s="245"/>
      <c r="L631" s="250"/>
      <c r="M631" s="251"/>
      <c r="N631" s="252"/>
      <c r="O631" s="252"/>
      <c r="P631" s="252"/>
      <c r="Q631" s="252"/>
      <c r="R631" s="252"/>
      <c r="S631" s="252"/>
      <c r="T631" s="253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T631" s="254" t="s">
        <v>208</v>
      </c>
      <c r="AU631" s="254" t="s">
        <v>81</v>
      </c>
      <c r="AV631" s="14" t="s">
        <v>81</v>
      </c>
      <c r="AW631" s="14" t="s">
        <v>33</v>
      </c>
      <c r="AX631" s="14" t="s">
        <v>72</v>
      </c>
      <c r="AY631" s="254" t="s">
        <v>196</v>
      </c>
    </row>
    <row r="632" s="16" customFormat="1">
      <c r="A632" s="16"/>
      <c r="B632" s="266"/>
      <c r="C632" s="267"/>
      <c r="D632" s="235" t="s">
        <v>208</v>
      </c>
      <c r="E632" s="268" t="s">
        <v>19</v>
      </c>
      <c r="F632" s="269" t="s">
        <v>917</v>
      </c>
      <c r="G632" s="267"/>
      <c r="H632" s="270">
        <v>34.159999999999997</v>
      </c>
      <c r="I632" s="271"/>
      <c r="J632" s="267"/>
      <c r="K632" s="267"/>
      <c r="L632" s="272"/>
      <c r="M632" s="273"/>
      <c r="N632" s="274"/>
      <c r="O632" s="274"/>
      <c r="P632" s="274"/>
      <c r="Q632" s="274"/>
      <c r="R632" s="274"/>
      <c r="S632" s="274"/>
      <c r="T632" s="275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T632" s="276" t="s">
        <v>208</v>
      </c>
      <c r="AU632" s="276" t="s">
        <v>81</v>
      </c>
      <c r="AV632" s="16" t="s">
        <v>226</v>
      </c>
      <c r="AW632" s="16" t="s">
        <v>33</v>
      </c>
      <c r="AX632" s="16" t="s">
        <v>79</v>
      </c>
      <c r="AY632" s="276" t="s">
        <v>196</v>
      </c>
    </row>
    <row r="633" s="2" customFormat="1" ht="24.15" customHeight="1">
      <c r="A633" s="41"/>
      <c r="B633" s="42"/>
      <c r="C633" s="215" t="s">
        <v>478</v>
      </c>
      <c r="D633" s="215" t="s">
        <v>199</v>
      </c>
      <c r="E633" s="216" t="s">
        <v>3221</v>
      </c>
      <c r="F633" s="217" t="s">
        <v>3325</v>
      </c>
      <c r="G633" s="218" t="s">
        <v>264</v>
      </c>
      <c r="H633" s="219">
        <v>341.60000000000002</v>
      </c>
      <c r="I633" s="220"/>
      <c r="J633" s="221">
        <f>ROUND(I633*H633,2)</f>
        <v>0</v>
      </c>
      <c r="K633" s="217" t="s">
        <v>19</v>
      </c>
      <c r="L633" s="47"/>
      <c r="M633" s="222" t="s">
        <v>19</v>
      </c>
      <c r="N633" s="223" t="s">
        <v>43</v>
      </c>
      <c r="O633" s="87"/>
      <c r="P633" s="224">
        <f>O633*H633</f>
        <v>0</v>
      </c>
      <c r="Q633" s="224">
        <v>0</v>
      </c>
      <c r="R633" s="224">
        <f>Q633*H633</f>
        <v>0</v>
      </c>
      <c r="S633" s="224">
        <v>0</v>
      </c>
      <c r="T633" s="225">
        <f>S633*H633</f>
        <v>0</v>
      </c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R633" s="226" t="s">
        <v>204</v>
      </c>
      <c r="AT633" s="226" t="s">
        <v>199</v>
      </c>
      <c r="AU633" s="226" t="s">
        <v>81</v>
      </c>
      <c r="AY633" s="20" t="s">
        <v>196</v>
      </c>
      <c r="BE633" s="227">
        <f>IF(N633="základní",J633,0)</f>
        <v>0</v>
      </c>
      <c r="BF633" s="227">
        <f>IF(N633="snížená",J633,0)</f>
        <v>0</v>
      </c>
      <c r="BG633" s="227">
        <f>IF(N633="zákl. přenesená",J633,0)</f>
        <v>0</v>
      </c>
      <c r="BH633" s="227">
        <f>IF(N633="sníž. přenesená",J633,0)</f>
        <v>0</v>
      </c>
      <c r="BI633" s="227">
        <f>IF(N633="nulová",J633,0)</f>
        <v>0</v>
      </c>
      <c r="BJ633" s="20" t="s">
        <v>79</v>
      </c>
      <c r="BK633" s="227">
        <f>ROUND(I633*H633,2)</f>
        <v>0</v>
      </c>
      <c r="BL633" s="20" t="s">
        <v>204</v>
      </c>
      <c r="BM633" s="226" t="s">
        <v>3326</v>
      </c>
    </row>
    <row r="634" s="13" customFormat="1">
      <c r="A634" s="13"/>
      <c r="B634" s="233"/>
      <c r="C634" s="234"/>
      <c r="D634" s="235" t="s">
        <v>208</v>
      </c>
      <c r="E634" s="236" t="s">
        <v>19</v>
      </c>
      <c r="F634" s="237" t="s">
        <v>3315</v>
      </c>
      <c r="G634" s="234"/>
      <c r="H634" s="236" t="s">
        <v>19</v>
      </c>
      <c r="I634" s="238"/>
      <c r="J634" s="234"/>
      <c r="K634" s="234"/>
      <c r="L634" s="239"/>
      <c r="M634" s="240"/>
      <c r="N634" s="241"/>
      <c r="O634" s="241"/>
      <c r="P634" s="241"/>
      <c r="Q634" s="241"/>
      <c r="R634" s="241"/>
      <c r="S634" s="241"/>
      <c r="T634" s="242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3" t="s">
        <v>208</v>
      </c>
      <c r="AU634" s="243" t="s">
        <v>81</v>
      </c>
      <c r="AV634" s="13" t="s">
        <v>79</v>
      </c>
      <c r="AW634" s="13" t="s">
        <v>33</v>
      </c>
      <c r="AX634" s="13" t="s">
        <v>72</v>
      </c>
      <c r="AY634" s="243" t="s">
        <v>196</v>
      </c>
    </row>
    <row r="635" s="13" customFormat="1">
      <c r="A635" s="13"/>
      <c r="B635" s="233"/>
      <c r="C635" s="234"/>
      <c r="D635" s="235" t="s">
        <v>208</v>
      </c>
      <c r="E635" s="236" t="s">
        <v>19</v>
      </c>
      <c r="F635" s="237" t="s">
        <v>3324</v>
      </c>
      <c r="G635" s="234"/>
      <c r="H635" s="236" t="s">
        <v>19</v>
      </c>
      <c r="I635" s="238"/>
      <c r="J635" s="234"/>
      <c r="K635" s="234"/>
      <c r="L635" s="239"/>
      <c r="M635" s="240"/>
      <c r="N635" s="241"/>
      <c r="O635" s="241"/>
      <c r="P635" s="241"/>
      <c r="Q635" s="241"/>
      <c r="R635" s="241"/>
      <c r="S635" s="241"/>
      <c r="T635" s="242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43" t="s">
        <v>208</v>
      </c>
      <c r="AU635" s="243" t="s">
        <v>81</v>
      </c>
      <c r="AV635" s="13" t="s">
        <v>79</v>
      </c>
      <c r="AW635" s="13" t="s">
        <v>33</v>
      </c>
      <c r="AX635" s="13" t="s">
        <v>72</v>
      </c>
      <c r="AY635" s="243" t="s">
        <v>196</v>
      </c>
    </row>
    <row r="636" s="13" customFormat="1">
      <c r="A636" s="13"/>
      <c r="B636" s="233"/>
      <c r="C636" s="234"/>
      <c r="D636" s="235" t="s">
        <v>208</v>
      </c>
      <c r="E636" s="236" t="s">
        <v>19</v>
      </c>
      <c r="F636" s="237" t="s">
        <v>3318</v>
      </c>
      <c r="G636" s="234"/>
      <c r="H636" s="236" t="s">
        <v>19</v>
      </c>
      <c r="I636" s="238"/>
      <c r="J636" s="234"/>
      <c r="K636" s="234"/>
      <c r="L636" s="239"/>
      <c r="M636" s="240"/>
      <c r="N636" s="241"/>
      <c r="O636" s="241"/>
      <c r="P636" s="241"/>
      <c r="Q636" s="241"/>
      <c r="R636" s="241"/>
      <c r="S636" s="241"/>
      <c r="T636" s="242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3" t="s">
        <v>208</v>
      </c>
      <c r="AU636" s="243" t="s">
        <v>81</v>
      </c>
      <c r="AV636" s="13" t="s">
        <v>79</v>
      </c>
      <c r="AW636" s="13" t="s">
        <v>33</v>
      </c>
      <c r="AX636" s="13" t="s">
        <v>72</v>
      </c>
      <c r="AY636" s="243" t="s">
        <v>196</v>
      </c>
    </row>
    <row r="637" s="13" customFormat="1">
      <c r="A637" s="13"/>
      <c r="B637" s="233"/>
      <c r="C637" s="234"/>
      <c r="D637" s="235" t="s">
        <v>208</v>
      </c>
      <c r="E637" s="236" t="s">
        <v>19</v>
      </c>
      <c r="F637" s="237" t="s">
        <v>3233</v>
      </c>
      <c r="G637" s="234"/>
      <c r="H637" s="236" t="s">
        <v>19</v>
      </c>
      <c r="I637" s="238"/>
      <c r="J637" s="234"/>
      <c r="K637" s="234"/>
      <c r="L637" s="239"/>
      <c r="M637" s="240"/>
      <c r="N637" s="241"/>
      <c r="O637" s="241"/>
      <c r="P637" s="241"/>
      <c r="Q637" s="241"/>
      <c r="R637" s="241"/>
      <c r="S637" s="241"/>
      <c r="T637" s="242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3" t="s">
        <v>208</v>
      </c>
      <c r="AU637" s="243" t="s">
        <v>81</v>
      </c>
      <c r="AV637" s="13" t="s">
        <v>79</v>
      </c>
      <c r="AW637" s="13" t="s">
        <v>33</v>
      </c>
      <c r="AX637" s="13" t="s">
        <v>72</v>
      </c>
      <c r="AY637" s="243" t="s">
        <v>196</v>
      </c>
    </row>
    <row r="638" s="13" customFormat="1">
      <c r="A638" s="13"/>
      <c r="B638" s="233"/>
      <c r="C638" s="234"/>
      <c r="D638" s="235" t="s">
        <v>208</v>
      </c>
      <c r="E638" s="236" t="s">
        <v>19</v>
      </c>
      <c r="F638" s="237" t="s">
        <v>3234</v>
      </c>
      <c r="G638" s="234"/>
      <c r="H638" s="236" t="s">
        <v>19</v>
      </c>
      <c r="I638" s="238"/>
      <c r="J638" s="234"/>
      <c r="K638" s="234"/>
      <c r="L638" s="239"/>
      <c r="M638" s="240"/>
      <c r="N638" s="241"/>
      <c r="O638" s="241"/>
      <c r="P638" s="241"/>
      <c r="Q638" s="241"/>
      <c r="R638" s="241"/>
      <c r="S638" s="241"/>
      <c r="T638" s="242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3" t="s">
        <v>208</v>
      </c>
      <c r="AU638" s="243" t="s">
        <v>81</v>
      </c>
      <c r="AV638" s="13" t="s">
        <v>79</v>
      </c>
      <c r="AW638" s="13" t="s">
        <v>33</v>
      </c>
      <c r="AX638" s="13" t="s">
        <v>72</v>
      </c>
      <c r="AY638" s="243" t="s">
        <v>196</v>
      </c>
    </row>
    <row r="639" s="13" customFormat="1">
      <c r="A639" s="13"/>
      <c r="B639" s="233"/>
      <c r="C639" s="234"/>
      <c r="D639" s="235" t="s">
        <v>208</v>
      </c>
      <c r="E639" s="236" t="s">
        <v>19</v>
      </c>
      <c r="F639" s="237" t="s">
        <v>3235</v>
      </c>
      <c r="G639" s="234"/>
      <c r="H639" s="236" t="s">
        <v>19</v>
      </c>
      <c r="I639" s="238"/>
      <c r="J639" s="234"/>
      <c r="K639" s="234"/>
      <c r="L639" s="239"/>
      <c r="M639" s="240"/>
      <c r="N639" s="241"/>
      <c r="O639" s="241"/>
      <c r="P639" s="241"/>
      <c r="Q639" s="241"/>
      <c r="R639" s="241"/>
      <c r="S639" s="241"/>
      <c r="T639" s="242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43" t="s">
        <v>208</v>
      </c>
      <c r="AU639" s="243" t="s">
        <v>81</v>
      </c>
      <c r="AV639" s="13" t="s">
        <v>79</v>
      </c>
      <c r="AW639" s="13" t="s">
        <v>33</v>
      </c>
      <c r="AX639" s="13" t="s">
        <v>72</v>
      </c>
      <c r="AY639" s="243" t="s">
        <v>196</v>
      </c>
    </row>
    <row r="640" s="13" customFormat="1">
      <c r="A640" s="13"/>
      <c r="B640" s="233"/>
      <c r="C640" s="234"/>
      <c r="D640" s="235" t="s">
        <v>208</v>
      </c>
      <c r="E640" s="236" t="s">
        <v>19</v>
      </c>
      <c r="F640" s="237" t="s">
        <v>401</v>
      </c>
      <c r="G640" s="234"/>
      <c r="H640" s="236" t="s">
        <v>19</v>
      </c>
      <c r="I640" s="238"/>
      <c r="J640" s="234"/>
      <c r="K640" s="234"/>
      <c r="L640" s="239"/>
      <c r="M640" s="240"/>
      <c r="N640" s="241"/>
      <c r="O640" s="241"/>
      <c r="P640" s="241"/>
      <c r="Q640" s="241"/>
      <c r="R640" s="241"/>
      <c r="S640" s="241"/>
      <c r="T640" s="24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3" t="s">
        <v>208</v>
      </c>
      <c r="AU640" s="243" t="s">
        <v>81</v>
      </c>
      <c r="AV640" s="13" t="s">
        <v>79</v>
      </c>
      <c r="AW640" s="13" t="s">
        <v>33</v>
      </c>
      <c r="AX640" s="13" t="s">
        <v>72</v>
      </c>
      <c r="AY640" s="243" t="s">
        <v>196</v>
      </c>
    </row>
    <row r="641" s="14" customFormat="1">
      <c r="A641" s="14"/>
      <c r="B641" s="244"/>
      <c r="C641" s="245"/>
      <c r="D641" s="235" t="s">
        <v>208</v>
      </c>
      <c r="E641" s="246" t="s">
        <v>19</v>
      </c>
      <c r="F641" s="247" t="s">
        <v>550</v>
      </c>
      <c r="G641" s="245"/>
      <c r="H641" s="248">
        <v>37</v>
      </c>
      <c r="I641" s="249"/>
      <c r="J641" s="245"/>
      <c r="K641" s="245"/>
      <c r="L641" s="250"/>
      <c r="M641" s="251"/>
      <c r="N641" s="252"/>
      <c r="O641" s="252"/>
      <c r="P641" s="252"/>
      <c r="Q641" s="252"/>
      <c r="R641" s="252"/>
      <c r="S641" s="252"/>
      <c r="T641" s="253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T641" s="254" t="s">
        <v>208</v>
      </c>
      <c r="AU641" s="254" t="s">
        <v>81</v>
      </c>
      <c r="AV641" s="14" t="s">
        <v>81</v>
      </c>
      <c r="AW641" s="14" t="s">
        <v>33</v>
      </c>
      <c r="AX641" s="14" t="s">
        <v>72</v>
      </c>
      <c r="AY641" s="254" t="s">
        <v>196</v>
      </c>
    </row>
    <row r="642" s="13" customFormat="1">
      <c r="A642" s="13"/>
      <c r="B642" s="233"/>
      <c r="C642" s="234"/>
      <c r="D642" s="235" t="s">
        <v>208</v>
      </c>
      <c r="E642" s="236" t="s">
        <v>19</v>
      </c>
      <c r="F642" s="237" t="s">
        <v>3236</v>
      </c>
      <c r="G642" s="234"/>
      <c r="H642" s="236" t="s">
        <v>19</v>
      </c>
      <c r="I642" s="238"/>
      <c r="J642" s="234"/>
      <c r="K642" s="234"/>
      <c r="L642" s="239"/>
      <c r="M642" s="240"/>
      <c r="N642" s="241"/>
      <c r="O642" s="241"/>
      <c r="P642" s="241"/>
      <c r="Q642" s="241"/>
      <c r="R642" s="241"/>
      <c r="S642" s="241"/>
      <c r="T642" s="242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3" t="s">
        <v>208</v>
      </c>
      <c r="AU642" s="243" t="s">
        <v>81</v>
      </c>
      <c r="AV642" s="13" t="s">
        <v>79</v>
      </c>
      <c r="AW642" s="13" t="s">
        <v>33</v>
      </c>
      <c r="AX642" s="13" t="s">
        <v>72</v>
      </c>
      <c r="AY642" s="243" t="s">
        <v>196</v>
      </c>
    </row>
    <row r="643" s="13" customFormat="1">
      <c r="A643" s="13"/>
      <c r="B643" s="233"/>
      <c r="C643" s="234"/>
      <c r="D643" s="235" t="s">
        <v>208</v>
      </c>
      <c r="E643" s="236" t="s">
        <v>19</v>
      </c>
      <c r="F643" s="237" t="s">
        <v>3237</v>
      </c>
      <c r="G643" s="234"/>
      <c r="H643" s="236" t="s">
        <v>19</v>
      </c>
      <c r="I643" s="238"/>
      <c r="J643" s="234"/>
      <c r="K643" s="234"/>
      <c r="L643" s="239"/>
      <c r="M643" s="240"/>
      <c r="N643" s="241"/>
      <c r="O643" s="241"/>
      <c r="P643" s="241"/>
      <c r="Q643" s="241"/>
      <c r="R643" s="241"/>
      <c r="S643" s="241"/>
      <c r="T643" s="242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43" t="s">
        <v>208</v>
      </c>
      <c r="AU643" s="243" t="s">
        <v>81</v>
      </c>
      <c r="AV643" s="13" t="s">
        <v>79</v>
      </c>
      <c r="AW643" s="13" t="s">
        <v>33</v>
      </c>
      <c r="AX643" s="13" t="s">
        <v>72</v>
      </c>
      <c r="AY643" s="243" t="s">
        <v>196</v>
      </c>
    </row>
    <row r="644" s="13" customFormat="1">
      <c r="A644" s="13"/>
      <c r="B644" s="233"/>
      <c r="C644" s="234"/>
      <c r="D644" s="235" t="s">
        <v>208</v>
      </c>
      <c r="E644" s="236" t="s">
        <v>19</v>
      </c>
      <c r="F644" s="237" t="s">
        <v>3238</v>
      </c>
      <c r="G644" s="234"/>
      <c r="H644" s="236" t="s">
        <v>19</v>
      </c>
      <c r="I644" s="238"/>
      <c r="J644" s="234"/>
      <c r="K644" s="234"/>
      <c r="L644" s="239"/>
      <c r="M644" s="240"/>
      <c r="N644" s="241"/>
      <c r="O644" s="241"/>
      <c r="P644" s="241"/>
      <c r="Q644" s="241"/>
      <c r="R644" s="241"/>
      <c r="S644" s="241"/>
      <c r="T644" s="242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43" t="s">
        <v>208</v>
      </c>
      <c r="AU644" s="243" t="s">
        <v>81</v>
      </c>
      <c r="AV644" s="13" t="s">
        <v>79</v>
      </c>
      <c r="AW644" s="13" t="s">
        <v>33</v>
      </c>
      <c r="AX644" s="13" t="s">
        <v>72</v>
      </c>
      <c r="AY644" s="243" t="s">
        <v>196</v>
      </c>
    </row>
    <row r="645" s="13" customFormat="1">
      <c r="A645" s="13"/>
      <c r="B645" s="233"/>
      <c r="C645" s="234"/>
      <c r="D645" s="235" t="s">
        <v>208</v>
      </c>
      <c r="E645" s="236" t="s">
        <v>19</v>
      </c>
      <c r="F645" s="237" t="s">
        <v>487</v>
      </c>
      <c r="G645" s="234"/>
      <c r="H645" s="236" t="s">
        <v>19</v>
      </c>
      <c r="I645" s="238"/>
      <c r="J645" s="234"/>
      <c r="K645" s="234"/>
      <c r="L645" s="239"/>
      <c r="M645" s="240"/>
      <c r="N645" s="241"/>
      <c r="O645" s="241"/>
      <c r="P645" s="241"/>
      <c r="Q645" s="241"/>
      <c r="R645" s="241"/>
      <c r="S645" s="241"/>
      <c r="T645" s="24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43" t="s">
        <v>208</v>
      </c>
      <c r="AU645" s="243" t="s">
        <v>81</v>
      </c>
      <c r="AV645" s="13" t="s">
        <v>79</v>
      </c>
      <c r="AW645" s="13" t="s">
        <v>33</v>
      </c>
      <c r="AX645" s="13" t="s">
        <v>72</v>
      </c>
      <c r="AY645" s="243" t="s">
        <v>196</v>
      </c>
    </row>
    <row r="646" s="14" customFormat="1">
      <c r="A646" s="14"/>
      <c r="B646" s="244"/>
      <c r="C646" s="245"/>
      <c r="D646" s="235" t="s">
        <v>208</v>
      </c>
      <c r="E646" s="246" t="s">
        <v>19</v>
      </c>
      <c r="F646" s="247" t="s">
        <v>81</v>
      </c>
      <c r="G646" s="245"/>
      <c r="H646" s="248">
        <v>2</v>
      </c>
      <c r="I646" s="249"/>
      <c r="J646" s="245"/>
      <c r="K646" s="245"/>
      <c r="L646" s="250"/>
      <c r="M646" s="251"/>
      <c r="N646" s="252"/>
      <c r="O646" s="252"/>
      <c r="P646" s="252"/>
      <c r="Q646" s="252"/>
      <c r="R646" s="252"/>
      <c r="S646" s="252"/>
      <c r="T646" s="253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T646" s="254" t="s">
        <v>208</v>
      </c>
      <c r="AU646" s="254" t="s">
        <v>81</v>
      </c>
      <c r="AV646" s="14" t="s">
        <v>81</v>
      </c>
      <c r="AW646" s="14" t="s">
        <v>33</v>
      </c>
      <c r="AX646" s="14" t="s">
        <v>72</v>
      </c>
      <c r="AY646" s="254" t="s">
        <v>196</v>
      </c>
    </row>
    <row r="647" s="13" customFormat="1">
      <c r="A647" s="13"/>
      <c r="B647" s="233"/>
      <c r="C647" s="234"/>
      <c r="D647" s="235" t="s">
        <v>208</v>
      </c>
      <c r="E647" s="236" t="s">
        <v>19</v>
      </c>
      <c r="F647" s="237" t="s">
        <v>3236</v>
      </c>
      <c r="G647" s="234"/>
      <c r="H647" s="236" t="s">
        <v>19</v>
      </c>
      <c r="I647" s="238"/>
      <c r="J647" s="234"/>
      <c r="K647" s="234"/>
      <c r="L647" s="239"/>
      <c r="M647" s="240"/>
      <c r="N647" s="241"/>
      <c r="O647" s="241"/>
      <c r="P647" s="241"/>
      <c r="Q647" s="241"/>
      <c r="R647" s="241"/>
      <c r="S647" s="241"/>
      <c r="T647" s="242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3" t="s">
        <v>208</v>
      </c>
      <c r="AU647" s="243" t="s">
        <v>81</v>
      </c>
      <c r="AV647" s="13" t="s">
        <v>79</v>
      </c>
      <c r="AW647" s="13" t="s">
        <v>33</v>
      </c>
      <c r="AX647" s="13" t="s">
        <v>72</v>
      </c>
      <c r="AY647" s="243" t="s">
        <v>196</v>
      </c>
    </row>
    <row r="648" s="13" customFormat="1">
      <c r="A648" s="13"/>
      <c r="B648" s="233"/>
      <c r="C648" s="234"/>
      <c r="D648" s="235" t="s">
        <v>208</v>
      </c>
      <c r="E648" s="236" t="s">
        <v>19</v>
      </c>
      <c r="F648" s="237" t="s">
        <v>3237</v>
      </c>
      <c r="G648" s="234"/>
      <c r="H648" s="236" t="s">
        <v>19</v>
      </c>
      <c r="I648" s="238"/>
      <c r="J648" s="234"/>
      <c r="K648" s="234"/>
      <c r="L648" s="239"/>
      <c r="M648" s="240"/>
      <c r="N648" s="241"/>
      <c r="O648" s="241"/>
      <c r="P648" s="241"/>
      <c r="Q648" s="241"/>
      <c r="R648" s="241"/>
      <c r="S648" s="241"/>
      <c r="T648" s="242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43" t="s">
        <v>208</v>
      </c>
      <c r="AU648" s="243" t="s">
        <v>81</v>
      </c>
      <c r="AV648" s="13" t="s">
        <v>79</v>
      </c>
      <c r="AW648" s="13" t="s">
        <v>33</v>
      </c>
      <c r="AX648" s="13" t="s">
        <v>72</v>
      </c>
      <c r="AY648" s="243" t="s">
        <v>196</v>
      </c>
    </row>
    <row r="649" s="13" customFormat="1">
      <c r="A649" s="13"/>
      <c r="B649" s="233"/>
      <c r="C649" s="234"/>
      <c r="D649" s="235" t="s">
        <v>208</v>
      </c>
      <c r="E649" s="236" t="s">
        <v>19</v>
      </c>
      <c r="F649" s="237" t="s">
        <v>3238</v>
      </c>
      <c r="G649" s="234"/>
      <c r="H649" s="236" t="s">
        <v>19</v>
      </c>
      <c r="I649" s="238"/>
      <c r="J649" s="234"/>
      <c r="K649" s="234"/>
      <c r="L649" s="239"/>
      <c r="M649" s="240"/>
      <c r="N649" s="241"/>
      <c r="O649" s="241"/>
      <c r="P649" s="241"/>
      <c r="Q649" s="241"/>
      <c r="R649" s="241"/>
      <c r="S649" s="241"/>
      <c r="T649" s="242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3" t="s">
        <v>208</v>
      </c>
      <c r="AU649" s="243" t="s">
        <v>81</v>
      </c>
      <c r="AV649" s="13" t="s">
        <v>79</v>
      </c>
      <c r="AW649" s="13" t="s">
        <v>33</v>
      </c>
      <c r="AX649" s="13" t="s">
        <v>72</v>
      </c>
      <c r="AY649" s="243" t="s">
        <v>196</v>
      </c>
    </row>
    <row r="650" s="13" customFormat="1">
      <c r="A650" s="13"/>
      <c r="B650" s="233"/>
      <c r="C650" s="234"/>
      <c r="D650" s="235" t="s">
        <v>208</v>
      </c>
      <c r="E650" s="236" t="s">
        <v>19</v>
      </c>
      <c r="F650" s="237" t="s">
        <v>401</v>
      </c>
      <c r="G650" s="234"/>
      <c r="H650" s="236" t="s">
        <v>19</v>
      </c>
      <c r="I650" s="238"/>
      <c r="J650" s="234"/>
      <c r="K650" s="234"/>
      <c r="L650" s="239"/>
      <c r="M650" s="240"/>
      <c r="N650" s="241"/>
      <c r="O650" s="241"/>
      <c r="P650" s="241"/>
      <c r="Q650" s="241"/>
      <c r="R650" s="241"/>
      <c r="S650" s="241"/>
      <c r="T650" s="242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43" t="s">
        <v>208</v>
      </c>
      <c r="AU650" s="243" t="s">
        <v>81</v>
      </c>
      <c r="AV650" s="13" t="s">
        <v>79</v>
      </c>
      <c r="AW650" s="13" t="s">
        <v>33</v>
      </c>
      <c r="AX650" s="13" t="s">
        <v>72</v>
      </c>
      <c r="AY650" s="243" t="s">
        <v>196</v>
      </c>
    </row>
    <row r="651" s="14" customFormat="1">
      <c r="A651" s="14"/>
      <c r="B651" s="244"/>
      <c r="C651" s="245"/>
      <c r="D651" s="235" t="s">
        <v>208</v>
      </c>
      <c r="E651" s="246" t="s">
        <v>19</v>
      </c>
      <c r="F651" s="247" t="s">
        <v>261</v>
      </c>
      <c r="G651" s="245"/>
      <c r="H651" s="248">
        <v>6</v>
      </c>
      <c r="I651" s="249"/>
      <c r="J651" s="245"/>
      <c r="K651" s="245"/>
      <c r="L651" s="250"/>
      <c r="M651" s="251"/>
      <c r="N651" s="252"/>
      <c r="O651" s="252"/>
      <c r="P651" s="252"/>
      <c r="Q651" s="252"/>
      <c r="R651" s="252"/>
      <c r="S651" s="252"/>
      <c r="T651" s="253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T651" s="254" t="s">
        <v>208</v>
      </c>
      <c r="AU651" s="254" t="s">
        <v>81</v>
      </c>
      <c r="AV651" s="14" t="s">
        <v>81</v>
      </c>
      <c r="AW651" s="14" t="s">
        <v>33</v>
      </c>
      <c r="AX651" s="14" t="s">
        <v>72</v>
      </c>
      <c r="AY651" s="254" t="s">
        <v>196</v>
      </c>
    </row>
    <row r="652" s="13" customFormat="1">
      <c r="A652" s="13"/>
      <c r="B652" s="233"/>
      <c r="C652" s="234"/>
      <c r="D652" s="235" t="s">
        <v>208</v>
      </c>
      <c r="E652" s="236" t="s">
        <v>19</v>
      </c>
      <c r="F652" s="237" t="s">
        <v>3236</v>
      </c>
      <c r="G652" s="234"/>
      <c r="H652" s="236" t="s">
        <v>19</v>
      </c>
      <c r="I652" s="238"/>
      <c r="J652" s="234"/>
      <c r="K652" s="234"/>
      <c r="L652" s="239"/>
      <c r="M652" s="240"/>
      <c r="N652" s="241"/>
      <c r="O652" s="241"/>
      <c r="P652" s="241"/>
      <c r="Q652" s="241"/>
      <c r="R652" s="241"/>
      <c r="S652" s="241"/>
      <c r="T652" s="242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3" t="s">
        <v>208</v>
      </c>
      <c r="AU652" s="243" t="s">
        <v>81</v>
      </c>
      <c r="AV652" s="13" t="s">
        <v>79</v>
      </c>
      <c r="AW652" s="13" t="s">
        <v>33</v>
      </c>
      <c r="AX652" s="13" t="s">
        <v>72</v>
      </c>
      <c r="AY652" s="243" t="s">
        <v>196</v>
      </c>
    </row>
    <row r="653" s="13" customFormat="1">
      <c r="A653" s="13"/>
      <c r="B653" s="233"/>
      <c r="C653" s="234"/>
      <c r="D653" s="235" t="s">
        <v>208</v>
      </c>
      <c r="E653" s="236" t="s">
        <v>19</v>
      </c>
      <c r="F653" s="237" t="s">
        <v>3239</v>
      </c>
      <c r="G653" s="234"/>
      <c r="H653" s="236" t="s">
        <v>19</v>
      </c>
      <c r="I653" s="238"/>
      <c r="J653" s="234"/>
      <c r="K653" s="234"/>
      <c r="L653" s="239"/>
      <c r="M653" s="240"/>
      <c r="N653" s="241"/>
      <c r="O653" s="241"/>
      <c r="P653" s="241"/>
      <c r="Q653" s="241"/>
      <c r="R653" s="241"/>
      <c r="S653" s="241"/>
      <c r="T653" s="242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43" t="s">
        <v>208</v>
      </c>
      <c r="AU653" s="243" t="s">
        <v>81</v>
      </c>
      <c r="AV653" s="13" t="s">
        <v>79</v>
      </c>
      <c r="AW653" s="13" t="s">
        <v>33</v>
      </c>
      <c r="AX653" s="13" t="s">
        <v>72</v>
      </c>
      <c r="AY653" s="243" t="s">
        <v>196</v>
      </c>
    </row>
    <row r="654" s="13" customFormat="1">
      <c r="A654" s="13"/>
      <c r="B654" s="233"/>
      <c r="C654" s="234"/>
      <c r="D654" s="235" t="s">
        <v>208</v>
      </c>
      <c r="E654" s="236" t="s">
        <v>19</v>
      </c>
      <c r="F654" s="237" t="s">
        <v>3240</v>
      </c>
      <c r="G654" s="234"/>
      <c r="H654" s="236" t="s">
        <v>19</v>
      </c>
      <c r="I654" s="238"/>
      <c r="J654" s="234"/>
      <c r="K654" s="234"/>
      <c r="L654" s="239"/>
      <c r="M654" s="240"/>
      <c r="N654" s="241"/>
      <c r="O654" s="241"/>
      <c r="P654" s="241"/>
      <c r="Q654" s="241"/>
      <c r="R654" s="241"/>
      <c r="S654" s="241"/>
      <c r="T654" s="242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43" t="s">
        <v>208</v>
      </c>
      <c r="AU654" s="243" t="s">
        <v>81</v>
      </c>
      <c r="AV654" s="13" t="s">
        <v>79</v>
      </c>
      <c r="AW654" s="13" t="s">
        <v>33</v>
      </c>
      <c r="AX654" s="13" t="s">
        <v>72</v>
      </c>
      <c r="AY654" s="243" t="s">
        <v>196</v>
      </c>
    </row>
    <row r="655" s="13" customFormat="1">
      <c r="A655" s="13"/>
      <c r="B655" s="233"/>
      <c r="C655" s="234"/>
      <c r="D655" s="235" t="s">
        <v>208</v>
      </c>
      <c r="E655" s="236" t="s">
        <v>19</v>
      </c>
      <c r="F655" s="237" t="s">
        <v>487</v>
      </c>
      <c r="G655" s="234"/>
      <c r="H655" s="236" t="s">
        <v>19</v>
      </c>
      <c r="I655" s="238"/>
      <c r="J655" s="234"/>
      <c r="K655" s="234"/>
      <c r="L655" s="239"/>
      <c r="M655" s="240"/>
      <c r="N655" s="241"/>
      <c r="O655" s="241"/>
      <c r="P655" s="241"/>
      <c r="Q655" s="241"/>
      <c r="R655" s="241"/>
      <c r="S655" s="241"/>
      <c r="T655" s="242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3" t="s">
        <v>208</v>
      </c>
      <c r="AU655" s="243" t="s">
        <v>81</v>
      </c>
      <c r="AV655" s="13" t="s">
        <v>79</v>
      </c>
      <c r="AW655" s="13" t="s">
        <v>33</v>
      </c>
      <c r="AX655" s="13" t="s">
        <v>72</v>
      </c>
      <c r="AY655" s="243" t="s">
        <v>196</v>
      </c>
    </row>
    <row r="656" s="14" customFormat="1">
      <c r="A656" s="14"/>
      <c r="B656" s="244"/>
      <c r="C656" s="245"/>
      <c r="D656" s="235" t="s">
        <v>208</v>
      </c>
      <c r="E656" s="246" t="s">
        <v>19</v>
      </c>
      <c r="F656" s="247" t="s">
        <v>79</v>
      </c>
      <c r="G656" s="245"/>
      <c r="H656" s="248">
        <v>1</v>
      </c>
      <c r="I656" s="249"/>
      <c r="J656" s="245"/>
      <c r="K656" s="245"/>
      <c r="L656" s="250"/>
      <c r="M656" s="251"/>
      <c r="N656" s="252"/>
      <c r="O656" s="252"/>
      <c r="P656" s="252"/>
      <c r="Q656" s="252"/>
      <c r="R656" s="252"/>
      <c r="S656" s="252"/>
      <c r="T656" s="253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T656" s="254" t="s">
        <v>208</v>
      </c>
      <c r="AU656" s="254" t="s">
        <v>81</v>
      </c>
      <c r="AV656" s="14" t="s">
        <v>81</v>
      </c>
      <c r="AW656" s="14" t="s">
        <v>33</v>
      </c>
      <c r="AX656" s="14" t="s">
        <v>72</v>
      </c>
      <c r="AY656" s="254" t="s">
        <v>196</v>
      </c>
    </row>
    <row r="657" s="13" customFormat="1">
      <c r="A657" s="13"/>
      <c r="B657" s="233"/>
      <c r="C657" s="234"/>
      <c r="D657" s="235" t="s">
        <v>208</v>
      </c>
      <c r="E657" s="236" t="s">
        <v>19</v>
      </c>
      <c r="F657" s="237" t="s">
        <v>3236</v>
      </c>
      <c r="G657" s="234"/>
      <c r="H657" s="236" t="s">
        <v>19</v>
      </c>
      <c r="I657" s="238"/>
      <c r="J657" s="234"/>
      <c r="K657" s="234"/>
      <c r="L657" s="239"/>
      <c r="M657" s="240"/>
      <c r="N657" s="241"/>
      <c r="O657" s="241"/>
      <c r="P657" s="241"/>
      <c r="Q657" s="241"/>
      <c r="R657" s="241"/>
      <c r="S657" s="241"/>
      <c r="T657" s="242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3" t="s">
        <v>208</v>
      </c>
      <c r="AU657" s="243" t="s">
        <v>81</v>
      </c>
      <c r="AV657" s="13" t="s">
        <v>79</v>
      </c>
      <c r="AW657" s="13" t="s">
        <v>33</v>
      </c>
      <c r="AX657" s="13" t="s">
        <v>72</v>
      </c>
      <c r="AY657" s="243" t="s">
        <v>196</v>
      </c>
    </row>
    <row r="658" s="13" customFormat="1">
      <c r="A658" s="13"/>
      <c r="B658" s="233"/>
      <c r="C658" s="234"/>
      <c r="D658" s="235" t="s">
        <v>208</v>
      </c>
      <c r="E658" s="236" t="s">
        <v>19</v>
      </c>
      <c r="F658" s="237" t="s">
        <v>3239</v>
      </c>
      <c r="G658" s="234"/>
      <c r="H658" s="236" t="s">
        <v>19</v>
      </c>
      <c r="I658" s="238"/>
      <c r="J658" s="234"/>
      <c r="K658" s="234"/>
      <c r="L658" s="239"/>
      <c r="M658" s="240"/>
      <c r="N658" s="241"/>
      <c r="O658" s="241"/>
      <c r="P658" s="241"/>
      <c r="Q658" s="241"/>
      <c r="R658" s="241"/>
      <c r="S658" s="241"/>
      <c r="T658" s="242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43" t="s">
        <v>208</v>
      </c>
      <c r="AU658" s="243" t="s">
        <v>81</v>
      </c>
      <c r="AV658" s="13" t="s">
        <v>79</v>
      </c>
      <c r="AW658" s="13" t="s">
        <v>33</v>
      </c>
      <c r="AX658" s="13" t="s">
        <v>72</v>
      </c>
      <c r="AY658" s="243" t="s">
        <v>196</v>
      </c>
    </row>
    <row r="659" s="13" customFormat="1">
      <c r="A659" s="13"/>
      <c r="B659" s="233"/>
      <c r="C659" s="234"/>
      <c r="D659" s="235" t="s">
        <v>208</v>
      </c>
      <c r="E659" s="236" t="s">
        <v>19</v>
      </c>
      <c r="F659" s="237" t="s">
        <v>3240</v>
      </c>
      <c r="G659" s="234"/>
      <c r="H659" s="236" t="s">
        <v>19</v>
      </c>
      <c r="I659" s="238"/>
      <c r="J659" s="234"/>
      <c r="K659" s="234"/>
      <c r="L659" s="239"/>
      <c r="M659" s="240"/>
      <c r="N659" s="241"/>
      <c r="O659" s="241"/>
      <c r="P659" s="241"/>
      <c r="Q659" s="241"/>
      <c r="R659" s="241"/>
      <c r="S659" s="241"/>
      <c r="T659" s="242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43" t="s">
        <v>208</v>
      </c>
      <c r="AU659" s="243" t="s">
        <v>81</v>
      </c>
      <c r="AV659" s="13" t="s">
        <v>79</v>
      </c>
      <c r="AW659" s="13" t="s">
        <v>33</v>
      </c>
      <c r="AX659" s="13" t="s">
        <v>72</v>
      </c>
      <c r="AY659" s="243" t="s">
        <v>196</v>
      </c>
    </row>
    <row r="660" s="13" customFormat="1">
      <c r="A660" s="13"/>
      <c r="B660" s="233"/>
      <c r="C660" s="234"/>
      <c r="D660" s="235" t="s">
        <v>208</v>
      </c>
      <c r="E660" s="236" t="s">
        <v>19</v>
      </c>
      <c r="F660" s="237" t="s">
        <v>401</v>
      </c>
      <c r="G660" s="234"/>
      <c r="H660" s="236" t="s">
        <v>19</v>
      </c>
      <c r="I660" s="238"/>
      <c r="J660" s="234"/>
      <c r="K660" s="234"/>
      <c r="L660" s="239"/>
      <c r="M660" s="240"/>
      <c r="N660" s="241"/>
      <c r="O660" s="241"/>
      <c r="P660" s="241"/>
      <c r="Q660" s="241"/>
      <c r="R660" s="241"/>
      <c r="S660" s="241"/>
      <c r="T660" s="242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43" t="s">
        <v>208</v>
      </c>
      <c r="AU660" s="243" t="s">
        <v>81</v>
      </c>
      <c r="AV660" s="13" t="s">
        <v>79</v>
      </c>
      <c r="AW660" s="13" t="s">
        <v>33</v>
      </c>
      <c r="AX660" s="13" t="s">
        <v>72</v>
      </c>
      <c r="AY660" s="243" t="s">
        <v>196</v>
      </c>
    </row>
    <row r="661" s="14" customFormat="1">
      <c r="A661" s="14"/>
      <c r="B661" s="244"/>
      <c r="C661" s="245"/>
      <c r="D661" s="235" t="s">
        <v>208</v>
      </c>
      <c r="E661" s="246" t="s">
        <v>19</v>
      </c>
      <c r="F661" s="247" t="s">
        <v>226</v>
      </c>
      <c r="G661" s="245"/>
      <c r="H661" s="248">
        <v>3</v>
      </c>
      <c r="I661" s="249"/>
      <c r="J661" s="245"/>
      <c r="K661" s="245"/>
      <c r="L661" s="250"/>
      <c r="M661" s="251"/>
      <c r="N661" s="252"/>
      <c r="O661" s="252"/>
      <c r="P661" s="252"/>
      <c r="Q661" s="252"/>
      <c r="R661" s="252"/>
      <c r="S661" s="252"/>
      <c r="T661" s="253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T661" s="254" t="s">
        <v>208</v>
      </c>
      <c r="AU661" s="254" t="s">
        <v>81</v>
      </c>
      <c r="AV661" s="14" t="s">
        <v>81</v>
      </c>
      <c r="AW661" s="14" t="s">
        <v>33</v>
      </c>
      <c r="AX661" s="14" t="s">
        <v>72</v>
      </c>
      <c r="AY661" s="254" t="s">
        <v>196</v>
      </c>
    </row>
    <row r="662" s="13" customFormat="1">
      <c r="A662" s="13"/>
      <c r="B662" s="233"/>
      <c r="C662" s="234"/>
      <c r="D662" s="235" t="s">
        <v>208</v>
      </c>
      <c r="E662" s="236" t="s">
        <v>19</v>
      </c>
      <c r="F662" s="237" t="s">
        <v>3236</v>
      </c>
      <c r="G662" s="234"/>
      <c r="H662" s="236" t="s">
        <v>19</v>
      </c>
      <c r="I662" s="238"/>
      <c r="J662" s="234"/>
      <c r="K662" s="234"/>
      <c r="L662" s="239"/>
      <c r="M662" s="240"/>
      <c r="N662" s="241"/>
      <c r="O662" s="241"/>
      <c r="P662" s="241"/>
      <c r="Q662" s="241"/>
      <c r="R662" s="241"/>
      <c r="S662" s="241"/>
      <c r="T662" s="242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3" t="s">
        <v>208</v>
      </c>
      <c r="AU662" s="243" t="s">
        <v>81</v>
      </c>
      <c r="AV662" s="13" t="s">
        <v>79</v>
      </c>
      <c r="AW662" s="13" t="s">
        <v>33</v>
      </c>
      <c r="AX662" s="13" t="s">
        <v>72</v>
      </c>
      <c r="AY662" s="243" t="s">
        <v>196</v>
      </c>
    </row>
    <row r="663" s="13" customFormat="1">
      <c r="A663" s="13"/>
      <c r="B663" s="233"/>
      <c r="C663" s="234"/>
      <c r="D663" s="235" t="s">
        <v>208</v>
      </c>
      <c r="E663" s="236" t="s">
        <v>19</v>
      </c>
      <c r="F663" s="237" t="s">
        <v>3243</v>
      </c>
      <c r="G663" s="234"/>
      <c r="H663" s="236" t="s">
        <v>19</v>
      </c>
      <c r="I663" s="238"/>
      <c r="J663" s="234"/>
      <c r="K663" s="234"/>
      <c r="L663" s="239"/>
      <c r="M663" s="240"/>
      <c r="N663" s="241"/>
      <c r="O663" s="241"/>
      <c r="P663" s="241"/>
      <c r="Q663" s="241"/>
      <c r="R663" s="241"/>
      <c r="S663" s="241"/>
      <c r="T663" s="242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43" t="s">
        <v>208</v>
      </c>
      <c r="AU663" s="243" t="s">
        <v>81</v>
      </c>
      <c r="AV663" s="13" t="s">
        <v>79</v>
      </c>
      <c r="AW663" s="13" t="s">
        <v>33</v>
      </c>
      <c r="AX663" s="13" t="s">
        <v>72</v>
      </c>
      <c r="AY663" s="243" t="s">
        <v>196</v>
      </c>
    </row>
    <row r="664" s="13" customFormat="1">
      <c r="A664" s="13"/>
      <c r="B664" s="233"/>
      <c r="C664" s="234"/>
      <c r="D664" s="235" t="s">
        <v>208</v>
      </c>
      <c r="E664" s="236" t="s">
        <v>19</v>
      </c>
      <c r="F664" s="237" t="s">
        <v>3244</v>
      </c>
      <c r="G664" s="234"/>
      <c r="H664" s="236" t="s">
        <v>19</v>
      </c>
      <c r="I664" s="238"/>
      <c r="J664" s="234"/>
      <c r="K664" s="234"/>
      <c r="L664" s="239"/>
      <c r="M664" s="240"/>
      <c r="N664" s="241"/>
      <c r="O664" s="241"/>
      <c r="P664" s="241"/>
      <c r="Q664" s="241"/>
      <c r="R664" s="241"/>
      <c r="S664" s="241"/>
      <c r="T664" s="242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43" t="s">
        <v>208</v>
      </c>
      <c r="AU664" s="243" t="s">
        <v>81</v>
      </c>
      <c r="AV664" s="13" t="s">
        <v>79</v>
      </c>
      <c r="AW664" s="13" t="s">
        <v>33</v>
      </c>
      <c r="AX664" s="13" t="s">
        <v>72</v>
      </c>
      <c r="AY664" s="243" t="s">
        <v>196</v>
      </c>
    </row>
    <row r="665" s="13" customFormat="1">
      <c r="A665" s="13"/>
      <c r="B665" s="233"/>
      <c r="C665" s="234"/>
      <c r="D665" s="235" t="s">
        <v>208</v>
      </c>
      <c r="E665" s="236" t="s">
        <v>19</v>
      </c>
      <c r="F665" s="237" t="s">
        <v>401</v>
      </c>
      <c r="G665" s="234"/>
      <c r="H665" s="236" t="s">
        <v>19</v>
      </c>
      <c r="I665" s="238"/>
      <c r="J665" s="234"/>
      <c r="K665" s="234"/>
      <c r="L665" s="239"/>
      <c r="M665" s="240"/>
      <c r="N665" s="241"/>
      <c r="O665" s="241"/>
      <c r="P665" s="241"/>
      <c r="Q665" s="241"/>
      <c r="R665" s="241"/>
      <c r="S665" s="241"/>
      <c r="T665" s="242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3" t="s">
        <v>208</v>
      </c>
      <c r="AU665" s="243" t="s">
        <v>81</v>
      </c>
      <c r="AV665" s="13" t="s">
        <v>79</v>
      </c>
      <c r="AW665" s="13" t="s">
        <v>33</v>
      </c>
      <c r="AX665" s="13" t="s">
        <v>72</v>
      </c>
      <c r="AY665" s="243" t="s">
        <v>196</v>
      </c>
    </row>
    <row r="666" s="14" customFormat="1">
      <c r="A666" s="14"/>
      <c r="B666" s="244"/>
      <c r="C666" s="245"/>
      <c r="D666" s="235" t="s">
        <v>208</v>
      </c>
      <c r="E666" s="246" t="s">
        <v>19</v>
      </c>
      <c r="F666" s="247" t="s">
        <v>81</v>
      </c>
      <c r="G666" s="245"/>
      <c r="H666" s="248">
        <v>2</v>
      </c>
      <c r="I666" s="249"/>
      <c r="J666" s="245"/>
      <c r="K666" s="245"/>
      <c r="L666" s="250"/>
      <c r="M666" s="251"/>
      <c r="N666" s="252"/>
      <c r="O666" s="252"/>
      <c r="P666" s="252"/>
      <c r="Q666" s="252"/>
      <c r="R666" s="252"/>
      <c r="S666" s="252"/>
      <c r="T666" s="253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T666" s="254" t="s">
        <v>208</v>
      </c>
      <c r="AU666" s="254" t="s">
        <v>81</v>
      </c>
      <c r="AV666" s="14" t="s">
        <v>81</v>
      </c>
      <c r="AW666" s="14" t="s">
        <v>33</v>
      </c>
      <c r="AX666" s="14" t="s">
        <v>72</v>
      </c>
      <c r="AY666" s="254" t="s">
        <v>196</v>
      </c>
    </row>
    <row r="667" s="13" customFormat="1">
      <c r="A667" s="13"/>
      <c r="B667" s="233"/>
      <c r="C667" s="234"/>
      <c r="D667" s="235" t="s">
        <v>208</v>
      </c>
      <c r="E667" s="236" t="s">
        <v>19</v>
      </c>
      <c r="F667" s="237" t="s">
        <v>3236</v>
      </c>
      <c r="G667" s="234"/>
      <c r="H667" s="236" t="s">
        <v>19</v>
      </c>
      <c r="I667" s="238"/>
      <c r="J667" s="234"/>
      <c r="K667" s="234"/>
      <c r="L667" s="239"/>
      <c r="M667" s="240"/>
      <c r="N667" s="241"/>
      <c r="O667" s="241"/>
      <c r="P667" s="241"/>
      <c r="Q667" s="241"/>
      <c r="R667" s="241"/>
      <c r="S667" s="241"/>
      <c r="T667" s="242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3" t="s">
        <v>208</v>
      </c>
      <c r="AU667" s="243" t="s">
        <v>81</v>
      </c>
      <c r="AV667" s="13" t="s">
        <v>79</v>
      </c>
      <c r="AW667" s="13" t="s">
        <v>33</v>
      </c>
      <c r="AX667" s="13" t="s">
        <v>72</v>
      </c>
      <c r="AY667" s="243" t="s">
        <v>196</v>
      </c>
    </row>
    <row r="668" s="13" customFormat="1">
      <c r="A668" s="13"/>
      <c r="B668" s="233"/>
      <c r="C668" s="234"/>
      <c r="D668" s="235" t="s">
        <v>208</v>
      </c>
      <c r="E668" s="236" t="s">
        <v>19</v>
      </c>
      <c r="F668" s="237" t="s">
        <v>3245</v>
      </c>
      <c r="G668" s="234"/>
      <c r="H668" s="236" t="s">
        <v>19</v>
      </c>
      <c r="I668" s="238"/>
      <c r="J668" s="234"/>
      <c r="K668" s="234"/>
      <c r="L668" s="239"/>
      <c r="M668" s="240"/>
      <c r="N668" s="241"/>
      <c r="O668" s="241"/>
      <c r="P668" s="241"/>
      <c r="Q668" s="241"/>
      <c r="R668" s="241"/>
      <c r="S668" s="241"/>
      <c r="T668" s="242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43" t="s">
        <v>208</v>
      </c>
      <c r="AU668" s="243" t="s">
        <v>81</v>
      </c>
      <c r="AV668" s="13" t="s">
        <v>79</v>
      </c>
      <c r="AW668" s="13" t="s">
        <v>33</v>
      </c>
      <c r="AX668" s="13" t="s">
        <v>72</v>
      </c>
      <c r="AY668" s="243" t="s">
        <v>196</v>
      </c>
    </row>
    <row r="669" s="13" customFormat="1">
      <c r="A669" s="13"/>
      <c r="B669" s="233"/>
      <c r="C669" s="234"/>
      <c r="D669" s="235" t="s">
        <v>208</v>
      </c>
      <c r="E669" s="236" t="s">
        <v>19</v>
      </c>
      <c r="F669" s="237" t="s">
        <v>3246</v>
      </c>
      <c r="G669" s="234"/>
      <c r="H669" s="236" t="s">
        <v>19</v>
      </c>
      <c r="I669" s="238"/>
      <c r="J669" s="234"/>
      <c r="K669" s="234"/>
      <c r="L669" s="239"/>
      <c r="M669" s="240"/>
      <c r="N669" s="241"/>
      <c r="O669" s="241"/>
      <c r="P669" s="241"/>
      <c r="Q669" s="241"/>
      <c r="R669" s="241"/>
      <c r="S669" s="241"/>
      <c r="T669" s="242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3" t="s">
        <v>208</v>
      </c>
      <c r="AU669" s="243" t="s">
        <v>81</v>
      </c>
      <c r="AV669" s="13" t="s">
        <v>79</v>
      </c>
      <c r="AW669" s="13" t="s">
        <v>33</v>
      </c>
      <c r="AX669" s="13" t="s">
        <v>72</v>
      </c>
      <c r="AY669" s="243" t="s">
        <v>196</v>
      </c>
    </row>
    <row r="670" s="13" customFormat="1">
      <c r="A670" s="13"/>
      <c r="B670" s="233"/>
      <c r="C670" s="234"/>
      <c r="D670" s="235" t="s">
        <v>208</v>
      </c>
      <c r="E670" s="236" t="s">
        <v>19</v>
      </c>
      <c r="F670" s="237" t="s">
        <v>401</v>
      </c>
      <c r="G670" s="234"/>
      <c r="H670" s="236" t="s">
        <v>19</v>
      </c>
      <c r="I670" s="238"/>
      <c r="J670" s="234"/>
      <c r="K670" s="234"/>
      <c r="L670" s="239"/>
      <c r="M670" s="240"/>
      <c r="N670" s="241"/>
      <c r="O670" s="241"/>
      <c r="P670" s="241"/>
      <c r="Q670" s="241"/>
      <c r="R670" s="241"/>
      <c r="S670" s="241"/>
      <c r="T670" s="242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3" t="s">
        <v>208</v>
      </c>
      <c r="AU670" s="243" t="s">
        <v>81</v>
      </c>
      <c r="AV670" s="13" t="s">
        <v>79</v>
      </c>
      <c r="AW670" s="13" t="s">
        <v>33</v>
      </c>
      <c r="AX670" s="13" t="s">
        <v>72</v>
      </c>
      <c r="AY670" s="243" t="s">
        <v>196</v>
      </c>
    </row>
    <row r="671" s="14" customFormat="1">
      <c r="A671" s="14"/>
      <c r="B671" s="244"/>
      <c r="C671" s="245"/>
      <c r="D671" s="235" t="s">
        <v>208</v>
      </c>
      <c r="E671" s="246" t="s">
        <v>19</v>
      </c>
      <c r="F671" s="247" t="s">
        <v>79</v>
      </c>
      <c r="G671" s="245"/>
      <c r="H671" s="248">
        <v>1</v>
      </c>
      <c r="I671" s="249"/>
      <c r="J671" s="245"/>
      <c r="K671" s="245"/>
      <c r="L671" s="250"/>
      <c r="M671" s="251"/>
      <c r="N671" s="252"/>
      <c r="O671" s="252"/>
      <c r="P671" s="252"/>
      <c r="Q671" s="252"/>
      <c r="R671" s="252"/>
      <c r="S671" s="252"/>
      <c r="T671" s="253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T671" s="254" t="s">
        <v>208</v>
      </c>
      <c r="AU671" s="254" t="s">
        <v>81</v>
      </c>
      <c r="AV671" s="14" t="s">
        <v>81</v>
      </c>
      <c r="AW671" s="14" t="s">
        <v>33</v>
      </c>
      <c r="AX671" s="14" t="s">
        <v>72</v>
      </c>
      <c r="AY671" s="254" t="s">
        <v>196</v>
      </c>
    </row>
    <row r="672" s="13" customFormat="1">
      <c r="A672" s="13"/>
      <c r="B672" s="233"/>
      <c r="C672" s="234"/>
      <c r="D672" s="235" t="s">
        <v>208</v>
      </c>
      <c r="E672" s="236" t="s">
        <v>19</v>
      </c>
      <c r="F672" s="237" t="s">
        <v>3236</v>
      </c>
      <c r="G672" s="234"/>
      <c r="H672" s="236" t="s">
        <v>19</v>
      </c>
      <c r="I672" s="238"/>
      <c r="J672" s="234"/>
      <c r="K672" s="234"/>
      <c r="L672" s="239"/>
      <c r="M672" s="240"/>
      <c r="N672" s="241"/>
      <c r="O672" s="241"/>
      <c r="P672" s="241"/>
      <c r="Q672" s="241"/>
      <c r="R672" s="241"/>
      <c r="S672" s="241"/>
      <c r="T672" s="242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43" t="s">
        <v>208</v>
      </c>
      <c r="AU672" s="243" t="s">
        <v>81</v>
      </c>
      <c r="AV672" s="13" t="s">
        <v>79</v>
      </c>
      <c r="AW672" s="13" t="s">
        <v>33</v>
      </c>
      <c r="AX672" s="13" t="s">
        <v>72</v>
      </c>
      <c r="AY672" s="243" t="s">
        <v>196</v>
      </c>
    </row>
    <row r="673" s="13" customFormat="1">
      <c r="A673" s="13"/>
      <c r="B673" s="233"/>
      <c r="C673" s="234"/>
      <c r="D673" s="235" t="s">
        <v>208</v>
      </c>
      <c r="E673" s="236" t="s">
        <v>19</v>
      </c>
      <c r="F673" s="237" t="s">
        <v>3247</v>
      </c>
      <c r="G673" s="234"/>
      <c r="H673" s="236" t="s">
        <v>19</v>
      </c>
      <c r="I673" s="238"/>
      <c r="J673" s="234"/>
      <c r="K673" s="234"/>
      <c r="L673" s="239"/>
      <c r="M673" s="240"/>
      <c r="N673" s="241"/>
      <c r="O673" s="241"/>
      <c r="P673" s="241"/>
      <c r="Q673" s="241"/>
      <c r="R673" s="241"/>
      <c r="S673" s="241"/>
      <c r="T673" s="242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43" t="s">
        <v>208</v>
      </c>
      <c r="AU673" s="243" t="s">
        <v>81</v>
      </c>
      <c r="AV673" s="13" t="s">
        <v>79</v>
      </c>
      <c r="AW673" s="13" t="s">
        <v>33</v>
      </c>
      <c r="AX673" s="13" t="s">
        <v>72</v>
      </c>
      <c r="AY673" s="243" t="s">
        <v>196</v>
      </c>
    </row>
    <row r="674" s="13" customFormat="1">
      <c r="A674" s="13"/>
      <c r="B674" s="233"/>
      <c r="C674" s="234"/>
      <c r="D674" s="235" t="s">
        <v>208</v>
      </c>
      <c r="E674" s="236" t="s">
        <v>19</v>
      </c>
      <c r="F674" s="237" t="s">
        <v>3248</v>
      </c>
      <c r="G674" s="234"/>
      <c r="H674" s="236" t="s">
        <v>19</v>
      </c>
      <c r="I674" s="238"/>
      <c r="J674" s="234"/>
      <c r="K674" s="234"/>
      <c r="L674" s="239"/>
      <c r="M674" s="240"/>
      <c r="N674" s="241"/>
      <c r="O674" s="241"/>
      <c r="P674" s="241"/>
      <c r="Q674" s="241"/>
      <c r="R674" s="241"/>
      <c r="S674" s="241"/>
      <c r="T674" s="242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43" t="s">
        <v>208</v>
      </c>
      <c r="AU674" s="243" t="s">
        <v>81</v>
      </c>
      <c r="AV674" s="13" t="s">
        <v>79</v>
      </c>
      <c r="AW674" s="13" t="s">
        <v>33</v>
      </c>
      <c r="AX674" s="13" t="s">
        <v>72</v>
      </c>
      <c r="AY674" s="243" t="s">
        <v>196</v>
      </c>
    </row>
    <row r="675" s="14" customFormat="1">
      <c r="A675" s="14"/>
      <c r="B675" s="244"/>
      <c r="C675" s="245"/>
      <c r="D675" s="235" t="s">
        <v>208</v>
      </c>
      <c r="E675" s="246" t="s">
        <v>19</v>
      </c>
      <c r="F675" s="247" t="s">
        <v>81</v>
      </c>
      <c r="G675" s="245"/>
      <c r="H675" s="248">
        <v>2</v>
      </c>
      <c r="I675" s="249"/>
      <c r="J675" s="245"/>
      <c r="K675" s="245"/>
      <c r="L675" s="250"/>
      <c r="M675" s="251"/>
      <c r="N675" s="252"/>
      <c r="O675" s="252"/>
      <c r="P675" s="252"/>
      <c r="Q675" s="252"/>
      <c r="R675" s="252"/>
      <c r="S675" s="252"/>
      <c r="T675" s="253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T675" s="254" t="s">
        <v>208</v>
      </c>
      <c r="AU675" s="254" t="s">
        <v>81</v>
      </c>
      <c r="AV675" s="14" t="s">
        <v>81</v>
      </c>
      <c r="AW675" s="14" t="s">
        <v>33</v>
      </c>
      <c r="AX675" s="14" t="s">
        <v>72</v>
      </c>
      <c r="AY675" s="254" t="s">
        <v>196</v>
      </c>
    </row>
    <row r="676" s="13" customFormat="1">
      <c r="A676" s="13"/>
      <c r="B676" s="233"/>
      <c r="C676" s="234"/>
      <c r="D676" s="235" t="s">
        <v>208</v>
      </c>
      <c r="E676" s="236" t="s">
        <v>19</v>
      </c>
      <c r="F676" s="237" t="s">
        <v>3236</v>
      </c>
      <c r="G676" s="234"/>
      <c r="H676" s="236" t="s">
        <v>19</v>
      </c>
      <c r="I676" s="238"/>
      <c r="J676" s="234"/>
      <c r="K676" s="234"/>
      <c r="L676" s="239"/>
      <c r="M676" s="240"/>
      <c r="N676" s="241"/>
      <c r="O676" s="241"/>
      <c r="P676" s="241"/>
      <c r="Q676" s="241"/>
      <c r="R676" s="241"/>
      <c r="S676" s="241"/>
      <c r="T676" s="242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43" t="s">
        <v>208</v>
      </c>
      <c r="AU676" s="243" t="s">
        <v>81</v>
      </c>
      <c r="AV676" s="13" t="s">
        <v>79</v>
      </c>
      <c r="AW676" s="13" t="s">
        <v>33</v>
      </c>
      <c r="AX676" s="13" t="s">
        <v>72</v>
      </c>
      <c r="AY676" s="243" t="s">
        <v>196</v>
      </c>
    </row>
    <row r="677" s="13" customFormat="1">
      <c r="A677" s="13"/>
      <c r="B677" s="233"/>
      <c r="C677" s="234"/>
      <c r="D677" s="235" t="s">
        <v>208</v>
      </c>
      <c r="E677" s="236" t="s">
        <v>19</v>
      </c>
      <c r="F677" s="237" t="s">
        <v>3249</v>
      </c>
      <c r="G677" s="234"/>
      <c r="H677" s="236" t="s">
        <v>19</v>
      </c>
      <c r="I677" s="238"/>
      <c r="J677" s="234"/>
      <c r="K677" s="234"/>
      <c r="L677" s="239"/>
      <c r="M677" s="240"/>
      <c r="N677" s="241"/>
      <c r="O677" s="241"/>
      <c r="P677" s="241"/>
      <c r="Q677" s="241"/>
      <c r="R677" s="241"/>
      <c r="S677" s="241"/>
      <c r="T677" s="242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3" t="s">
        <v>208</v>
      </c>
      <c r="AU677" s="243" t="s">
        <v>81</v>
      </c>
      <c r="AV677" s="13" t="s">
        <v>79</v>
      </c>
      <c r="AW677" s="13" t="s">
        <v>33</v>
      </c>
      <c r="AX677" s="13" t="s">
        <v>72</v>
      </c>
      <c r="AY677" s="243" t="s">
        <v>196</v>
      </c>
    </row>
    <row r="678" s="13" customFormat="1">
      <c r="A678" s="13"/>
      <c r="B678" s="233"/>
      <c r="C678" s="234"/>
      <c r="D678" s="235" t="s">
        <v>208</v>
      </c>
      <c r="E678" s="236" t="s">
        <v>19</v>
      </c>
      <c r="F678" s="237" t="s">
        <v>3250</v>
      </c>
      <c r="G678" s="234"/>
      <c r="H678" s="236" t="s">
        <v>19</v>
      </c>
      <c r="I678" s="238"/>
      <c r="J678" s="234"/>
      <c r="K678" s="234"/>
      <c r="L678" s="239"/>
      <c r="M678" s="240"/>
      <c r="N678" s="241"/>
      <c r="O678" s="241"/>
      <c r="P678" s="241"/>
      <c r="Q678" s="241"/>
      <c r="R678" s="241"/>
      <c r="S678" s="241"/>
      <c r="T678" s="242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43" t="s">
        <v>208</v>
      </c>
      <c r="AU678" s="243" t="s">
        <v>81</v>
      </c>
      <c r="AV678" s="13" t="s">
        <v>79</v>
      </c>
      <c r="AW678" s="13" t="s">
        <v>33</v>
      </c>
      <c r="AX678" s="13" t="s">
        <v>72</v>
      </c>
      <c r="AY678" s="243" t="s">
        <v>196</v>
      </c>
    </row>
    <row r="679" s="14" customFormat="1">
      <c r="A679" s="14"/>
      <c r="B679" s="244"/>
      <c r="C679" s="245"/>
      <c r="D679" s="235" t="s">
        <v>208</v>
      </c>
      <c r="E679" s="246" t="s">
        <v>19</v>
      </c>
      <c r="F679" s="247" t="s">
        <v>79</v>
      </c>
      <c r="G679" s="245"/>
      <c r="H679" s="248">
        <v>1</v>
      </c>
      <c r="I679" s="249"/>
      <c r="J679" s="245"/>
      <c r="K679" s="245"/>
      <c r="L679" s="250"/>
      <c r="M679" s="251"/>
      <c r="N679" s="252"/>
      <c r="O679" s="252"/>
      <c r="P679" s="252"/>
      <c r="Q679" s="252"/>
      <c r="R679" s="252"/>
      <c r="S679" s="252"/>
      <c r="T679" s="253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T679" s="254" t="s">
        <v>208</v>
      </c>
      <c r="AU679" s="254" t="s">
        <v>81</v>
      </c>
      <c r="AV679" s="14" t="s">
        <v>81</v>
      </c>
      <c r="AW679" s="14" t="s">
        <v>33</v>
      </c>
      <c r="AX679" s="14" t="s">
        <v>72</v>
      </c>
      <c r="AY679" s="254" t="s">
        <v>196</v>
      </c>
    </row>
    <row r="680" s="13" customFormat="1">
      <c r="A680" s="13"/>
      <c r="B680" s="233"/>
      <c r="C680" s="234"/>
      <c r="D680" s="235" t="s">
        <v>208</v>
      </c>
      <c r="E680" s="236" t="s">
        <v>19</v>
      </c>
      <c r="F680" s="237" t="s">
        <v>3236</v>
      </c>
      <c r="G680" s="234"/>
      <c r="H680" s="236" t="s">
        <v>19</v>
      </c>
      <c r="I680" s="238"/>
      <c r="J680" s="234"/>
      <c r="K680" s="234"/>
      <c r="L680" s="239"/>
      <c r="M680" s="240"/>
      <c r="N680" s="241"/>
      <c r="O680" s="241"/>
      <c r="P680" s="241"/>
      <c r="Q680" s="241"/>
      <c r="R680" s="241"/>
      <c r="S680" s="241"/>
      <c r="T680" s="242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43" t="s">
        <v>208</v>
      </c>
      <c r="AU680" s="243" t="s">
        <v>81</v>
      </c>
      <c r="AV680" s="13" t="s">
        <v>79</v>
      </c>
      <c r="AW680" s="13" t="s">
        <v>33</v>
      </c>
      <c r="AX680" s="13" t="s">
        <v>72</v>
      </c>
      <c r="AY680" s="243" t="s">
        <v>196</v>
      </c>
    </row>
    <row r="681" s="13" customFormat="1">
      <c r="A681" s="13"/>
      <c r="B681" s="233"/>
      <c r="C681" s="234"/>
      <c r="D681" s="235" t="s">
        <v>208</v>
      </c>
      <c r="E681" s="236" t="s">
        <v>19</v>
      </c>
      <c r="F681" s="237" t="s">
        <v>3251</v>
      </c>
      <c r="G681" s="234"/>
      <c r="H681" s="236" t="s">
        <v>19</v>
      </c>
      <c r="I681" s="238"/>
      <c r="J681" s="234"/>
      <c r="K681" s="234"/>
      <c r="L681" s="239"/>
      <c r="M681" s="240"/>
      <c r="N681" s="241"/>
      <c r="O681" s="241"/>
      <c r="P681" s="241"/>
      <c r="Q681" s="241"/>
      <c r="R681" s="241"/>
      <c r="S681" s="241"/>
      <c r="T681" s="242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3" t="s">
        <v>208</v>
      </c>
      <c r="AU681" s="243" t="s">
        <v>81</v>
      </c>
      <c r="AV681" s="13" t="s">
        <v>79</v>
      </c>
      <c r="AW681" s="13" t="s">
        <v>33</v>
      </c>
      <c r="AX681" s="13" t="s">
        <v>72</v>
      </c>
      <c r="AY681" s="243" t="s">
        <v>196</v>
      </c>
    </row>
    <row r="682" s="13" customFormat="1">
      <c r="A682" s="13"/>
      <c r="B682" s="233"/>
      <c r="C682" s="234"/>
      <c r="D682" s="235" t="s">
        <v>208</v>
      </c>
      <c r="E682" s="236" t="s">
        <v>19</v>
      </c>
      <c r="F682" s="237" t="s">
        <v>3252</v>
      </c>
      <c r="G682" s="234"/>
      <c r="H682" s="236" t="s">
        <v>19</v>
      </c>
      <c r="I682" s="238"/>
      <c r="J682" s="234"/>
      <c r="K682" s="234"/>
      <c r="L682" s="239"/>
      <c r="M682" s="240"/>
      <c r="N682" s="241"/>
      <c r="O682" s="241"/>
      <c r="P682" s="241"/>
      <c r="Q682" s="241"/>
      <c r="R682" s="241"/>
      <c r="S682" s="241"/>
      <c r="T682" s="242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3" t="s">
        <v>208</v>
      </c>
      <c r="AU682" s="243" t="s">
        <v>81</v>
      </c>
      <c r="AV682" s="13" t="s">
        <v>79</v>
      </c>
      <c r="AW682" s="13" t="s">
        <v>33</v>
      </c>
      <c r="AX682" s="13" t="s">
        <v>72</v>
      </c>
      <c r="AY682" s="243" t="s">
        <v>196</v>
      </c>
    </row>
    <row r="683" s="14" customFormat="1">
      <c r="A683" s="14"/>
      <c r="B683" s="244"/>
      <c r="C683" s="245"/>
      <c r="D683" s="235" t="s">
        <v>208</v>
      </c>
      <c r="E683" s="246" t="s">
        <v>19</v>
      </c>
      <c r="F683" s="247" t="s">
        <v>81</v>
      </c>
      <c r="G683" s="245"/>
      <c r="H683" s="248">
        <v>2</v>
      </c>
      <c r="I683" s="249"/>
      <c r="J683" s="245"/>
      <c r="K683" s="245"/>
      <c r="L683" s="250"/>
      <c r="M683" s="251"/>
      <c r="N683" s="252"/>
      <c r="O683" s="252"/>
      <c r="P683" s="252"/>
      <c r="Q683" s="252"/>
      <c r="R683" s="252"/>
      <c r="S683" s="252"/>
      <c r="T683" s="253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T683" s="254" t="s">
        <v>208</v>
      </c>
      <c r="AU683" s="254" t="s">
        <v>81</v>
      </c>
      <c r="AV683" s="14" t="s">
        <v>81</v>
      </c>
      <c r="AW683" s="14" t="s">
        <v>33</v>
      </c>
      <c r="AX683" s="14" t="s">
        <v>72</v>
      </c>
      <c r="AY683" s="254" t="s">
        <v>196</v>
      </c>
    </row>
    <row r="684" s="13" customFormat="1">
      <c r="A684" s="13"/>
      <c r="B684" s="233"/>
      <c r="C684" s="234"/>
      <c r="D684" s="235" t="s">
        <v>208</v>
      </c>
      <c r="E684" s="236" t="s">
        <v>19</v>
      </c>
      <c r="F684" s="237" t="s">
        <v>3236</v>
      </c>
      <c r="G684" s="234"/>
      <c r="H684" s="236" t="s">
        <v>19</v>
      </c>
      <c r="I684" s="238"/>
      <c r="J684" s="234"/>
      <c r="K684" s="234"/>
      <c r="L684" s="239"/>
      <c r="M684" s="240"/>
      <c r="N684" s="241"/>
      <c r="O684" s="241"/>
      <c r="P684" s="241"/>
      <c r="Q684" s="241"/>
      <c r="R684" s="241"/>
      <c r="S684" s="241"/>
      <c r="T684" s="242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43" t="s">
        <v>208</v>
      </c>
      <c r="AU684" s="243" t="s">
        <v>81</v>
      </c>
      <c r="AV684" s="13" t="s">
        <v>79</v>
      </c>
      <c r="AW684" s="13" t="s">
        <v>33</v>
      </c>
      <c r="AX684" s="13" t="s">
        <v>72</v>
      </c>
      <c r="AY684" s="243" t="s">
        <v>196</v>
      </c>
    </row>
    <row r="685" s="13" customFormat="1">
      <c r="A685" s="13"/>
      <c r="B685" s="233"/>
      <c r="C685" s="234"/>
      <c r="D685" s="235" t="s">
        <v>208</v>
      </c>
      <c r="E685" s="236" t="s">
        <v>19</v>
      </c>
      <c r="F685" s="237" t="s">
        <v>3253</v>
      </c>
      <c r="G685" s="234"/>
      <c r="H685" s="236" t="s">
        <v>19</v>
      </c>
      <c r="I685" s="238"/>
      <c r="J685" s="234"/>
      <c r="K685" s="234"/>
      <c r="L685" s="239"/>
      <c r="M685" s="240"/>
      <c r="N685" s="241"/>
      <c r="O685" s="241"/>
      <c r="P685" s="241"/>
      <c r="Q685" s="241"/>
      <c r="R685" s="241"/>
      <c r="S685" s="241"/>
      <c r="T685" s="242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3" t="s">
        <v>208</v>
      </c>
      <c r="AU685" s="243" t="s">
        <v>81</v>
      </c>
      <c r="AV685" s="13" t="s">
        <v>79</v>
      </c>
      <c r="AW685" s="13" t="s">
        <v>33</v>
      </c>
      <c r="AX685" s="13" t="s">
        <v>72</v>
      </c>
      <c r="AY685" s="243" t="s">
        <v>196</v>
      </c>
    </row>
    <row r="686" s="13" customFormat="1">
      <c r="A686" s="13"/>
      <c r="B686" s="233"/>
      <c r="C686" s="234"/>
      <c r="D686" s="235" t="s">
        <v>208</v>
      </c>
      <c r="E686" s="236" t="s">
        <v>19</v>
      </c>
      <c r="F686" s="237" t="s">
        <v>3254</v>
      </c>
      <c r="G686" s="234"/>
      <c r="H686" s="236" t="s">
        <v>19</v>
      </c>
      <c r="I686" s="238"/>
      <c r="J686" s="234"/>
      <c r="K686" s="234"/>
      <c r="L686" s="239"/>
      <c r="M686" s="240"/>
      <c r="N686" s="241"/>
      <c r="O686" s="241"/>
      <c r="P686" s="241"/>
      <c r="Q686" s="241"/>
      <c r="R686" s="241"/>
      <c r="S686" s="241"/>
      <c r="T686" s="242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43" t="s">
        <v>208</v>
      </c>
      <c r="AU686" s="243" t="s">
        <v>81</v>
      </c>
      <c r="AV686" s="13" t="s">
        <v>79</v>
      </c>
      <c r="AW686" s="13" t="s">
        <v>33</v>
      </c>
      <c r="AX686" s="13" t="s">
        <v>72</v>
      </c>
      <c r="AY686" s="243" t="s">
        <v>196</v>
      </c>
    </row>
    <row r="687" s="14" customFormat="1">
      <c r="A687" s="14"/>
      <c r="B687" s="244"/>
      <c r="C687" s="245"/>
      <c r="D687" s="235" t="s">
        <v>208</v>
      </c>
      <c r="E687" s="246" t="s">
        <v>19</v>
      </c>
      <c r="F687" s="247" t="s">
        <v>204</v>
      </c>
      <c r="G687" s="245"/>
      <c r="H687" s="248">
        <v>4</v>
      </c>
      <c r="I687" s="249"/>
      <c r="J687" s="245"/>
      <c r="K687" s="245"/>
      <c r="L687" s="250"/>
      <c r="M687" s="251"/>
      <c r="N687" s="252"/>
      <c r="O687" s="252"/>
      <c r="P687" s="252"/>
      <c r="Q687" s="252"/>
      <c r="R687" s="252"/>
      <c r="S687" s="252"/>
      <c r="T687" s="253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T687" s="254" t="s">
        <v>208</v>
      </c>
      <c r="AU687" s="254" t="s">
        <v>81</v>
      </c>
      <c r="AV687" s="14" t="s">
        <v>81</v>
      </c>
      <c r="AW687" s="14" t="s">
        <v>33</v>
      </c>
      <c r="AX687" s="14" t="s">
        <v>72</v>
      </c>
      <c r="AY687" s="254" t="s">
        <v>196</v>
      </c>
    </row>
    <row r="688" s="16" customFormat="1">
      <c r="A688" s="16"/>
      <c r="B688" s="266"/>
      <c r="C688" s="267"/>
      <c r="D688" s="235" t="s">
        <v>208</v>
      </c>
      <c r="E688" s="268" t="s">
        <v>19</v>
      </c>
      <c r="F688" s="269" t="s">
        <v>3319</v>
      </c>
      <c r="G688" s="267"/>
      <c r="H688" s="270">
        <v>61</v>
      </c>
      <c r="I688" s="271"/>
      <c r="J688" s="267"/>
      <c r="K688" s="267"/>
      <c r="L688" s="272"/>
      <c r="M688" s="273"/>
      <c r="N688" s="274"/>
      <c r="O688" s="274"/>
      <c r="P688" s="274"/>
      <c r="Q688" s="274"/>
      <c r="R688" s="274"/>
      <c r="S688" s="274"/>
      <c r="T688" s="275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T688" s="276" t="s">
        <v>208</v>
      </c>
      <c r="AU688" s="276" t="s">
        <v>81</v>
      </c>
      <c r="AV688" s="16" t="s">
        <v>226</v>
      </c>
      <c r="AW688" s="16" t="s">
        <v>33</v>
      </c>
      <c r="AX688" s="16" t="s">
        <v>72</v>
      </c>
      <c r="AY688" s="276" t="s">
        <v>196</v>
      </c>
    </row>
    <row r="689" s="13" customFormat="1">
      <c r="A689" s="13"/>
      <c r="B689" s="233"/>
      <c r="C689" s="234"/>
      <c r="D689" s="235" t="s">
        <v>208</v>
      </c>
      <c r="E689" s="236" t="s">
        <v>19</v>
      </c>
      <c r="F689" s="237" t="s">
        <v>3317</v>
      </c>
      <c r="G689" s="234"/>
      <c r="H689" s="236" t="s">
        <v>19</v>
      </c>
      <c r="I689" s="238"/>
      <c r="J689" s="234"/>
      <c r="K689" s="234"/>
      <c r="L689" s="239"/>
      <c r="M689" s="240"/>
      <c r="N689" s="241"/>
      <c r="O689" s="241"/>
      <c r="P689" s="241"/>
      <c r="Q689" s="241"/>
      <c r="R689" s="241"/>
      <c r="S689" s="241"/>
      <c r="T689" s="242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43" t="s">
        <v>208</v>
      </c>
      <c r="AU689" s="243" t="s">
        <v>81</v>
      </c>
      <c r="AV689" s="13" t="s">
        <v>79</v>
      </c>
      <c r="AW689" s="13" t="s">
        <v>33</v>
      </c>
      <c r="AX689" s="13" t="s">
        <v>72</v>
      </c>
      <c r="AY689" s="243" t="s">
        <v>196</v>
      </c>
    </row>
    <row r="690" s="13" customFormat="1">
      <c r="A690" s="13"/>
      <c r="B690" s="233"/>
      <c r="C690" s="234"/>
      <c r="D690" s="235" t="s">
        <v>208</v>
      </c>
      <c r="E690" s="236" t="s">
        <v>19</v>
      </c>
      <c r="F690" s="237" t="s">
        <v>3318</v>
      </c>
      <c r="G690" s="234"/>
      <c r="H690" s="236" t="s">
        <v>19</v>
      </c>
      <c r="I690" s="238"/>
      <c r="J690" s="234"/>
      <c r="K690" s="234"/>
      <c r="L690" s="239"/>
      <c r="M690" s="240"/>
      <c r="N690" s="241"/>
      <c r="O690" s="241"/>
      <c r="P690" s="241"/>
      <c r="Q690" s="241"/>
      <c r="R690" s="241"/>
      <c r="S690" s="241"/>
      <c r="T690" s="242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43" t="s">
        <v>208</v>
      </c>
      <c r="AU690" s="243" t="s">
        <v>81</v>
      </c>
      <c r="AV690" s="13" t="s">
        <v>79</v>
      </c>
      <c r="AW690" s="13" t="s">
        <v>33</v>
      </c>
      <c r="AX690" s="13" t="s">
        <v>72</v>
      </c>
      <c r="AY690" s="243" t="s">
        <v>196</v>
      </c>
    </row>
    <row r="691" s="13" customFormat="1">
      <c r="A691" s="13"/>
      <c r="B691" s="233"/>
      <c r="C691" s="234"/>
      <c r="D691" s="235" t="s">
        <v>208</v>
      </c>
      <c r="E691" s="236" t="s">
        <v>19</v>
      </c>
      <c r="F691" s="237" t="s">
        <v>3320</v>
      </c>
      <c r="G691" s="234"/>
      <c r="H691" s="236" t="s">
        <v>19</v>
      </c>
      <c r="I691" s="238"/>
      <c r="J691" s="234"/>
      <c r="K691" s="234"/>
      <c r="L691" s="239"/>
      <c r="M691" s="240"/>
      <c r="N691" s="241"/>
      <c r="O691" s="241"/>
      <c r="P691" s="241"/>
      <c r="Q691" s="241"/>
      <c r="R691" s="241"/>
      <c r="S691" s="241"/>
      <c r="T691" s="242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43" t="s">
        <v>208</v>
      </c>
      <c r="AU691" s="243" t="s">
        <v>81</v>
      </c>
      <c r="AV691" s="13" t="s">
        <v>79</v>
      </c>
      <c r="AW691" s="13" t="s">
        <v>33</v>
      </c>
      <c r="AX691" s="13" t="s">
        <v>72</v>
      </c>
      <c r="AY691" s="243" t="s">
        <v>196</v>
      </c>
    </row>
    <row r="692" s="14" customFormat="1">
      <c r="A692" s="14"/>
      <c r="B692" s="244"/>
      <c r="C692" s="245"/>
      <c r="D692" s="235" t="s">
        <v>208</v>
      </c>
      <c r="E692" s="246" t="s">
        <v>19</v>
      </c>
      <c r="F692" s="247" t="s">
        <v>3321</v>
      </c>
      <c r="G692" s="245"/>
      <c r="H692" s="248">
        <v>34.159999999999997</v>
      </c>
      <c r="I692" s="249"/>
      <c r="J692" s="245"/>
      <c r="K692" s="245"/>
      <c r="L692" s="250"/>
      <c r="M692" s="251"/>
      <c r="N692" s="252"/>
      <c r="O692" s="252"/>
      <c r="P692" s="252"/>
      <c r="Q692" s="252"/>
      <c r="R692" s="252"/>
      <c r="S692" s="252"/>
      <c r="T692" s="253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4" t="s">
        <v>208</v>
      </c>
      <c r="AU692" s="254" t="s">
        <v>81</v>
      </c>
      <c r="AV692" s="14" t="s">
        <v>81</v>
      </c>
      <c r="AW692" s="14" t="s">
        <v>33</v>
      </c>
      <c r="AX692" s="14" t="s">
        <v>72</v>
      </c>
      <c r="AY692" s="254" t="s">
        <v>196</v>
      </c>
    </row>
    <row r="693" s="16" customFormat="1">
      <c r="A693" s="16"/>
      <c r="B693" s="266"/>
      <c r="C693" s="267"/>
      <c r="D693" s="235" t="s">
        <v>208</v>
      </c>
      <c r="E693" s="268" t="s">
        <v>19</v>
      </c>
      <c r="F693" s="269" t="s">
        <v>917</v>
      </c>
      <c r="G693" s="267"/>
      <c r="H693" s="270">
        <v>34.159999999999997</v>
      </c>
      <c r="I693" s="271"/>
      <c r="J693" s="267"/>
      <c r="K693" s="267"/>
      <c r="L693" s="272"/>
      <c r="M693" s="273"/>
      <c r="N693" s="274"/>
      <c r="O693" s="274"/>
      <c r="P693" s="274"/>
      <c r="Q693" s="274"/>
      <c r="R693" s="274"/>
      <c r="S693" s="274"/>
      <c r="T693" s="275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T693" s="276" t="s">
        <v>208</v>
      </c>
      <c r="AU693" s="276" t="s">
        <v>81</v>
      </c>
      <c r="AV693" s="16" t="s">
        <v>226</v>
      </c>
      <c r="AW693" s="16" t="s">
        <v>33</v>
      </c>
      <c r="AX693" s="16" t="s">
        <v>79</v>
      </c>
      <c r="AY693" s="276" t="s">
        <v>196</v>
      </c>
    </row>
    <row r="694" s="14" customFormat="1">
      <c r="A694" s="14"/>
      <c r="B694" s="244"/>
      <c r="C694" s="245"/>
      <c r="D694" s="235" t="s">
        <v>208</v>
      </c>
      <c r="E694" s="245"/>
      <c r="F694" s="247" t="s">
        <v>3327</v>
      </c>
      <c r="G694" s="245"/>
      <c r="H694" s="248">
        <v>341.60000000000002</v>
      </c>
      <c r="I694" s="249"/>
      <c r="J694" s="245"/>
      <c r="K694" s="245"/>
      <c r="L694" s="250"/>
      <c r="M694" s="251"/>
      <c r="N694" s="252"/>
      <c r="O694" s="252"/>
      <c r="P694" s="252"/>
      <c r="Q694" s="252"/>
      <c r="R694" s="252"/>
      <c r="S694" s="252"/>
      <c r="T694" s="253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T694" s="254" t="s">
        <v>208</v>
      </c>
      <c r="AU694" s="254" t="s">
        <v>81</v>
      </c>
      <c r="AV694" s="14" t="s">
        <v>81</v>
      </c>
      <c r="AW694" s="14" t="s">
        <v>4</v>
      </c>
      <c r="AX694" s="14" t="s">
        <v>79</v>
      </c>
      <c r="AY694" s="254" t="s">
        <v>196</v>
      </c>
    </row>
    <row r="695" s="2" customFormat="1" ht="16.5" customHeight="1">
      <c r="A695" s="41"/>
      <c r="B695" s="42"/>
      <c r="C695" s="215" t="s">
        <v>483</v>
      </c>
      <c r="D695" s="215" t="s">
        <v>199</v>
      </c>
      <c r="E695" s="216" t="s">
        <v>3328</v>
      </c>
      <c r="F695" s="217" t="s">
        <v>3329</v>
      </c>
      <c r="G695" s="218" t="s">
        <v>943</v>
      </c>
      <c r="H695" s="219">
        <v>183</v>
      </c>
      <c r="I695" s="220"/>
      <c r="J695" s="221">
        <f>ROUND(I695*H695,2)</f>
        <v>0</v>
      </c>
      <c r="K695" s="217" t="s">
        <v>203</v>
      </c>
      <c r="L695" s="47"/>
      <c r="M695" s="222" t="s">
        <v>19</v>
      </c>
      <c r="N695" s="223" t="s">
        <v>43</v>
      </c>
      <c r="O695" s="87"/>
      <c r="P695" s="224">
        <f>O695*H695</f>
        <v>0</v>
      </c>
      <c r="Q695" s="224">
        <v>0</v>
      </c>
      <c r="R695" s="224">
        <f>Q695*H695</f>
        <v>0</v>
      </c>
      <c r="S695" s="224">
        <v>0</v>
      </c>
      <c r="T695" s="225">
        <f>S695*H695</f>
        <v>0</v>
      </c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R695" s="226" t="s">
        <v>204</v>
      </c>
      <c r="AT695" s="226" t="s">
        <v>199</v>
      </c>
      <c r="AU695" s="226" t="s">
        <v>81</v>
      </c>
      <c r="AY695" s="20" t="s">
        <v>196</v>
      </c>
      <c r="BE695" s="227">
        <f>IF(N695="základní",J695,0)</f>
        <v>0</v>
      </c>
      <c r="BF695" s="227">
        <f>IF(N695="snížená",J695,0)</f>
        <v>0</v>
      </c>
      <c r="BG695" s="227">
        <f>IF(N695="zákl. přenesená",J695,0)</f>
        <v>0</v>
      </c>
      <c r="BH695" s="227">
        <f>IF(N695="sníž. přenesená",J695,0)</f>
        <v>0</v>
      </c>
      <c r="BI695" s="227">
        <f>IF(N695="nulová",J695,0)</f>
        <v>0</v>
      </c>
      <c r="BJ695" s="20" t="s">
        <v>79</v>
      </c>
      <c r="BK695" s="227">
        <f>ROUND(I695*H695,2)</f>
        <v>0</v>
      </c>
      <c r="BL695" s="20" t="s">
        <v>204</v>
      </c>
      <c r="BM695" s="226" t="s">
        <v>3330</v>
      </c>
    </row>
    <row r="696" s="2" customFormat="1">
      <c r="A696" s="41"/>
      <c r="B696" s="42"/>
      <c r="C696" s="43"/>
      <c r="D696" s="228" t="s">
        <v>206</v>
      </c>
      <c r="E696" s="43"/>
      <c r="F696" s="229" t="s">
        <v>3331</v>
      </c>
      <c r="G696" s="43"/>
      <c r="H696" s="43"/>
      <c r="I696" s="230"/>
      <c r="J696" s="43"/>
      <c r="K696" s="43"/>
      <c r="L696" s="47"/>
      <c r="M696" s="231"/>
      <c r="N696" s="232"/>
      <c r="O696" s="87"/>
      <c r="P696" s="87"/>
      <c r="Q696" s="87"/>
      <c r="R696" s="87"/>
      <c r="S696" s="87"/>
      <c r="T696" s="88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T696" s="20" t="s">
        <v>206</v>
      </c>
      <c r="AU696" s="20" t="s">
        <v>81</v>
      </c>
    </row>
    <row r="697" s="13" customFormat="1">
      <c r="A697" s="13"/>
      <c r="B697" s="233"/>
      <c r="C697" s="234"/>
      <c r="D697" s="235" t="s">
        <v>208</v>
      </c>
      <c r="E697" s="236" t="s">
        <v>19</v>
      </c>
      <c r="F697" s="237" t="s">
        <v>3332</v>
      </c>
      <c r="G697" s="234"/>
      <c r="H697" s="236" t="s">
        <v>19</v>
      </c>
      <c r="I697" s="238"/>
      <c r="J697" s="234"/>
      <c r="K697" s="234"/>
      <c r="L697" s="239"/>
      <c r="M697" s="240"/>
      <c r="N697" s="241"/>
      <c r="O697" s="241"/>
      <c r="P697" s="241"/>
      <c r="Q697" s="241"/>
      <c r="R697" s="241"/>
      <c r="S697" s="241"/>
      <c r="T697" s="242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3" t="s">
        <v>208</v>
      </c>
      <c r="AU697" s="243" t="s">
        <v>81</v>
      </c>
      <c r="AV697" s="13" t="s">
        <v>79</v>
      </c>
      <c r="AW697" s="13" t="s">
        <v>33</v>
      </c>
      <c r="AX697" s="13" t="s">
        <v>72</v>
      </c>
      <c r="AY697" s="243" t="s">
        <v>196</v>
      </c>
    </row>
    <row r="698" s="13" customFormat="1">
      <c r="A698" s="13"/>
      <c r="B698" s="233"/>
      <c r="C698" s="234"/>
      <c r="D698" s="235" t="s">
        <v>208</v>
      </c>
      <c r="E698" s="236" t="s">
        <v>19</v>
      </c>
      <c r="F698" s="237" t="s">
        <v>3233</v>
      </c>
      <c r="G698" s="234"/>
      <c r="H698" s="236" t="s">
        <v>19</v>
      </c>
      <c r="I698" s="238"/>
      <c r="J698" s="234"/>
      <c r="K698" s="234"/>
      <c r="L698" s="239"/>
      <c r="M698" s="240"/>
      <c r="N698" s="241"/>
      <c r="O698" s="241"/>
      <c r="P698" s="241"/>
      <c r="Q698" s="241"/>
      <c r="R698" s="241"/>
      <c r="S698" s="241"/>
      <c r="T698" s="242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43" t="s">
        <v>208</v>
      </c>
      <c r="AU698" s="243" t="s">
        <v>81</v>
      </c>
      <c r="AV698" s="13" t="s">
        <v>79</v>
      </c>
      <c r="AW698" s="13" t="s">
        <v>33</v>
      </c>
      <c r="AX698" s="13" t="s">
        <v>72</v>
      </c>
      <c r="AY698" s="243" t="s">
        <v>196</v>
      </c>
    </row>
    <row r="699" s="13" customFormat="1">
      <c r="A699" s="13"/>
      <c r="B699" s="233"/>
      <c r="C699" s="234"/>
      <c r="D699" s="235" t="s">
        <v>208</v>
      </c>
      <c r="E699" s="236" t="s">
        <v>19</v>
      </c>
      <c r="F699" s="237" t="s">
        <v>3234</v>
      </c>
      <c r="G699" s="234"/>
      <c r="H699" s="236" t="s">
        <v>19</v>
      </c>
      <c r="I699" s="238"/>
      <c r="J699" s="234"/>
      <c r="K699" s="234"/>
      <c r="L699" s="239"/>
      <c r="M699" s="240"/>
      <c r="N699" s="241"/>
      <c r="O699" s="241"/>
      <c r="P699" s="241"/>
      <c r="Q699" s="241"/>
      <c r="R699" s="241"/>
      <c r="S699" s="241"/>
      <c r="T699" s="242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43" t="s">
        <v>208</v>
      </c>
      <c r="AU699" s="243" t="s">
        <v>81</v>
      </c>
      <c r="AV699" s="13" t="s">
        <v>79</v>
      </c>
      <c r="AW699" s="13" t="s">
        <v>33</v>
      </c>
      <c r="AX699" s="13" t="s">
        <v>72</v>
      </c>
      <c r="AY699" s="243" t="s">
        <v>196</v>
      </c>
    </row>
    <row r="700" s="13" customFormat="1">
      <c r="A700" s="13"/>
      <c r="B700" s="233"/>
      <c r="C700" s="234"/>
      <c r="D700" s="235" t="s">
        <v>208</v>
      </c>
      <c r="E700" s="236" t="s">
        <v>19</v>
      </c>
      <c r="F700" s="237" t="s">
        <v>3235</v>
      </c>
      <c r="G700" s="234"/>
      <c r="H700" s="236" t="s">
        <v>19</v>
      </c>
      <c r="I700" s="238"/>
      <c r="J700" s="234"/>
      <c r="K700" s="234"/>
      <c r="L700" s="239"/>
      <c r="M700" s="240"/>
      <c r="N700" s="241"/>
      <c r="O700" s="241"/>
      <c r="P700" s="241"/>
      <c r="Q700" s="241"/>
      <c r="R700" s="241"/>
      <c r="S700" s="241"/>
      <c r="T700" s="242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43" t="s">
        <v>208</v>
      </c>
      <c r="AU700" s="243" t="s">
        <v>81</v>
      </c>
      <c r="AV700" s="13" t="s">
        <v>79</v>
      </c>
      <c r="AW700" s="13" t="s">
        <v>33</v>
      </c>
      <c r="AX700" s="13" t="s">
        <v>72</v>
      </c>
      <c r="AY700" s="243" t="s">
        <v>196</v>
      </c>
    </row>
    <row r="701" s="13" customFormat="1">
      <c r="A701" s="13"/>
      <c r="B701" s="233"/>
      <c r="C701" s="234"/>
      <c r="D701" s="235" t="s">
        <v>208</v>
      </c>
      <c r="E701" s="236" t="s">
        <v>19</v>
      </c>
      <c r="F701" s="237" t="s">
        <v>401</v>
      </c>
      <c r="G701" s="234"/>
      <c r="H701" s="236" t="s">
        <v>19</v>
      </c>
      <c r="I701" s="238"/>
      <c r="J701" s="234"/>
      <c r="K701" s="234"/>
      <c r="L701" s="239"/>
      <c r="M701" s="240"/>
      <c r="N701" s="241"/>
      <c r="O701" s="241"/>
      <c r="P701" s="241"/>
      <c r="Q701" s="241"/>
      <c r="R701" s="241"/>
      <c r="S701" s="241"/>
      <c r="T701" s="242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3" t="s">
        <v>208</v>
      </c>
      <c r="AU701" s="243" t="s">
        <v>81</v>
      </c>
      <c r="AV701" s="13" t="s">
        <v>79</v>
      </c>
      <c r="AW701" s="13" t="s">
        <v>33</v>
      </c>
      <c r="AX701" s="13" t="s">
        <v>72</v>
      </c>
      <c r="AY701" s="243" t="s">
        <v>196</v>
      </c>
    </row>
    <row r="702" s="14" customFormat="1">
      <c r="A702" s="14"/>
      <c r="B702" s="244"/>
      <c r="C702" s="245"/>
      <c r="D702" s="235" t="s">
        <v>208</v>
      </c>
      <c r="E702" s="246" t="s">
        <v>19</v>
      </c>
      <c r="F702" s="247" t="s">
        <v>550</v>
      </c>
      <c r="G702" s="245"/>
      <c r="H702" s="248">
        <v>37</v>
      </c>
      <c r="I702" s="249"/>
      <c r="J702" s="245"/>
      <c r="K702" s="245"/>
      <c r="L702" s="250"/>
      <c r="M702" s="251"/>
      <c r="N702" s="252"/>
      <c r="O702" s="252"/>
      <c r="P702" s="252"/>
      <c r="Q702" s="252"/>
      <c r="R702" s="252"/>
      <c r="S702" s="252"/>
      <c r="T702" s="253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54" t="s">
        <v>208</v>
      </c>
      <c r="AU702" s="254" t="s">
        <v>81</v>
      </c>
      <c r="AV702" s="14" t="s">
        <v>81</v>
      </c>
      <c r="AW702" s="14" t="s">
        <v>33</v>
      </c>
      <c r="AX702" s="14" t="s">
        <v>72</v>
      </c>
      <c r="AY702" s="254" t="s">
        <v>196</v>
      </c>
    </row>
    <row r="703" s="13" customFormat="1">
      <c r="A703" s="13"/>
      <c r="B703" s="233"/>
      <c r="C703" s="234"/>
      <c r="D703" s="235" t="s">
        <v>208</v>
      </c>
      <c r="E703" s="236" t="s">
        <v>19</v>
      </c>
      <c r="F703" s="237" t="s">
        <v>3236</v>
      </c>
      <c r="G703" s="234"/>
      <c r="H703" s="236" t="s">
        <v>19</v>
      </c>
      <c r="I703" s="238"/>
      <c r="J703" s="234"/>
      <c r="K703" s="234"/>
      <c r="L703" s="239"/>
      <c r="M703" s="240"/>
      <c r="N703" s="241"/>
      <c r="O703" s="241"/>
      <c r="P703" s="241"/>
      <c r="Q703" s="241"/>
      <c r="R703" s="241"/>
      <c r="S703" s="241"/>
      <c r="T703" s="242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43" t="s">
        <v>208</v>
      </c>
      <c r="AU703" s="243" t="s">
        <v>81</v>
      </c>
      <c r="AV703" s="13" t="s">
        <v>79</v>
      </c>
      <c r="AW703" s="13" t="s">
        <v>33</v>
      </c>
      <c r="AX703" s="13" t="s">
        <v>72</v>
      </c>
      <c r="AY703" s="243" t="s">
        <v>196</v>
      </c>
    </row>
    <row r="704" s="13" customFormat="1">
      <c r="A704" s="13"/>
      <c r="B704" s="233"/>
      <c r="C704" s="234"/>
      <c r="D704" s="235" t="s">
        <v>208</v>
      </c>
      <c r="E704" s="236" t="s">
        <v>19</v>
      </c>
      <c r="F704" s="237" t="s">
        <v>3237</v>
      </c>
      <c r="G704" s="234"/>
      <c r="H704" s="236" t="s">
        <v>19</v>
      </c>
      <c r="I704" s="238"/>
      <c r="J704" s="234"/>
      <c r="K704" s="234"/>
      <c r="L704" s="239"/>
      <c r="M704" s="240"/>
      <c r="N704" s="241"/>
      <c r="O704" s="241"/>
      <c r="P704" s="241"/>
      <c r="Q704" s="241"/>
      <c r="R704" s="241"/>
      <c r="S704" s="241"/>
      <c r="T704" s="242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43" t="s">
        <v>208</v>
      </c>
      <c r="AU704" s="243" t="s">
        <v>81</v>
      </c>
      <c r="AV704" s="13" t="s">
        <v>79</v>
      </c>
      <c r="AW704" s="13" t="s">
        <v>33</v>
      </c>
      <c r="AX704" s="13" t="s">
        <v>72</v>
      </c>
      <c r="AY704" s="243" t="s">
        <v>196</v>
      </c>
    </row>
    <row r="705" s="13" customFormat="1">
      <c r="A705" s="13"/>
      <c r="B705" s="233"/>
      <c r="C705" s="234"/>
      <c r="D705" s="235" t="s">
        <v>208</v>
      </c>
      <c r="E705" s="236" t="s">
        <v>19</v>
      </c>
      <c r="F705" s="237" t="s">
        <v>3238</v>
      </c>
      <c r="G705" s="234"/>
      <c r="H705" s="236" t="s">
        <v>19</v>
      </c>
      <c r="I705" s="238"/>
      <c r="J705" s="234"/>
      <c r="K705" s="234"/>
      <c r="L705" s="239"/>
      <c r="M705" s="240"/>
      <c r="N705" s="241"/>
      <c r="O705" s="241"/>
      <c r="P705" s="241"/>
      <c r="Q705" s="241"/>
      <c r="R705" s="241"/>
      <c r="S705" s="241"/>
      <c r="T705" s="242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43" t="s">
        <v>208</v>
      </c>
      <c r="AU705" s="243" t="s">
        <v>81</v>
      </c>
      <c r="AV705" s="13" t="s">
        <v>79</v>
      </c>
      <c r="AW705" s="13" t="s">
        <v>33</v>
      </c>
      <c r="AX705" s="13" t="s">
        <v>72</v>
      </c>
      <c r="AY705" s="243" t="s">
        <v>196</v>
      </c>
    </row>
    <row r="706" s="13" customFormat="1">
      <c r="A706" s="13"/>
      <c r="B706" s="233"/>
      <c r="C706" s="234"/>
      <c r="D706" s="235" t="s">
        <v>208</v>
      </c>
      <c r="E706" s="236" t="s">
        <v>19</v>
      </c>
      <c r="F706" s="237" t="s">
        <v>487</v>
      </c>
      <c r="G706" s="234"/>
      <c r="H706" s="236" t="s">
        <v>19</v>
      </c>
      <c r="I706" s="238"/>
      <c r="J706" s="234"/>
      <c r="K706" s="234"/>
      <c r="L706" s="239"/>
      <c r="M706" s="240"/>
      <c r="N706" s="241"/>
      <c r="O706" s="241"/>
      <c r="P706" s="241"/>
      <c r="Q706" s="241"/>
      <c r="R706" s="241"/>
      <c r="S706" s="241"/>
      <c r="T706" s="242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43" t="s">
        <v>208</v>
      </c>
      <c r="AU706" s="243" t="s">
        <v>81</v>
      </c>
      <c r="AV706" s="13" t="s">
        <v>79</v>
      </c>
      <c r="AW706" s="13" t="s">
        <v>33</v>
      </c>
      <c r="AX706" s="13" t="s">
        <v>72</v>
      </c>
      <c r="AY706" s="243" t="s">
        <v>196</v>
      </c>
    </row>
    <row r="707" s="14" customFormat="1">
      <c r="A707" s="14"/>
      <c r="B707" s="244"/>
      <c r="C707" s="245"/>
      <c r="D707" s="235" t="s">
        <v>208</v>
      </c>
      <c r="E707" s="246" t="s">
        <v>19</v>
      </c>
      <c r="F707" s="247" t="s">
        <v>81</v>
      </c>
      <c r="G707" s="245"/>
      <c r="H707" s="248">
        <v>2</v>
      </c>
      <c r="I707" s="249"/>
      <c r="J707" s="245"/>
      <c r="K707" s="245"/>
      <c r="L707" s="250"/>
      <c r="M707" s="251"/>
      <c r="N707" s="252"/>
      <c r="O707" s="252"/>
      <c r="P707" s="252"/>
      <c r="Q707" s="252"/>
      <c r="R707" s="252"/>
      <c r="S707" s="252"/>
      <c r="T707" s="253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T707" s="254" t="s">
        <v>208</v>
      </c>
      <c r="AU707" s="254" t="s">
        <v>81</v>
      </c>
      <c r="AV707" s="14" t="s">
        <v>81</v>
      </c>
      <c r="AW707" s="14" t="s">
        <v>33</v>
      </c>
      <c r="AX707" s="14" t="s">
        <v>72</v>
      </c>
      <c r="AY707" s="254" t="s">
        <v>196</v>
      </c>
    </row>
    <row r="708" s="13" customFormat="1">
      <c r="A708" s="13"/>
      <c r="B708" s="233"/>
      <c r="C708" s="234"/>
      <c r="D708" s="235" t="s">
        <v>208</v>
      </c>
      <c r="E708" s="236" t="s">
        <v>19</v>
      </c>
      <c r="F708" s="237" t="s">
        <v>3236</v>
      </c>
      <c r="G708" s="234"/>
      <c r="H708" s="236" t="s">
        <v>19</v>
      </c>
      <c r="I708" s="238"/>
      <c r="J708" s="234"/>
      <c r="K708" s="234"/>
      <c r="L708" s="239"/>
      <c r="M708" s="240"/>
      <c r="N708" s="241"/>
      <c r="O708" s="241"/>
      <c r="P708" s="241"/>
      <c r="Q708" s="241"/>
      <c r="R708" s="241"/>
      <c r="S708" s="241"/>
      <c r="T708" s="242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43" t="s">
        <v>208</v>
      </c>
      <c r="AU708" s="243" t="s">
        <v>81</v>
      </c>
      <c r="AV708" s="13" t="s">
        <v>79</v>
      </c>
      <c r="AW708" s="13" t="s">
        <v>33</v>
      </c>
      <c r="AX708" s="13" t="s">
        <v>72</v>
      </c>
      <c r="AY708" s="243" t="s">
        <v>196</v>
      </c>
    </row>
    <row r="709" s="13" customFormat="1">
      <c r="A709" s="13"/>
      <c r="B709" s="233"/>
      <c r="C709" s="234"/>
      <c r="D709" s="235" t="s">
        <v>208</v>
      </c>
      <c r="E709" s="236" t="s">
        <v>19</v>
      </c>
      <c r="F709" s="237" t="s">
        <v>3237</v>
      </c>
      <c r="G709" s="234"/>
      <c r="H709" s="236" t="s">
        <v>19</v>
      </c>
      <c r="I709" s="238"/>
      <c r="J709" s="234"/>
      <c r="K709" s="234"/>
      <c r="L709" s="239"/>
      <c r="M709" s="240"/>
      <c r="N709" s="241"/>
      <c r="O709" s="241"/>
      <c r="P709" s="241"/>
      <c r="Q709" s="241"/>
      <c r="R709" s="241"/>
      <c r="S709" s="241"/>
      <c r="T709" s="242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3" t="s">
        <v>208</v>
      </c>
      <c r="AU709" s="243" t="s">
        <v>81</v>
      </c>
      <c r="AV709" s="13" t="s">
        <v>79</v>
      </c>
      <c r="AW709" s="13" t="s">
        <v>33</v>
      </c>
      <c r="AX709" s="13" t="s">
        <v>72</v>
      </c>
      <c r="AY709" s="243" t="s">
        <v>196</v>
      </c>
    </row>
    <row r="710" s="13" customFormat="1">
      <c r="A710" s="13"/>
      <c r="B710" s="233"/>
      <c r="C710" s="234"/>
      <c r="D710" s="235" t="s">
        <v>208</v>
      </c>
      <c r="E710" s="236" t="s">
        <v>19</v>
      </c>
      <c r="F710" s="237" t="s">
        <v>3238</v>
      </c>
      <c r="G710" s="234"/>
      <c r="H710" s="236" t="s">
        <v>19</v>
      </c>
      <c r="I710" s="238"/>
      <c r="J710" s="234"/>
      <c r="K710" s="234"/>
      <c r="L710" s="239"/>
      <c r="M710" s="240"/>
      <c r="N710" s="241"/>
      <c r="O710" s="241"/>
      <c r="P710" s="241"/>
      <c r="Q710" s="241"/>
      <c r="R710" s="241"/>
      <c r="S710" s="241"/>
      <c r="T710" s="242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3" t="s">
        <v>208</v>
      </c>
      <c r="AU710" s="243" t="s">
        <v>81</v>
      </c>
      <c r="AV710" s="13" t="s">
        <v>79</v>
      </c>
      <c r="AW710" s="13" t="s">
        <v>33</v>
      </c>
      <c r="AX710" s="13" t="s">
        <v>72</v>
      </c>
      <c r="AY710" s="243" t="s">
        <v>196</v>
      </c>
    </row>
    <row r="711" s="13" customFormat="1">
      <c r="A711" s="13"/>
      <c r="B711" s="233"/>
      <c r="C711" s="234"/>
      <c r="D711" s="235" t="s">
        <v>208</v>
      </c>
      <c r="E711" s="236" t="s">
        <v>19</v>
      </c>
      <c r="F711" s="237" t="s">
        <v>401</v>
      </c>
      <c r="G711" s="234"/>
      <c r="H711" s="236" t="s">
        <v>19</v>
      </c>
      <c r="I711" s="238"/>
      <c r="J711" s="234"/>
      <c r="K711" s="234"/>
      <c r="L711" s="239"/>
      <c r="M711" s="240"/>
      <c r="N711" s="241"/>
      <c r="O711" s="241"/>
      <c r="P711" s="241"/>
      <c r="Q711" s="241"/>
      <c r="R711" s="241"/>
      <c r="S711" s="241"/>
      <c r="T711" s="242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3" t="s">
        <v>208</v>
      </c>
      <c r="AU711" s="243" t="s">
        <v>81</v>
      </c>
      <c r="AV711" s="13" t="s">
        <v>79</v>
      </c>
      <c r="AW711" s="13" t="s">
        <v>33</v>
      </c>
      <c r="AX711" s="13" t="s">
        <v>72</v>
      </c>
      <c r="AY711" s="243" t="s">
        <v>196</v>
      </c>
    </row>
    <row r="712" s="14" customFormat="1">
      <c r="A712" s="14"/>
      <c r="B712" s="244"/>
      <c r="C712" s="245"/>
      <c r="D712" s="235" t="s">
        <v>208</v>
      </c>
      <c r="E712" s="246" t="s">
        <v>19</v>
      </c>
      <c r="F712" s="247" t="s">
        <v>261</v>
      </c>
      <c r="G712" s="245"/>
      <c r="H712" s="248">
        <v>6</v>
      </c>
      <c r="I712" s="249"/>
      <c r="J712" s="245"/>
      <c r="K712" s="245"/>
      <c r="L712" s="250"/>
      <c r="M712" s="251"/>
      <c r="N712" s="252"/>
      <c r="O712" s="252"/>
      <c r="P712" s="252"/>
      <c r="Q712" s="252"/>
      <c r="R712" s="252"/>
      <c r="S712" s="252"/>
      <c r="T712" s="253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54" t="s">
        <v>208</v>
      </c>
      <c r="AU712" s="254" t="s">
        <v>81</v>
      </c>
      <c r="AV712" s="14" t="s">
        <v>81</v>
      </c>
      <c r="AW712" s="14" t="s">
        <v>33</v>
      </c>
      <c r="AX712" s="14" t="s">
        <v>72</v>
      </c>
      <c r="AY712" s="254" t="s">
        <v>196</v>
      </c>
    </row>
    <row r="713" s="13" customFormat="1">
      <c r="A713" s="13"/>
      <c r="B713" s="233"/>
      <c r="C713" s="234"/>
      <c r="D713" s="235" t="s">
        <v>208</v>
      </c>
      <c r="E713" s="236" t="s">
        <v>19</v>
      </c>
      <c r="F713" s="237" t="s">
        <v>3236</v>
      </c>
      <c r="G713" s="234"/>
      <c r="H713" s="236" t="s">
        <v>19</v>
      </c>
      <c r="I713" s="238"/>
      <c r="J713" s="234"/>
      <c r="K713" s="234"/>
      <c r="L713" s="239"/>
      <c r="M713" s="240"/>
      <c r="N713" s="241"/>
      <c r="O713" s="241"/>
      <c r="P713" s="241"/>
      <c r="Q713" s="241"/>
      <c r="R713" s="241"/>
      <c r="S713" s="241"/>
      <c r="T713" s="242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43" t="s">
        <v>208</v>
      </c>
      <c r="AU713" s="243" t="s">
        <v>81</v>
      </c>
      <c r="AV713" s="13" t="s">
        <v>79</v>
      </c>
      <c r="AW713" s="13" t="s">
        <v>33</v>
      </c>
      <c r="AX713" s="13" t="s">
        <v>72</v>
      </c>
      <c r="AY713" s="243" t="s">
        <v>196</v>
      </c>
    </row>
    <row r="714" s="13" customFormat="1">
      <c r="A714" s="13"/>
      <c r="B714" s="233"/>
      <c r="C714" s="234"/>
      <c r="D714" s="235" t="s">
        <v>208</v>
      </c>
      <c r="E714" s="236" t="s">
        <v>19</v>
      </c>
      <c r="F714" s="237" t="s">
        <v>3239</v>
      </c>
      <c r="G714" s="234"/>
      <c r="H714" s="236" t="s">
        <v>19</v>
      </c>
      <c r="I714" s="238"/>
      <c r="J714" s="234"/>
      <c r="K714" s="234"/>
      <c r="L714" s="239"/>
      <c r="M714" s="240"/>
      <c r="N714" s="241"/>
      <c r="O714" s="241"/>
      <c r="P714" s="241"/>
      <c r="Q714" s="241"/>
      <c r="R714" s="241"/>
      <c r="S714" s="241"/>
      <c r="T714" s="242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43" t="s">
        <v>208</v>
      </c>
      <c r="AU714" s="243" t="s">
        <v>81</v>
      </c>
      <c r="AV714" s="13" t="s">
        <v>79</v>
      </c>
      <c r="AW714" s="13" t="s">
        <v>33</v>
      </c>
      <c r="AX714" s="13" t="s">
        <v>72</v>
      </c>
      <c r="AY714" s="243" t="s">
        <v>196</v>
      </c>
    </row>
    <row r="715" s="13" customFormat="1">
      <c r="A715" s="13"/>
      <c r="B715" s="233"/>
      <c r="C715" s="234"/>
      <c r="D715" s="235" t="s">
        <v>208</v>
      </c>
      <c r="E715" s="236" t="s">
        <v>19</v>
      </c>
      <c r="F715" s="237" t="s">
        <v>3240</v>
      </c>
      <c r="G715" s="234"/>
      <c r="H715" s="236" t="s">
        <v>19</v>
      </c>
      <c r="I715" s="238"/>
      <c r="J715" s="234"/>
      <c r="K715" s="234"/>
      <c r="L715" s="239"/>
      <c r="M715" s="240"/>
      <c r="N715" s="241"/>
      <c r="O715" s="241"/>
      <c r="P715" s="241"/>
      <c r="Q715" s="241"/>
      <c r="R715" s="241"/>
      <c r="S715" s="241"/>
      <c r="T715" s="242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43" t="s">
        <v>208</v>
      </c>
      <c r="AU715" s="243" t="s">
        <v>81</v>
      </c>
      <c r="AV715" s="13" t="s">
        <v>79</v>
      </c>
      <c r="AW715" s="13" t="s">
        <v>33</v>
      </c>
      <c r="AX715" s="13" t="s">
        <v>72</v>
      </c>
      <c r="AY715" s="243" t="s">
        <v>196</v>
      </c>
    </row>
    <row r="716" s="13" customFormat="1">
      <c r="A716" s="13"/>
      <c r="B716" s="233"/>
      <c r="C716" s="234"/>
      <c r="D716" s="235" t="s">
        <v>208</v>
      </c>
      <c r="E716" s="236" t="s">
        <v>19</v>
      </c>
      <c r="F716" s="237" t="s">
        <v>487</v>
      </c>
      <c r="G716" s="234"/>
      <c r="H716" s="236" t="s">
        <v>19</v>
      </c>
      <c r="I716" s="238"/>
      <c r="J716" s="234"/>
      <c r="K716" s="234"/>
      <c r="L716" s="239"/>
      <c r="M716" s="240"/>
      <c r="N716" s="241"/>
      <c r="O716" s="241"/>
      <c r="P716" s="241"/>
      <c r="Q716" s="241"/>
      <c r="R716" s="241"/>
      <c r="S716" s="241"/>
      <c r="T716" s="242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3" t="s">
        <v>208</v>
      </c>
      <c r="AU716" s="243" t="s">
        <v>81</v>
      </c>
      <c r="AV716" s="13" t="s">
        <v>79</v>
      </c>
      <c r="AW716" s="13" t="s">
        <v>33</v>
      </c>
      <c r="AX716" s="13" t="s">
        <v>72</v>
      </c>
      <c r="AY716" s="243" t="s">
        <v>196</v>
      </c>
    </row>
    <row r="717" s="14" customFormat="1">
      <c r="A717" s="14"/>
      <c r="B717" s="244"/>
      <c r="C717" s="245"/>
      <c r="D717" s="235" t="s">
        <v>208</v>
      </c>
      <c r="E717" s="246" t="s">
        <v>19</v>
      </c>
      <c r="F717" s="247" t="s">
        <v>79</v>
      </c>
      <c r="G717" s="245"/>
      <c r="H717" s="248">
        <v>1</v>
      </c>
      <c r="I717" s="249"/>
      <c r="J717" s="245"/>
      <c r="K717" s="245"/>
      <c r="L717" s="250"/>
      <c r="M717" s="251"/>
      <c r="N717" s="252"/>
      <c r="O717" s="252"/>
      <c r="P717" s="252"/>
      <c r="Q717" s="252"/>
      <c r="R717" s="252"/>
      <c r="S717" s="252"/>
      <c r="T717" s="253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T717" s="254" t="s">
        <v>208</v>
      </c>
      <c r="AU717" s="254" t="s">
        <v>81</v>
      </c>
      <c r="AV717" s="14" t="s">
        <v>81</v>
      </c>
      <c r="AW717" s="14" t="s">
        <v>33</v>
      </c>
      <c r="AX717" s="14" t="s">
        <v>72</v>
      </c>
      <c r="AY717" s="254" t="s">
        <v>196</v>
      </c>
    </row>
    <row r="718" s="13" customFormat="1">
      <c r="A718" s="13"/>
      <c r="B718" s="233"/>
      <c r="C718" s="234"/>
      <c r="D718" s="235" t="s">
        <v>208</v>
      </c>
      <c r="E718" s="236" t="s">
        <v>19</v>
      </c>
      <c r="F718" s="237" t="s">
        <v>3236</v>
      </c>
      <c r="G718" s="234"/>
      <c r="H718" s="236" t="s">
        <v>19</v>
      </c>
      <c r="I718" s="238"/>
      <c r="J718" s="234"/>
      <c r="K718" s="234"/>
      <c r="L718" s="239"/>
      <c r="M718" s="240"/>
      <c r="N718" s="241"/>
      <c r="O718" s="241"/>
      <c r="P718" s="241"/>
      <c r="Q718" s="241"/>
      <c r="R718" s="241"/>
      <c r="S718" s="241"/>
      <c r="T718" s="242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43" t="s">
        <v>208</v>
      </c>
      <c r="AU718" s="243" t="s">
        <v>81</v>
      </c>
      <c r="AV718" s="13" t="s">
        <v>79</v>
      </c>
      <c r="AW718" s="13" t="s">
        <v>33</v>
      </c>
      <c r="AX718" s="13" t="s">
        <v>72</v>
      </c>
      <c r="AY718" s="243" t="s">
        <v>196</v>
      </c>
    </row>
    <row r="719" s="13" customFormat="1">
      <c r="A719" s="13"/>
      <c r="B719" s="233"/>
      <c r="C719" s="234"/>
      <c r="D719" s="235" t="s">
        <v>208</v>
      </c>
      <c r="E719" s="236" t="s">
        <v>19</v>
      </c>
      <c r="F719" s="237" t="s">
        <v>3239</v>
      </c>
      <c r="G719" s="234"/>
      <c r="H719" s="236" t="s">
        <v>19</v>
      </c>
      <c r="I719" s="238"/>
      <c r="J719" s="234"/>
      <c r="K719" s="234"/>
      <c r="L719" s="239"/>
      <c r="M719" s="240"/>
      <c r="N719" s="241"/>
      <c r="O719" s="241"/>
      <c r="P719" s="241"/>
      <c r="Q719" s="241"/>
      <c r="R719" s="241"/>
      <c r="S719" s="241"/>
      <c r="T719" s="242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43" t="s">
        <v>208</v>
      </c>
      <c r="AU719" s="243" t="s">
        <v>81</v>
      </c>
      <c r="AV719" s="13" t="s">
        <v>79</v>
      </c>
      <c r="AW719" s="13" t="s">
        <v>33</v>
      </c>
      <c r="AX719" s="13" t="s">
        <v>72</v>
      </c>
      <c r="AY719" s="243" t="s">
        <v>196</v>
      </c>
    </row>
    <row r="720" s="13" customFormat="1">
      <c r="A720" s="13"/>
      <c r="B720" s="233"/>
      <c r="C720" s="234"/>
      <c r="D720" s="235" t="s">
        <v>208</v>
      </c>
      <c r="E720" s="236" t="s">
        <v>19</v>
      </c>
      <c r="F720" s="237" t="s">
        <v>3240</v>
      </c>
      <c r="G720" s="234"/>
      <c r="H720" s="236" t="s">
        <v>19</v>
      </c>
      <c r="I720" s="238"/>
      <c r="J720" s="234"/>
      <c r="K720" s="234"/>
      <c r="L720" s="239"/>
      <c r="M720" s="240"/>
      <c r="N720" s="241"/>
      <c r="O720" s="241"/>
      <c r="P720" s="241"/>
      <c r="Q720" s="241"/>
      <c r="R720" s="241"/>
      <c r="S720" s="241"/>
      <c r="T720" s="242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43" t="s">
        <v>208</v>
      </c>
      <c r="AU720" s="243" t="s">
        <v>81</v>
      </c>
      <c r="AV720" s="13" t="s">
        <v>79</v>
      </c>
      <c r="AW720" s="13" t="s">
        <v>33</v>
      </c>
      <c r="AX720" s="13" t="s">
        <v>72</v>
      </c>
      <c r="AY720" s="243" t="s">
        <v>196</v>
      </c>
    </row>
    <row r="721" s="13" customFormat="1">
      <c r="A721" s="13"/>
      <c r="B721" s="233"/>
      <c r="C721" s="234"/>
      <c r="D721" s="235" t="s">
        <v>208</v>
      </c>
      <c r="E721" s="236" t="s">
        <v>19</v>
      </c>
      <c r="F721" s="237" t="s">
        <v>401</v>
      </c>
      <c r="G721" s="234"/>
      <c r="H721" s="236" t="s">
        <v>19</v>
      </c>
      <c r="I721" s="238"/>
      <c r="J721" s="234"/>
      <c r="K721" s="234"/>
      <c r="L721" s="239"/>
      <c r="M721" s="240"/>
      <c r="N721" s="241"/>
      <c r="O721" s="241"/>
      <c r="P721" s="241"/>
      <c r="Q721" s="241"/>
      <c r="R721" s="241"/>
      <c r="S721" s="241"/>
      <c r="T721" s="242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43" t="s">
        <v>208</v>
      </c>
      <c r="AU721" s="243" t="s">
        <v>81</v>
      </c>
      <c r="AV721" s="13" t="s">
        <v>79</v>
      </c>
      <c r="AW721" s="13" t="s">
        <v>33</v>
      </c>
      <c r="AX721" s="13" t="s">
        <v>72</v>
      </c>
      <c r="AY721" s="243" t="s">
        <v>196</v>
      </c>
    </row>
    <row r="722" s="14" customFormat="1">
      <c r="A722" s="14"/>
      <c r="B722" s="244"/>
      <c r="C722" s="245"/>
      <c r="D722" s="235" t="s">
        <v>208</v>
      </c>
      <c r="E722" s="246" t="s">
        <v>19</v>
      </c>
      <c r="F722" s="247" t="s">
        <v>226</v>
      </c>
      <c r="G722" s="245"/>
      <c r="H722" s="248">
        <v>3</v>
      </c>
      <c r="I722" s="249"/>
      <c r="J722" s="245"/>
      <c r="K722" s="245"/>
      <c r="L722" s="250"/>
      <c r="M722" s="251"/>
      <c r="N722" s="252"/>
      <c r="O722" s="252"/>
      <c r="P722" s="252"/>
      <c r="Q722" s="252"/>
      <c r="R722" s="252"/>
      <c r="S722" s="252"/>
      <c r="T722" s="253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T722" s="254" t="s">
        <v>208</v>
      </c>
      <c r="AU722" s="254" t="s">
        <v>81</v>
      </c>
      <c r="AV722" s="14" t="s">
        <v>81</v>
      </c>
      <c r="AW722" s="14" t="s">
        <v>33</v>
      </c>
      <c r="AX722" s="14" t="s">
        <v>72</v>
      </c>
      <c r="AY722" s="254" t="s">
        <v>196</v>
      </c>
    </row>
    <row r="723" s="13" customFormat="1">
      <c r="A723" s="13"/>
      <c r="B723" s="233"/>
      <c r="C723" s="234"/>
      <c r="D723" s="235" t="s">
        <v>208</v>
      </c>
      <c r="E723" s="236" t="s">
        <v>19</v>
      </c>
      <c r="F723" s="237" t="s">
        <v>3236</v>
      </c>
      <c r="G723" s="234"/>
      <c r="H723" s="236" t="s">
        <v>19</v>
      </c>
      <c r="I723" s="238"/>
      <c r="J723" s="234"/>
      <c r="K723" s="234"/>
      <c r="L723" s="239"/>
      <c r="M723" s="240"/>
      <c r="N723" s="241"/>
      <c r="O723" s="241"/>
      <c r="P723" s="241"/>
      <c r="Q723" s="241"/>
      <c r="R723" s="241"/>
      <c r="S723" s="241"/>
      <c r="T723" s="242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43" t="s">
        <v>208</v>
      </c>
      <c r="AU723" s="243" t="s">
        <v>81</v>
      </c>
      <c r="AV723" s="13" t="s">
        <v>79</v>
      </c>
      <c r="AW723" s="13" t="s">
        <v>33</v>
      </c>
      <c r="AX723" s="13" t="s">
        <v>72</v>
      </c>
      <c r="AY723" s="243" t="s">
        <v>196</v>
      </c>
    </row>
    <row r="724" s="13" customFormat="1">
      <c r="A724" s="13"/>
      <c r="B724" s="233"/>
      <c r="C724" s="234"/>
      <c r="D724" s="235" t="s">
        <v>208</v>
      </c>
      <c r="E724" s="236" t="s">
        <v>19</v>
      </c>
      <c r="F724" s="237" t="s">
        <v>3243</v>
      </c>
      <c r="G724" s="234"/>
      <c r="H724" s="236" t="s">
        <v>19</v>
      </c>
      <c r="I724" s="238"/>
      <c r="J724" s="234"/>
      <c r="K724" s="234"/>
      <c r="L724" s="239"/>
      <c r="M724" s="240"/>
      <c r="N724" s="241"/>
      <c r="O724" s="241"/>
      <c r="P724" s="241"/>
      <c r="Q724" s="241"/>
      <c r="R724" s="241"/>
      <c r="S724" s="241"/>
      <c r="T724" s="242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43" t="s">
        <v>208</v>
      </c>
      <c r="AU724" s="243" t="s">
        <v>81</v>
      </c>
      <c r="AV724" s="13" t="s">
        <v>79</v>
      </c>
      <c r="AW724" s="13" t="s">
        <v>33</v>
      </c>
      <c r="AX724" s="13" t="s">
        <v>72</v>
      </c>
      <c r="AY724" s="243" t="s">
        <v>196</v>
      </c>
    </row>
    <row r="725" s="13" customFormat="1">
      <c r="A725" s="13"/>
      <c r="B725" s="233"/>
      <c r="C725" s="234"/>
      <c r="D725" s="235" t="s">
        <v>208</v>
      </c>
      <c r="E725" s="236" t="s">
        <v>19</v>
      </c>
      <c r="F725" s="237" t="s">
        <v>3244</v>
      </c>
      <c r="G725" s="234"/>
      <c r="H725" s="236" t="s">
        <v>19</v>
      </c>
      <c r="I725" s="238"/>
      <c r="J725" s="234"/>
      <c r="K725" s="234"/>
      <c r="L725" s="239"/>
      <c r="M725" s="240"/>
      <c r="N725" s="241"/>
      <c r="O725" s="241"/>
      <c r="P725" s="241"/>
      <c r="Q725" s="241"/>
      <c r="R725" s="241"/>
      <c r="S725" s="241"/>
      <c r="T725" s="242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43" t="s">
        <v>208</v>
      </c>
      <c r="AU725" s="243" t="s">
        <v>81</v>
      </c>
      <c r="AV725" s="13" t="s">
        <v>79</v>
      </c>
      <c r="AW725" s="13" t="s">
        <v>33</v>
      </c>
      <c r="AX725" s="13" t="s">
        <v>72</v>
      </c>
      <c r="AY725" s="243" t="s">
        <v>196</v>
      </c>
    </row>
    <row r="726" s="13" customFormat="1">
      <c r="A726" s="13"/>
      <c r="B726" s="233"/>
      <c r="C726" s="234"/>
      <c r="D726" s="235" t="s">
        <v>208</v>
      </c>
      <c r="E726" s="236" t="s">
        <v>19</v>
      </c>
      <c r="F726" s="237" t="s">
        <v>401</v>
      </c>
      <c r="G726" s="234"/>
      <c r="H726" s="236" t="s">
        <v>19</v>
      </c>
      <c r="I726" s="238"/>
      <c r="J726" s="234"/>
      <c r="K726" s="234"/>
      <c r="L726" s="239"/>
      <c r="M726" s="240"/>
      <c r="N726" s="241"/>
      <c r="O726" s="241"/>
      <c r="P726" s="241"/>
      <c r="Q726" s="241"/>
      <c r="R726" s="241"/>
      <c r="S726" s="241"/>
      <c r="T726" s="242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43" t="s">
        <v>208</v>
      </c>
      <c r="AU726" s="243" t="s">
        <v>81</v>
      </c>
      <c r="AV726" s="13" t="s">
        <v>79</v>
      </c>
      <c r="AW726" s="13" t="s">
        <v>33</v>
      </c>
      <c r="AX726" s="13" t="s">
        <v>72</v>
      </c>
      <c r="AY726" s="243" t="s">
        <v>196</v>
      </c>
    </row>
    <row r="727" s="14" customFormat="1">
      <c r="A727" s="14"/>
      <c r="B727" s="244"/>
      <c r="C727" s="245"/>
      <c r="D727" s="235" t="s">
        <v>208</v>
      </c>
      <c r="E727" s="246" t="s">
        <v>19</v>
      </c>
      <c r="F727" s="247" t="s">
        <v>81</v>
      </c>
      <c r="G727" s="245"/>
      <c r="H727" s="248">
        <v>2</v>
      </c>
      <c r="I727" s="249"/>
      <c r="J727" s="245"/>
      <c r="K727" s="245"/>
      <c r="L727" s="250"/>
      <c r="M727" s="251"/>
      <c r="N727" s="252"/>
      <c r="O727" s="252"/>
      <c r="P727" s="252"/>
      <c r="Q727" s="252"/>
      <c r="R727" s="252"/>
      <c r="S727" s="252"/>
      <c r="T727" s="253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T727" s="254" t="s">
        <v>208</v>
      </c>
      <c r="AU727" s="254" t="s">
        <v>81</v>
      </c>
      <c r="AV727" s="14" t="s">
        <v>81</v>
      </c>
      <c r="AW727" s="14" t="s">
        <v>33</v>
      </c>
      <c r="AX727" s="14" t="s">
        <v>72</v>
      </c>
      <c r="AY727" s="254" t="s">
        <v>196</v>
      </c>
    </row>
    <row r="728" s="13" customFormat="1">
      <c r="A728" s="13"/>
      <c r="B728" s="233"/>
      <c r="C728" s="234"/>
      <c r="D728" s="235" t="s">
        <v>208</v>
      </c>
      <c r="E728" s="236" t="s">
        <v>19</v>
      </c>
      <c r="F728" s="237" t="s">
        <v>3236</v>
      </c>
      <c r="G728" s="234"/>
      <c r="H728" s="236" t="s">
        <v>19</v>
      </c>
      <c r="I728" s="238"/>
      <c r="J728" s="234"/>
      <c r="K728" s="234"/>
      <c r="L728" s="239"/>
      <c r="M728" s="240"/>
      <c r="N728" s="241"/>
      <c r="O728" s="241"/>
      <c r="P728" s="241"/>
      <c r="Q728" s="241"/>
      <c r="R728" s="241"/>
      <c r="S728" s="241"/>
      <c r="T728" s="242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43" t="s">
        <v>208</v>
      </c>
      <c r="AU728" s="243" t="s">
        <v>81</v>
      </c>
      <c r="AV728" s="13" t="s">
        <v>79</v>
      </c>
      <c r="AW728" s="13" t="s">
        <v>33</v>
      </c>
      <c r="AX728" s="13" t="s">
        <v>72</v>
      </c>
      <c r="AY728" s="243" t="s">
        <v>196</v>
      </c>
    </row>
    <row r="729" s="13" customFormat="1">
      <c r="A729" s="13"/>
      <c r="B729" s="233"/>
      <c r="C729" s="234"/>
      <c r="D729" s="235" t="s">
        <v>208</v>
      </c>
      <c r="E729" s="236" t="s">
        <v>19</v>
      </c>
      <c r="F729" s="237" t="s">
        <v>3245</v>
      </c>
      <c r="G729" s="234"/>
      <c r="H729" s="236" t="s">
        <v>19</v>
      </c>
      <c r="I729" s="238"/>
      <c r="J729" s="234"/>
      <c r="K729" s="234"/>
      <c r="L729" s="239"/>
      <c r="M729" s="240"/>
      <c r="N729" s="241"/>
      <c r="O729" s="241"/>
      <c r="P729" s="241"/>
      <c r="Q729" s="241"/>
      <c r="R729" s="241"/>
      <c r="S729" s="241"/>
      <c r="T729" s="242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43" t="s">
        <v>208</v>
      </c>
      <c r="AU729" s="243" t="s">
        <v>81</v>
      </c>
      <c r="AV729" s="13" t="s">
        <v>79</v>
      </c>
      <c r="AW729" s="13" t="s">
        <v>33</v>
      </c>
      <c r="AX729" s="13" t="s">
        <v>72</v>
      </c>
      <c r="AY729" s="243" t="s">
        <v>196</v>
      </c>
    </row>
    <row r="730" s="13" customFormat="1">
      <c r="A730" s="13"/>
      <c r="B730" s="233"/>
      <c r="C730" s="234"/>
      <c r="D730" s="235" t="s">
        <v>208</v>
      </c>
      <c r="E730" s="236" t="s">
        <v>19</v>
      </c>
      <c r="F730" s="237" t="s">
        <v>3246</v>
      </c>
      <c r="G730" s="234"/>
      <c r="H730" s="236" t="s">
        <v>19</v>
      </c>
      <c r="I730" s="238"/>
      <c r="J730" s="234"/>
      <c r="K730" s="234"/>
      <c r="L730" s="239"/>
      <c r="M730" s="240"/>
      <c r="N730" s="241"/>
      <c r="O730" s="241"/>
      <c r="P730" s="241"/>
      <c r="Q730" s="241"/>
      <c r="R730" s="241"/>
      <c r="S730" s="241"/>
      <c r="T730" s="24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43" t="s">
        <v>208</v>
      </c>
      <c r="AU730" s="243" t="s">
        <v>81</v>
      </c>
      <c r="AV730" s="13" t="s">
        <v>79</v>
      </c>
      <c r="AW730" s="13" t="s">
        <v>33</v>
      </c>
      <c r="AX730" s="13" t="s">
        <v>72</v>
      </c>
      <c r="AY730" s="243" t="s">
        <v>196</v>
      </c>
    </row>
    <row r="731" s="13" customFormat="1">
      <c r="A731" s="13"/>
      <c r="B731" s="233"/>
      <c r="C731" s="234"/>
      <c r="D731" s="235" t="s">
        <v>208</v>
      </c>
      <c r="E731" s="236" t="s">
        <v>19</v>
      </c>
      <c r="F731" s="237" t="s">
        <v>401</v>
      </c>
      <c r="G731" s="234"/>
      <c r="H731" s="236" t="s">
        <v>19</v>
      </c>
      <c r="I731" s="238"/>
      <c r="J731" s="234"/>
      <c r="K731" s="234"/>
      <c r="L731" s="239"/>
      <c r="M731" s="240"/>
      <c r="N731" s="241"/>
      <c r="O731" s="241"/>
      <c r="P731" s="241"/>
      <c r="Q731" s="241"/>
      <c r="R731" s="241"/>
      <c r="S731" s="241"/>
      <c r="T731" s="242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43" t="s">
        <v>208</v>
      </c>
      <c r="AU731" s="243" t="s">
        <v>81</v>
      </c>
      <c r="AV731" s="13" t="s">
        <v>79</v>
      </c>
      <c r="AW731" s="13" t="s">
        <v>33</v>
      </c>
      <c r="AX731" s="13" t="s">
        <v>72</v>
      </c>
      <c r="AY731" s="243" t="s">
        <v>196</v>
      </c>
    </row>
    <row r="732" s="14" customFormat="1">
      <c r="A732" s="14"/>
      <c r="B732" s="244"/>
      <c r="C732" s="245"/>
      <c r="D732" s="235" t="s">
        <v>208</v>
      </c>
      <c r="E732" s="246" t="s">
        <v>19</v>
      </c>
      <c r="F732" s="247" t="s">
        <v>79</v>
      </c>
      <c r="G732" s="245"/>
      <c r="H732" s="248">
        <v>1</v>
      </c>
      <c r="I732" s="249"/>
      <c r="J732" s="245"/>
      <c r="K732" s="245"/>
      <c r="L732" s="250"/>
      <c r="M732" s="251"/>
      <c r="N732" s="252"/>
      <c r="O732" s="252"/>
      <c r="P732" s="252"/>
      <c r="Q732" s="252"/>
      <c r="R732" s="252"/>
      <c r="S732" s="252"/>
      <c r="T732" s="253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T732" s="254" t="s">
        <v>208</v>
      </c>
      <c r="AU732" s="254" t="s">
        <v>81</v>
      </c>
      <c r="AV732" s="14" t="s">
        <v>81</v>
      </c>
      <c r="AW732" s="14" t="s">
        <v>33</v>
      </c>
      <c r="AX732" s="14" t="s">
        <v>72</v>
      </c>
      <c r="AY732" s="254" t="s">
        <v>196</v>
      </c>
    </row>
    <row r="733" s="13" customFormat="1">
      <c r="A733" s="13"/>
      <c r="B733" s="233"/>
      <c r="C733" s="234"/>
      <c r="D733" s="235" t="s">
        <v>208</v>
      </c>
      <c r="E733" s="236" t="s">
        <v>19</v>
      </c>
      <c r="F733" s="237" t="s">
        <v>3236</v>
      </c>
      <c r="G733" s="234"/>
      <c r="H733" s="236" t="s">
        <v>19</v>
      </c>
      <c r="I733" s="238"/>
      <c r="J733" s="234"/>
      <c r="K733" s="234"/>
      <c r="L733" s="239"/>
      <c r="M733" s="240"/>
      <c r="N733" s="241"/>
      <c r="O733" s="241"/>
      <c r="P733" s="241"/>
      <c r="Q733" s="241"/>
      <c r="R733" s="241"/>
      <c r="S733" s="241"/>
      <c r="T733" s="242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43" t="s">
        <v>208</v>
      </c>
      <c r="AU733" s="243" t="s">
        <v>81</v>
      </c>
      <c r="AV733" s="13" t="s">
        <v>79</v>
      </c>
      <c r="AW733" s="13" t="s">
        <v>33</v>
      </c>
      <c r="AX733" s="13" t="s">
        <v>72</v>
      </c>
      <c r="AY733" s="243" t="s">
        <v>196</v>
      </c>
    </row>
    <row r="734" s="13" customFormat="1">
      <c r="A734" s="13"/>
      <c r="B734" s="233"/>
      <c r="C734" s="234"/>
      <c r="D734" s="235" t="s">
        <v>208</v>
      </c>
      <c r="E734" s="236" t="s">
        <v>19</v>
      </c>
      <c r="F734" s="237" t="s">
        <v>3247</v>
      </c>
      <c r="G734" s="234"/>
      <c r="H734" s="236" t="s">
        <v>19</v>
      </c>
      <c r="I734" s="238"/>
      <c r="J734" s="234"/>
      <c r="K734" s="234"/>
      <c r="L734" s="239"/>
      <c r="M734" s="240"/>
      <c r="N734" s="241"/>
      <c r="O734" s="241"/>
      <c r="P734" s="241"/>
      <c r="Q734" s="241"/>
      <c r="R734" s="241"/>
      <c r="S734" s="241"/>
      <c r="T734" s="242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43" t="s">
        <v>208</v>
      </c>
      <c r="AU734" s="243" t="s">
        <v>81</v>
      </c>
      <c r="AV734" s="13" t="s">
        <v>79</v>
      </c>
      <c r="AW734" s="13" t="s">
        <v>33</v>
      </c>
      <c r="AX734" s="13" t="s">
        <v>72</v>
      </c>
      <c r="AY734" s="243" t="s">
        <v>196</v>
      </c>
    </row>
    <row r="735" s="13" customFormat="1">
      <c r="A735" s="13"/>
      <c r="B735" s="233"/>
      <c r="C735" s="234"/>
      <c r="D735" s="235" t="s">
        <v>208</v>
      </c>
      <c r="E735" s="236" t="s">
        <v>19</v>
      </c>
      <c r="F735" s="237" t="s">
        <v>3248</v>
      </c>
      <c r="G735" s="234"/>
      <c r="H735" s="236" t="s">
        <v>19</v>
      </c>
      <c r="I735" s="238"/>
      <c r="J735" s="234"/>
      <c r="K735" s="234"/>
      <c r="L735" s="239"/>
      <c r="M735" s="240"/>
      <c r="N735" s="241"/>
      <c r="O735" s="241"/>
      <c r="P735" s="241"/>
      <c r="Q735" s="241"/>
      <c r="R735" s="241"/>
      <c r="S735" s="241"/>
      <c r="T735" s="242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43" t="s">
        <v>208</v>
      </c>
      <c r="AU735" s="243" t="s">
        <v>81</v>
      </c>
      <c r="AV735" s="13" t="s">
        <v>79</v>
      </c>
      <c r="AW735" s="13" t="s">
        <v>33</v>
      </c>
      <c r="AX735" s="13" t="s">
        <v>72</v>
      </c>
      <c r="AY735" s="243" t="s">
        <v>196</v>
      </c>
    </row>
    <row r="736" s="14" customFormat="1">
      <c r="A736" s="14"/>
      <c r="B736" s="244"/>
      <c r="C736" s="245"/>
      <c r="D736" s="235" t="s">
        <v>208</v>
      </c>
      <c r="E736" s="246" t="s">
        <v>19</v>
      </c>
      <c r="F736" s="247" t="s">
        <v>81</v>
      </c>
      <c r="G736" s="245"/>
      <c r="H736" s="248">
        <v>2</v>
      </c>
      <c r="I736" s="249"/>
      <c r="J736" s="245"/>
      <c r="K736" s="245"/>
      <c r="L736" s="250"/>
      <c r="M736" s="251"/>
      <c r="N736" s="252"/>
      <c r="O736" s="252"/>
      <c r="P736" s="252"/>
      <c r="Q736" s="252"/>
      <c r="R736" s="252"/>
      <c r="S736" s="252"/>
      <c r="T736" s="253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T736" s="254" t="s">
        <v>208</v>
      </c>
      <c r="AU736" s="254" t="s">
        <v>81</v>
      </c>
      <c r="AV736" s="14" t="s">
        <v>81</v>
      </c>
      <c r="AW736" s="14" t="s">
        <v>33</v>
      </c>
      <c r="AX736" s="14" t="s">
        <v>72</v>
      </c>
      <c r="AY736" s="254" t="s">
        <v>196</v>
      </c>
    </row>
    <row r="737" s="13" customFormat="1">
      <c r="A737" s="13"/>
      <c r="B737" s="233"/>
      <c r="C737" s="234"/>
      <c r="D737" s="235" t="s">
        <v>208</v>
      </c>
      <c r="E737" s="236" t="s">
        <v>19</v>
      </c>
      <c r="F737" s="237" t="s">
        <v>3236</v>
      </c>
      <c r="G737" s="234"/>
      <c r="H737" s="236" t="s">
        <v>19</v>
      </c>
      <c r="I737" s="238"/>
      <c r="J737" s="234"/>
      <c r="K737" s="234"/>
      <c r="L737" s="239"/>
      <c r="M737" s="240"/>
      <c r="N737" s="241"/>
      <c r="O737" s="241"/>
      <c r="P737" s="241"/>
      <c r="Q737" s="241"/>
      <c r="R737" s="241"/>
      <c r="S737" s="241"/>
      <c r="T737" s="242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43" t="s">
        <v>208</v>
      </c>
      <c r="AU737" s="243" t="s">
        <v>81</v>
      </c>
      <c r="AV737" s="13" t="s">
        <v>79</v>
      </c>
      <c r="AW737" s="13" t="s">
        <v>33</v>
      </c>
      <c r="AX737" s="13" t="s">
        <v>72</v>
      </c>
      <c r="AY737" s="243" t="s">
        <v>196</v>
      </c>
    </row>
    <row r="738" s="13" customFormat="1">
      <c r="A738" s="13"/>
      <c r="B738" s="233"/>
      <c r="C738" s="234"/>
      <c r="D738" s="235" t="s">
        <v>208</v>
      </c>
      <c r="E738" s="236" t="s">
        <v>19</v>
      </c>
      <c r="F738" s="237" t="s">
        <v>3249</v>
      </c>
      <c r="G738" s="234"/>
      <c r="H738" s="236" t="s">
        <v>19</v>
      </c>
      <c r="I738" s="238"/>
      <c r="J738" s="234"/>
      <c r="K738" s="234"/>
      <c r="L738" s="239"/>
      <c r="M738" s="240"/>
      <c r="N738" s="241"/>
      <c r="O738" s="241"/>
      <c r="P738" s="241"/>
      <c r="Q738" s="241"/>
      <c r="R738" s="241"/>
      <c r="S738" s="241"/>
      <c r="T738" s="242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43" t="s">
        <v>208</v>
      </c>
      <c r="AU738" s="243" t="s">
        <v>81</v>
      </c>
      <c r="AV738" s="13" t="s">
        <v>79</v>
      </c>
      <c r="AW738" s="13" t="s">
        <v>33</v>
      </c>
      <c r="AX738" s="13" t="s">
        <v>72</v>
      </c>
      <c r="AY738" s="243" t="s">
        <v>196</v>
      </c>
    </row>
    <row r="739" s="13" customFormat="1">
      <c r="A739" s="13"/>
      <c r="B739" s="233"/>
      <c r="C739" s="234"/>
      <c r="D739" s="235" t="s">
        <v>208</v>
      </c>
      <c r="E739" s="236" t="s">
        <v>19</v>
      </c>
      <c r="F739" s="237" t="s">
        <v>3250</v>
      </c>
      <c r="G739" s="234"/>
      <c r="H739" s="236" t="s">
        <v>19</v>
      </c>
      <c r="I739" s="238"/>
      <c r="J739" s="234"/>
      <c r="K739" s="234"/>
      <c r="L739" s="239"/>
      <c r="M739" s="240"/>
      <c r="N739" s="241"/>
      <c r="O739" s="241"/>
      <c r="P739" s="241"/>
      <c r="Q739" s="241"/>
      <c r="R739" s="241"/>
      <c r="S739" s="241"/>
      <c r="T739" s="242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43" t="s">
        <v>208</v>
      </c>
      <c r="AU739" s="243" t="s">
        <v>81</v>
      </c>
      <c r="AV739" s="13" t="s">
        <v>79</v>
      </c>
      <c r="AW739" s="13" t="s">
        <v>33</v>
      </c>
      <c r="AX739" s="13" t="s">
        <v>72</v>
      </c>
      <c r="AY739" s="243" t="s">
        <v>196</v>
      </c>
    </row>
    <row r="740" s="14" customFormat="1">
      <c r="A740" s="14"/>
      <c r="B740" s="244"/>
      <c r="C740" s="245"/>
      <c r="D740" s="235" t="s">
        <v>208</v>
      </c>
      <c r="E740" s="246" t="s">
        <v>19</v>
      </c>
      <c r="F740" s="247" t="s">
        <v>79</v>
      </c>
      <c r="G740" s="245"/>
      <c r="H740" s="248">
        <v>1</v>
      </c>
      <c r="I740" s="249"/>
      <c r="J740" s="245"/>
      <c r="K740" s="245"/>
      <c r="L740" s="250"/>
      <c r="M740" s="251"/>
      <c r="N740" s="252"/>
      <c r="O740" s="252"/>
      <c r="P740" s="252"/>
      <c r="Q740" s="252"/>
      <c r="R740" s="252"/>
      <c r="S740" s="252"/>
      <c r="T740" s="253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T740" s="254" t="s">
        <v>208</v>
      </c>
      <c r="AU740" s="254" t="s">
        <v>81</v>
      </c>
      <c r="AV740" s="14" t="s">
        <v>81</v>
      </c>
      <c r="AW740" s="14" t="s">
        <v>33</v>
      </c>
      <c r="AX740" s="14" t="s">
        <v>72</v>
      </c>
      <c r="AY740" s="254" t="s">
        <v>196</v>
      </c>
    </row>
    <row r="741" s="13" customFormat="1">
      <c r="A741" s="13"/>
      <c r="B741" s="233"/>
      <c r="C741" s="234"/>
      <c r="D741" s="235" t="s">
        <v>208</v>
      </c>
      <c r="E741" s="236" t="s">
        <v>19</v>
      </c>
      <c r="F741" s="237" t="s">
        <v>3236</v>
      </c>
      <c r="G741" s="234"/>
      <c r="H741" s="236" t="s">
        <v>19</v>
      </c>
      <c r="I741" s="238"/>
      <c r="J741" s="234"/>
      <c r="K741" s="234"/>
      <c r="L741" s="239"/>
      <c r="M741" s="240"/>
      <c r="N741" s="241"/>
      <c r="O741" s="241"/>
      <c r="P741" s="241"/>
      <c r="Q741" s="241"/>
      <c r="R741" s="241"/>
      <c r="S741" s="241"/>
      <c r="T741" s="242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43" t="s">
        <v>208</v>
      </c>
      <c r="AU741" s="243" t="s">
        <v>81</v>
      </c>
      <c r="AV741" s="13" t="s">
        <v>79</v>
      </c>
      <c r="AW741" s="13" t="s">
        <v>33</v>
      </c>
      <c r="AX741" s="13" t="s">
        <v>72</v>
      </c>
      <c r="AY741" s="243" t="s">
        <v>196</v>
      </c>
    </row>
    <row r="742" s="13" customFormat="1">
      <c r="A742" s="13"/>
      <c r="B742" s="233"/>
      <c r="C742" s="234"/>
      <c r="D742" s="235" t="s">
        <v>208</v>
      </c>
      <c r="E742" s="236" t="s">
        <v>19</v>
      </c>
      <c r="F742" s="237" t="s">
        <v>3251</v>
      </c>
      <c r="G742" s="234"/>
      <c r="H742" s="236" t="s">
        <v>19</v>
      </c>
      <c r="I742" s="238"/>
      <c r="J742" s="234"/>
      <c r="K742" s="234"/>
      <c r="L742" s="239"/>
      <c r="M742" s="240"/>
      <c r="N742" s="241"/>
      <c r="O742" s="241"/>
      <c r="P742" s="241"/>
      <c r="Q742" s="241"/>
      <c r="R742" s="241"/>
      <c r="S742" s="241"/>
      <c r="T742" s="242"/>
      <c r="U742" s="13"/>
      <c r="V742" s="13"/>
      <c r="W742" s="13"/>
      <c r="X742" s="13"/>
      <c r="Y742" s="13"/>
      <c r="Z742" s="13"/>
      <c r="AA742" s="13"/>
      <c r="AB742" s="13"/>
      <c r="AC742" s="13"/>
      <c r="AD742" s="13"/>
      <c r="AE742" s="13"/>
      <c r="AT742" s="243" t="s">
        <v>208</v>
      </c>
      <c r="AU742" s="243" t="s">
        <v>81</v>
      </c>
      <c r="AV742" s="13" t="s">
        <v>79</v>
      </c>
      <c r="AW742" s="13" t="s">
        <v>33</v>
      </c>
      <c r="AX742" s="13" t="s">
        <v>72</v>
      </c>
      <c r="AY742" s="243" t="s">
        <v>196</v>
      </c>
    </row>
    <row r="743" s="13" customFormat="1">
      <c r="A743" s="13"/>
      <c r="B743" s="233"/>
      <c r="C743" s="234"/>
      <c r="D743" s="235" t="s">
        <v>208</v>
      </c>
      <c r="E743" s="236" t="s">
        <v>19</v>
      </c>
      <c r="F743" s="237" t="s">
        <v>3252</v>
      </c>
      <c r="G743" s="234"/>
      <c r="H743" s="236" t="s">
        <v>19</v>
      </c>
      <c r="I743" s="238"/>
      <c r="J743" s="234"/>
      <c r="K743" s="234"/>
      <c r="L743" s="239"/>
      <c r="M743" s="240"/>
      <c r="N743" s="241"/>
      <c r="O743" s="241"/>
      <c r="P743" s="241"/>
      <c r="Q743" s="241"/>
      <c r="R743" s="241"/>
      <c r="S743" s="241"/>
      <c r="T743" s="242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43" t="s">
        <v>208</v>
      </c>
      <c r="AU743" s="243" t="s">
        <v>81</v>
      </c>
      <c r="AV743" s="13" t="s">
        <v>79</v>
      </c>
      <c r="AW743" s="13" t="s">
        <v>33</v>
      </c>
      <c r="AX743" s="13" t="s">
        <v>72</v>
      </c>
      <c r="AY743" s="243" t="s">
        <v>196</v>
      </c>
    </row>
    <row r="744" s="14" customFormat="1">
      <c r="A744" s="14"/>
      <c r="B744" s="244"/>
      <c r="C744" s="245"/>
      <c r="D744" s="235" t="s">
        <v>208</v>
      </c>
      <c r="E744" s="246" t="s">
        <v>19</v>
      </c>
      <c r="F744" s="247" t="s">
        <v>81</v>
      </c>
      <c r="G744" s="245"/>
      <c r="H744" s="248">
        <v>2</v>
      </c>
      <c r="I744" s="249"/>
      <c r="J744" s="245"/>
      <c r="K744" s="245"/>
      <c r="L744" s="250"/>
      <c r="M744" s="251"/>
      <c r="N744" s="252"/>
      <c r="O744" s="252"/>
      <c r="P744" s="252"/>
      <c r="Q744" s="252"/>
      <c r="R744" s="252"/>
      <c r="S744" s="252"/>
      <c r="T744" s="253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T744" s="254" t="s">
        <v>208</v>
      </c>
      <c r="AU744" s="254" t="s">
        <v>81</v>
      </c>
      <c r="AV744" s="14" t="s">
        <v>81</v>
      </c>
      <c r="AW744" s="14" t="s">
        <v>33</v>
      </c>
      <c r="AX744" s="14" t="s">
        <v>72</v>
      </c>
      <c r="AY744" s="254" t="s">
        <v>196</v>
      </c>
    </row>
    <row r="745" s="13" customFormat="1">
      <c r="A745" s="13"/>
      <c r="B745" s="233"/>
      <c r="C745" s="234"/>
      <c r="D745" s="235" t="s">
        <v>208</v>
      </c>
      <c r="E745" s="236" t="s">
        <v>19</v>
      </c>
      <c r="F745" s="237" t="s">
        <v>3236</v>
      </c>
      <c r="G745" s="234"/>
      <c r="H745" s="236" t="s">
        <v>19</v>
      </c>
      <c r="I745" s="238"/>
      <c r="J745" s="234"/>
      <c r="K745" s="234"/>
      <c r="L745" s="239"/>
      <c r="M745" s="240"/>
      <c r="N745" s="241"/>
      <c r="O745" s="241"/>
      <c r="P745" s="241"/>
      <c r="Q745" s="241"/>
      <c r="R745" s="241"/>
      <c r="S745" s="241"/>
      <c r="T745" s="242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43" t="s">
        <v>208</v>
      </c>
      <c r="AU745" s="243" t="s">
        <v>81</v>
      </c>
      <c r="AV745" s="13" t="s">
        <v>79</v>
      </c>
      <c r="AW745" s="13" t="s">
        <v>33</v>
      </c>
      <c r="AX745" s="13" t="s">
        <v>72</v>
      </c>
      <c r="AY745" s="243" t="s">
        <v>196</v>
      </c>
    </row>
    <row r="746" s="13" customFormat="1">
      <c r="A746" s="13"/>
      <c r="B746" s="233"/>
      <c r="C746" s="234"/>
      <c r="D746" s="235" t="s">
        <v>208</v>
      </c>
      <c r="E746" s="236" t="s">
        <v>19</v>
      </c>
      <c r="F746" s="237" t="s">
        <v>3253</v>
      </c>
      <c r="G746" s="234"/>
      <c r="H746" s="236" t="s">
        <v>19</v>
      </c>
      <c r="I746" s="238"/>
      <c r="J746" s="234"/>
      <c r="K746" s="234"/>
      <c r="L746" s="239"/>
      <c r="M746" s="240"/>
      <c r="N746" s="241"/>
      <c r="O746" s="241"/>
      <c r="P746" s="241"/>
      <c r="Q746" s="241"/>
      <c r="R746" s="241"/>
      <c r="S746" s="241"/>
      <c r="T746" s="242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43" t="s">
        <v>208</v>
      </c>
      <c r="AU746" s="243" t="s">
        <v>81</v>
      </c>
      <c r="AV746" s="13" t="s">
        <v>79</v>
      </c>
      <c r="AW746" s="13" t="s">
        <v>33</v>
      </c>
      <c r="AX746" s="13" t="s">
        <v>72</v>
      </c>
      <c r="AY746" s="243" t="s">
        <v>196</v>
      </c>
    </row>
    <row r="747" s="13" customFormat="1">
      <c r="A747" s="13"/>
      <c r="B747" s="233"/>
      <c r="C747" s="234"/>
      <c r="D747" s="235" t="s">
        <v>208</v>
      </c>
      <c r="E747" s="236" t="s">
        <v>19</v>
      </c>
      <c r="F747" s="237" t="s">
        <v>3254</v>
      </c>
      <c r="G747" s="234"/>
      <c r="H747" s="236" t="s">
        <v>19</v>
      </c>
      <c r="I747" s="238"/>
      <c r="J747" s="234"/>
      <c r="K747" s="234"/>
      <c r="L747" s="239"/>
      <c r="M747" s="240"/>
      <c r="N747" s="241"/>
      <c r="O747" s="241"/>
      <c r="P747" s="241"/>
      <c r="Q747" s="241"/>
      <c r="R747" s="241"/>
      <c r="S747" s="241"/>
      <c r="T747" s="242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43" t="s">
        <v>208</v>
      </c>
      <c r="AU747" s="243" t="s">
        <v>81</v>
      </c>
      <c r="AV747" s="13" t="s">
        <v>79</v>
      </c>
      <c r="AW747" s="13" t="s">
        <v>33</v>
      </c>
      <c r="AX747" s="13" t="s">
        <v>72</v>
      </c>
      <c r="AY747" s="243" t="s">
        <v>196</v>
      </c>
    </row>
    <row r="748" s="14" customFormat="1">
      <c r="A748" s="14"/>
      <c r="B748" s="244"/>
      <c r="C748" s="245"/>
      <c r="D748" s="235" t="s">
        <v>208</v>
      </c>
      <c r="E748" s="246" t="s">
        <v>19</v>
      </c>
      <c r="F748" s="247" t="s">
        <v>204</v>
      </c>
      <c r="G748" s="245"/>
      <c r="H748" s="248">
        <v>4</v>
      </c>
      <c r="I748" s="249"/>
      <c r="J748" s="245"/>
      <c r="K748" s="245"/>
      <c r="L748" s="250"/>
      <c r="M748" s="251"/>
      <c r="N748" s="252"/>
      <c r="O748" s="252"/>
      <c r="P748" s="252"/>
      <c r="Q748" s="252"/>
      <c r="R748" s="252"/>
      <c r="S748" s="252"/>
      <c r="T748" s="253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T748" s="254" t="s">
        <v>208</v>
      </c>
      <c r="AU748" s="254" t="s">
        <v>81</v>
      </c>
      <c r="AV748" s="14" t="s">
        <v>81</v>
      </c>
      <c r="AW748" s="14" t="s">
        <v>33</v>
      </c>
      <c r="AX748" s="14" t="s">
        <v>72</v>
      </c>
      <c r="AY748" s="254" t="s">
        <v>196</v>
      </c>
    </row>
    <row r="749" s="15" customFormat="1">
      <c r="A749" s="15"/>
      <c r="B749" s="255"/>
      <c r="C749" s="256"/>
      <c r="D749" s="235" t="s">
        <v>208</v>
      </c>
      <c r="E749" s="257" t="s">
        <v>19</v>
      </c>
      <c r="F749" s="258" t="s">
        <v>219</v>
      </c>
      <c r="G749" s="256"/>
      <c r="H749" s="259">
        <v>61</v>
      </c>
      <c r="I749" s="260"/>
      <c r="J749" s="256"/>
      <c r="K749" s="256"/>
      <c r="L749" s="261"/>
      <c r="M749" s="262"/>
      <c r="N749" s="263"/>
      <c r="O749" s="263"/>
      <c r="P749" s="263"/>
      <c r="Q749" s="263"/>
      <c r="R749" s="263"/>
      <c r="S749" s="263"/>
      <c r="T749" s="264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T749" s="265" t="s">
        <v>208</v>
      </c>
      <c r="AU749" s="265" t="s">
        <v>81</v>
      </c>
      <c r="AV749" s="15" t="s">
        <v>204</v>
      </c>
      <c r="AW749" s="15" t="s">
        <v>33</v>
      </c>
      <c r="AX749" s="15" t="s">
        <v>79</v>
      </c>
      <c r="AY749" s="265" t="s">
        <v>196</v>
      </c>
    </row>
    <row r="750" s="14" customFormat="1">
      <c r="A750" s="14"/>
      <c r="B750" s="244"/>
      <c r="C750" s="245"/>
      <c r="D750" s="235" t="s">
        <v>208</v>
      </c>
      <c r="E750" s="245"/>
      <c r="F750" s="247" t="s">
        <v>3333</v>
      </c>
      <c r="G750" s="245"/>
      <c r="H750" s="248">
        <v>183</v>
      </c>
      <c r="I750" s="249"/>
      <c r="J750" s="245"/>
      <c r="K750" s="245"/>
      <c r="L750" s="250"/>
      <c r="M750" s="251"/>
      <c r="N750" s="252"/>
      <c r="O750" s="252"/>
      <c r="P750" s="252"/>
      <c r="Q750" s="252"/>
      <c r="R750" s="252"/>
      <c r="S750" s="252"/>
      <c r="T750" s="253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T750" s="254" t="s">
        <v>208</v>
      </c>
      <c r="AU750" s="254" t="s">
        <v>81</v>
      </c>
      <c r="AV750" s="14" t="s">
        <v>81</v>
      </c>
      <c r="AW750" s="14" t="s">
        <v>4</v>
      </c>
      <c r="AX750" s="14" t="s">
        <v>79</v>
      </c>
      <c r="AY750" s="254" t="s">
        <v>196</v>
      </c>
    </row>
    <row r="751" s="12" customFormat="1" ht="22.8" customHeight="1">
      <c r="A751" s="12"/>
      <c r="B751" s="199"/>
      <c r="C751" s="200"/>
      <c r="D751" s="201" t="s">
        <v>71</v>
      </c>
      <c r="E751" s="213" t="s">
        <v>796</v>
      </c>
      <c r="F751" s="213" t="s">
        <v>797</v>
      </c>
      <c r="G751" s="200"/>
      <c r="H751" s="200"/>
      <c r="I751" s="203"/>
      <c r="J751" s="214">
        <f>BK751</f>
        <v>0</v>
      </c>
      <c r="K751" s="200"/>
      <c r="L751" s="205"/>
      <c r="M751" s="206"/>
      <c r="N751" s="207"/>
      <c r="O751" s="207"/>
      <c r="P751" s="208">
        <f>SUM(P752:P753)</f>
        <v>0</v>
      </c>
      <c r="Q751" s="207"/>
      <c r="R751" s="208">
        <f>SUM(R752:R753)</f>
        <v>0</v>
      </c>
      <c r="S751" s="207"/>
      <c r="T751" s="209">
        <f>SUM(T752:T753)</f>
        <v>0</v>
      </c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R751" s="210" t="s">
        <v>79</v>
      </c>
      <c r="AT751" s="211" t="s">
        <v>71</v>
      </c>
      <c r="AU751" s="211" t="s">
        <v>79</v>
      </c>
      <c r="AY751" s="210" t="s">
        <v>196</v>
      </c>
      <c r="BK751" s="212">
        <f>SUM(BK752:BK753)</f>
        <v>0</v>
      </c>
    </row>
    <row r="752" s="2" customFormat="1" ht="24.15" customHeight="1">
      <c r="A752" s="41"/>
      <c r="B752" s="42"/>
      <c r="C752" s="215" t="s">
        <v>491</v>
      </c>
      <c r="D752" s="215" t="s">
        <v>199</v>
      </c>
      <c r="E752" s="216" t="s">
        <v>1073</v>
      </c>
      <c r="F752" s="217" t="s">
        <v>1074</v>
      </c>
      <c r="G752" s="218" t="s">
        <v>317</v>
      </c>
      <c r="H752" s="219">
        <v>34.790999999999997</v>
      </c>
      <c r="I752" s="220"/>
      <c r="J752" s="221">
        <f>ROUND(I752*H752,2)</f>
        <v>0</v>
      </c>
      <c r="K752" s="217" t="s">
        <v>203</v>
      </c>
      <c r="L752" s="47"/>
      <c r="M752" s="222" t="s">
        <v>19</v>
      </c>
      <c r="N752" s="223" t="s">
        <v>43</v>
      </c>
      <c r="O752" s="87"/>
      <c r="P752" s="224">
        <f>O752*H752</f>
        <v>0</v>
      </c>
      <c r="Q752" s="224">
        <v>0</v>
      </c>
      <c r="R752" s="224">
        <f>Q752*H752</f>
        <v>0</v>
      </c>
      <c r="S752" s="224">
        <v>0</v>
      </c>
      <c r="T752" s="225">
        <f>S752*H752</f>
        <v>0</v>
      </c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R752" s="226" t="s">
        <v>204</v>
      </c>
      <c r="AT752" s="226" t="s">
        <v>199</v>
      </c>
      <c r="AU752" s="226" t="s">
        <v>81</v>
      </c>
      <c r="AY752" s="20" t="s">
        <v>196</v>
      </c>
      <c r="BE752" s="227">
        <f>IF(N752="základní",J752,0)</f>
        <v>0</v>
      </c>
      <c r="BF752" s="227">
        <f>IF(N752="snížená",J752,0)</f>
        <v>0</v>
      </c>
      <c r="BG752" s="227">
        <f>IF(N752="zákl. přenesená",J752,0)</f>
        <v>0</v>
      </c>
      <c r="BH752" s="227">
        <f>IF(N752="sníž. přenesená",J752,0)</f>
        <v>0</v>
      </c>
      <c r="BI752" s="227">
        <f>IF(N752="nulová",J752,0)</f>
        <v>0</v>
      </c>
      <c r="BJ752" s="20" t="s">
        <v>79</v>
      </c>
      <c r="BK752" s="227">
        <f>ROUND(I752*H752,2)</f>
        <v>0</v>
      </c>
      <c r="BL752" s="20" t="s">
        <v>204</v>
      </c>
      <c r="BM752" s="226" t="s">
        <v>3334</v>
      </c>
    </row>
    <row r="753" s="2" customFormat="1">
      <c r="A753" s="41"/>
      <c r="B753" s="42"/>
      <c r="C753" s="43"/>
      <c r="D753" s="228" t="s">
        <v>206</v>
      </c>
      <c r="E753" s="43"/>
      <c r="F753" s="229" t="s">
        <v>1076</v>
      </c>
      <c r="G753" s="43"/>
      <c r="H753" s="43"/>
      <c r="I753" s="230"/>
      <c r="J753" s="43"/>
      <c r="K753" s="43"/>
      <c r="L753" s="47"/>
      <c r="M753" s="290"/>
      <c r="N753" s="291"/>
      <c r="O753" s="292"/>
      <c r="P753" s="292"/>
      <c r="Q753" s="292"/>
      <c r="R753" s="292"/>
      <c r="S753" s="292"/>
      <c r="T753" s="293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T753" s="20" t="s">
        <v>206</v>
      </c>
      <c r="AU753" s="20" t="s">
        <v>81</v>
      </c>
    </row>
    <row r="754" s="2" customFormat="1" ht="6.96" customHeight="1">
      <c r="A754" s="41"/>
      <c r="B754" s="62"/>
      <c r="C754" s="63"/>
      <c r="D754" s="63"/>
      <c r="E754" s="63"/>
      <c r="F754" s="63"/>
      <c r="G754" s="63"/>
      <c r="H754" s="63"/>
      <c r="I754" s="63"/>
      <c r="J754" s="63"/>
      <c r="K754" s="63"/>
      <c r="L754" s="47"/>
      <c r="M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</row>
  </sheetData>
  <sheetProtection sheet="1" autoFilter="0" formatColumns="0" formatRows="0" objects="1" scenarios="1" spinCount="100000" saltValue="FZHZAzmcF97HVO+Ij5w3UnlRUV/i0lGdSRzTMUTz38TZOJNncCGu9Ku+H2hPrRplqe3KHrnUb9FpwKvBP56xDQ==" hashValue="aJ0bV4cW+qjK204Th/N161THdrRZdqJmXfEtD78RNnTVAYHLkVyrxU5W7pjDXy48Gdi7lO2tLo/ef7LYLSNNtg==" algorithmName="SHA-512" password="CC35"/>
  <autoFilter ref="C87:K753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3_02/183101114"/>
    <hyperlink ref="F214" r:id="rId2" display="https://podminky.urs.cz/item/CS_URS_2023_02/183402121"/>
    <hyperlink ref="F277" r:id="rId3" display="https://podminky.urs.cz/item/CS_URS_2023_02/183403111"/>
    <hyperlink ref="F340" r:id="rId4" display="https://podminky.urs.cz/item/CS_URS_2023_02/184102211"/>
    <hyperlink ref="F391" r:id="rId5" display="https://podminky.urs.cz/item/CS_URS_2023_02/185802114"/>
    <hyperlink ref="F696" r:id="rId6" display="https://podminky.urs.cz/item/CS_URS_2023_02/184815111"/>
    <hyperlink ref="F753" r:id="rId7" display="https://podminky.urs.cz/item/CS_URS_2023_02/9982314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8"/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2119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3335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ROUND((SUM(BE88:BE540)),  2)</f>
        <v>0</v>
      </c>
      <c r="G35" s="41"/>
      <c r="H35" s="41"/>
      <c r="I35" s="160">
        <v>0.20999999999999999</v>
      </c>
      <c r="J35" s="159">
        <f>ROUND(((SUM(BE88:BE540))*I35),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ROUND((SUM(BF88:BF540)),  2)</f>
        <v>0</v>
      </c>
      <c r="G36" s="41"/>
      <c r="H36" s="41"/>
      <c r="I36" s="160">
        <v>0.14999999999999999</v>
      </c>
      <c r="J36" s="159">
        <f>ROUND(((SUM(BF88:BF540))*I36),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ROUND((SUM(BG88:BG540)),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ROUND((SUM(BH88:BH540)),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ROUND((SUM(BI88:BI540)),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2119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2023-065-04-10 - SO-04 - Krajinářské úpravy- výsadba - trvalek, travin, cibulovin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895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722</v>
      </c>
      <c r="E66" s="185"/>
      <c r="F66" s="185"/>
      <c r="G66" s="185"/>
      <c r="H66" s="185"/>
      <c r="I66" s="185"/>
      <c r="J66" s="186">
        <f>J538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181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Vědomice - Úprava ulice Na Zavadilce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166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2119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168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2023-065-04-10 - SO-04 - Krajinářské úpravy- výsadba - trvalek, travin, cibulovin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6. 11. 2023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182</v>
      </c>
      <c r="D87" s="191" t="s">
        <v>57</v>
      </c>
      <c r="E87" s="191" t="s">
        <v>53</v>
      </c>
      <c r="F87" s="191" t="s">
        <v>54</v>
      </c>
      <c r="G87" s="191" t="s">
        <v>183</v>
      </c>
      <c r="H87" s="191" t="s">
        <v>184</v>
      </c>
      <c r="I87" s="191" t="s">
        <v>185</v>
      </c>
      <c r="J87" s="191" t="s">
        <v>173</v>
      </c>
      <c r="K87" s="192" t="s">
        <v>186</v>
      </c>
      <c r="L87" s="193"/>
      <c r="M87" s="95" t="s">
        <v>19</v>
      </c>
      <c r="N87" s="96" t="s">
        <v>42</v>
      </c>
      <c r="O87" s="96" t="s">
        <v>187</v>
      </c>
      <c r="P87" s="96" t="s">
        <v>188</v>
      </c>
      <c r="Q87" s="96" t="s">
        <v>189</v>
      </c>
      <c r="R87" s="96" t="s">
        <v>190</v>
      </c>
      <c r="S87" s="96" t="s">
        <v>191</v>
      </c>
      <c r="T87" s="97" t="s">
        <v>192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193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</f>
        <v>0</v>
      </c>
      <c r="Q88" s="99"/>
      <c r="R88" s="196">
        <f>R89</f>
        <v>111.3309</v>
      </c>
      <c r="S88" s="99"/>
      <c r="T88" s="197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174</v>
      </c>
      <c r="BK88" s="198">
        <f>BK89</f>
        <v>0</v>
      </c>
    </row>
    <row r="89" s="12" customFormat="1" ht="25.92" customHeight="1">
      <c r="A89" s="12"/>
      <c r="B89" s="199"/>
      <c r="C89" s="200"/>
      <c r="D89" s="201" t="s">
        <v>71</v>
      </c>
      <c r="E89" s="202" t="s">
        <v>194</v>
      </c>
      <c r="F89" s="202" t="s">
        <v>195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P90+P538</f>
        <v>0</v>
      </c>
      <c r="Q89" s="207"/>
      <c r="R89" s="208">
        <f>R90+R538</f>
        <v>111.3309</v>
      </c>
      <c r="S89" s="207"/>
      <c r="T89" s="209">
        <f>T90+T538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79</v>
      </c>
      <c r="AT89" s="211" t="s">
        <v>71</v>
      </c>
      <c r="AU89" s="211" t="s">
        <v>72</v>
      </c>
      <c r="AY89" s="210" t="s">
        <v>196</v>
      </c>
      <c r="BK89" s="212">
        <f>BK90+BK538</f>
        <v>0</v>
      </c>
    </row>
    <row r="90" s="12" customFormat="1" ht="22.8" customHeight="1">
      <c r="A90" s="12"/>
      <c r="B90" s="199"/>
      <c r="C90" s="200"/>
      <c r="D90" s="201" t="s">
        <v>71</v>
      </c>
      <c r="E90" s="213" t="s">
        <v>79</v>
      </c>
      <c r="F90" s="213" t="s">
        <v>898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SUM(P91:P537)</f>
        <v>0</v>
      </c>
      <c r="Q90" s="207"/>
      <c r="R90" s="208">
        <f>SUM(R91:R537)</f>
        <v>111.3309</v>
      </c>
      <c r="S90" s="207"/>
      <c r="T90" s="209">
        <f>SUM(T91:T537)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79</v>
      </c>
      <c r="AT90" s="211" t="s">
        <v>71</v>
      </c>
      <c r="AU90" s="211" t="s">
        <v>79</v>
      </c>
      <c r="AY90" s="210" t="s">
        <v>196</v>
      </c>
      <c r="BK90" s="212">
        <f>SUM(BK91:BK537)</f>
        <v>0</v>
      </c>
    </row>
    <row r="91" s="2" customFormat="1" ht="33" customHeight="1">
      <c r="A91" s="41"/>
      <c r="B91" s="42"/>
      <c r="C91" s="215" t="s">
        <v>79</v>
      </c>
      <c r="D91" s="215" t="s">
        <v>199</v>
      </c>
      <c r="E91" s="216" t="s">
        <v>2892</v>
      </c>
      <c r="F91" s="217" t="s">
        <v>2893</v>
      </c>
      <c r="G91" s="218" t="s">
        <v>202</v>
      </c>
      <c r="H91" s="219">
        <v>423.60000000000002</v>
      </c>
      <c r="I91" s="220"/>
      <c r="J91" s="221">
        <f>ROUND(I91*H91,2)</f>
        <v>0</v>
      </c>
      <c r="K91" s="217" t="s">
        <v>203</v>
      </c>
      <c r="L91" s="47"/>
      <c r="M91" s="222" t="s">
        <v>19</v>
      </c>
      <c r="N91" s="223" t="s">
        <v>43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204</v>
      </c>
      <c r="AT91" s="226" t="s">
        <v>199</v>
      </c>
      <c r="AU91" s="226" t="s">
        <v>81</v>
      </c>
      <c r="AY91" s="20" t="s">
        <v>196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79</v>
      </c>
      <c r="BK91" s="227">
        <f>ROUND(I91*H91,2)</f>
        <v>0</v>
      </c>
      <c r="BL91" s="20" t="s">
        <v>204</v>
      </c>
      <c r="BM91" s="226" t="s">
        <v>3336</v>
      </c>
    </row>
    <row r="92" s="2" customFormat="1">
      <c r="A92" s="41"/>
      <c r="B92" s="42"/>
      <c r="C92" s="43"/>
      <c r="D92" s="228" t="s">
        <v>206</v>
      </c>
      <c r="E92" s="43"/>
      <c r="F92" s="229" t="s">
        <v>2895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206</v>
      </c>
      <c r="AU92" s="20" t="s">
        <v>81</v>
      </c>
    </row>
    <row r="93" s="13" customFormat="1">
      <c r="A93" s="13"/>
      <c r="B93" s="233"/>
      <c r="C93" s="234"/>
      <c r="D93" s="235" t="s">
        <v>208</v>
      </c>
      <c r="E93" s="236" t="s">
        <v>19</v>
      </c>
      <c r="F93" s="237" t="s">
        <v>3337</v>
      </c>
      <c r="G93" s="234"/>
      <c r="H93" s="236" t="s">
        <v>19</v>
      </c>
      <c r="I93" s="238"/>
      <c r="J93" s="234"/>
      <c r="K93" s="234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208</v>
      </c>
      <c r="AU93" s="243" t="s">
        <v>81</v>
      </c>
      <c r="AV93" s="13" t="s">
        <v>79</v>
      </c>
      <c r="AW93" s="13" t="s">
        <v>33</v>
      </c>
      <c r="AX93" s="13" t="s">
        <v>72</v>
      </c>
      <c r="AY93" s="243" t="s">
        <v>196</v>
      </c>
    </row>
    <row r="94" s="13" customFormat="1">
      <c r="A94" s="13"/>
      <c r="B94" s="233"/>
      <c r="C94" s="234"/>
      <c r="D94" s="235" t="s">
        <v>208</v>
      </c>
      <c r="E94" s="236" t="s">
        <v>19</v>
      </c>
      <c r="F94" s="237" t="s">
        <v>3337</v>
      </c>
      <c r="G94" s="234"/>
      <c r="H94" s="236" t="s">
        <v>19</v>
      </c>
      <c r="I94" s="238"/>
      <c r="J94" s="234"/>
      <c r="K94" s="234"/>
      <c r="L94" s="239"/>
      <c r="M94" s="240"/>
      <c r="N94" s="241"/>
      <c r="O94" s="241"/>
      <c r="P94" s="241"/>
      <c r="Q94" s="241"/>
      <c r="R94" s="241"/>
      <c r="S94" s="241"/>
      <c r="T94" s="24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208</v>
      </c>
      <c r="AU94" s="243" t="s">
        <v>81</v>
      </c>
      <c r="AV94" s="13" t="s">
        <v>79</v>
      </c>
      <c r="AW94" s="13" t="s">
        <v>33</v>
      </c>
      <c r="AX94" s="13" t="s">
        <v>72</v>
      </c>
      <c r="AY94" s="243" t="s">
        <v>196</v>
      </c>
    </row>
    <row r="95" s="13" customFormat="1">
      <c r="A95" s="13"/>
      <c r="B95" s="233"/>
      <c r="C95" s="234"/>
      <c r="D95" s="235" t="s">
        <v>208</v>
      </c>
      <c r="E95" s="236" t="s">
        <v>19</v>
      </c>
      <c r="F95" s="237" t="s">
        <v>3338</v>
      </c>
      <c r="G95" s="234"/>
      <c r="H95" s="236" t="s">
        <v>19</v>
      </c>
      <c r="I95" s="238"/>
      <c r="J95" s="234"/>
      <c r="K95" s="234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208</v>
      </c>
      <c r="AU95" s="243" t="s">
        <v>81</v>
      </c>
      <c r="AV95" s="13" t="s">
        <v>79</v>
      </c>
      <c r="AW95" s="13" t="s">
        <v>33</v>
      </c>
      <c r="AX95" s="13" t="s">
        <v>72</v>
      </c>
      <c r="AY95" s="243" t="s">
        <v>196</v>
      </c>
    </row>
    <row r="96" s="13" customFormat="1">
      <c r="A96" s="13"/>
      <c r="B96" s="233"/>
      <c r="C96" s="234"/>
      <c r="D96" s="235" t="s">
        <v>208</v>
      </c>
      <c r="E96" s="236" t="s">
        <v>19</v>
      </c>
      <c r="F96" s="237" t="s">
        <v>3339</v>
      </c>
      <c r="G96" s="234"/>
      <c r="H96" s="236" t="s">
        <v>19</v>
      </c>
      <c r="I96" s="238"/>
      <c r="J96" s="234"/>
      <c r="K96" s="234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208</v>
      </c>
      <c r="AU96" s="243" t="s">
        <v>81</v>
      </c>
      <c r="AV96" s="13" t="s">
        <v>79</v>
      </c>
      <c r="AW96" s="13" t="s">
        <v>33</v>
      </c>
      <c r="AX96" s="13" t="s">
        <v>72</v>
      </c>
      <c r="AY96" s="243" t="s">
        <v>196</v>
      </c>
    </row>
    <row r="97" s="13" customFormat="1">
      <c r="A97" s="13"/>
      <c r="B97" s="233"/>
      <c r="C97" s="234"/>
      <c r="D97" s="235" t="s">
        <v>208</v>
      </c>
      <c r="E97" s="236" t="s">
        <v>19</v>
      </c>
      <c r="F97" s="237" t="s">
        <v>487</v>
      </c>
      <c r="G97" s="234"/>
      <c r="H97" s="236" t="s">
        <v>19</v>
      </c>
      <c r="I97" s="238"/>
      <c r="J97" s="234"/>
      <c r="K97" s="234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208</v>
      </c>
      <c r="AU97" s="243" t="s">
        <v>81</v>
      </c>
      <c r="AV97" s="13" t="s">
        <v>79</v>
      </c>
      <c r="AW97" s="13" t="s">
        <v>33</v>
      </c>
      <c r="AX97" s="13" t="s">
        <v>72</v>
      </c>
      <c r="AY97" s="243" t="s">
        <v>196</v>
      </c>
    </row>
    <row r="98" s="14" customFormat="1">
      <c r="A98" s="14"/>
      <c r="B98" s="244"/>
      <c r="C98" s="245"/>
      <c r="D98" s="235" t="s">
        <v>208</v>
      </c>
      <c r="E98" s="246" t="s">
        <v>19</v>
      </c>
      <c r="F98" s="247" t="s">
        <v>2714</v>
      </c>
      <c r="G98" s="245"/>
      <c r="H98" s="248">
        <v>39.700000000000003</v>
      </c>
      <c r="I98" s="249"/>
      <c r="J98" s="245"/>
      <c r="K98" s="245"/>
      <c r="L98" s="250"/>
      <c r="M98" s="251"/>
      <c r="N98" s="252"/>
      <c r="O98" s="252"/>
      <c r="P98" s="252"/>
      <c r="Q98" s="252"/>
      <c r="R98" s="252"/>
      <c r="S98" s="252"/>
      <c r="T98" s="253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4" t="s">
        <v>208</v>
      </c>
      <c r="AU98" s="254" t="s">
        <v>81</v>
      </c>
      <c r="AV98" s="14" t="s">
        <v>81</v>
      </c>
      <c r="AW98" s="14" t="s">
        <v>33</v>
      </c>
      <c r="AX98" s="14" t="s">
        <v>72</v>
      </c>
      <c r="AY98" s="254" t="s">
        <v>196</v>
      </c>
    </row>
    <row r="99" s="13" customFormat="1">
      <c r="A99" s="13"/>
      <c r="B99" s="233"/>
      <c r="C99" s="234"/>
      <c r="D99" s="235" t="s">
        <v>208</v>
      </c>
      <c r="E99" s="236" t="s">
        <v>19</v>
      </c>
      <c r="F99" s="237" t="s">
        <v>3337</v>
      </c>
      <c r="G99" s="234"/>
      <c r="H99" s="236" t="s">
        <v>19</v>
      </c>
      <c r="I99" s="238"/>
      <c r="J99" s="234"/>
      <c r="K99" s="234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208</v>
      </c>
      <c r="AU99" s="243" t="s">
        <v>81</v>
      </c>
      <c r="AV99" s="13" t="s">
        <v>79</v>
      </c>
      <c r="AW99" s="13" t="s">
        <v>33</v>
      </c>
      <c r="AX99" s="13" t="s">
        <v>72</v>
      </c>
      <c r="AY99" s="243" t="s">
        <v>196</v>
      </c>
    </row>
    <row r="100" s="13" customFormat="1">
      <c r="A100" s="13"/>
      <c r="B100" s="233"/>
      <c r="C100" s="234"/>
      <c r="D100" s="235" t="s">
        <v>208</v>
      </c>
      <c r="E100" s="236" t="s">
        <v>19</v>
      </c>
      <c r="F100" s="237" t="s">
        <v>3338</v>
      </c>
      <c r="G100" s="234"/>
      <c r="H100" s="236" t="s">
        <v>19</v>
      </c>
      <c r="I100" s="238"/>
      <c r="J100" s="234"/>
      <c r="K100" s="234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208</v>
      </c>
      <c r="AU100" s="243" t="s">
        <v>81</v>
      </c>
      <c r="AV100" s="13" t="s">
        <v>79</v>
      </c>
      <c r="AW100" s="13" t="s">
        <v>33</v>
      </c>
      <c r="AX100" s="13" t="s">
        <v>72</v>
      </c>
      <c r="AY100" s="243" t="s">
        <v>196</v>
      </c>
    </row>
    <row r="101" s="13" customFormat="1">
      <c r="A101" s="13"/>
      <c r="B101" s="233"/>
      <c r="C101" s="234"/>
      <c r="D101" s="235" t="s">
        <v>208</v>
      </c>
      <c r="E101" s="236" t="s">
        <v>19</v>
      </c>
      <c r="F101" s="237" t="s">
        <v>3340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208</v>
      </c>
      <c r="AU101" s="243" t="s">
        <v>81</v>
      </c>
      <c r="AV101" s="13" t="s">
        <v>79</v>
      </c>
      <c r="AW101" s="13" t="s">
        <v>33</v>
      </c>
      <c r="AX101" s="13" t="s">
        <v>72</v>
      </c>
      <c r="AY101" s="243" t="s">
        <v>196</v>
      </c>
    </row>
    <row r="102" s="13" customFormat="1">
      <c r="A102" s="13"/>
      <c r="B102" s="233"/>
      <c r="C102" s="234"/>
      <c r="D102" s="235" t="s">
        <v>208</v>
      </c>
      <c r="E102" s="236" t="s">
        <v>19</v>
      </c>
      <c r="F102" s="237" t="s">
        <v>401</v>
      </c>
      <c r="G102" s="234"/>
      <c r="H102" s="236" t="s">
        <v>19</v>
      </c>
      <c r="I102" s="238"/>
      <c r="J102" s="234"/>
      <c r="K102" s="234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208</v>
      </c>
      <c r="AU102" s="243" t="s">
        <v>81</v>
      </c>
      <c r="AV102" s="13" t="s">
        <v>79</v>
      </c>
      <c r="AW102" s="13" t="s">
        <v>33</v>
      </c>
      <c r="AX102" s="13" t="s">
        <v>72</v>
      </c>
      <c r="AY102" s="243" t="s">
        <v>196</v>
      </c>
    </row>
    <row r="103" s="14" customFormat="1">
      <c r="A103" s="14"/>
      <c r="B103" s="244"/>
      <c r="C103" s="245"/>
      <c r="D103" s="235" t="s">
        <v>208</v>
      </c>
      <c r="E103" s="246" t="s">
        <v>19</v>
      </c>
      <c r="F103" s="247" t="s">
        <v>3341</v>
      </c>
      <c r="G103" s="245"/>
      <c r="H103" s="248">
        <v>179.59999999999999</v>
      </c>
      <c r="I103" s="249"/>
      <c r="J103" s="245"/>
      <c r="K103" s="245"/>
      <c r="L103" s="250"/>
      <c r="M103" s="251"/>
      <c r="N103" s="252"/>
      <c r="O103" s="252"/>
      <c r="P103" s="252"/>
      <c r="Q103" s="252"/>
      <c r="R103" s="252"/>
      <c r="S103" s="252"/>
      <c r="T103" s="25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4" t="s">
        <v>208</v>
      </c>
      <c r="AU103" s="254" t="s">
        <v>81</v>
      </c>
      <c r="AV103" s="14" t="s">
        <v>81</v>
      </c>
      <c r="AW103" s="14" t="s">
        <v>33</v>
      </c>
      <c r="AX103" s="14" t="s">
        <v>72</v>
      </c>
      <c r="AY103" s="254" t="s">
        <v>196</v>
      </c>
    </row>
    <row r="104" s="13" customFormat="1">
      <c r="A104" s="13"/>
      <c r="B104" s="233"/>
      <c r="C104" s="234"/>
      <c r="D104" s="235" t="s">
        <v>208</v>
      </c>
      <c r="E104" s="236" t="s">
        <v>19</v>
      </c>
      <c r="F104" s="237" t="s">
        <v>3337</v>
      </c>
      <c r="G104" s="234"/>
      <c r="H104" s="236" t="s">
        <v>19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208</v>
      </c>
      <c r="AU104" s="243" t="s">
        <v>81</v>
      </c>
      <c r="AV104" s="13" t="s">
        <v>79</v>
      </c>
      <c r="AW104" s="13" t="s">
        <v>33</v>
      </c>
      <c r="AX104" s="13" t="s">
        <v>72</v>
      </c>
      <c r="AY104" s="243" t="s">
        <v>196</v>
      </c>
    </row>
    <row r="105" s="13" customFormat="1">
      <c r="A105" s="13"/>
      <c r="B105" s="233"/>
      <c r="C105" s="234"/>
      <c r="D105" s="235" t="s">
        <v>208</v>
      </c>
      <c r="E105" s="236" t="s">
        <v>19</v>
      </c>
      <c r="F105" s="237" t="s">
        <v>3338</v>
      </c>
      <c r="G105" s="234"/>
      <c r="H105" s="236" t="s">
        <v>19</v>
      </c>
      <c r="I105" s="238"/>
      <c r="J105" s="234"/>
      <c r="K105" s="234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208</v>
      </c>
      <c r="AU105" s="243" t="s">
        <v>81</v>
      </c>
      <c r="AV105" s="13" t="s">
        <v>79</v>
      </c>
      <c r="AW105" s="13" t="s">
        <v>33</v>
      </c>
      <c r="AX105" s="13" t="s">
        <v>72</v>
      </c>
      <c r="AY105" s="243" t="s">
        <v>196</v>
      </c>
    </row>
    <row r="106" s="13" customFormat="1">
      <c r="A106" s="13"/>
      <c r="B106" s="233"/>
      <c r="C106" s="234"/>
      <c r="D106" s="235" t="s">
        <v>208</v>
      </c>
      <c r="E106" s="236" t="s">
        <v>19</v>
      </c>
      <c r="F106" s="237" t="s">
        <v>3342</v>
      </c>
      <c r="G106" s="234"/>
      <c r="H106" s="236" t="s">
        <v>19</v>
      </c>
      <c r="I106" s="238"/>
      <c r="J106" s="234"/>
      <c r="K106" s="234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208</v>
      </c>
      <c r="AU106" s="243" t="s">
        <v>81</v>
      </c>
      <c r="AV106" s="13" t="s">
        <v>79</v>
      </c>
      <c r="AW106" s="13" t="s">
        <v>33</v>
      </c>
      <c r="AX106" s="13" t="s">
        <v>72</v>
      </c>
      <c r="AY106" s="243" t="s">
        <v>196</v>
      </c>
    </row>
    <row r="107" s="14" customFormat="1">
      <c r="A107" s="14"/>
      <c r="B107" s="244"/>
      <c r="C107" s="245"/>
      <c r="D107" s="235" t="s">
        <v>208</v>
      </c>
      <c r="E107" s="246" t="s">
        <v>19</v>
      </c>
      <c r="F107" s="247" t="s">
        <v>3343</v>
      </c>
      <c r="G107" s="245"/>
      <c r="H107" s="248">
        <v>2.1000000000000001</v>
      </c>
      <c r="I107" s="249"/>
      <c r="J107" s="245"/>
      <c r="K107" s="245"/>
      <c r="L107" s="250"/>
      <c r="M107" s="251"/>
      <c r="N107" s="252"/>
      <c r="O107" s="252"/>
      <c r="P107" s="252"/>
      <c r="Q107" s="252"/>
      <c r="R107" s="252"/>
      <c r="S107" s="252"/>
      <c r="T107" s="253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4" t="s">
        <v>208</v>
      </c>
      <c r="AU107" s="254" t="s">
        <v>81</v>
      </c>
      <c r="AV107" s="14" t="s">
        <v>81</v>
      </c>
      <c r="AW107" s="14" t="s">
        <v>33</v>
      </c>
      <c r="AX107" s="14" t="s">
        <v>72</v>
      </c>
      <c r="AY107" s="254" t="s">
        <v>196</v>
      </c>
    </row>
    <row r="108" s="16" customFormat="1">
      <c r="A108" s="16"/>
      <c r="B108" s="266"/>
      <c r="C108" s="267"/>
      <c r="D108" s="235" t="s">
        <v>208</v>
      </c>
      <c r="E108" s="268" t="s">
        <v>19</v>
      </c>
      <c r="F108" s="269" t="s">
        <v>269</v>
      </c>
      <c r="G108" s="267"/>
      <c r="H108" s="270">
        <v>221.40000000000001</v>
      </c>
      <c r="I108" s="271"/>
      <c r="J108" s="267"/>
      <c r="K108" s="267"/>
      <c r="L108" s="272"/>
      <c r="M108" s="273"/>
      <c r="N108" s="274"/>
      <c r="O108" s="274"/>
      <c r="P108" s="274"/>
      <c r="Q108" s="274"/>
      <c r="R108" s="274"/>
      <c r="S108" s="274"/>
      <c r="T108" s="275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T108" s="276" t="s">
        <v>208</v>
      </c>
      <c r="AU108" s="276" t="s">
        <v>81</v>
      </c>
      <c r="AV108" s="16" t="s">
        <v>226</v>
      </c>
      <c r="AW108" s="16" t="s">
        <v>33</v>
      </c>
      <c r="AX108" s="16" t="s">
        <v>72</v>
      </c>
      <c r="AY108" s="276" t="s">
        <v>196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3344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3" customFormat="1">
      <c r="A110" s="13"/>
      <c r="B110" s="233"/>
      <c r="C110" s="234"/>
      <c r="D110" s="235" t="s">
        <v>208</v>
      </c>
      <c r="E110" s="236" t="s">
        <v>19</v>
      </c>
      <c r="F110" s="237" t="s">
        <v>3345</v>
      </c>
      <c r="G110" s="234"/>
      <c r="H110" s="236" t="s">
        <v>19</v>
      </c>
      <c r="I110" s="238"/>
      <c r="J110" s="234"/>
      <c r="K110" s="234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208</v>
      </c>
      <c r="AU110" s="243" t="s">
        <v>81</v>
      </c>
      <c r="AV110" s="13" t="s">
        <v>79</v>
      </c>
      <c r="AW110" s="13" t="s">
        <v>33</v>
      </c>
      <c r="AX110" s="13" t="s">
        <v>72</v>
      </c>
      <c r="AY110" s="243" t="s">
        <v>196</v>
      </c>
    </row>
    <row r="111" s="13" customFormat="1">
      <c r="A111" s="13"/>
      <c r="B111" s="233"/>
      <c r="C111" s="234"/>
      <c r="D111" s="235" t="s">
        <v>208</v>
      </c>
      <c r="E111" s="236" t="s">
        <v>19</v>
      </c>
      <c r="F111" s="237" t="s">
        <v>3346</v>
      </c>
      <c r="G111" s="234"/>
      <c r="H111" s="236" t="s">
        <v>19</v>
      </c>
      <c r="I111" s="238"/>
      <c r="J111" s="234"/>
      <c r="K111" s="234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208</v>
      </c>
      <c r="AU111" s="243" t="s">
        <v>81</v>
      </c>
      <c r="AV111" s="13" t="s">
        <v>79</v>
      </c>
      <c r="AW111" s="13" t="s">
        <v>33</v>
      </c>
      <c r="AX111" s="13" t="s">
        <v>72</v>
      </c>
      <c r="AY111" s="243" t="s">
        <v>196</v>
      </c>
    </row>
    <row r="112" s="13" customFormat="1">
      <c r="A112" s="13"/>
      <c r="B112" s="233"/>
      <c r="C112" s="234"/>
      <c r="D112" s="235" t="s">
        <v>208</v>
      </c>
      <c r="E112" s="236" t="s">
        <v>19</v>
      </c>
      <c r="F112" s="237" t="s">
        <v>401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208</v>
      </c>
      <c r="AU112" s="243" t="s">
        <v>81</v>
      </c>
      <c r="AV112" s="13" t="s">
        <v>79</v>
      </c>
      <c r="AW112" s="13" t="s">
        <v>33</v>
      </c>
      <c r="AX112" s="13" t="s">
        <v>72</v>
      </c>
      <c r="AY112" s="243" t="s">
        <v>196</v>
      </c>
    </row>
    <row r="113" s="14" customFormat="1">
      <c r="A113" s="14"/>
      <c r="B113" s="244"/>
      <c r="C113" s="245"/>
      <c r="D113" s="235" t="s">
        <v>208</v>
      </c>
      <c r="E113" s="246" t="s">
        <v>19</v>
      </c>
      <c r="F113" s="247" t="s">
        <v>2733</v>
      </c>
      <c r="G113" s="245"/>
      <c r="H113" s="248">
        <v>91.5</v>
      </c>
      <c r="I113" s="249"/>
      <c r="J113" s="245"/>
      <c r="K113" s="245"/>
      <c r="L113" s="250"/>
      <c r="M113" s="251"/>
      <c r="N113" s="252"/>
      <c r="O113" s="252"/>
      <c r="P113" s="252"/>
      <c r="Q113" s="252"/>
      <c r="R113" s="252"/>
      <c r="S113" s="252"/>
      <c r="T113" s="25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4" t="s">
        <v>208</v>
      </c>
      <c r="AU113" s="254" t="s">
        <v>81</v>
      </c>
      <c r="AV113" s="14" t="s">
        <v>81</v>
      </c>
      <c r="AW113" s="14" t="s">
        <v>33</v>
      </c>
      <c r="AX113" s="14" t="s">
        <v>72</v>
      </c>
      <c r="AY113" s="254" t="s">
        <v>196</v>
      </c>
    </row>
    <row r="114" s="13" customFormat="1">
      <c r="A114" s="13"/>
      <c r="B114" s="233"/>
      <c r="C114" s="234"/>
      <c r="D114" s="235" t="s">
        <v>208</v>
      </c>
      <c r="E114" s="236" t="s">
        <v>19</v>
      </c>
      <c r="F114" s="237" t="s">
        <v>3347</v>
      </c>
      <c r="G114" s="234"/>
      <c r="H114" s="236" t="s">
        <v>19</v>
      </c>
      <c r="I114" s="238"/>
      <c r="J114" s="234"/>
      <c r="K114" s="234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208</v>
      </c>
      <c r="AU114" s="243" t="s">
        <v>81</v>
      </c>
      <c r="AV114" s="13" t="s">
        <v>79</v>
      </c>
      <c r="AW114" s="13" t="s">
        <v>33</v>
      </c>
      <c r="AX114" s="13" t="s">
        <v>72</v>
      </c>
      <c r="AY114" s="243" t="s">
        <v>196</v>
      </c>
    </row>
    <row r="115" s="13" customFormat="1">
      <c r="A115" s="13"/>
      <c r="B115" s="233"/>
      <c r="C115" s="234"/>
      <c r="D115" s="235" t="s">
        <v>208</v>
      </c>
      <c r="E115" s="236" t="s">
        <v>19</v>
      </c>
      <c r="F115" s="237" t="s">
        <v>3348</v>
      </c>
      <c r="G115" s="234"/>
      <c r="H115" s="236" t="s">
        <v>19</v>
      </c>
      <c r="I115" s="238"/>
      <c r="J115" s="234"/>
      <c r="K115" s="234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208</v>
      </c>
      <c r="AU115" s="243" t="s">
        <v>81</v>
      </c>
      <c r="AV115" s="13" t="s">
        <v>79</v>
      </c>
      <c r="AW115" s="13" t="s">
        <v>33</v>
      </c>
      <c r="AX115" s="13" t="s">
        <v>72</v>
      </c>
      <c r="AY115" s="243" t="s">
        <v>196</v>
      </c>
    </row>
    <row r="116" s="13" customFormat="1">
      <c r="A116" s="13"/>
      <c r="B116" s="233"/>
      <c r="C116" s="234"/>
      <c r="D116" s="235" t="s">
        <v>208</v>
      </c>
      <c r="E116" s="236" t="s">
        <v>19</v>
      </c>
      <c r="F116" s="237" t="s">
        <v>3349</v>
      </c>
      <c r="G116" s="234"/>
      <c r="H116" s="236" t="s">
        <v>19</v>
      </c>
      <c r="I116" s="238"/>
      <c r="J116" s="234"/>
      <c r="K116" s="234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208</v>
      </c>
      <c r="AU116" s="243" t="s">
        <v>81</v>
      </c>
      <c r="AV116" s="13" t="s">
        <v>79</v>
      </c>
      <c r="AW116" s="13" t="s">
        <v>33</v>
      </c>
      <c r="AX116" s="13" t="s">
        <v>72</v>
      </c>
      <c r="AY116" s="243" t="s">
        <v>196</v>
      </c>
    </row>
    <row r="117" s="13" customFormat="1">
      <c r="A117" s="13"/>
      <c r="B117" s="233"/>
      <c r="C117" s="234"/>
      <c r="D117" s="235" t="s">
        <v>208</v>
      </c>
      <c r="E117" s="236" t="s">
        <v>19</v>
      </c>
      <c r="F117" s="237" t="s">
        <v>489</v>
      </c>
      <c r="G117" s="234"/>
      <c r="H117" s="236" t="s">
        <v>19</v>
      </c>
      <c r="I117" s="238"/>
      <c r="J117" s="234"/>
      <c r="K117" s="234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208</v>
      </c>
      <c r="AU117" s="243" t="s">
        <v>81</v>
      </c>
      <c r="AV117" s="13" t="s">
        <v>79</v>
      </c>
      <c r="AW117" s="13" t="s">
        <v>33</v>
      </c>
      <c r="AX117" s="13" t="s">
        <v>72</v>
      </c>
      <c r="AY117" s="243" t="s">
        <v>196</v>
      </c>
    </row>
    <row r="118" s="14" customFormat="1">
      <c r="A118" s="14"/>
      <c r="B118" s="244"/>
      <c r="C118" s="245"/>
      <c r="D118" s="235" t="s">
        <v>208</v>
      </c>
      <c r="E118" s="246" t="s">
        <v>19</v>
      </c>
      <c r="F118" s="247" t="s">
        <v>3350</v>
      </c>
      <c r="G118" s="245"/>
      <c r="H118" s="248">
        <v>21.699999999999999</v>
      </c>
      <c r="I118" s="249"/>
      <c r="J118" s="245"/>
      <c r="K118" s="245"/>
      <c r="L118" s="250"/>
      <c r="M118" s="251"/>
      <c r="N118" s="252"/>
      <c r="O118" s="252"/>
      <c r="P118" s="252"/>
      <c r="Q118" s="252"/>
      <c r="R118" s="252"/>
      <c r="S118" s="252"/>
      <c r="T118" s="253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4" t="s">
        <v>208</v>
      </c>
      <c r="AU118" s="254" t="s">
        <v>81</v>
      </c>
      <c r="AV118" s="14" t="s">
        <v>81</v>
      </c>
      <c r="AW118" s="14" t="s">
        <v>33</v>
      </c>
      <c r="AX118" s="14" t="s">
        <v>72</v>
      </c>
      <c r="AY118" s="254" t="s">
        <v>196</v>
      </c>
    </row>
    <row r="119" s="13" customFormat="1">
      <c r="A119" s="13"/>
      <c r="B119" s="233"/>
      <c r="C119" s="234"/>
      <c r="D119" s="235" t="s">
        <v>208</v>
      </c>
      <c r="E119" s="236" t="s">
        <v>19</v>
      </c>
      <c r="F119" s="237" t="s">
        <v>401</v>
      </c>
      <c r="G119" s="234"/>
      <c r="H119" s="236" t="s">
        <v>19</v>
      </c>
      <c r="I119" s="238"/>
      <c r="J119" s="234"/>
      <c r="K119" s="234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208</v>
      </c>
      <c r="AU119" s="243" t="s">
        <v>81</v>
      </c>
      <c r="AV119" s="13" t="s">
        <v>79</v>
      </c>
      <c r="AW119" s="13" t="s">
        <v>33</v>
      </c>
      <c r="AX119" s="13" t="s">
        <v>72</v>
      </c>
      <c r="AY119" s="243" t="s">
        <v>196</v>
      </c>
    </row>
    <row r="120" s="13" customFormat="1">
      <c r="A120" s="13"/>
      <c r="B120" s="233"/>
      <c r="C120" s="234"/>
      <c r="D120" s="235" t="s">
        <v>208</v>
      </c>
      <c r="E120" s="236" t="s">
        <v>19</v>
      </c>
      <c r="F120" s="237" t="s">
        <v>3351</v>
      </c>
      <c r="G120" s="234"/>
      <c r="H120" s="236" t="s">
        <v>19</v>
      </c>
      <c r="I120" s="238"/>
      <c r="J120" s="234"/>
      <c r="K120" s="234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208</v>
      </c>
      <c r="AU120" s="243" t="s">
        <v>81</v>
      </c>
      <c r="AV120" s="13" t="s">
        <v>79</v>
      </c>
      <c r="AW120" s="13" t="s">
        <v>33</v>
      </c>
      <c r="AX120" s="13" t="s">
        <v>72</v>
      </c>
      <c r="AY120" s="243" t="s">
        <v>196</v>
      </c>
    </row>
    <row r="121" s="13" customFormat="1">
      <c r="A121" s="13"/>
      <c r="B121" s="233"/>
      <c r="C121" s="234"/>
      <c r="D121" s="235" t="s">
        <v>208</v>
      </c>
      <c r="E121" s="236" t="s">
        <v>19</v>
      </c>
      <c r="F121" s="237" t="s">
        <v>3352</v>
      </c>
      <c r="G121" s="234"/>
      <c r="H121" s="236" t="s">
        <v>19</v>
      </c>
      <c r="I121" s="238"/>
      <c r="J121" s="234"/>
      <c r="K121" s="234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208</v>
      </c>
      <c r="AU121" s="243" t="s">
        <v>81</v>
      </c>
      <c r="AV121" s="13" t="s">
        <v>79</v>
      </c>
      <c r="AW121" s="13" t="s">
        <v>33</v>
      </c>
      <c r="AX121" s="13" t="s">
        <v>72</v>
      </c>
      <c r="AY121" s="243" t="s">
        <v>196</v>
      </c>
    </row>
    <row r="122" s="13" customFormat="1">
      <c r="A122" s="13"/>
      <c r="B122" s="233"/>
      <c r="C122" s="234"/>
      <c r="D122" s="235" t="s">
        <v>208</v>
      </c>
      <c r="E122" s="236" t="s">
        <v>19</v>
      </c>
      <c r="F122" s="237" t="s">
        <v>401</v>
      </c>
      <c r="G122" s="234"/>
      <c r="H122" s="236" t="s">
        <v>19</v>
      </c>
      <c r="I122" s="238"/>
      <c r="J122" s="234"/>
      <c r="K122" s="234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208</v>
      </c>
      <c r="AU122" s="243" t="s">
        <v>81</v>
      </c>
      <c r="AV122" s="13" t="s">
        <v>79</v>
      </c>
      <c r="AW122" s="13" t="s">
        <v>33</v>
      </c>
      <c r="AX122" s="13" t="s">
        <v>72</v>
      </c>
      <c r="AY122" s="243" t="s">
        <v>196</v>
      </c>
    </row>
    <row r="123" s="14" customFormat="1">
      <c r="A123" s="14"/>
      <c r="B123" s="244"/>
      <c r="C123" s="245"/>
      <c r="D123" s="235" t="s">
        <v>208</v>
      </c>
      <c r="E123" s="246" t="s">
        <v>19</v>
      </c>
      <c r="F123" s="247" t="s">
        <v>1680</v>
      </c>
      <c r="G123" s="245"/>
      <c r="H123" s="248">
        <v>89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4" t="s">
        <v>208</v>
      </c>
      <c r="AU123" s="254" t="s">
        <v>81</v>
      </c>
      <c r="AV123" s="14" t="s">
        <v>81</v>
      </c>
      <c r="AW123" s="14" t="s">
        <v>33</v>
      </c>
      <c r="AX123" s="14" t="s">
        <v>72</v>
      </c>
      <c r="AY123" s="254" t="s">
        <v>196</v>
      </c>
    </row>
    <row r="124" s="16" customFormat="1">
      <c r="A124" s="16"/>
      <c r="B124" s="266"/>
      <c r="C124" s="267"/>
      <c r="D124" s="235" t="s">
        <v>208</v>
      </c>
      <c r="E124" s="268" t="s">
        <v>19</v>
      </c>
      <c r="F124" s="269" t="s">
        <v>269</v>
      </c>
      <c r="G124" s="267"/>
      <c r="H124" s="270">
        <v>202.19999999999999</v>
      </c>
      <c r="I124" s="271"/>
      <c r="J124" s="267"/>
      <c r="K124" s="267"/>
      <c r="L124" s="272"/>
      <c r="M124" s="273"/>
      <c r="N124" s="274"/>
      <c r="O124" s="274"/>
      <c r="P124" s="274"/>
      <c r="Q124" s="274"/>
      <c r="R124" s="274"/>
      <c r="S124" s="274"/>
      <c r="T124" s="275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T124" s="276" t="s">
        <v>208</v>
      </c>
      <c r="AU124" s="276" t="s">
        <v>81</v>
      </c>
      <c r="AV124" s="16" t="s">
        <v>226</v>
      </c>
      <c r="AW124" s="16" t="s">
        <v>33</v>
      </c>
      <c r="AX124" s="16" t="s">
        <v>72</v>
      </c>
      <c r="AY124" s="276" t="s">
        <v>196</v>
      </c>
    </row>
    <row r="125" s="15" customFormat="1">
      <c r="A125" s="15"/>
      <c r="B125" s="255"/>
      <c r="C125" s="256"/>
      <c r="D125" s="235" t="s">
        <v>208</v>
      </c>
      <c r="E125" s="257" t="s">
        <v>19</v>
      </c>
      <c r="F125" s="258" t="s">
        <v>219</v>
      </c>
      <c r="G125" s="256"/>
      <c r="H125" s="259">
        <v>423.59999999999997</v>
      </c>
      <c r="I125" s="260"/>
      <c r="J125" s="256"/>
      <c r="K125" s="256"/>
      <c r="L125" s="261"/>
      <c r="M125" s="262"/>
      <c r="N125" s="263"/>
      <c r="O125" s="263"/>
      <c r="P125" s="263"/>
      <c r="Q125" s="263"/>
      <c r="R125" s="263"/>
      <c r="S125" s="263"/>
      <c r="T125" s="264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5" t="s">
        <v>208</v>
      </c>
      <c r="AU125" s="265" t="s">
        <v>81</v>
      </c>
      <c r="AV125" s="15" t="s">
        <v>204</v>
      </c>
      <c r="AW125" s="15" t="s">
        <v>33</v>
      </c>
      <c r="AX125" s="15" t="s">
        <v>79</v>
      </c>
      <c r="AY125" s="265" t="s">
        <v>196</v>
      </c>
    </row>
    <row r="126" s="2" customFormat="1" ht="24.15" customHeight="1">
      <c r="A126" s="41"/>
      <c r="B126" s="42"/>
      <c r="C126" s="215" t="s">
        <v>81</v>
      </c>
      <c r="D126" s="215" t="s">
        <v>199</v>
      </c>
      <c r="E126" s="216" t="s">
        <v>3353</v>
      </c>
      <c r="F126" s="217" t="s">
        <v>3354</v>
      </c>
      <c r="G126" s="218" t="s">
        <v>943</v>
      </c>
      <c r="H126" s="219">
        <v>4243</v>
      </c>
      <c r="I126" s="220"/>
      <c r="J126" s="221">
        <f>ROUND(I126*H126,2)</f>
        <v>0</v>
      </c>
      <c r="K126" s="217" t="s">
        <v>203</v>
      </c>
      <c r="L126" s="47"/>
      <c r="M126" s="222" t="s">
        <v>19</v>
      </c>
      <c r="N126" s="223" t="s">
        <v>43</v>
      </c>
      <c r="O126" s="87"/>
      <c r="P126" s="224">
        <f>O126*H126</f>
        <v>0</v>
      </c>
      <c r="Q126" s="224">
        <v>0</v>
      </c>
      <c r="R126" s="224">
        <f>Q126*H126</f>
        <v>0</v>
      </c>
      <c r="S126" s="224">
        <v>0</v>
      </c>
      <c r="T126" s="22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204</v>
      </c>
      <c r="AT126" s="226" t="s">
        <v>199</v>
      </c>
      <c r="AU126" s="226" t="s">
        <v>81</v>
      </c>
      <c r="AY126" s="20" t="s">
        <v>196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79</v>
      </c>
      <c r="BK126" s="227">
        <f>ROUND(I126*H126,2)</f>
        <v>0</v>
      </c>
      <c r="BL126" s="20" t="s">
        <v>204</v>
      </c>
      <c r="BM126" s="226" t="s">
        <v>3355</v>
      </c>
    </row>
    <row r="127" s="2" customFormat="1">
      <c r="A127" s="41"/>
      <c r="B127" s="42"/>
      <c r="C127" s="43"/>
      <c r="D127" s="228" t="s">
        <v>206</v>
      </c>
      <c r="E127" s="43"/>
      <c r="F127" s="229" t="s">
        <v>3356</v>
      </c>
      <c r="G127" s="43"/>
      <c r="H127" s="43"/>
      <c r="I127" s="230"/>
      <c r="J127" s="43"/>
      <c r="K127" s="43"/>
      <c r="L127" s="47"/>
      <c r="M127" s="231"/>
      <c r="N127" s="232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206</v>
      </c>
      <c r="AU127" s="20" t="s">
        <v>81</v>
      </c>
    </row>
    <row r="128" s="13" customFormat="1">
      <c r="A128" s="13"/>
      <c r="B128" s="233"/>
      <c r="C128" s="234"/>
      <c r="D128" s="235" t="s">
        <v>208</v>
      </c>
      <c r="E128" s="236" t="s">
        <v>19</v>
      </c>
      <c r="F128" s="237" t="s">
        <v>3339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208</v>
      </c>
      <c r="AU128" s="243" t="s">
        <v>81</v>
      </c>
      <c r="AV128" s="13" t="s">
        <v>79</v>
      </c>
      <c r="AW128" s="13" t="s">
        <v>33</v>
      </c>
      <c r="AX128" s="13" t="s">
        <v>72</v>
      </c>
      <c r="AY128" s="243" t="s">
        <v>196</v>
      </c>
    </row>
    <row r="129" s="13" customFormat="1">
      <c r="A129" s="13"/>
      <c r="B129" s="233"/>
      <c r="C129" s="234"/>
      <c r="D129" s="235" t="s">
        <v>208</v>
      </c>
      <c r="E129" s="236" t="s">
        <v>19</v>
      </c>
      <c r="F129" s="237" t="s">
        <v>3357</v>
      </c>
      <c r="G129" s="234"/>
      <c r="H129" s="236" t="s">
        <v>19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208</v>
      </c>
      <c r="AU129" s="243" t="s">
        <v>81</v>
      </c>
      <c r="AV129" s="13" t="s">
        <v>79</v>
      </c>
      <c r="AW129" s="13" t="s">
        <v>33</v>
      </c>
      <c r="AX129" s="13" t="s">
        <v>72</v>
      </c>
      <c r="AY129" s="243" t="s">
        <v>196</v>
      </c>
    </row>
    <row r="130" s="14" customFormat="1">
      <c r="A130" s="14"/>
      <c r="B130" s="244"/>
      <c r="C130" s="245"/>
      <c r="D130" s="235" t="s">
        <v>208</v>
      </c>
      <c r="E130" s="246" t="s">
        <v>19</v>
      </c>
      <c r="F130" s="247" t="s">
        <v>3358</v>
      </c>
      <c r="G130" s="245"/>
      <c r="H130" s="248">
        <v>400</v>
      </c>
      <c r="I130" s="249"/>
      <c r="J130" s="245"/>
      <c r="K130" s="245"/>
      <c r="L130" s="250"/>
      <c r="M130" s="251"/>
      <c r="N130" s="252"/>
      <c r="O130" s="252"/>
      <c r="P130" s="252"/>
      <c r="Q130" s="252"/>
      <c r="R130" s="252"/>
      <c r="S130" s="252"/>
      <c r="T130" s="253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4" t="s">
        <v>208</v>
      </c>
      <c r="AU130" s="254" t="s">
        <v>81</v>
      </c>
      <c r="AV130" s="14" t="s">
        <v>81</v>
      </c>
      <c r="AW130" s="14" t="s">
        <v>33</v>
      </c>
      <c r="AX130" s="14" t="s">
        <v>72</v>
      </c>
      <c r="AY130" s="254" t="s">
        <v>196</v>
      </c>
    </row>
    <row r="131" s="16" customFormat="1">
      <c r="A131" s="16"/>
      <c r="B131" s="266"/>
      <c r="C131" s="267"/>
      <c r="D131" s="235" t="s">
        <v>208</v>
      </c>
      <c r="E131" s="268" t="s">
        <v>19</v>
      </c>
      <c r="F131" s="269" t="s">
        <v>269</v>
      </c>
      <c r="G131" s="267"/>
      <c r="H131" s="270">
        <v>400</v>
      </c>
      <c r="I131" s="271"/>
      <c r="J131" s="267"/>
      <c r="K131" s="267"/>
      <c r="L131" s="272"/>
      <c r="M131" s="273"/>
      <c r="N131" s="274"/>
      <c r="O131" s="274"/>
      <c r="P131" s="274"/>
      <c r="Q131" s="274"/>
      <c r="R131" s="274"/>
      <c r="S131" s="274"/>
      <c r="T131" s="275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276" t="s">
        <v>208</v>
      </c>
      <c r="AU131" s="276" t="s">
        <v>81</v>
      </c>
      <c r="AV131" s="16" t="s">
        <v>226</v>
      </c>
      <c r="AW131" s="16" t="s">
        <v>33</v>
      </c>
      <c r="AX131" s="16" t="s">
        <v>72</v>
      </c>
      <c r="AY131" s="276" t="s">
        <v>196</v>
      </c>
    </row>
    <row r="132" s="13" customFormat="1">
      <c r="A132" s="13"/>
      <c r="B132" s="233"/>
      <c r="C132" s="234"/>
      <c r="D132" s="235" t="s">
        <v>208</v>
      </c>
      <c r="E132" s="236" t="s">
        <v>19</v>
      </c>
      <c r="F132" s="237" t="s">
        <v>3340</v>
      </c>
      <c r="G132" s="234"/>
      <c r="H132" s="236" t="s">
        <v>19</v>
      </c>
      <c r="I132" s="238"/>
      <c r="J132" s="234"/>
      <c r="K132" s="234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208</v>
      </c>
      <c r="AU132" s="243" t="s">
        <v>81</v>
      </c>
      <c r="AV132" s="13" t="s">
        <v>79</v>
      </c>
      <c r="AW132" s="13" t="s">
        <v>33</v>
      </c>
      <c r="AX132" s="13" t="s">
        <v>72</v>
      </c>
      <c r="AY132" s="243" t="s">
        <v>196</v>
      </c>
    </row>
    <row r="133" s="13" customFormat="1">
      <c r="A133" s="13"/>
      <c r="B133" s="233"/>
      <c r="C133" s="234"/>
      <c r="D133" s="235" t="s">
        <v>208</v>
      </c>
      <c r="E133" s="236" t="s">
        <v>19</v>
      </c>
      <c r="F133" s="237" t="s">
        <v>3357</v>
      </c>
      <c r="G133" s="234"/>
      <c r="H133" s="236" t="s">
        <v>19</v>
      </c>
      <c r="I133" s="238"/>
      <c r="J133" s="234"/>
      <c r="K133" s="234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208</v>
      </c>
      <c r="AU133" s="243" t="s">
        <v>81</v>
      </c>
      <c r="AV133" s="13" t="s">
        <v>79</v>
      </c>
      <c r="AW133" s="13" t="s">
        <v>33</v>
      </c>
      <c r="AX133" s="13" t="s">
        <v>72</v>
      </c>
      <c r="AY133" s="243" t="s">
        <v>196</v>
      </c>
    </row>
    <row r="134" s="14" customFormat="1">
      <c r="A134" s="14"/>
      <c r="B134" s="244"/>
      <c r="C134" s="245"/>
      <c r="D134" s="235" t="s">
        <v>208</v>
      </c>
      <c r="E134" s="246" t="s">
        <v>19</v>
      </c>
      <c r="F134" s="247" t="s">
        <v>3359</v>
      </c>
      <c r="G134" s="245"/>
      <c r="H134" s="248">
        <v>1800</v>
      </c>
      <c r="I134" s="249"/>
      <c r="J134" s="245"/>
      <c r="K134" s="245"/>
      <c r="L134" s="250"/>
      <c r="M134" s="251"/>
      <c r="N134" s="252"/>
      <c r="O134" s="252"/>
      <c r="P134" s="252"/>
      <c r="Q134" s="252"/>
      <c r="R134" s="252"/>
      <c r="S134" s="252"/>
      <c r="T134" s="253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4" t="s">
        <v>208</v>
      </c>
      <c r="AU134" s="254" t="s">
        <v>81</v>
      </c>
      <c r="AV134" s="14" t="s">
        <v>81</v>
      </c>
      <c r="AW134" s="14" t="s">
        <v>33</v>
      </c>
      <c r="AX134" s="14" t="s">
        <v>72</v>
      </c>
      <c r="AY134" s="254" t="s">
        <v>196</v>
      </c>
    </row>
    <row r="135" s="16" customFormat="1">
      <c r="A135" s="16"/>
      <c r="B135" s="266"/>
      <c r="C135" s="267"/>
      <c r="D135" s="235" t="s">
        <v>208</v>
      </c>
      <c r="E135" s="268" t="s">
        <v>19</v>
      </c>
      <c r="F135" s="269" t="s">
        <v>269</v>
      </c>
      <c r="G135" s="267"/>
      <c r="H135" s="270">
        <v>1800</v>
      </c>
      <c r="I135" s="271"/>
      <c r="J135" s="267"/>
      <c r="K135" s="267"/>
      <c r="L135" s="272"/>
      <c r="M135" s="273"/>
      <c r="N135" s="274"/>
      <c r="O135" s="274"/>
      <c r="P135" s="274"/>
      <c r="Q135" s="274"/>
      <c r="R135" s="274"/>
      <c r="S135" s="274"/>
      <c r="T135" s="275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T135" s="276" t="s">
        <v>208</v>
      </c>
      <c r="AU135" s="276" t="s">
        <v>81</v>
      </c>
      <c r="AV135" s="16" t="s">
        <v>226</v>
      </c>
      <c r="AW135" s="16" t="s">
        <v>33</v>
      </c>
      <c r="AX135" s="16" t="s">
        <v>72</v>
      </c>
      <c r="AY135" s="276" t="s">
        <v>196</v>
      </c>
    </row>
    <row r="136" s="13" customFormat="1">
      <c r="A136" s="13"/>
      <c r="B136" s="233"/>
      <c r="C136" s="234"/>
      <c r="D136" s="235" t="s">
        <v>208</v>
      </c>
      <c r="E136" s="236" t="s">
        <v>19</v>
      </c>
      <c r="F136" s="237" t="s">
        <v>3342</v>
      </c>
      <c r="G136" s="234"/>
      <c r="H136" s="236" t="s">
        <v>19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208</v>
      </c>
      <c r="AU136" s="243" t="s">
        <v>81</v>
      </c>
      <c r="AV136" s="13" t="s">
        <v>79</v>
      </c>
      <c r="AW136" s="13" t="s">
        <v>33</v>
      </c>
      <c r="AX136" s="13" t="s">
        <v>72</v>
      </c>
      <c r="AY136" s="243" t="s">
        <v>196</v>
      </c>
    </row>
    <row r="137" s="13" customFormat="1">
      <c r="A137" s="13"/>
      <c r="B137" s="233"/>
      <c r="C137" s="234"/>
      <c r="D137" s="235" t="s">
        <v>208</v>
      </c>
      <c r="E137" s="236" t="s">
        <v>19</v>
      </c>
      <c r="F137" s="237" t="s">
        <v>3357</v>
      </c>
      <c r="G137" s="234"/>
      <c r="H137" s="236" t="s">
        <v>19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208</v>
      </c>
      <c r="AU137" s="243" t="s">
        <v>81</v>
      </c>
      <c r="AV137" s="13" t="s">
        <v>79</v>
      </c>
      <c r="AW137" s="13" t="s">
        <v>33</v>
      </c>
      <c r="AX137" s="13" t="s">
        <v>72</v>
      </c>
      <c r="AY137" s="243" t="s">
        <v>196</v>
      </c>
    </row>
    <row r="138" s="14" customFormat="1">
      <c r="A138" s="14"/>
      <c r="B138" s="244"/>
      <c r="C138" s="245"/>
      <c r="D138" s="235" t="s">
        <v>208</v>
      </c>
      <c r="E138" s="246" t="s">
        <v>19</v>
      </c>
      <c r="F138" s="247" t="s">
        <v>7</v>
      </c>
      <c r="G138" s="245"/>
      <c r="H138" s="248">
        <v>21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208</v>
      </c>
      <c r="AU138" s="254" t="s">
        <v>81</v>
      </c>
      <c r="AV138" s="14" t="s">
        <v>81</v>
      </c>
      <c r="AW138" s="14" t="s">
        <v>33</v>
      </c>
      <c r="AX138" s="14" t="s">
        <v>72</v>
      </c>
      <c r="AY138" s="254" t="s">
        <v>196</v>
      </c>
    </row>
    <row r="139" s="16" customFormat="1">
      <c r="A139" s="16"/>
      <c r="B139" s="266"/>
      <c r="C139" s="267"/>
      <c r="D139" s="235" t="s">
        <v>208</v>
      </c>
      <c r="E139" s="268" t="s">
        <v>19</v>
      </c>
      <c r="F139" s="269" t="s">
        <v>269</v>
      </c>
      <c r="G139" s="267"/>
      <c r="H139" s="270">
        <v>21</v>
      </c>
      <c r="I139" s="271"/>
      <c r="J139" s="267"/>
      <c r="K139" s="267"/>
      <c r="L139" s="272"/>
      <c r="M139" s="273"/>
      <c r="N139" s="274"/>
      <c r="O139" s="274"/>
      <c r="P139" s="274"/>
      <c r="Q139" s="274"/>
      <c r="R139" s="274"/>
      <c r="S139" s="274"/>
      <c r="T139" s="275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T139" s="276" t="s">
        <v>208</v>
      </c>
      <c r="AU139" s="276" t="s">
        <v>81</v>
      </c>
      <c r="AV139" s="16" t="s">
        <v>226</v>
      </c>
      <c r="AW139" s="16" t="s">
        <v>33</v>
      </c>
      <c r="AX139" s="16" t="s">
        <v>72</v>
      </c>
      <c r="AY139" s="276" t="s">
        <v>196</v>
      </c>
    </row>
    <row r="140" s="13" customFormat="1">
      <c r="A140" s="13"/>
      <c r="B140" s="233"/>
      <c r="C140" s="234"/>
      <c r="D140" s="235" t="s">
        <v>208</v>
      </c>
      <c r="E140" s="236" t="s">
        <v>19</v>
      </c>
      <c r="F140" s="237" t="s">
        <v>3360</v>
      </c>
      <c r="G140" s="234"/>
      <c r="H140" s="236" t="s">
        <v>19</v>
      </c>
      <c r="I140" s="238"/>
      <c r="J140" s="234"/>
      <c r="K140" s="234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208</v>
      </c>
      <c r="AU140" s="243" t="s">
        <v>81</v>
      </c>
      <c r="AV140" s="13" t="s">
        <v>79</v>
      </c>
      <c r="AW140" s="13" t="s">
        <v>33</v>
      </c>
      <c r="AX140" s="13" t="s">
        <v>72</v>
      </c>
      <c r="AY140" s="243" t="s">
        <v>196</v>
      </c>
    </row>
    <row r="141" s="13" customFormat="1">
      <c r="A141" s="13"/>
      <c r="B141" s="233"/>
      <c r="C141" s="234"/>
      <c r="D141" s="235" t="s">
        <v>208</v>
      </c>
      <c r="E141" s="236" t="s">
        <v>19</v>
      </c>
      <c r="F141" s="237" t="s">
        <v>3346</v>
      </c>
      <c r="G141" s="234"/>
      <c r="H141" s="236" t="s">
        <v>19</v>
      </c>
      <c r="I141" s="238"/>
      <c r="J141" s="234"/>
      <c r="K141" s="234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208</v>
      </c>
      <c r="AU141" s="243" t="s">
        <v>81</v>
      </c>
      <c r="AV141" s="13" t="s">
        <v>79</v>
      </c>
      <c r="AW141" s="13" t="s">
        <v>33</v>
      </c>
      <c r="AX141" s="13" t="s">
        <v>72</v>
      </c>
      <c r="AY141" s="243" t="s">
        <v>196</v>
      </c>
    </row>
    <row r="142" s="13" customFormat="1">
      <c r="A142" s="13"/>
      <c r="B142" s="233"/>
      <c r="C142" s="234"/>
      <c r="D142" s="235" t="s">
        <v>208</v>
      </c>
      <c r="E142" s="236" t="s">
        <v>19</v>
      </c>
      <c r="F142" s="237" t="s">
        <v>3357</v>
      </c>
      <c r="G142" s="234"/>
      <c r="H142" s="236" t="s">
        <v>19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208</v>
      </c>
      <c r="AU142" s="243" t="s">
        <v>81</v>
      </c>
      <c r="AV142" s="13" t="s">
        <v>79</v>
      </c>
      <c r="AW142" s="13" t="s">
        <v>33</v>
      </c>
      <c r="AX142" s="13" t="s">
        <v>72</v>
      </c>
      <c r="AY142" s="243" t="s">
        <v>196</v>
      </c>
    </row>
    <row r="143" s="14" customFormat="1">
      <c r="A143" s="14"/>
      <c r="B143" s="244"/>
      <c r="C143" s="245"/>
      <c r="D143" s="235" t="s">
        <v>208</v>
      </c>
      <c r="E143" s="246" t="s">
        <v>19</v>
      </c>
      <c r="F143" s="247" t="s">
        <v>3361</v>
      </c>
      <c r="G143" s="245"/>
      <c r="H143" s="248">
        <v>915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4" t="s">
        <v>208</v>
      </c>
      <c r="AU143" s="254" t="s">
        <v>81</v>
      </c>
      <c r="AV143" s="14" t="s">
        <v>81</v>
      </c>
      <c r="AW143" s="14" t="s">
        <v>33</v>
      </c>
      <c r="AX143" s="14" t="s">
        <v>72</v>
      </c>
      <c r="AY143" s="254" t="s">
        <v>196</v>
      </c>
    </row>
    <row r="144" s="16" customFormat="1">
      <c r="A144" s="16"/>
      <c r="B144" s="266"/>
      <c r="C144" s="267"/>
      <c r="D144" s="235" t="s">
        <v>208</v>
      </c>
      <c r="E144" s="268" t="s">
        <v>19</v>
      </c>
      <c r="F144" s="269" t="s">
        <v>269</v>
      </c>
      <c r="G144" s="267"/>
      <c r="H144" s="270">
        <v>915</v>
      </c>
      <c r="I144" s="271"/>
      <c r="J144" s="267"/>
      <c r="K144" s="267"/>
      <c r="L144" s="272"/>
      <c r="M144" s="273"/>
      <c r="N144" s="274"/>
      <c r="O144" s="274"/>
      <c r="P144" s="274"/>
      <c r="Q144" s="274"/>
      <c r="R144" s="274"/>
      <c r="S144" s="274"/>
      <c r="T144" s="275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T144" s="276" t="s">
        <v>208</v>
      </c>
      <c r="AU144" s="276" t="s">
        <v>81</v>
      </c>
      <c r="AV144" s="16" t="s">
        <v>226</v>
      </c>
      <c r="AW144" s="16" t="s">
        <v>33</v>
      </c>
      <c r="AX144" s="16" t="s">
        <v>72</v>
      </c>
      <c r="AY144" s="276" t="s">
        <v>196</v>
      </c>
    </row>
    <row r="145" s="13" customFormat="1">
      <c r="A145" s="13"/>
      <c r="B145" s="233"/>
      <c r="C145" s="234"/>
      <c r="D145" s="235" t="s">
        <v>208</v>
      </c>
      <c r="E145" s="236" t="s">
        <v>19</v>
      </c>
      <c r="F145" s="237" t="s">
        <v>3347</v>
      </c>
      <c r="G145" s="234"/>
      <c r="H145" s="236" t="s">
        <v>19</v>
      </c>
      <c r="I145" s="238"/>
      <c r="J145" s="234"/>
      <c r="K145" s="234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208</v>
      </c>
      <c r="AU145" s="243" t="s">
        <v>81</v>
      </c>
      <c r="AV145" s="13" t="s">
        <v>79</v>
      </c>
      <c r="AW145" s="13" t="s">
        <v>33</v>
      </c>
      <c r="AX145" s="13" t="s">
        <v>72</v>
      </c>
      <c r="AY145" s="243" t="s">
        <v>196</v>
      </c>
    </row>
    <row r="146" s="13" customFormat="1">
      <c r="A146" s="13"/>
      <c r="B146" s="233"/>
      <c r="C146" s="234"/>
      <c r="D146" s="235" t="s">
        <v>208</v>
      </c>
      <c r="E146" s="236" t="s">
        <v>19</v>
      </c>
      <c r="F146" s="237" t="s">
        <v>3349</v>
      </c>
      <c r="G146" s="234"/>
      <c r="H146" s="236" t="s">
        <v>19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208</v>
      </c>
      <c r="AU146" s="243" t="s">
        <v>81</v>
      </c>
      <c r="AV146" s="13" t="s">
        <v>79</v>
      </c>
      <c r="AW146" s="13" t="s">
        <v>33</v>
      </c>
      <c r="AX146" s="13" t="s">
        <v>72</v>
      </c>
      <c r="AY146" s="243" t="s">
        <v>196</v>
      </c>
    </row>
    <row r="147" s="13" customFormat="1">
      <c r="A147" s="13"/>
      <c r="B147" s="233"/>
      <c r="C147" s="234"/>
      <c r="D147" s="235" t="s">
        <v>208</v>
      </c>
      <c r="E147" s="236" t="s">
        <v>19</v>
      </c>
      <c r="F147" s="237" t="s">
        <v>3357</v>
      </c>
      <c r="G147" s="234"/>
      <c r="H147" s="236" t="s">
        <v>19</v>
      </c>
      <c r="I147" s="238"/>
      <c r="J147" s="234"/>
      <c r="K147" s="234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208</v>
      </c>
      <c r="AU147" s="243" t="s">
        <v>81</v>
      </c>
      <c r="AV147" s="13" t="s">
        <v>79</v>
      </c>
      <c r="AW147" s="13" t="s">
        <v>33</v>
      </c>
      <c r="AX147" s="13" t="s">
        <v>72</v>
      </c>
      <c r="AY147" s="243" t="s">
        <v>196</v>
      </c>
    </row>
    <row r="148" s="14" customFormat="1">
      <c r="A148" s="14"/>
      <c r="B148" s="244"/>
      <c r="C148" s="245"/>
      <c r="D148" s="235" t="s">
        <v>208</v>
      </c>
      <c r="E148" s="246" t="s">
        <v>19</v>
      </c>
      <c r="F148" s="247" t="s">
        <v>3362</v>
      </c>
      <c r="G148" s="245"/>
      <c r="H148" s="248">
        <v>217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208</v>
      </c>
      <c r="AU148" s="254" t="s">
        <v>81</v>
      </c>
      <c r="AV148" s="14" t="s">
        <v>81</v>
      </c>
      <c r="AW148" s="14" t="s">
        <v>33</v>
      </c>
      <c r="AX148" s="14" t="s">
        <v>72</v>
      </c>
      <c r="AY148" s="254" t="s">
        <v>196</v>
      </c>
    </row>
    <row r="149" s="16" customFormat="1">
      <c r="A149" s="16"/>
      <c r="B149" s="266"/>
      <c r="C149" s="267"/>
      <c r="D149" s="235" t="s">
        <v>208</v>
      </c>
      <c r="E149" s="268" t="s">
        <v>19</v>
      </c>
      <c r="F149" s="269" t="s">
        <v>269</v>
      </c>
      <c r="G149" s="267"/>
      <c r="H149" s="270">
        <v>217</v>
      </c>
      <c r="I149" s="271"/>
      <c r="J149" s="267"/>
      <c r="K149" s="267"/>
      <c r="L149" s="272"/>
      <c r="M149" s="273"/>
      <c r="N149" s="274"/>
      <c r="O149" s="274"/>
      <c r="P149" s="274"/>
      <c r="Q149" s="274"/>
      <c r="R149" s="274"/>
      <c r="S149" s="274"/>
      <c r="T149" s="275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T149" s="276" t="s">
        <v>208</v>
      </c>
      <c r="AU149" s="276" t="s">
        <v>81</v>
      </c>
      <c r="AV149" s="16" t="s">
        <v>226</v>
      </c>
      <c r="AW149" s="16" t="s">
        <v>33</v>
      </c>
      <c r="AX149" s="16" t="s">
        <v>72</v>
      </c>
      <c r="AY149" s="276" t="s">
        <v>196</v>
      </c>
    </row>
    <row r="150" s="13" customFormat="1">
      <c r="A150" s="13"/>
      <c r="B150" s="233"/>
      <c r="C150" s="234"/>
      <c r="D150" s="235" t="s">
        <v>208</v>
      </c>
      <c r="E150" s="236" t="s">
        <v>19</v>
      </c>
      <c r="F150" s="237" t="s">
        <v>3363</v>
      </c>
      <c r="G150" s="234"/>
      <c r="H150" s="236" t="s">
        <v>19</v>
      </c>
      <c r="I150" s="238"/>
      <c r="J150" s="234"/>
      <c r="K150" s="234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208</v>
      </c>
      <c r="AU150" s="243" t="s">
        <v>81</v>
      </c>
      <c r="AV150" s="13" t="s">
        <v>79</v>
      </c>
      <c r="AW150" s="13" t="s">
        <v>33</v>
      </c>
      <c r="AX150" s="13" t="s">
        <v>72</v>
      </c>
      <c r="AY150" s="243" t="s">
        <v>196</v>
      </c>
    </row>
    <row r="151" s="13" customFormat="1">
      <c r="A151" s="13"/>
      <c r="B151" s="233"/>
      <c r="C151" s="234"/>
      <c r="D151" s="235" t="s">
        <v>208</v>
      </c>
      <c r="E151" s="236" t="s">
        <v>19</v>
      </c>
      <c r="F151" s="237" t="s">
        <v>3352</v>
      </c>
      <c r="G151" s="234"/>
      <c r="H151" s="236" t="s">
        <v>19</v>
      </c>
      <c r="I151" s="238"/>
      <c r="J151" s="234"/>
      <c r="K151" s="234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208</v>
      </c>
      <c r="AU151" s="243" t="s">
        <v>81</v>
      </c>
      <c r="AV151" s="13" t="s">
        <v>79</v>
      </c>
      <c r="AW151" s="13" t="s">
        <v>33</v>
      </c>
      <c r="AX151" s="13" t="s">
        <v>72</v>
      </c>
      <c r="AY151" s="243" t="s">
        <v>196</v>
      </c>
    </row>
    <row r="152" s="13" customFormat="1">
      <c r="A152" s="13"/>
      <c r="B152" s="233"/>
      <c r="C152" s="234"/>
      <c r="D152" s="235" t="s">
        <v>208</v>
      </c>
      <c r="E152" s="236" t="s">
        <v>19</v>
      </c>
      <c r="F152" s="237" t="s">
        <v>3357</v>
      </c>
      <c r="G152" s="234"/>
      <c r="H152" s="236" t="s">
        <v>19</v>
      </c>
      <c r="I152" s="238"/>
      <c r="J152" s="234"/>
      <c r="K152" s="234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208</v>
      </c>
      <c r="AU152" s="243" t="s">
        <v>81</v>
      </c>
      <c r="AV152" s="13" t="s">
        <v>79</v>
      </c>
      <c r="AW152" s="13" t="s">
        <v>33</v>
      </c>
      <c r="AX152" s="13" t="s">
        <v>72</v>
      </c>
      <c r="AY152" s="243" t="s">
        <v>196</v>
      </c>
    </row>
    <row r="153" s="14" customFormat="1">
      <c r="A153" s="14"/>
      <c r="B153" s="244"/>
      <c r="C153" s="245"/>
      <c r="D153" s="235" t="s">
        <v>208</v>
      </c>
      <c r="E153" s="246" t="s">
        <v>19</v>
      </c>
      <c r="F153" s="247" t="s">
        <v>3364</v>
      </c>
      <c r="G153" s="245"/>
      <c r="H153" s="248">
        <v>890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4" t="s">
        <v>208</v>
      </c>
      <c r="AU153" s="254" t="s">
        <v>81</v>
      </c>
      <c r="AV153" s="14" t="s">
        <v>81</v>
      </c>
      <c r="AW153" s="14" t="s">
        <v>33</v>
      </c>
      <c r="AX153" s="14" t="s">
        <v>72</v>
      </c>
      <c r="AY153" s="254" t="s">
        <v>196</v>
      </c>
    </row>
    <row r="154" s="16" customFormat="1">
      <c r="A154" s="16"/>
      <c r="B154" s="266"/>
      <c r="C154" s="267"/>
      <c r="D154" s="235" t="s">
        <v>208</v>
      </c>
      <c r="E154" s="268" t="s">
        <v>19</v>
      </c>
      <c r="F154" s="269" t="s">
        <v>269</v>
      </c>
      <c r="G154" s="267"/>
      <c r="H154" s="270">
        <v>890</v>
      </c>
      <c r="I154" s="271"/>
      <c r="J154" s="267"/>
      <c r="K154" s="267"/>
      <c r="L154" s="272"/>
      <c r="M154" s="273"/>
      <c r="N154" s="274"/>
      <c r="O154" s="274"/>
      <c r="P154" s="274"/>
      <c r="Q154" s="274"/>
      <c r="R154" s="274"/>
      <c r="S154" s="274"/>
      <c r="T154" s="275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276" t="s">
        <v>208</v>
      </c>
      <c r="AU154" s="276" t="s">
        <v>81</v>
      </c>
      <c r="AV154" s="16" t="s">
        <v>226</v>
      </c>
      <c r="AW154" s="16" t="s">
        <v>33</v>
      </c>
      <c r="AX154" s="16" t="s">
        <v>72</v>
      </c>
      <c r="AY154" s="276" t="s">
        <v>196</v>
      </c>
    </row>
    <row r="155" s="15" customFormat="1">
      <c r="A155" s="15"/>
      <c r="B155" s="255"/>
      <c r="C155" s="256"/>
      <c r="D155" s="235" t="s">
        <v>208</v>
      </c>
      <c r="E155" s="257" t="s">
        <v>19</v>
      </c>
      <c r="F155" s="258" t="s">
        <v>219</v>
      </c>
      <c r="G155" s="256"/>
      <c r="H155" s="259">
        <v>4243</v>
      </c>
      <c r="I155" s="260"/>
      <c r="J155" s="256"/>
      <c r="K155" s="256"/>
      <c r="L155" s="261"/>
      <c r="M155" s="262"/>
      <c r="N155" s="263"/>
      <c r="O155" s="263"/>
      <c r="P155" s="263"/>
      <c r="Q155" s="263"/>
      <c r="R155" s="263"/>
      <c r="S155" s="263"/>
      <c r="T155" s="264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5" t="s">
        <v>208</v>
      </c>
      <c r="AU155" s="265" t="s">
        <v>81</v>
      </c>
      <c r="AV155" s="15" t="s">
        <v>204</v>
      </c>
      <c r="AW155" s="15" t="s">
        <v>33</v>
      </c>
      <c r="AX155" s="15" t="s">
        <v>79</v>
      </c>
      <c r="AY155" s="265" t="s">
        <v>196</v>
      </c>
    </row>
    <row r="156" s="2" customFormat="1" ht="24.15" customHeight="1">
      <c r="A156" s="41"/>
      <c r="B156" s="42"/>
      <c r="C156" s="215" t="s">
        <v>226</v>
      </c>
      <c r="D156" s="215" t="s">
        <v>199</v>
      </c>
      <c r="E156" s="216" t="s">
        <v>3365</v>
      </c>
      <c r="F156" s="217" t="s">
        <v>3366</v>
      </c>
      <c r="G156" s="218" t="s">
        <v>943</v>
      </c>
      <c r="H156" s="219">
        <v>420</v>
      </c>
      <c r="I156" s="220"/>
      <c r="J156" s="221">
        <f>ROUND(I156*H156,2)</f>
        <v>0</v>
      </c>
      <c r="K156" s="217" t="s">
        <v>203</v>
      </c>
      <c r="L156" s="47"/>
      <c r="M156" s="222" t="s">
        <v>19</v>
      </c>
      <c r="N156" s="223" t="s">
        <v>43</v>
      </c>
      <c r="O156" s="87"/>
      <c r="P156" s="224">
        <f>O156*H156</f>
        <v>0</v>
      </c>
      <c r="Q156" s="224">
        <v>0</v>
      </c>
      <c r="R156" s="224">
        <f>Q156*H156</f>
        <v>0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204</v>
      </c>
      <c r="AT156" s="226" t="s">
        <v>199</v>
      </c>
      <c r="AU156" s="226" t="s">
        <v>81</v>
      </c>
      <c r="AY156" s="20" t="s">
        <v>196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79</v>
      </c>
      <c r="BK156" s="227">
        <f>ROUND(I156*H156,2)</f>
        <v>0</v>
      </c>
      <c r="BL156" s="20" t="s">
        <v>204</v>
      </c>
      <c r="BM156" s="226" t="s">
        <v>3367</v>
      </c>
    </row>
    <row r="157" s="2" customFormat="1">
      <c r="A157" s="41"/>
      <c r="B157" s="42"/>
      <c r="C157" s="43"/>
      <c r="D157" s="228" t="s">
        <v>206</v>
      </c>
      <c r="E157" s="43"/>
      <c r="F157" s="229" t="s">
        <v>3368</v>
      </c>
      <c r="G157" s="43"/>
      <c r="H157" s="43"/>
      <c r="I157" s="230"/>
      <c r="J157" s="43"/>
      <c r="K157" s="43"/>
      <c r="L157" s="47"/>
      <c r="M157" s="231"/>
      <c r="N157" s="232"/>
      <c r="O157" s="87"/>
      <c r="P157" s="87"/>
      <c r="Q157" s="87"/>
      <c r="R157" s="87"/>
      <c r="S157" s="87"/>
      <c r="T157" s="88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T157" s="20" t="s">
        <v>206</v>
      </c>
      <c r="AU157" s="20" t="s">
        <v>81</v>
      </c>
    </row>
    <row r="158" s="13" customFormat="1">
      <c r="A158" s="13"/>
      <c r="B158" s="233"/>
      <c r="C158" s="234"/>
      <c r="D158" s="235" t="s">
        <v>208</v>
      </c>
      <c r="E158" s="236" t="s">
        <v>19</v>
      </c>
      <c r="F158" s="237" t="s">
        <v>3339</v>
      </c>
      <c r="G158" s="234"/>
      <c r="H158" s="236" t="s">
        <v>19</v>
      </c>
      <c r="I158" s="238"/>
      <c r="J158" s="234"/>
      <c r="K158" s="234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208</v>
      </c>
      <c r="AU158" s="243" t="s">
        <v>81</v>
      </c>
      <c r="AV158" s="13" t="s">
        <v>79</v>
      </c>
      <c r="AW158" s="13" t="s">
        <v>33</v>
      </c>
      <c r="AX158" s="13" t="s">
        <v>72</v>
      </c>
      <c r="AY158" s="243" t="s">
        <v>196</v>
      </c>
    </row>
    <row r="159" s="13" customFormat="1">
      <c r="A159" s="13"/>
      <c r="B159" s="233"/>
      <c r="C159" s="234"/>
      <c r="D159" s="235" t="s">
        <v>208</v>
      </c>
      <c r="E159" s="236" t="s">
        <v>19</v>
      </c>
      <c r="F159" s="237" t="s">
        <v>3369</v>
      </c>
      <c r="G159" s="234"/>
      <c r="H159" s="236" t="s">
        <v>19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208</v>
      </c>
      <c r="AU159" s="243" t="s">
        <v>81</v>
      </c>
      <c r="AV159" s="13" t="s">
        <v>79</v>
      </c>
      <c r="AW159" s="13" t="s">
        <v>33</v>
      </c>
      <c r="AX159" s="13" t="s">
        <v>72</v>
      </c>
      <c r="AY159" s="243" t="s">
        <v>196</v>
      </c>
    </row>
    <row r="160" s="14" customFormat="1">
      <c r="A160" s="14"/>
      <c r="B160" s="244"/>
      <c r="C160" s="245"/>
      <c r="D160" s="235" t="s">
        <v>208</v>
      </c>
      <c r="E160" s="246" t="s">
        <v>19</v>
      </c>
      <c r="F160" s="247" t="s">
        <v>569</v>
      </c>
      <c r="G160" s="245"/>
      <c r="H160" s="248">
        <v>40</v>
      </c>
      <c r="I160" s="249"/>
      <c r="J160" s="245"/>
      <c r="K160" s="245"/>
      <c r="L160" s="250"/>
      <c r="M160" s="251"/>
      <c r="N160" s="252"/>
      <c r="O160" s="252"/>
      <c r="P160" s="252"/>
      <c r="Q160" s="252"/>
      <c r="R160" s="252"/>
      <c r="S160" s="252"/>
      <c r="T160" s="253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4" t="s">
        <v>208</v>
      </c>
      <c r="AU160" s="254" t="s">
        <v>81</v>
      </c>
      <c r="AV160" s="14" t="s">
        <v>81</v>
      </c>
      <c r="AW160" s="14" t="s">
        <v>33</v>
      </c>
      <c r="AX160" s="14" t="s">
        <v>72</v>
      </c>
      <c r="AY160" s="254" t="s">
        <v>196</v>
      </c>
    </row>
    <row r="161" s="16" customFormat="1">
      <c r="A161" s="16"/>
      <c r="B161" s="266"/>
      <c r="C161" s="267"/>
      <c r="D161" s="235" t="s">
        <v>208</v>
      </c>
      <c r="E161" s="268" t="s">
        <v>19</v>
      </c>
      <c r="F161" s="269" t="s">
        <v>269</v>
      </c>
      <c r="G161" s="267"/>
      <c r="H161" s="270">
        <v>40</v>
      </c>
      <c r="I161" s="271"/>
      <c r="J161" s="267"/>
      <c r="K161" s="267"/>
      <c r="L161" s="272"/>
      <c r="M161" s="273"/>
      <c r="N161" s="274"/>
      <c r="O161" s="274"/>
      <c r="P161" s="274"/>
      <c r="Q161" s="274"/>
      <c r="R161" s="274"/>
      <c r="S161" s="274"/>
      <c r="T161" s="275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T161" s="276" t="s">
        <v>208</v>
      </c>
      <c r="AU161" s="276" t="s">
        <v>81</v>
      </c>
      <c r="AV161" s="16" t="s">
        <v>226</v>
      </c>
      <c r="AW161" s="16" t="s">
        <v>33</v>
      </c>
      <c r="AX161" s="16" t="s">
        <v>72</v>
      </c>
      <c r="AY161" s="276" t="s">
        <v>196</v>
      </c>
    </row>
    <row r="162" s="13" customFormat="1">
      <c r="A162" s="13"/>
      <c r="B162" s="233"/>
      <c r="C162" s="234"/>
      <c r="D162" s="235" t="s">
        <v>208</v>
      </c>
      <c r="E162" s="236" t="s">
        <v>19</v>
      </c>
      <c r="F162" s="237" t="s">
        <v>3340</v>
      </c>
      <c r="G162" s="234"/>
      <c r="H162" s="236" t="s">
        <v>19</v>
      </c>
      <c r="I162" s="238"/>
      <c r="J162" s="234"/>
      <c r="K162" s="234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208</v>
      </c>
      <c r="AU162" s="243" t="s">
        <v>81</v>
      </c>
      <c r="AV162" s="13" t="s">
        <v>79</v>
      </c>
      <c r="AW162" s="13" t="s">
        <v>33</v>
      </c>
      <c r="AX162" s="13" t="s">
        <v>72</v>
      </c>
      <c r="AY162" s="243" t="s">
        <v>196</v>
      </c>
    </row>
    <row r="163" s="13" customFormat="1">
      <c r="A163" s="13"/>
      <c r="B163" s="233"/>
      <c r="C163" s="234"/>
      <c r="D163" s="235" t="s">
        <v>208</v>
      </c>
      <c r="E163" s="236" t="s">
        <v>19</v>
      </c>
      <c r="F163" s="237" t="s">
        <v>3369</v>
      </c>
      <c r="G163" s="234"/>
      <c r="H163" s="236" t="s">
        <v>19</v>
      </c>
      <c r="I163" s="238"/>
      <c r="J163" s="234"/>
      <c r="K163" s="234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208</v>
      </c>
      <c r="AU163" s="243" t="s">
        <v>81</v>
      </c>
      <c r="AV163" s="13" t="s">
        <v>79</v>
      </c>
      <c r="AW163" s="13" t="s">
        <v>33</v>
      </c>
      <c r="AX163" s="13" t="s">
        <v>72</v>
      </c>
      <c r="AY163" s="243" t="s">
        <v>196</v>
      </c>
    </row>
    <row r="164" s="14" customFormat="1">
      <c r="A164" s="14"/>
      <c r="B164" s="244"/>
      <c r="C164" s="245"/>
      <c r="D164" s="235" t="s">
        <v>208</v>
      </c>
      <c r="E164" s="246" t="s">
        <v>19</v>
      </c>
      <c r="F164" s="247" t="s">
        <v>3370</v>
      </c>
      <c r="G164" s="245"/>
      <c r="H164" s="248">
        <v>180</v>
      </c>
      <c r="I164" s="249"/>
      <c r="J164" s="245"/>
      <c r="K164" s="245"/>
      <c r="L164" s="250"/>
      <c r="M164" s="251"/>
      <c r="N164" s="252"/>
      <c r="O164" s="252"/>
      <c r="P164" s="252"/>
      <c r="Q164" s="252"/>
      <c r="R164" s="252"/>
      <c r="S164" s="252"/>
      <c r="T164" s="253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4" t="s">
        <v>208</v>
      </c>
      <c r="AU164" s="254" t="s">
        <v>81</v>
      </c>
      <c r="AV164" s="14" t="s">
        <v>81</v>
      </c>
      <c r="AW164" s="14" t="s">
        <v>33</v>
      </c>
      <c r="AX164" s="14" t="s">
        <v>72</v>
      </c>
      <c r="AY164" s="254" t="s">
        <v>196</v>
      </c>
    </row>
    <row r="165" s="16" customFormat="1">
      <c r="A165" s="16"/>
      <c r="B165" s="266"/>
      <c r="C165" s="267"/>
      <c r="D165" s="235" t="s">
        <v>208</v>
      </c>
      <c r="E165" s="268" t="s">
        <v>19</v>
      </c>
      <c r="F165" s="269" t="s">
        <v>269</v>
      </c>
      <c r="G165" s="267"/>
      <c r="H165" s="270">
        <v>180</v>
      </c>
      <c r="I165" s="271"/>
      <c r="J165" s="267"/>
      <c r="K165" s="267"/>
      <c r="L165" s="272"/>
      <c r="M165" s="273"/>
      <c r="N165" s="274"/>
      <c r="O165" s="274"/>
      <c r="P165" s="274"/>
      <c r="Q165" s="274"/>
      <c r="R165" s="274"/>
      <c r="S165" s="274"/>
      <c r="T165" s="275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T165" s="276" t="s">
        <v>208</v>
      </c>
      <c r="AU165" s="276" t="s">
        <v>81</v>
      </c>
      <c r="AV165" s="16" t="s">
        <v>226</v>
      </c>
      <c r="AW165" s="16" t="s">
        <v>33</v>
      </c>
      <c r="AX165" s="16" t="s">
        <v>72</v>
      </c>
      <c r="AY165" s="276" t="s">
        <v>196</v>
      </c>
    </row>
    <row r="166" s="13" customFormat="1">
      <c r="A166" s="13"/>
      <c r="B166" s="233"/>
      <c r="C166" s="234"/>
      <c r="D166" s="235" t="s">
        <v>208</v>
      </c>
      <c r="E166" s="236" t="s">
        <v>19</v>
      </c>
      <c r="F166" s="237" t="s">
        <v>3360</v>
      </c>
      <c r="G166" s="234"/>
      <c r="H166" s="236" t="s">
        <v>19</v>
      </c>
      <c r="I166" s="238"/>
      <c r="J166" s="234"/>
      <c r="K166" s="234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208</v>
      </c>
      <c r="AU166" s="243" t="s">
        <v>81</v>
      </c>
      <c r="AV166" s="13" t="s">
        <v>79</v>
      </c>
      <c r="AW166" s="13" t="s">
        <v>33</v>
      </c>
      <c r="AX166" s="13" t="s">
        <v>72</v>
      </c>
      <c r="AY166" s="243" t="s">
        <v>196</v>
      </c>
    </row>
    <row r="167" s="13" customFormat="1">
      <c r="A167" s="13"/>
      <c r="B167" s="233"/>
      <c r="C167" s="234"/>
      <c r="D167" s="235" t="s">
        <v>208</v>
      </c>
      <c r="E167" s="236" t="s">
        <v>19</v>
      </c>
      <c r="F167" s="237" t="s">
        <v>3346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208</v>
      </c>
      <c r="AU167" s="243" t="s">
        <v>81</v>
      </c>
      <c r="AV167" s="13" t="s">
        <v>79</v>
      </c>
      <c r="AW167" s="13" t="s">
        <v>33</v>
      </c>
      <c r="AX167" s="13" t="s">
        <v>72</v>
      </c>
      <c r="AY167" s="243" t="s">
        <v>196</v>
      </c>
    </row>
    <row r="168" s="13" customFormat="1">
      <c r="A168" s="13"/>
      <c r="B168" s="233"/>
      <c r="C168" s="234"/>
      <c r="D168" s="235" t="s">
        <v>208</v>
      </c>
      <c r="E168" s="236" t="s">
        <v>19</v>
      </c>
      <c r="F168" s="237" t="s">
        <v>3369</v>
      </c>
      <c r="G168" s="234"/>
      <c r="H168" s="236" t="s">
        <v>19</v>
      </c>
      <c r="I168" s="238"/>
      <c r="J168" s="234"/>
      <c r="K168" s="234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208</v>
      </c>
      <c r="AU168" s="243" t="s">
        <v>81</v>
      </c>
      <c r="AV168" s="13" t="s">
        <v>79</v>
      </c>
      <c r="AW168" s="13" t="s">
        <v>33</v>
      </c>
      <c r="AX168" s="13" t="s">
        <v>72</v>
      </c>
      <c r="AY168" s="243" t="s">
        <v>196</v>
      </c>
    </row>
    <row r="169" s="14" customFormat="1">
      <c r="A169" s="14"/>
      <c r="B169" s="244"/>
      <c r="C169" s="245"/>
      <c r="D169" s="235" t="s">
        <v>208</v>
      </c>
      <c r="E169" s="246" t="s">
        <v>19</v>
      </c>
      <c r="F169" s="247" t="s">
        <v>1099</v>
      </c>
      <c r="G169" s="245"/>
      <c r="H169" s="248">
        <v>90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4" t="s">
        <v>208</v>
      </c>
      <c r="AU169" s="254" t="s">
        <v>81</v>
      </c>
      <c r="AV169" s="14" t="s">
        <v>81</v>
      </c>
      <c r="AW169" s="14" t="s">
        <v>33</v>
      </c>
      <c r="AX169" s="14" t="s">
        <v>72</v>
      </c>
      <c r="AY169" s="254" t="s">
        <v>196</v>
      </c>
    </row>
    <row r="170" s="16" customFormat="1">
      <c r="A170" s="16"/>
      <c r="B170" s="266"/>
      <c r="C170" s="267"/>
      <c r="D170" s="235" t="s">
        <v>208</v>
      </c>
      <c r="E170" s="268" t="s">
        <v>19</v>
      </c>
      <c r="F170" s="269" t="s">
        <v>269</v>
      </c>
      <c r="G170" s="267"/>
      <c r="H170" s="270">
        <v>90</v>
      </c>
      <c r="I170" s="271"/>
      <c r="J170" s="267"/>
      <c r="K170" s="267"/>
      <c r="L170" s="272"/>
      <c r="M170" s="273"/>
      <c r="N170" s="274"/>
      <c r="O170" s="274"/>
      <c r="P170" s="274"/>
      <c r="Q170" s="274"/>
      <c r="R170" s="274"/>
      <c r="S170" s="274"/>
      <c r="T170" s="275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276" t="s">
        <v>208</v>
      </c>
      <c r="AU170" s="276" t="s">
        <v>81</v>
      </c>
      <c r="AV170" s="16" t="s">
        <v>226</v>
      </c>
      <c r="AW170" s="16" t="s">
        <v>33</v>
      </c>
      <c r="AX170" s="16" t="s">
        <v>72</v>
      </c>
      <c r="AY170" s="276" t="s">
        <v>196</v>
      </c>
    </row>
    <row r="171" s="13" customFormat="1">
      <c r="A171" s="13"/>
      <c r="B171" s="233"/>
      <c r="C171" s="234"/>
      <c r="D171" s="235" t="s">
        <v>208</v>
      </c>
      <c r="E171" s="236" t="s">
        <v>19</v>
      </c>
      <c r="F171" s="237" t="s">
        <v>3347</v>
      </c>
      <c r="G171" s="234"/>
      <c r="H171" s="236" t="s">
        <v>19</v>
      </c>
      <c r="I171" s="238"/>
      <c r="J171" s="234"/>
      <c r="K171" s="234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208</v>
      </c>
      <c r="AU171" s="243" t="s">
        <v>81</v>
      </c>
      <c r="AV171" s="13" t="s">
        <v>79</v>
      </c>
      <c r="AW171" s="13" t="s">
        <v>33</v>
      </c>
      <c r="AX171" s="13" t="s">
        <v>72</v>
      </c>
      <c r="AY171" s="243" t="s">
        <v>196</v>
      </c>
    </row>
    <row r="172" s="13" customFormat="1">
      <c r="A172" s="13"/>
      <c r="B172" s="233"/>
      <c r="C172" s="234"/>
      <c r="D172" s="235" t="s">
        <v>208</v>
      </c>
      <c r="E172" s="236" t="s">
        <v>19</v>
      </c>
      <c r="F172" s="237" t="s">
        <v>3349</v>
      </c>
      <c r="G172" s="234"/>
      <c r="H172" s="236" t="s">
        <v>19</v>
      </c>
      <c r="I172" s="238"/>
      <c r="J172" s="234"/>
      <c r="K172" s="234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208</v>
      </c>
      <c r="AU172" s="243" t="s">
        <v>81</v>
      </c>
      <c r="AV172" s="13" t="s">
        <v>79</v>
      </c>
      <c r="AW172" s="13" t="s">
        <v>33</v>
      </c>
      <c r="AX172" s="13" t="s">
        <v>72</v>
      </c>
      <c r="AY172" s="243" t="s">
        <v>196</v>
      </c>
    </row>
    <row r="173" s="13" customFormat="1">
      <c r="A173" s="13"/>
      <c r="B173" s="233"/>
      <c r="C173" s="234"/>
      <c r="D173" s="235" t="s">
        <v>208</v>
      </c>
      <c r="E173" s="236" t="s">
        <v>19</v>
      </c>
      <c r="F173" s="237" t="s">
        <v>3369</v>
      </c>
      <c r="G173" s="234"/>
      <c r="H173" s="236" t="s">
        <v>19</v>
      </c>
      <c r="I173" s="238"/>
      <c r="J173" s="234"/>
      <c r="K173" s="234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208</v>
      </c>
      <c r="AU173" s="243" t="s">
        <v>81</v>
      </c>
      <c r="AV173" s="13" t="s">
        <v>79</v>
      </c>
      <c r="AW173" s="13" t="s">
        <v>33</v>
      </c>
      <c r="AX173" s="13" t="s">
        <v>72</v>
      </c>
      <c r="AY173" s="243" t="s">
        <v>196</v>
      </c>
    </row>
    <row r="174" s="14" customFormat="1">
      <c r="A174" s="14"/>
      <c r="B174" s="244"/>
      <c r="C174" s="245"/>
      <c r="D174" s="235" t="s">
        <v>208</v>
      </c>
      <c r="E174" s="246" t="s">
        <v>19</v>
      </c>
      <c r="F174" s="247" t="s">
        <v>361</v>
      </c>
      <c r="G174" s="245"/>
      <c r="H174" s="248">
        <v>20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208</v>
      </c>
      <c r="AU174" s="254" t="s">
        <v>81</v>
      </c>
      <c r="AV174" s="14" t="s">
        <v>81</v>
      </c>
      <c r="AW174" s="14" t="s">
        <v>33</v>
      </c>
      <c r="AX174" s="14" t="s">
        <v>72</v>
      </c>
      <c r="AY174" s="254" t="s">
        <v>196</v>
      </c>
    </row>
    <row r="175" s="16" customFormat="1">
      <c r="A175" s="16"/>
      <c r="B175" s="266"/>
      <c r="C175" s="267"/>
      <c r="D175" s="235" t="s">
        <v>208</v>
      </c>
      <c r="E175" s="268" t="s">
        <v>19</v>
      </c>
      <c r="F175" s="269" t="s">
        <v>269</v>
      </c>
      <c r="G175" s="267"/>
      <c r="H175" s="270">
        <v>20</v>
      </c>
      <c r="I175" s="271"/>
      <c r="J175" s="267"/>
      <c r="K175" s="267"/>
      <c r="L175" s="272"/>
      <c r="M175" s="273"/>
      <c r="N175" s="274"/>
      <c r="O175" s="274"/>
      <c r="P175" s="274"/>
      <c r="Q175" s="274"/>
      <c r="R175" s="274"/>
      <c r="S175" s="274"/>
      <c r="T175" s="275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T175" s="276" t="s">
        <v>208</v>
      </c>
      <c r="AU175" s="276" t="s">
        <v>81</v>
      </c>
      <c r="AV175" s="16" t="s">
        <v>226</v>
      </c>
      <c r="AW175" s="16" t="s">
        <v>33</v>
      </c>
      <c r="AX175" s="16" t="s">
        <v>72</v>
      </c>
      <c r="AY175" s="276" t="s">
        <v>196</v>
      </c>
    </row>
    <row r="176" s="13" customFormat="1">
      <c r="A176" s="13"/>
      <c r="B176" s="233"/>
      <c r="C176" s="234"/>
      <c r="D176" s="235" t="s">
        <v>208</v>
      </c>
      <c r="E176" s="236" t="s">
        <v>19</v>
      </c>
      <c r="F176" s="237" t="s">
        <v>3363</v>
      </c>
      <c r="G176" s="234"/>
      <c r="H176" s="236" t="s">
        <v>19</v>
      </c>
      <c r="I176" s="238"/>
      <c r="J176" s="234"/>
      <c r="K176" s="234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208</v>
      </c>
      <c r="AU176" s="243" t="s">
        <v>81</v>
      </c>
      <c r="AV176" s="13" t="s">
        <v>79</v>
      </c>
      <c r="AW176" s="13" t="s">
        <v>33</v>
      </c>
      <c r="AX176" s="13" t="s">
        <v>72</v>
      </c>
      <c r="AY176" s="243" t="s">
        <v>196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3352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3" customFormat="1">
      <c r="A178" s="13"/>
      <c r="B178" s="233"/>
      <c r="C178" s="234"/>
      <c r="D178" s="235" t="s">
        <v>208</v>
      </c>
      <c r="E178" s="236" t="s">
        <v>19</v>
      </c>
      <c r="F178" s="237" t="s">
        <v>3369</v>
      </c>
      <c r="G178" s="234"/>
      <c r="H178" s="236" t="s">
        <v>19</v>
      </c>
      <c r="I178" s="238"/>
      <c r="J178" s="234"/>
      <c r="K178" s="234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208</v>
      </c>
      <c r="AU178" s="243" t="s">
        <v>81</v>
      </c>
      <c r="AV178" s="13" t="s">
        <v>79</v>
      </c>
      <c r="AW178" s="13" t="s">
        <v>33</v>
      </c>
      <c r="AX178" s="13" t="s">
        <v>72</v>
      </c>
      <c r="AY178" s="243" t="s">
        <v>196</v>
      </c>
    </row>
    <row r="179" s="14" customFormat="1">
      <c r="A179" s="14"/>
      <c r="B179" s="244"/>
      <c r="C179" s="245"/>
      <c r="D179" s="235" t="s">
        <v>208</v>
      </c>
      <c r="E179" s="246" t="s">
        <v>19</v>
      </c>
      <c r="F179" s="247" t="s">
        <v>1099</v>
      </c>
      <c r="G179" s="245"/>
      <c r="H179" s="248">
        <v>90</v>
      </c>
      <c r="I179" s="249"/>
      <c r="J179" s="245"/>
      <c r="K179" s="245"/>
      <c r="L179" s="250"/>
      <c r="M179" s="251"/>
      <c r="N179" s="252"/>
      <c r="O179" s="252"/>
      <c r="P179" s="252"/>
      <c r="Q179" s="252"/>
      <c r="R179" s="252"/>
      <c r="S179" s="252"/>
      <c r="T179" s="25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4" t="s">
        <v>208</v>
      </c>
      <c r="AU179" s="254" t="s">
        <v>81</v>
      </c>
      <c r="AV179" s="14" t="s">
        <v>81</v>
      </c>
      <c r="AW179" s="14" t="s">
        <v>33</v>
      </c>
      <c r="AX179" s="14" t="s">
        <v>72</v>
      </c>
      <c r="AY179" s="254" t="s">
        <v>196</v>
      </c>
    </row>
    <row r="180" s="16" customFormat="1">
      <c r="A180" s="16"/>
      <c r="B180" s="266"/>
      <c r="C180" s="267"/>
      <c r="D180" s="235" t="s">
        <v>208</v>
      </c>
      <c r="E180" s="268" t="s">
        <v>19</v>
      </c>
      <c r="F180" s="269" t="s">
        <v>269</v>
      </c>
      <c r="G180" s="267"/>
      <c r="H180" s="270">
        <v>90</v>
      </c>
      <c r="I180" s="271"/>
      <c r="J180" s="267"/>
      <c r="K180" s="267"/>
      <c r="L180" s="272"/>
      <c r="M180" s="273"/>
      <c r="N180" s="274"/>
      <c r="O180" s="274"/>
      <c r="P180" s="274"/>
      <c r="Q180" s="274"/>
      <c r="R180" s="274"/>
      <c r="S180" s="274"/>
      <c r="T180" s="275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T180" s="276" t="s">
        <v>208</v>
      </c>
      <c r="AU180" s="276" t="s">
        <v>81</v>
      </c>
      <c r="AV180" s="16" t="s">
        <v>226</v>
      </c>
      <c r="AW180" s="16" t="s">
        <v>33</v>
      </c>
      <c r="AX180" s="16" t="s">
        <v>72</v>
      </c>
      <c r="AY180" s="276" t="s">
        <v>196</v>
      </c>
    </row>
    <row r="181" s="15" customFormat="1">
      <c r="A181" s="15"/>
      <c r="B181" s="255"/>
      <c r="C181" s="256"/>
      <c r="D181" s="235" t="s">
        <v>208</v>
      </c>
      <c r="E181" s="257" t="s">
        <v>19</v>
      </c>
      <c r="F181" s="258" t="s">
        <v>219</v>
      </c>
      <c r="G181" s="256"/>
      <c r="H181" s="259">
        <v>420</v>
      </c>
      <c r="I181" s="260"/>
      <c r="J181" s="256"/>
      <c r="K181" s="256"/>
      <c r="L181" s="261"/>
      <c r="M181" s="262"/>
      <c r="N181" s="263"/>
      <c r="O181" s="263"/>
      <c r="P181" s="263"/>
      <c r="Q181" s="263"/>
      <c r="R181" s="263"/>
      <c r="S181" s="263"/>
      <c r="T181" s="264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5" t="s">
        <v>208</v>
      </c>
      <c r="AU181" s="265" t="s">
        <v>81</v>
      </c>
      <c r="AV181" s="15" t="s">
        <v>204</v>
      </c>
      <c r="AW181" s="15" t="s">
        <v>33</v>
      </c>
      <c r="AX181" s="15" t="s">
        <v>79</v>
      </c>
      <c r="AY181" s="265" t="s">
        <v>196</v>
      </c>
    </row>
    <row r="182" s="2" customFormat="1" ht="21.75" customHeight="1">
      <c r="A182" s="41"/>
      <c r="B182" s="42"/>
      <c r="C182" s="215" t="s">
        <v>204</v>
      </c>
      <c r="D182" s="215" t="s">
        <v>199</v>
      </c>
      <c r="E182" s="216" t="s">
        <v>3371</v>
      </c>
      <c r="F182" s="217" t="s">
        <v>3372</v>
      </c>
      <c r="G182" s="218" t="s">
        <v>943</v>
      </c>
      <c r="H182" s="219">
        <v>4243</v>
      </c>
      <c r="I182" s="220"/>
      <c r="J182" s="221">
        <f>ROUND(I182*H182,2)</f>
        <v>0</v>
      </c>
      <c r="K182" s="217" t="s">
        <v>203</v>
      </c>
      <c r="L182" s="47"/>
      <c r="M182" s="222" t="s">
        <v>19</v>
      </c>
      <c r="N182" s="223" t="s">
        <v>43</v>
      </c>
      <c r="O182" s="87"/>
      <c r="P182" s="224">
        <f>O182*H182</f>
        <v>0</v>
      </c>
      <c r="Q182" s="224">
        <v>0</v>
      </c>
      <c r="R182" s="224">
        <f>Q182*H182</f>
        <v>0</v>
      </c>
      <c r="S182" s="224">
        <v>0</v>
      </c>
      <c r="T182" s="225">
        <f>S182*H182</f>
        <v>0</v>
      </c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R182" s="226" t="s">
        <v>204</v>
      </c>
      <c r="AT182" s="226" t="s">
        <v>199</v>
      </c>
      <c r="AU182" s="226" t="s">
        <v>81</v>
      </c>
      <c r="AY182" s="20" t="s">
        <v>196</v>
      </c>
      <c r="BE182" s="227">
        <f>IF(N182="základní",J182,0)</f>
        <v>0</v>
      </c>
      <c r="BF182" s="227">
        <f>IF(N182="snížená",J182,0)</f>
        <v>0</v>
      </c>
      <c r="BG182" s="227">
        <f>IF(N182="zákl. přenesená",J182,0)</f>
        <v>0</v>
      </c>
      <c r="BH182" s="227">
        <f>IF(N182="sníž. přenesená",J182,0)</f>
        <v>0</v>
      </c>
      <c r="BI182" s="227">
        <f>IF(N182="nulová",J182,0)</f>
        <v>0</v>
      </c>
      <c r="BJ182" s="20" t="s">
        <v>79</v>
      </c>
      <c r="BK182" s="227">
        <f>ROUND(I182*H182,2)</f>
        <v>0</v>
      </c>
      <c r="BL182" s="20" t="s">
        <v>204</v>
      </c>
      <c r="BM182" s="226" t="s">
        <v>3373</v>
      </c>
    </row>
    <row r="183" s="2" customFormat="1">
      <c r="A183" s="41"/>
      <c r="B183" s="42"/>
      <c r="C183" s="43"/>
      <c r="D183" s="228" t="s">
        <v>206</v>
      </c>
      <c r="E183" s="43"/>
      <c r="F183" s="229" t="s">
        <v>3374</v>
      </c>
      <c r="G183" s="43"/>
      <c r="H183" s="43"/>
      <c r="I183" s="230"/>
      <c r="J183" s="43"/>
      <c r="K183" s="43"/>
      <c r="L183" s="47"/>
      <c r="M183" s="231"/>
      <c r="N183" s="232"/>
      <c r="O183" s="87"/>
      <c r="P183" s="87"/>
      <c r="Q183" s="87"/>
      <c r="R183" s="87"/>
      <c r="S183" s="87"/>
      <c r="T183" s="88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T183" s="20" t="s">
        <v>206</v>
      </c>
      <c r="AU183" s="20" t="s">
        <v>81</v>
      </c>
    </row>
    <row r="184" s="13" customFormat="1">
      <c r="A184" s="13"/>
      <c r="B184" s="233"/>
      <c r="C184" s="234"/>
      <c r="D184" s="235" t="s">
        <v>208</v>
      </c>
      <c r="E184" s="236" t="s">
        <v>19</v>
      </c>
      <c r="F184" s="237" t="s">
        <v>3339</v>
      </c>
      <c r="G184" s="234"/>
      <c r="H184" s="236" t="s">
        <v>19</v>
      </c>
      <c r="I184" s="238"/>
      <c r="J184" s="234"/>
      <c r="K184" s="234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208</v>
      </c>
      <c r="AU184" s="243" t="s">
        <v>81</v>
      </c>
      <c r="AV184" s="13" t="s">
        <v>79</v>
      </c>
      <c r="AW184" s="13" t="s">
        <v>33</v>
      </c>
      <c r="AX184" s="13" t="s">
        <v>72</v>
      </c>
      <c r="AY184" s="243" t="s">
        <v>196</v>
      </c>
    </row>
    <row r="185" s="13" customFormat="1">
      <c r="A185" s="13"/>
      <c r="B185" s="233"/>
      <c r="C185" s="234"/>
      <c r="D185" s="235" t="s">
        <v>208</v>
      </c>
      <c r="E185" s="236" t="s">
        <v>19</v>
      </c>
      <c r="F185" s="237" t="s">
        <v>3357</v>
      </c>
      <c r="G185" s="234"/>
      <c r="H185" s="236" t="s">
        <v>19</v>
      </c>
      <c r="I185" s="238"/>
      <c r="J185" s="234"/>
      <c r="K185" s="234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208</v>
      </c>
      <c r="AU185" s="243" t="s">
        <v>81</v>
      </c>
      <c r="AV185" s="13" t="s">
        <v>79</v>
      </c>
      <c r="AW185" s="13" t="s">
        <v>33</v>
      </c>
      <c r="AX185" s="13" t="s">
        <v>72</v>
      </c>
      <c r="AY185" s="243" t="s">
        <v>196</v>
      </c>
    </row>
    <row r="186" s="14" customFormat="1">
      <c r="A186" s="14"/>
      <c r="B186" s="244"/>
      <c r="C186" s="245"/>
      <c r="D186" s="235" t="s">
        <v>208</v>
      </c>
      <c r="E186" s="246" t="s">
        <v>19</v>
      </c>
      <c r="F186" s="247" t="s">
        <v>3358</v>
      </c>
      <c r="G186" s="245"/>
      <c r="H186" s="248">
        <v>400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208</v>
      </c>
      <c r="AU186" s="254" t="s">
        <v>81</v>
      </c>
      <c r="AV186" s="14" t="s">
        <v>81</v>
      </c>
      <c r="AW186" s="14" t="s">
        <v>33</v>
      </c>
      <c r="AX186" s="14" t="s">
        <v>72</v>
      </c>
      <c r="AY186" s="254" t="s">
        <v>196</v>
      </c>
    </row>
    <row r="187" s="13" customFormat="1">
      <c r="A187" s="13"/>
      <c r="B187" s="233"/>
      <c r="C187" s="234"/>
      <c r="D187" s="235" t="s">
        <v>208</v>
      </c>
      <c r="E187" s="236" t="s">
        <v>19</v>
      </c>
      <c r="F187" s="237" t="s">
        <v>3340</v>
      </c>
      <c r="G187" s="234"/>
      <c r="H187" s="236" t="s">
        <v>19</v>
      </c>
      <c r="I187" s="238"/>
      <c r="J187" s="234"/>
      <c r="K187" s="234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208</v>
      </c>
      <c r="AU187" s="243" t="s">
        <v>81</v>
      </c>
      <c r="AV187" s="13" t="s">
        <v>79</v>
      </c>
      <c r="AW187" s="13" t="s">
        <v>33</v>
      </c>
      <c r="AX187" s="13" t="s">
        <v>72</v>
      </c>
      <c r="AY187" s="243" t="s">
        <v>196</v>
      </c>
    </row>
    <row r="188" s="13" customFormat="1">
      <c r="A188" s="13"/>
      <c r="B188" s="233"/>
      <c r="C188" s="234"/>
      <c r="D188" s="235" t="s">
        <v>208</v>
      </c>
      <c r="E188" s="236" t="s">
        <v>19</v>
      </c>
      <c r="F188" s="237" t="s">
        <v>3357</v>
      </c>
      <c r="G188" s="234"/>
      <c r="H188" s="236" t="s">
        <v>19</v>
      </c>
      <c r="I188" s="238"/>
      <c r="J188" s="234"/>
      <c r="K188" s="234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208</v>
      </c>
      <c r="AU188" s="243" t="s">
        <v>81</v>
      </c>
      <c r="AV188" s="13" t="s">
        <v>79</v>
      </c>
      <c r="AW188" s="13" t="s">
        <v>33</v>
      </c>
      <c r="AX188" s="13" t="s">
        <v>72</v>
      </c>
      <c r="AY188" s="243" t="s">
        <v>196</v>
      </c>
    </row>
    <row r="189" s="14" customFormat="1">
      <c r="A189" s="14"/>
      <c r="B189" s="244"/>
      <c r="C189" s="245"/>
      <c r="D189" s="235" t="s">
        <v>208</v>
      </c>
      <c r="E189" s="246" t="s">
        <v>19</v>
      </c>
      <c r="F189" s="247" t="s">
        <v>3359</v>
      </c>
      <c r="G189" s="245"/>
      <c r="H189" s="248">
        <v>1800</v>
      </c>
      <c r="I189" s="249"/>
      <c r="J189" s="245"/>
      <c r="K189" s="245"/>
      <c r="L189" s="250"/>
      <c r="M189" s="251"/>
      <c r="N189" s="252"/>
      <c r="O189" s="252"/>
      <c r="P189" s="252"/>
      <c r="Q189" s="252"/>
      <c r="R189" s="252"/>
      <c r="S189" s="252"/>
      <c r="T189" s="25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4" t="s">
        <v>208</v>
      </c>
      <c r="AU189" s="254" t="s">
        <v>81</v>
      </c>
      <c r="AV189" s="14" t="s">
        <v>81</v>
      </c>
      <c r="AW189" s="14" t="s">
        <v>33</v>
      </c>
      <c r="AX189" s="14" t="s">
        <v>72</v>
      </c>
      <c r="AY189" s="254" t="s">
        <v>196</v>
      </c>
    </row>
    <row r="190" s="13" customFormat="1">
      <c r="A190" s="13"/>
      <c r="B190" s="233"/>
      <c r="C190" s="234"/>
      <c r="D190" s="235" t="s">
        <v>208</v>
      </c>
      <c r="E190" s="236" t="s">
        <v>19</v>
      </c>
      <c r="F190" s="237" t="s">
        <v>3342</v>
      </c>
      <c r="G190" s="234"/>
      <c r="H190" s="236" t="s">
        <v>19</v>
      </c>
      <c r="I190" s="238"/>
      <c r="J190" s="234"/>
      <c r="K190" s="234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208</v>
      </c>
      <c r="AU190" s="243" t="s">
        <v>81</v>
      </c>
      <c r="AV190" s="13" t="s">
        <v>79</v>
      </c>
      <c r="AW190" s="13" t="s">
        <v>33</v>
      </c>
      <c r="AX190" s="13" t="s">
        <v>72</v>
      </c>
      <c r="AY190" s="243" t="s">
        <v>196</v>
      </c>
    </row>
    <row r="191" s="13" customFormat="1">
      <c r="A191" s="13"/>
      <c r="B191" s="233"/>
      <c r="C191" s="234"/>
      <c r="D191" s="235" t="s">
        <v>208</v>
      </c>
      <c r="E191" s="236" t="s">
        <v>19</v>
      </c>
      <c r="F191" s="237" t="s">
        <v>3357</v>
      </c>
      <c r="G191" s="234"/>
      <c r="H191" s="236" t="s">
        <v>19</v>
      </c>
      <c r="I191" s="238"/>
      <c r="J191" s="234"/>
      <c r="K191" s="234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208</v>
      </c>
      <c r="AU191" s="243" t="s">
        <v>81</v>
      </c>
      <c r="AV191" s="13" t="s">
        <v>79</v>
      </c>
      <c r="AW191" s="13" t="s">
        <v>33</v>
      </c>
      <c r="AX191" s="13" t="s">
        <v>72</v>
      </c>
      <c r="AY191" s="243" t="s">
        <v>196</v>
      </c>
    </row>
    <row r="192" s="14" customFormat="1">
      <c r="A192" s="14"/>
      <c r="B192" s="244"/>
      <c r="C192" s="245"/>
      <c r="D192" s="235" t="s">
        <v>208</v>
      </c>
      <c r="E192" s="246" t="s">
        <v>19</v>
      </c>
      <c r="F192" s="247" t="s">
        <v>7</v>
      </c>
      <c r="G192" s="245"/>
      <c r="H192" s="248">
        <v>21</v>
      </c>
      <c r="I192" s="249"/>
      <c r="J192" s="245"/>
      <c r="K192" s="245"/>
      <c r="L192" s="250"/>
      <c r="M192" s="251"/>
      <c r="N192" s="252"/>
      <c r="O192" s="252"/>
      <c r="P192" s="252"/>
      <c r="Q192" s="252"/>
      <c r="R192" s="252"/>
      <c r="S192" s="252"/>
      <c r="T192" s="253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4" t="s">
        <v>208</v>
      </c>
      <c r="AU192" s="254" t="s">
        <v>81</v>
      </c>
      <c r="AV192" s="14" t="s">
        <v>81</v>
      </c>
      <c r="AW192" s="14" t="s">
        <v>33</v>
      </c>
      <c r="AX192" s="14" t="s">
        <v>72</v>
      </c>
      <c r="AY192" s="254" t="s">
        <v>196</v>
      </c>
    </row>
    <row r="193" s="16" customFormat="1">
      <c r="A193" s="16"/>
      <c r="B193" s="266"/>
      <c r="C193" s="267"/>
      <c r="D193" s="235" t="s">
        <v>208</v>
      </c>
      <c r="E193" s="268" t="s">
        <v>19</v>
      </c>
      <c r="F193" s="269" t="s">
        <v>269</v>
      </c>
      <c r="G193" s="267"/>
      <c r="H193" s="270">
        <v>2221</v>
      </c>
      <c r="I193" s="271"/>
      <c r="J193" s="267"/>
      <c r="K193" s="267"/>
      <c r="L193" s="272"/>
      <c r="M193" s="273"/>
      <c r="N193" s="274"/>
      <c r="O193" s="274"/>
      <c r="P193" s="274"/>
      <c r="Q193" s="274"/>
      <c r="R193" s="274"/>
      <c r="S193" s="274"/>
      <c r="T193" s="275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76" t="s">
        <v>208</v>
      </c>
      <c r="AU193" s="276" t="s">
        <v>81</v>
      </c>
      <c r="AV193" s="16" t="s">
        <v>226</v>
      </c>
      <c r="AW193" s="16" t="s">
        <v>33</v>
      </c>
      <c r="AX193" s="16" t="s">
        <v>72</v>
      </c>
      <c r="AY193" s="276" t="s">
        <v>196</v>
      </c>
    </row>
    <row r="194" s="13" customFormat="1">
      <c r="A194" s="13"/>
      <c r="B194" s="233"/>
      <c r="C194" s="234"/>
      <c r="D194" s="235" t="s">
        <v>208</v>
      </c>
      <c r="E194" s="236" t="s">
        <v>19</v>
      </c>
      <c r="F194" s="237" t="s">
        <v>3360</v>
      </c>
      <c r="G194" s="234"/>
      <c r="H194" s="236" t="s">
        <v>19</v>
      </c>
      <c r="I194" s="238"/>
      <c r="J194" s="234"/>
      <c r="K194" s="234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208</v>
      </c>
      <c r="AU194" s="243" t="s">
        <v>81</v>
      </c>
      <c r="AV194" s="13" t="s">
        <v>79</v>
      </c>
      <c r="AW194" s="13" t="s">
        <v>33</v>
      </c>
      <c r="AX194" s="13" t="s">
        <v>72</v>
      </c>
      <c r="AY194" s="243" t="s">
        <v>196</v>
      </c>
    </row>
    <row r="195" s="13" customFormat="1">
      <c r="A195" s="13"/>
      <c r="B195" s="233"/>
      <c r="C195" s="234"/>
      <c r="D195" s="235" t="s">
        <v>208</v>
      </c>
      <c r="E195" s="236" t="s">
        <v>19</v>
      </c>
      <c r="F195" s="237" t="s">
        <v>3346</v>
      </c>
      <c r="G195" s="234"/>
      <c r="H195" s="236" t="s">
        <v>19</v>
      </c>
      <c r="I195" s="238"/>
      <c r="J195" s="234"/>
      <c r="K195" s="234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208</v>
      </c>
      <c r="AU195" s="243" t="s">
        <v>81</v>
      </c>
      <c r="AV195" s="13" t="s">
        <v>79</v>
      </c>
      <c r="AW195" s="13" t="s">
        <v>33</v>
      </c>
      <c r="AX195" s="13" t="s">
        <v>72</v>
      </c>
      <c r="AY195" s="243" t="s">
        <v>196</v>
      </c>
    </row>
    <row r="196" s="13" customFormat="1">
      <c r="A196" s="13"/>
      <c r="B196" s="233"/>
      <c r="C196" s="234"/>
      <c r="D196" s="235" t="s">
        <v>208</v>
      </c>
      <c r="E196" s="236" t="s">
        <v>19</v>
      </c>
      <c r="F196" s="237" t="s">
        <v>3357</v>
      </c>
      <c r="G196" s="234"/>
      <c r="H196" s="236" t="s">
        <v>19</v>
      </c>
      <c r="I196" s="238"/>
      <c r="J196" s="234"/>
      <c r="K196" s="234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208</v>
      </c>
      <c r="AU196" s="243" t="s">
        <v>81</v>
      </c>
      <c r="AV196" s="13" t="s">
        <v>79</v>
      </c>
      <c r="AW196" s="13" t="s">
        <v>33</v>
      </c>
      <c r="AX196" s="13" t="s">
        <v>72</v>
      </c>
      <c r="AY196" s="243" t="s">
        <v>196</v>
      </c>
    </row>
    <row r="197" s="14" customFormat="1">
      <c r="A197" s="14"/>
      <c r="B197" s="244"/>
      <c r="C197" s="245"/>
      <c r="D197" s="235" t="s">
        <v>208</v>
      </c>
      <c r="E197" s="246" t="s">
        <v>19</v>
      </c>
      <c r="F197" s="247" t="s">
        <v>3361</v>
      </c>
      <c r="G197" s="245"/>
      <c r="H197" s="248">
        <v>915</v>
      </c>
      <c r="I197" s="249"/>
      <c r="J197" s="245"/>
      <c r="K197" s="245"/>
      <c r="L197" s="250"/>
      <c r="M197" s="251"/>
      <c r="N197" s="252"/>
      <c r="O197" s="252"/>
      <c r="P197" s="252"/>
      <c r="Q197" s="252"/>
      <c r="R197" s="252"/>
      <c r="S197" s="252"/>
      <c r="T197" s="25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4" t="s">
        <v>208</v>
      </c>
      <c r="AU197" s="254" t="s">
        <v>81</v>
      </c>
      <c r="AV197" s="14" t="s">
        <v>81</v>
      </c>
      <c r="AW197" s="14" t="s">
        <v>33</v>
      </c>
      <c r="AX197" s="14" t="s">
        <v>72</v>
      </c>
      <c r="AY197" s="254" t="s">
        <v>196</v>
      </c>
    </row>
    <row r="198" s="13" customFormat="1">
      <c r="A198" s="13"/>
      <c r="B198" s="233"/>
      <c r="C198" s="234"/>
      <c r="D198" s="235" t="s">
        <v>208</v>
      </c>
      <c r="E198" s="236" t="s">
        <v>19</v>
      </c>
      <c r="F198" s="237" t="s">
        <v>3347</v>
      </c>
      <c r="G198" s="234"/>
      <c r="H198" s="236" t="s">
        <v>19</v>
      </c>
      <c r="I198" s="238"/>
      <c r="J198" s="234"/>
      <c r="K198" s="234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208</v>
      </c>
      <c r="AU198" s="243" t="s">
        <v>81</v>
      </c>
      <c r="AV198" s="13" t="s">
        <v>79</v>
      </c>
      <c r="AW198" s="13" t="s">
        <v>33</v>
      </c>
      <c r="AX198" s="13" t="s">
        <v>72</v>
      </c>
      <c r="AY198" s="243" t="s">
        <v>196</v>
      </c>
    </row>
    <row r="199" s="13" customFormat="1">
      <c r="A199" s="13"/>
      <c r="B199" s="233"/>
      <c r="C199" s="234"/>
      <c r="D199" s="235" t="s">
        <v>208</v>
      </c>
      <c r="E199" s="236" t="s">
        <v>19</v>
      </c>
      <c r="F199" s="237" t="s">
        <v>3349</v>
      </c>
      <c r="G199" s="234"/>
      <c r="H199" s="236" t="s">
        <v>19</v>
      </c>
      <c r="I199" s="238"/>
      <c r="J199" s="234"/>
      <c r="K199" s="234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208</v>
      </c>
      <c r="AU199" s="243" t="s">
        <v>81</v>
      </c>
      <c r="AV199" s="13" t="s">
        <v>79</v>
      </c>
      <c r="AW199" s="13" t="s">
        <v>33</v>
      </c>
      <c r="AX199" s="13" t="s">
        <v>72</v>
      </c>
      <c r="AY199" s="243" t="s">
        <v>196</v>
      </c>
    </row>
    <row r="200" s="13" customFormat="1">
      <c r="A200" s="13"/>
      <c r="B200" s="233"/>
      <c r="C200" s="234"/>
      <c r="D200" s="235" t="s">
        <v>208</v>
      </c>
      <c r="E200" s="236" t="s">
        <v>19</v>
      </c>
      <c r="F200" s="237" t="s">
        <v>3357</v>
      </c>
      <c r="G200" s="234"/>
      <c r="H200" s="236" t="s">
        <v>19</v>
      </c>
      <c r="I200" s="238"/>
      <c r="J200" s="234"/>
      <c r="K200" s="234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208</v>
      </c>
      <c r="AU200" s="243" t="s">
        <v>81</v>
      </c>
      <c r="AV200" s="13" t="s">
        <v>79</v>
      </c>
      <c r="AW200" s="13" t="s">
        <v>33</v>
      </c>
      <c r="AX200" s="13" t="s">
        <v>72</v>
      </c>
      <c r="AY200" s="243" t="s">
        <v>196</v>
      </c>
    </row>
    <row r="201" s="14" customFormat="1">
      <c r="A201" s="14"/>
      <c r="B201" s="244"/>
      <c r="C201" s="245"/>
      <c r="D201" s="235" t="s">
        <v>208</v>
      </c>
      <c r="E201" s="246" t="s">
        <v>19</v>
      </c>
      <c r="F201" s="247" t="s">
        <v>3362</v>
      </c>
      <c r="G201" s="245"/>
      <c r="H201" s="248">
        <v>217</v>
      </c>
      <c r="I201" s="249"/>
      <c r="J201" s="245"/>
      <c r="K201" s="245"/>
      <c r="L201" s="250"/>
      <c r="M201" s="251"/>
      <c r="N201" s="252"/>
      <c r="O201" s="252"/>
      <c r="P201" s="252"/>
      <c r="Q201" s="252"/>
      <c r="R201" s="252"/>
      <c r="S201" s="252"/>
      <c r="T201" s="25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4" t="s">
        <v>208</v>
      </c>
      <c r="AU201" s="254" t="s">
        <v>81</v>
      </c>
      <c r="AV201" s="14" t="s">
        <v>81</v>
      </c>
      <c r="AW201" s="14" t="s">
        <v>33</v>
      </c>
      <c r="AX201" s="14" t="s">
        <v>72</v>
      </c>
      <c r="AY201" s="254" t="s">
        <v>196</v>
      </c>
    </row>
    <row r="202" s="13" customFormat="1">
      <c r="A202" s="13"/>
      <c r="B202" s="233"/>
      <c r="C202" s="234"/>
      <c r="D202" s="235" t="s">
        <v>208</v>
      </c>
      <c r="E202" s="236" t="s">
        <v>19</v>
      </c>
      <c r="F202" s="237" t="s">
        <v>3363</v>
      </c>
      <c r="G202" s="234"/>
      <c r="H202" s="236" t="s">
        <v>19</v>
      </c>
      <c r="I202" s="238"/>
      <c r="J202" s="234"/>
      <c r="K202" s="234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208</v>
      </c>
      <c r="AU202" s="243" t="s">
        <v>81</v>
      </c>
      <c r="AV202" s="13" t="s">
        <v>79</v>
      </c>
      <c r="AW202" s="13" t="s">
        <v>33</v>
      </c>
      <c r="AX202" s="13" t="s">
        <v>72</v>
      </c>
      <c r="AY202" s="243" t="s">
        <v>196</v>
      </c>
    </row>
    <row r="203" s="13" customFormat="1">
      <c r="A203" s="13"/>
      <c r="B203" s="233"/>
      <c r="C203" s="234"/>
      <c r="D203" s="235" t="s">
        <v>208</v>
      </c>
      <c r="E203" s="236" t="s">
        <v>19</v>
      </c>
      <c r="F203" s="237" t="s">
        <v>3352</v>
      </c>
      <c r="G203" s="234"/>
      <c r="H203" s="236" t="s">
        <v>19</v>
      </c>
      <c r="I203" s="238"/>
      <c r="J203" s="234"/>
      <c r="K203" s="234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208</v>
      </c>
      <c r="AU203" s="243" t="s">
        <v>81</v>
      </c>
      <c r="AV203" s="13" t="s">
        <v>79</v>
      </c>
      <c r="AW203" s="13" t="s">
        <v>33</v>
      </c>
      <c r="AX203" s="13" t="s">
        <v>72</v>
      </c>
      <c r="AY203" s="243" t="s">
        <v>196</v>
      </c>
    </row>
    <row r="204" s="13" customFormat="1">
      <c r="A204" s="13"/>
      <c r="B204" s="233"/>
      <c r="C204" s="234"/>
      <c r="D204" s="235" t="s">
        <v>208</v>
      </c>
      <c r="E204" s="236" t="s">
        <v>19</v>
      </c>
      <c r="F204" s="237" t="s">
        <v>3357</v>
      </c>
      <c r="G204" s="234"/>
      <c r="H204" s="236" t="s">
        <v>19</v>
      </c>
      <c r="I204" s="238"/>
      <c r="J204" s="234"/>
      <c r="K204" s="234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208</v>
      </c>
      <c r="AU204" s="243" t="s">
        <v>81</v>
      </c>
      <c r="AV204" s="13" t="s">
        <v>79</v>
      </c>
      <c r="AW204" s="13" t="s">
        <v>33</v>
      </c>
      <c r="AX204" s="13" t="s">
        <v>72</v>
      </c>
      <c r="AY204" s="243" t="s">
        <v>196</v>
      </c>
    </row>
    <row r="205" s="14" customFormat="1">
      <c r="A205" s="14"/>
      <c r="B205" s="244"/>
      <c r="C205" s="245"/>
      <c r="D205" s="235" t="s">
        <v>208</v>
      </c>
      <c r="E205" s="246" t="s">
        <v>19</v>
      </c>
      <c r="F205" s="247" t="s">
        <v>3364</v>
      </c>
      <c r="G205" s="245"/>
      <c r="H205" s="248">
        <v>890</v>
      </c>
      <c r="I205" s="249"/>
      <c r="J205" s="245"/>
      <c r="K205" s="245"/>
      <c r="L205" s="250"/>
      <c r="M205" s="251"/>
      <c r="N205" s="252"/>
      <c r="O205" s="252"/>
      <c r="P205" s="252"/>
      <c r="Q205" s="252"/>
      <c r="R205" s="252"/>
      <c r="S205" s="252"/>
      <c r="T205" s="253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4" t="s">
        <v>208</v>
      </c>
      <c r="AU205" s="254" t="s">
        <v>81</v>
      </c>
      <c r="AV205" s="14" t="s">
        <v>81</v>
      </c>
      <c r="AW205" s="14" t="s">
        <v>33</v>
      </c>
      <c r="AX205" s="14" t="s">
        <v>72</v>
      </c>
      <c r="AY205" s="254" t="s">
        <v>196</v>
      </c>
    </row>
    <row r="206" s="16" customFormat="1">
      <c r="A206" s="16"/>
      <c r="B206" s="266"/>
      <c r="C206" s="267"/>
      <c r="D206" s="235" t="s">
        <v>208</v>
      </c>
      <c r="E206" s="268" t="s">
        <v>19</v>
      </c>
      <c r="F206" s="269" t="s">
        <v>269</v>
      </c>
      <c r="G206" s="267"/>
      <c r="H206" s="270">
        <v>2022</v>
      </c>
      <c r="I206" s="271"/>
      <c r="J206" s="267"/>
      <c r="K206" s="267"/>
      <c r="L206" s="272"/>
      <c r="M206" s="273"/>
      <c r="N206" s="274"/>
      <c r="O206" s="274"/>
      <c r="P206" s="274"/>
      <c r="Q206" s="274"/>
      <c r="R206" s="274"/>
      <c r="S206" s="274"/>
      <c r="T206" s="275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T206" s="276" t="s">
        <v>208</v>
      </c>
      <c r="AU206" s="276" t="s">
        <v>81</v>
      </c>
      <c r="AV206" s="16" t="s">
        <v>226</v>
      </c>
      <c r="AW206" s="16" t="s">
        <v>33</v>
      </c>
      <c r="AX206" s="16" t="s">
        <v>72</v>
      </c>
      <c r="AY206" s="276" t="s">
        <v>196</v>
      </c>
    </row>
    <row r="207" s="15" customFormat="1">
      <c r="A207" s="15"/>
      <c r="B207" s="255"/>
      <c r="C207" s="256"/>
      <c r="D207" s="235" t="s">
        <v>208</v>
      </c>
      <c r="E207" s="257" t="s">
        <v>19</v>
      </c>
      <c r="F207" s="258" t="s">
        <v>219</v>
      </c>
      <c r="G207" s="256"/>
      <c r="H207" s="259">
        <v>4243</v>
      </c>
      <c r="I207" s="260"/>
      <c r="J207" s="256"/>
      <c r="K207" s="256"/>
      <c r="L207" s="261"/>
      <c r="M207" s="262"/>
      <c r="N207" s="263"/>
      <c r="O207" s="263"/>
      <c r="P207" s="263"/>
      <c r="Q207" s="263"/>
      <c r="R207" s="263"/>
      <c r="S207" s="263"/>
      <c r="T207" s="264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5" t="s">
        <v>208</v>
      </c>
      <c r="AU207" s="265" t="s">
        <v>81</v>
      </c>
      <c r="AV207" s="15" t="s">
        <v>204</v>
      </c>
      <c r="AW207" s="15" t="s">
        <v>33</v>
      </c>
      <c r="AX207" s="15" t="s">
        <v>79</v>
      </c>
      <c r="AY207" s="265" t="s">
        <v>196</v>
      </c>
    </row>
    <row r="208" s="2" customFormat="1" ht="16.5" customHeight="1">
      <c r="A208" s="41"/>
      <c r="B208" s="42"/>
      <c r="C208" s="280" t="s">
        <v>241</v>
      </c>
      <c r="D208" s="280" t="s">
        <v>407</v>
      </c>
      <c r="E208" s="281" t="s">
        <v>3122</v>
      </c>
      <c r="F208" s="282" t="s">
        <v>3375</v>
      </c>
      <c r="G208" s="283" t="s">
        <v>847</v>
      </c>
      <c r="H208" s="284">
        <v>4243</v>
      </c>
      <c r="I208" s="285"/>
      <c r="J208" s="286">
        <f>ROUND(I208*H208,2)</f>
        <v>0</v>
      </c>
      <c r="K208" s="282" t="s">
        <v>19</v>
      </c>
      <c r="L208" s="287"/>
      <c r="M208" s="288" t="s">
        <v>19</v>
      </c>
      <c r="N208" s="289" t="s">
        <v>43</v>
      </c>
      <c r="O208" s="87"/>
      <c r="P208" s="224">
        <f>O208*H208</f>
        <v>0</v>
      </c>
      <c r="Q208" s="224">
        <v>0.00029999999999999997</v>
      </c>
      <c r="R208" s="224">
        <f>Q208*H208</f>
        <v>1.2728999999999999</v>
      </c>
      <c r="S208" s="224">
        <v>0</v>
      </c>
      <c r="T208" s="225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6" t="s">
        <v>284</v>
      </c>
      <c r="AT208" s="226" t="s">
        <v>407</v>
      </c>
      <c r="AU208" s="226" t="s">
        <v>81</v>
      </c>
      <c r="AY208" s="20" t="s">
        <v>196</v>
      </c>
      <c r="BE208" s="227">
        <f>IF(N208="základní",J208,0)</f>
        <v>0</v>
      </c>
      <c r="BF208" s="227">
        <f>IF(N208="snížená",J208,0)</f>
        <v>0</v>
      </c>
      <c r="BG208" s="227">
        <f>IF(N208="zákl. přenesená",J208,0)</f>
        <v>0</v>
      </c>
      <c r="BH208" s="227">
        <f>IF(N208="sníž. přenesená",J208,0)</f>
        <v>0</v>
      </c>
      <c r="BI208" s="227">
        <f>IF(N208="nulová",J208,0)</f>
        <v>0</v>
      </c>
      <c r="BJ208" s="20" t="s">
        <v>79</v>
      </c>
      <c r="BK208" s="227">
        <f>ROUND(I208*H208,2)</f>
        <v>0</v>
      </c>
      <c r="BL208" s="20" t="s">
        <v>204</v>
      </c>
      <c r="BM208" s="226" t="s">
        <v>3376</v>
      </c>
    </row>
    <row r="209" s="13" customFormat="1">
      <c r="A209" s="13"/>
      <c r="B209" s="233"/>
      <c r="C209" s="234"/>
      <c r="D209" s="235" t="s">
        <v>208</v>
      </c>
      <c r="E209" s="236" t="s">
        <v>19</v>
      </c>
      <c r="F209" s="237" t="s">
        <v>3375</v>
      </c>
      <c r="G209" s="234"/>
      <c r="H209" s="236" t="s">
        <v>19</v>
      </c>
      <c r="I209" s="238"/>
      <c r="J209" s="234"/>
      <c r="K209" s="234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208</v>
      </c>
      <c r="AU209" s="243" t="s">
        <v>81</v>
      </c>
      <c r="AV209" s="13" t="s">
        <v>79</v>
      </c>
      <c r="AW209" s="13" t="s">
        <v>33</v>
      </c>
      <c r="AX209" s="13" t="s">
        <v>72</v>
      </c>
      <c r="AY209" s="243" t="s">
        <v>196</v>
      </c>
    </row>
    <row r="210" s="13" customFormat="1">
      <c r="A210" s="13"/>
      <c r="B210" s="233"/>
      <c r="C210" s="234"/>
      <c r="D210" s="235" t="s">
        <v>208</v>
      </c>
      <c r="E210" s="236" t="s">
        <v>19</v>
      </c>
      <c r="F210" s="237" t="s">
        <v>3339</v>
      </c>
      <c r="G210" s="234"/>
      <c r="H210" s="236" t="s">
        <v>19</v>
      </c>
      <c r="I210" s="238"/>
      <c r="J210" s="234"/>
      <c r="K210" s="234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208</v>
      </c>
      <c r="AU210" s="243" t="s">
        <v>81</v>
      </c>
      <c r="AV210" s="13" t="s">
        <v>79</v>
      </c>
      <c r="AW210" s="13" t="s">
        <v>33</v>
      </c>
      <c r="AX210" s="13" t="s">
        <v>72</v>
      </c>
      <c r="AY210" s="243" t="s">
        <v>196</v>
      </c>
    </row>
    <row r="211" s="13" customFormat="1">
      <c r="A211" s="13"/>
      <c r="B211" s="233"/>
      <c r="C211" s="234"/>
      <c r="D211" s="235" t="s">
        <v>208</v>
      </c>
      <c r="E211" s="236" t="s">
        <v>19</v>
      </c>
      <c r="F211" s="237" t="s">
        <v>3357</v>
      </c>
      <c r="G211" s="234"/>
      <c r="H211" s="236" t="s">
        <v>19</v>
      </c>
      <c r="I211" s="238"/>
      <c r="J211" s="234"/>
      <c r="K211" s="234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208</v>
      </c>
      <c r="AU211" s="243" t="s">
        <v>81</v>
      </c>
      <c r="AV211" s="13" t="s">
        <v>79</v>
      </c>
      <c r="AW211" s="13" t="s">
        <v>33</v>
      </c>
      <c r="AX211" s="13" t="s">
        <v>72</v>
      </c>
      <c r="AY211" s="243" t="s">
        <v>196</v>
      </c>
    </row>
    <row r="212" s="14" customFormat="1">
      <c r="A212" s="14"/>
      <c r="B212" s="244"/>
      <c r="C212" s="245"/>
      <c r="D212" s="235" t="s">
        <v>208</v>
      </c>
      <c r="E212" s="246" t="s">
        <v>19</v>
      </c>
      <c r="F212" s="247" t="s">
        <v>3358</v>
      </c>
      <c r="G212" s="245"/>
      <c r="H212" s="248">
        <v>400</v>
      </c>
      <c r="I212" s="249"/>
      <c r="J212" s="245"/>
      <c r="K212" s="245"/>
      <c r="L212" s="250"/>
      <c r="M212" s="251"/>
      <c r="N212" s="252"/>
      <c r="O212" s="252"/>
      <c r="P212" s="252"/>
      <c r="Q212" s="252"/>
      <c r="R212" s="252"/>
      <c r="S212" s="252"/>
      <c r="T212" s="253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4" t="s">
        <v>208</v>
      </c>
      <c r="AU212" s="254" t="s">
        <v>81</v>
      </c>
      <c r="AV212" s="14" t="s">
        <v>81</v>
      </c>
      <c r="AW212" s="14" t="s">
        <v>33</v>
      </c>
      <c r="AX212" s="14" t="s">
        <v>72</v>
      </c>
      <c r="AY212" s="254" t="s">
        <v>196</v>
      </c>
    </row>
    <row r="213" s="13" customFormat="1">
      <c r="A213" s="13"/>
      <c r="B213" s="233"/>
      <c r="C213" s="234"/>
      <c r="D213" s="235" t="s">
        <v>208</v>
      </c>
      <c r="E213" s="236" t="s">
        <v>19</v>
      </c>
      <c r="F213" s="237" t="s">
        <v>3340</v>
      </c>
      <c r="G213" s="234"/>
      <c r="H213" s="236" t="s">
        <v>19</v>
      </c>
      <c r="I213" s="238"/>
      <c r="J213" s="234"/>
      <c r="K213" s="234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208</v>
      </c>
      <c r="AU213" s="243" t="s">
        <v>81</v>
      </c>
      <c r="AV213" s="13" t="s">
        <v>79</v>
      </c>
      <c r="AW213" s="13" t="s">
        <v>33</v>
      </c>
      <c r="AX213" s="13" t="s">
        <v>72</v>
      </c>
      <c r="AY213" s="243" t="s">
        <v>196</v>
      </c>
    </row>
    <row r="214" s="13" customFormat="1">
      <c r="A214" s="13"/>
      <c r="B214" s="233"/>
      <c r="C214" s="234"/>
      <c r="D214" s="235" t="s">
        <v>208</v>
      </c>
      <c r="E214" s="236" t="s">
        <v>19</v>
      </c>
      <c r="F214" s="237" t="s">
        <v>3357</v>
      </c>
      <c r="G214" s="234"/>
      <c r="H214" s="236" t="s">
        <v>19</v>
      </c>
      <c r="I214" s="238"/>
      <c r="J214" s="234"/>
      <c r="K214" s="234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208</v>
      </c>
      <c r="AU214" s="243" t="s">
        <v>81</v>
      </c>
      <c r="AV214" s="13" t="s">
        <v>79</v>
      </c>
      <c r="AW214" s="13" t="s">
        <v>33</v>
      </c>
      <c r="AX214" s="13" t="s">
        <v>72</v>
      </c>
      <c r="AY214" s="243" t="s">
        <v>196</v>
      </c>
    </row>
    <row r="215" s="14" customFormat="1">
      <c r="A215" s="14"/>
      <c r="B215" s="244"/>
      <c r="C215" s="245"/>
      <c r="D215" s="235" t="s">
        <v>208</v>
      </c>
      <c r="E215" s="246" t="s">
        <v>19</v>
      </c>
      <c r="F215" s="247" t="s">
        <v>3359</v>
      </c>
      <c r="G215" s="245"/>
      <c r="H215" s="248">
        <v>1800</v>
      </c>
      <c r="I215" s="249"/>
      <c r="J215" s="245"/>
      <c r="K215" s="245"/>
      <c r="L215" s="250"/>
      <c r="M215" s="251"/>
      <c r="N215" s="252"/>
      <c r="O215" s="252"/>
      <c r="P215" s="252"/>
      <c r="Q215" s="252"/>
      <c r="R215" s="252"/>
      <c r="S215" s="252"/>
      <c r="T215" s="253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4" t="s">
        <v>208</v>
      </c>
      <c r="AU215" s="254" t="s">
        <v>81</v>
      </c>
      <c r="AV215" s="14" t="s">
        <v>81</v>
      </c>
      <c r="AW215" s="14" t="s">
        <v>33</v>
      </c>
      <c r="AX215" s="14" t="s">
        <v>72</v>
      </c>
      <c r="AY215" s="254" t="s">
        <v>196</v>
      </c>
    </row>
    <row r="216" s="13" customFormat="1">
      <c r="A216" s="13"/>
      <c r="B216" s="233"/>
      <c r="C216" s="234"/>
      <c r="D216" s="235" t="s">
        <v>208</v>
      </c>
      <c r="E216" s="236" t="s">
        <v>19</v>
      </c>
      <c r="F216" s="237" t="s">
        <v>3342</v>
      </c>
      <c r="G216" s="234"/>
      <c r="H216" s="236" t="s">
        <v>19</v>
      </c>
      <c r="I216" s="238"/>
      <c r="J216" s="234"/>
      <c r="K216" s="234"/>
      <c r="L216" s="239"/>
      <c r="M216" s="240"/>
      <c r="N216" s="241"/>
      <c r="O216" s="241"/>
      <c r="P216" s="241"/>
      <c r="Q216" s="241"/>
      <c r="R216" s="241"/>
      <c r="S216" s="241"/>
      <c r="T216" s="24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3" t="s">
        <v>208</v>
      </c>
      <c r="AU216" s="243" t="s">
        <v>81</v>
      </c>
      <c r="AV216" s="13" t="s">
        <v>79</v>
      </c>
      <c r="AW216" s="13" t="s">
        <v>33</v>
      </c>
      <c r="AX216" s="13" t="s">
        <v>72</v>
      </c>
      <c r="AY216" s="243" t="s">
        <v>196</v>
      </c>
    </row>
    <row r="217" s="13" customFormat="1">
      <c r="A217" s="13"/>
      <c r="B217" s="233"/>
      <c r="C217" s="234"/>
      <c r="D217" s="235" t="s">
        <v>208</v>
      </c>
      <c r="E217" s="236" t="s">
        <v>19</v>
      </c>
      <c r="F217" s="237" t="s">
        <v>3357</v>
      </c>
      <c r="G217" s="234"/>
      <c r="H217" s="236" t="s">
        <v>19</v>
      </c>
      <c r="I217" s="238"/>
      <c r="J217" s="234"/>
      <c r="K217" s="234"/>
      <c r="L217" s="239"/>
      <c r="M217" s="240"/>
      <c r="N217" s="241"/>
      <c r="O217" s="241"/>
      <c r="P217" s="241"/>
      <c r="Q217" s="241"/>
      <c r="R217" s="241"/>
      <c r="S217" s="241"/>
      <c r="T217" s="24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3" t="s">
        <v>208</v>
      </c>
      <c r="AU217" s="243" t="s">
        <v>81</v>
      </c>
      <c r="AV217" s="13" t="s">
        <v>79</v>
      </c>
      <c r="AW217" s="13" t="s">
        <v>33</v>
      </c>
      <c r="AX217" s="13" t="s">
        <v>72</v>
      </c>
      <c r="AY217" s="243" t="s">
        <v>196</v>
      </c>
    </row>
    <row r="218" s="14" customFormat="1">
      <c r="A218" s="14"/>
      <c r="B218" s="244"/>
      <c r="C218" s="245"/>
      <c r="D218" s="235" t="s">
        <v>208</v>
      </c>
      <c r="E218" s="246" t="s">
        <v>19</v>
      </c>
      <c r="F218" s="247" t="s">
        <v>7</v>
      </c>
      <c r="G218" s="245"/>
      <c r="H218" s="248">
        <v>21</v>
      </c>
      <c r="I218" s="249"/>
      <c r="J218" s="245"/>
      <c r="K218" s="245"/>
      <c r="L218" s="250"/>
      <c r="M218" s="251"/>
      <c r="N218" s="252"/>
      <c r="O218" s="252"/>
      <c r="P218" s="252"/>
      <c r="Q218" s="252"/>
      <c r="R218" s="252"/>
      <c r="S218" s="252"/>
      <c r="T218" s="253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4" t="s">
        <v>208</v>
      </c>
      <c r="AU218" s="254" t="s">
        <v>81</v>
      </c>
      <c r="AV218" s="14" t="s">
        <v>81</v>
      </c>
      <c r="AW218" s="14" t="s">
        <v>33</v>
      </c>
      <c r="AX218" s="14" t="s">
        <v>72</v>
      </c>
      <c r="AY218" s="254" t="s">
        <v>196</v>
      </c>
    </row>
    <row r="219" s="16" customFormat="1">
      <c r="A219" s="16"/>
      <c r="B219" s="266"/>
      <c r="C219" s="267"/>
      <c r="D219" s="235" t="s">
        <v>208</v>
      </c>
      <c r="E219" s="268" t="s">
        <v>19</v>
      </c>
      <c r="F219" s="269" t="s">
        <v>269</v>
      </c>
      <c r="G219" s="267"/>
      <c r="H219" s="270">
        <v>2221</v>
      </c>
      <c r="I219" s="271"/>
      <c r="J219" s="267"/>
      <c r="K219" s="267"/>
      <c r="L219" s="272"/>
      <c r="M219" s="273"/>
      <c r="N219" s="274"/>
      <c r="O219" s="274"/>
      <c r="P219" s="274"/>
      <c r="Q219" s="274"/>
      <c r="R219" s="274"/>
      <c r="S219" s="274"/>
      <c r="T219" s="275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76" t="s">
        <v>208</v>
      </c>
      <c r="AU219" s="276" t="s">
        <v>81</v>
      </c>
      <c r="AV219" s="16" t="s">
        <v>226</v>
      </c>
      <c r="AW219" s="16" t="s">
        <v>33</v>
      </c>
      <c r="AX219" s="16" t="s">
        <v>72</v>
      </c>
      <c r="AY219" s="276" t="s">
        <v>196</v>
      </c>
    </row>
    <row r="220" s="13" customFormat="1">
      <c r="A220" s="13"/>
      <c r="B220" s="233"/>
      <c r="C220" s="234"/>
      <c r="D220" s="235" t="s">
        <v>208</v>
      </c>
      <c r="E220" s="236" t="s">
        <v>19</v>
      </c>
      <c r="F220" s="237" t="s">
        <v>3360</v>
      </c>
      <c r="G220" s="234"/>
      <c r="H220" s="236" t="s">
        <v>19</v>
      </c>
      <c r="I220" s="238"/>
      <c r="J220" s="234"/>
      <c r="K220" s="234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208</v>
      </c>
      <c r="AU220" s="243" t="s">
        <v>81</v>
      </c>
      <c r="AV220" s="13" t="s">
        <v>79</v>
      </c>
      <c r="AW220" s="13" t="s">
        <v>33</v>
      </c>
      <c r="AX220" s="13" t="s">
        <v>72</v>
      </c>
      <c r="AY220" s="243" t="s">
        <v>196</v>
      </c>
    </row>
    <row r="221" s="13" customFormat="1">
      <c r="A221" s="13"/>
      <c r="B221" s="233"/>
      <c r="C221" s="234"/>
      <c r="D221" s="235" t="s">
        <v>208</v>
      </c>
      <c r="E221" s="236" t="s">
        <v>19</v>
      </c>
      <c r="F221" s="237" t="s">
        <v>3346</v>
      </c>
      <c r="G221" s="234"/>
      <c r="H221" s="236" t="s">
        <v>19</v>
      </c>
      <c r="I221" s="238"/>
      <c r="J221" s="234"/>
      <c r="K221" s="234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208</v>
      </c>
      <c r="AU221" s="243" t="s">
        <v>81</v>
      </c>
      <c r="AV221" s="13" t="s">
        <v>79</v>
      </c>
      <c r="AW221" s="13" t="s">
        <v>33</v>
      </c>
      <c r="AX221" s="13" t="s">
        <v>72</v>
      </c>
      <c r="AY221" s="243" t="s">
        <v>196</v>
      </c>
    </row>
    <row r="222" s="13" customFormat="1">
      <c r="A222" s="13"/>
      <c r="B222" s="233"/>
      <c r="C222" s="234"/>
      <c r="D222" s="235" t="s">
        <v>208</v>
      </c>
      <c r="E222" s="236" t="s">
        <v>19</v>
      </c>
      <c r="F222" s="237" t="s">
        <v>3357</v>
      </c>
      <c r="G222" s="234"/>
      <c r="H222" s="236" t="s">
        <v>19</v>
      </c>
      <c r="I222" s="238"/>
      <c r="J222" s="234"/>
      <c r="K222" s="234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208</v>
      </c>
      <c r="AU222" s="243" t="s">
        <v>81</v>
      </c>
      <c r="AV222" s="13" t="s">
        <v>79</v>
      </c>
      <c r="AW222" s="13" t="s">
        <v>33</v>
      </c>
      <c r="AX222" s="13" t="s">
        <v>72</v>
      </c>
      <c r="AY222" s="243" t="s">
        <v>196</v>
      </c>
    </row>
    <row r="223" s="14" customFormat="1">
      <c r="A223" s="14"/>
      <c r="B223" s="244"/>
      <c r="C223" s="245"/>
      <c r="D223" s="235" t="s">
        <v>208</v>
      </c>
      <c r="E223" s="246" t="s">
        <v>19</v>
      </c>
      <c r="F223" s="247" t="s">
        <v>3361</v>
      </c>
      <c r="G223" s="245"/>
      <c r="H223" s="248">
        <v>915</v>
      </c>
      <c r="I223" s="249"/>
      <c r="J223" s="245"/>
      <c r="K223" s="245"/>
      <c r="L223" s="250"/>
      <c r="M223" s="251"/>
      <c r="N223" s="252"/>
      <c r="O223" s="252"/>
      <c r="P223" s="252"/>
      <c r="Q223" s="252"/>
      <c r="R223" s="252"/>
      <c r="S223" s="252"/>
      <c r="T223" s="253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4" t="s">
        <v>208</v>
      </c>
      <c r="AU223" s="254" t="s">
        <v>81</v>
      </c>
      <c r="AV223" s="14" t="s">
        <v>81</v>
      </c>
      <c r="AW223" s="14" t="s">
        <v>33</v>
      </c>
      <c r="AX223" s="14" t="s">
        <v>72</v>
      </c>
      <c r="AY223" s="254" t="s">
        <v>196</v>
      </c>
    </row>
    <row r="224" s="13" customFormat="1">
      <c r="A224" s="13"/>
      <c r="B224" s="233"/>
      <c r="C224" s="234"/>
      <c r="D224" s="235" t="s">
        <v>208</v>
      </c>
      <c r="E224" s="236" t="s">
        <v>19</v>
      </c>
      <c r="F224" s="237" t="s">
        <v>3347</v>
      </c>
      <c r="G224" s="234"/>
      <c r="H224" s="236" t="s">
        <v>19</v>
      </c>
      <c r="I224" s="238"/>
      <c r="J224" s="234"/>
      <c r="K224" s="234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208</v>
      </c>
      <c r="AU224" s="243" t="s">
        <v>81</v>
      </c>
      <c r="AV224" s="13" t="s">
        <v>79</v>
      </c>
      <c r="AW224" s="13" t="s">
        <v>33</v>
      </c>
      <c r="AX224" s="13" t="s">
        <v>72</v>
      </c>
      <c r="AY224" s="243" t="s">
        <v>196</v>
      </c>
    </row>
    <row r="225" s="13" customFormat="1">
      <c r="A225" s="13"/>
      <c r="B225" s="233"/>
      <c r="C225" s="234"/>
      <c r="D225" s="235" t="s">
        <v>208</v>
      </c>
      <c r="E225" s="236" t="s">
        <v>19</v>
      </c>
      <c r="F225" s="237" t="s">
        <v>3349</v>
      </c>
      <c r="G225" s="234"/>
      <c r="H225" s="236" t="s">
        <v>19</v>
      </c>
      <c r="I225" s="238"/>
      <c r="J225" s="234"/>
      <c r="K225" s="234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208</v>
      </c>
      <c r="AU225" s="243" t="s">
        <v>81</v>
      </c>
      <c r="AV225" s="13" t="s">
        <v>79</v>
      </c>
      <c r="AW225" s="13" t="s">
        <v>33</v>
      </c>
      <c r="AX225" s="13" t="s">
        <v>72</v>
      </c>
      <c r="AY225" s="243" t="s">
        <v>196</v>
      </c>
    </row>
    <row r="226" s="13" customFormat="1">
      <c r="A226" s="13"/>
      <c r="B226" s="233"/>
      <c r="C226" s="234"/>
      <c r="D226" s="235" t="s">
        <v>208</v>
      </c>
      <c r="E226" s="236" t="s">
        <v>19</v>
      </c>
      <c r="F226" s="237" t="s">
        <v>3357</v>
      </c>
      <c r="G226" s="234"/>
      <c r="H226" s="236" t="s">
        <v>19</v>
      </c>
      <c r="I226" s="238"/>
      <c r="J226" s="234"/>
      <c r="K226" s="234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208</v>
      </c>
      <c r="AU226" s="243" t="s">
        <v>81</v>
      </c>
      <c r="AV226" s="13" t="s">
        <v>79</v>
      </c>
      <c r="AW226" s="13" t="s">
        <v>33</v>
      </c>
      <c r="AX226" s="13" t="s">
        <v>72</v>
      </c>
      <c r="AY226" s="243" t="s">
        <v>196</v>
      </c>
    </row>
    <row r="227" s="14" customFormat="1">
      <c r="A227" s="14"/>
      <c r="B227" s="244"/>
      <c r="C227" s="245"/>
      <c r="D227" s="235" t="s">
        <v>208</v>
      </c>
      <c r="E227" s="246" t="s">
        <v>19</v>
      </c>
      <c r="F227" s="247" t="s">
        <v>3362</v>
      </c>
      <c r="G227" s="245"/>
      <c r="H227" s="248">
        <v>217</v>
      </c>
      <c r="I227" s="249"/>
      <c r="J227" s="245"/>
      <c r="K227" s="245"/>
      <c r="L227" s="250"/>
      <c r="M227" s="251"/>
      <c r="N227" s="252"/>
      <c r="O227" s="252"/>
      <c r="P227" s="252"/>
      <c r="Q227" s="252"/>
      <c r="R227" s="252"/>
      <c r="S227" s="252"/>
      <c r="T227" s="253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4" t="s">
        <v>208</v>
      </c>
      <c r="AU227" s="254" t="s">
        <v>81</v>
      </c>
      <c r="AV227" s="14" t="s">
        <v>81</v>
      </c>
      <c r="AW227" s="14" t="s">
        <v>33</v>
      </c>
      <c r="AX227" s="14" t="s">
        <v>72</v>
      </c>
      <c r="AY227" s="254" t="s">
        <v>196</v>
      </c>
    </row>
    <row r="228" s="13" customFormat="1">
      <c r="A228" s="13"/>
      <c r="B228" s="233"/>
      <c r="C228" s="234"/>
      <c r="D228" s="235" t="s">
        <v>208</v>
      </c>
      <c r="E228" s="236" t="s">
        <v>19</v>
      </c>
      <c r="F228" s="237" t="s">
        <v>3363</v>
      </c>
      <c r="G228" s="234"/>
      <c r="H228" s="236" t="s">
        <v>19</v>
      </c>
      <c r="I228" s="238"/>
      <c r="J228" s="234"/>
      <c r="K228" s="234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208</v>
      </c>
      <c r="AU228" s="243" t="s">
        <v>81</v>
      </c>
      <c r="AV228" s="13" t="s">
        <v>79</v>
      </c>
      <c r="AW228" s="13" t="s">
        <v>33</v>
      </c>
      <c r="AX228" s="13" t="s">
        <v>72</v>
      </c>
      <c r="AY228" s="243" t="s">
        <v>196</v>
      </c>
    </row>
    <row r="229" s="13" customFormat="1">
      <c r="A229" s="13"/>
      <c r="B229" s="233"/>
      <c r="C229" s="234"/>
      <c r="D229" s="235" t="s">
        <v>208</v>
      </c>
      <c r="E229" s="236" t="s">
        <v>19</v>
      </c>
      <c r="F229" s="237" t="s">
        <v>3352</v>
      </c>
      <c r="G229" s="234"/>
      <c r="H229" s="236" t="s">
        <v>19</v>
      </c>
      <c r="I229" s="238"/>
      <c r="J229" s="234"/>
      <c r="K229" s="234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208</v>
      </c>
      <c r="AU229" s="243" t="s">
        <v>81</v>
      </c>
      <c r="AV229" s="13" t="s">
        <v>79</v>
      </c>
      <c r="AW229" s="13" t="s">
        <v>33</v>
      </c>
      <c r="AX229" s="13" t="s">
        <v>72</v>
      </c>
      <c r="AY229" s="243" t="s">
        <v>196</v>
      </c>
    </row>
    <row r="230" s="13" customFormat="1">
      <c r="A230" s="13"/>
      <c r="B230" s="233"/>
      <c r="C230" s="234"/>
      <c r="D230" s="235" t="s">
        <v>208</v>
      </c>
      <c r="E230" s="236" t="s">
        <v>19</v>
      </c>
      <c r="F230" s="237" t="s">
        <v>3357</v>
      </c>
      <c r="G230" s="234"/>
      <c r="H230" s="236" t="s">
        <v>19</v>
      </c>
      <c r="I230" s="238"/>
      <c r="J230" s="234"/>
      <c r="K230" s="234"/>
      <c r="L230" s="239"/>
      <c r="M230" s="240"/>
      <c r="N230" s="241"/>
      <c r="O230" s="241"/>
      <c r="P230" s="241"/>
      <c r="Q230" s="241"/>
      <c r="R230" s="241"/>
      <c r="S230" s="241"/>
      <c r="T230" s="24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3" t="s">
        <v>208</v>
      </c>
      <c r="AU230" s="243" t="s">
        <v>81</v>
      </c>
      <c r="AV230" s="13" t="s">
        <v>79</v>
      </c>
      <c r="AW230" s="13" t="s">
        <v>33</v>
      </c>
      <c r="AX230" s="13" t="s">
        <v>72</v>
      </c>
      <c r="AY230" s="243" t="s">
        <v>196</v>
      </c>
    </row>
    <row r="231" s="14" customFormat="1">
      <c r="A231" s="14"/>
      <c r="B231" s="244"/>
      <c r="C231" s="245"/>
      <c r="D231" s="235" t="s">
        <v>208</v>
      </c>
      <c r="E231" s="246" t="s">
        <v>19</v>
      </c>
      <c r="F231" s="247" t="s">
        <v>3364</v>
      </c>
      <c r="G231" s="245"/>
      <c r="H231" s="248">
        <v>890</v>
      </c>
      <c r="I231" s="249"/>
      <c r="J231" s="245"/>
      <c r="K231" s="245"/>
      <c r="L231" s="250"/>
      <c r="M231" s="251"/>
      <c r="N231" s="252"/>
      <c r="O231" s="252"/>
      <c r="P231" s="252"/>
      <c r="Q231" s="252"/>
      <c r="R231" s="252"/>
      <c r="S231" s="252"/>
      <c r="T231" s="25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4" t="s">
        <v>208</v>
      </c>
      <c r="AU231" s="254" t="s">
        <v>81</v>
      </c>
      <c r="AV231" s="14" t="s">
        <v>81</v>
      </c>
      <c r="AW231" s="14" t="s">
        <v>33</v>
      </c>
      <c r="AX231" s="14" t="s">
        <v>72</v>
      </c>
      <c r="AY231" s="254" t="s">
        <v>196</v>
      </c>
    </row>
    <row r="232" s="16" customFormat="1">
      <c r="A232" s="16"/>
      <c r="B232" s="266"/>
      <c r="C232" s="267"/>
      <c r="D232" s="235" t="s">
        <v>208</v>
      </c>
      <c r="E232" s="268" t="s">
        <v>19</v>
      </c>
      <c r="F232" s="269" t="s">
        <v>269</v>
      </c>
      <c r="G232" s="267"/>
      <c r="H232" s="270">
        <v>2022</v>
      </c>
      <c r="I232" s="271"/>
      <c r="J232" s="267"/>
      <c r="K232" s="267"/>
      <c r="L232" s="272"/>
      <c r="M232" s="273"/>
      <c r="N232" s="274"/>
      <c r="O232" s="274"/>
      <c r="P232" s="274"/>
      <c r="Q232" s="274"/>
      <c r="R232" s="274"/>
      <c r="S232" s="274"/>
      <c r="T232" s="275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T232" s="276" t="s">
        <v>208</v>
      </c>
      <c r="AU232" s="276" t="s">
        <v>81</v>
      </c>
      <c r="AV232" s="16" t="s">
        <v>226</v>
      </c>
      <c r="AW232" s="16" t="s">
        <v>33</v>
      </c>
      <c r="AX232" s="16" t="s">
        <v>72</v>
      </c>
      <c r="AY232" s="276" t="s">
        <v>196</v>
      </c>
    </row>
    <row r="233" s="15" customFormat="1">
      <c r="A233" s="15"/>
      <c r="B233" s="255"/>
      <c r="C233" s="256"/>
      <c r="D233" s="235" t="s">
        <v>208</v>
      </c>
      <c r="E233" s="257" t="s">
        <v>19</v>
      </c>
      <c r="F233" s="258" t="s">
        <v>219</v>
      </c>
      <c r="G233" s="256"/>
      <c r="H233" s="259">
        <v>4243</v>
      </c>
      <c r="I233" s="260"/>
      <c r="J233" s="256"/>
      <c r="K233" s="256"/>
      <c r="L233" s="261"/>
      <c r="M233" s="262"/>
      <c r="N233" s="263"/>
      <c r="O233" s="263"/>
      <c r="P233" s="263"/>
      <c r="Q233" s="263"/>
      <c r="R233" s="263"/>
      <c r="S233" s="263"/>
      <c r="T233" s="264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5" t="s">
        <v>208</v>
      </c>
      <c r="AU233" s="265" t="s">
        <v>81</v>
      </c>
      <c r="AV233" s="15" t="s">
        <v>204</v>
      </c>
      <c r="AW233" s="15" t="s">
        <v>33</v>
      </c>
      <c r="AX233" s="15" t="s">
        <v>79</v>
      </c>
      <c r="AY233" s="265" t="s">
        <v>196</v>
      </c>
    </row>
    <row r="234" s="2" customFormat="1" ht="16.5" customHeight="1">
      <c r="A234" s="41"/>
      <c r="B234" s="42"/>
      <c r="C234" s="215" t="s">
        <v>261</v>
      </c>
      <c r="D234" s="215" t="s">
        <v>199</v>
      </c>
      <c r="E234" s="216" t="s">
        <v>3377</v>
      </c>
      <c r="F234" s="217" t="s">
        <v>3378</v>
      </c>
      <c r="G234" s="218" t="s">
        <v>943</v>
      </c>
      <c r="H234" s="219">
        <v>420</v>
      </c>
      <c r="I234" s="220"/>
      <c r="J234" s="221">
        <f>ROUND(I234*H234,2)</f>
        <v>0</v>
      </c>
      <c r="K234" s="217" t="s">
        <v>203</v>
      </c>
      <c r="L234" s="47"/>
      <c r="M234" s="222" t="s">
        <v>19</v>
      </c>
      <c r="N234" s="223" t="s">
        <v>43</v>
      </c>
      <c r="O234" s="87"/>
      <c r="P234" s="224">
        <f>O234*H234</f>
        <v>0</v>
      </c>
      <c r="Q234" s="224">
        <v>0</v>
      </c>
      <c r="R234" s="224">
        <f>Q234*H234</f>
        <v>0</v>
      </c>
      <c r="S234" s="224">
        <v>0</v>
      </c>
      <c r="T234" s="225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6" t="s">
        <v>204</v>
      </c>
      <c r="AT234" s="226" t="s">
        <v>199</v>
      </c>
      <c r="AU234" s="226" t="s">
        <v>81</v>
      </c>
      <c r="AY234" s="20" t="s">
        <v>196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20" t="s">
        <v>79</v>
      </c>
      <c r="BK234" s="227">
        <f>ROUND(I234*H234,2)</f>
        <v>0</v>
      </c>
      <c r="BL234" s="20" t="s">
        <v>204</v>
      </c>
      <c r="BM234" s="226" t="s">
        <v>3379</v>
      </c>
    </row>
    <row r="235" s="2" customFormat="1">
      <c r="A235" s="41"/>
      <c r="B235" s="42"/>
      <c r="C235" s="43"/>
      <c r="D235" s="228" t="s">
        <v>206</v>
      </c>
      <c r="E235" s="43"/>
      <c r="F235" s="229" t="s">
        <v>3380</v>
      </c>
      <c r="G235" s="43"/>
      <c r="H235" s="43"/>
      <c r="I235" s="230"/>
      <c r="J235" s="43"/>
      <c r="K235" s="43"/>
      <c r="L235" s="47"/>
      <c r="M235" s="231"/>
      <c r="N235" s="232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206</v>
      </c>
      <c r="AU235" s="20" t="s">
        <v>81</v>
      </c>
    </row>
    <row r="236" s="13" customFormat="1">
      <c r="A236" s="13"/>
      <c r="B236" s="233"/>
      <c r="C236" s="234"/>
      <c r="D236" s="235" t="s">
        <v>208</v>
      </c>
      <c r="E236" s="236" t="s">
        <v>19</v>
      </c>
      <c r="F236" s="237" t="s">
        <v>3339</v>
      </c>
      <c r="G236" s="234"/>
      <c r="H236" s="236" t="s">
        <v>19</v>
      </c>
      <c r="I236" s="238"/>
      <c r="J236" s="234"/>
      <c r="K236" s="234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208</v>
      </c>
      <c r="AU236" s="243" t="s">
        <v>81</v>
      </c>
      <c r="AV236" s="13" t="s">
        <v>79</v>
      </c>
      <c r="AW236" s="13" t="s">
        <v>33</v>
      </c>
      <c r="AX236" s="13" t="s">
        <v>72</v>
      </c>
      <c r="AY236" s="243" t="s">
        <v>196</v>
      </c>
    </row>
    <row r="237" s="13" customFormat="1">
      <c r="A237" s="13"/>
      <c r="B237" s="233"/>
      <c r="C237" s="234"/>
      <c r="D237" s="235" t="s">
        <v>208</v>
      </c>
      <c r="E237" s="236" t="s">
        <v>19</v>
      </c>
      <c r="F237" s="237" t="s">
        <v>3369</v>
      </c>
      <c r="G237" s="234"/>
      <c r="H237" s="236" t="s">
        <v>19</v>
      </c>
      <c r="I237" s="238"/>
      <c r="J237" s="234"/>
      <c r="K237" s="234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208</v>
      </c>
      <c r="AU237" s="243" t="s">
        <v>81</v>
      </c>
      <c r="AV237" s="13" t="s">
        <v>79</v>
      </c>
      <c r="AW237" s="13" t="s">
        <v>33</v>
      </c>
      <c r="AX237" s="13" t="s">
        <v>72</v>
      </c>
      <c r="AY237" s="243" t="s">
        <v>196</v>
      </c>
    </row>
    <row r="238" s="14" customFormat="1">
      <c r="A238" s="14"/>
      <c r="B238" s="244"/>
      <c r="C238" s="245"/>
      <c r="D238" s="235" t="s">
        <v>208</v>
      </c>
      <c r="E238" s="246" t="s">
        <v>19</v>
      </c>
      <c r="F238" s="247" t="s">
        <v>569</v>
      </c>
      <c r="G238" s="245"/>
      <c r="H238" s="248">
        <v>40</v>
      </c>
      <c r="I238" s="249"/>
      <c r="J238" s="245"/>
      <c r="K238" s="245"/>
      <c r="L238" s="250"/>
      <c r="M238" s="251"/>
      <c r="N238" s="252"/>
      <c r="O238" s="252"/>
      <c r="P238" s="252"/>
      <c r="Q238" s="252"/>
      <c r="R238" s="252"/>
      <c r="S238" s="252"/>
      <c r="T238" s="253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4" t="s">
        <v>208</v>
      </c>
      <c r="AU238" s="254" t="s">
        <v>81</v>
      </c>
      <c r="AV238" s="14" t="s">
        <v>81</v>
      </c>
      <c r="AW238" s="14" t="s">
        <v>33</v>
      </c>
      <c r="AX238" s="14" t="s">
        <v>72</v>
      </c>
      <c r="AY238" s="254" t="s">
        <v>196</v>
      </c>
    </row>
    <row r="239" s="16" customFormat="1">
      <c r="A239" s="16"/>
      <c r="B239" s="266"/>
      <c r="C239" s="267"/>
      <c r="D239" s="235" t="s">
        <v>208</v>
      </c>
      <c r="E239" s="268" t="s">
        <v>19</v>
      </c>
      <c r="F239" s="269" t="s">
        <v>269</v>
      </c>
      <c r="G239" s="267"/>
      <c r="H239" s="270">
        <v>40</v>
      </c>
      <c r="I239" s="271"/>
      <c r="J239" s="267"/>
      <c r="K239" s="267"/>
      <c r="L239" s="272"/>
      <c r="M239" s="273"/>
      <c r="N239" s="274"/>
      <c r="O239" s="274"/>
      <c r="P239" s="274"/>
      <c r="Q239" s="274"/>
      <c r="R239" s="274"/>
      <c r="S239" s="274"/>
      <c r="T239" s="275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T239" s="276" t="s">
        <v>208</v>
      </c>
      <c r="AU239" s="276" t="s">
        <v>81</v>
      </c>
      <c r="AV239" s="16" t="s">
        <v>226</v>
      </c>
      <c r="AW239" s="16" t="s">
        <v>33</v>
      </c>
      <c r="AX239" s="16" t="s">
        <v>72</v>
      </c>
      <c r="AY239" s="276" t="s">
        <v>196</v>
      </c>
    </row>
    <row r="240" s="13" customFormat="1">
      <c r="A240" s="13"/>
      <c r="B240" s="233"/>
      <c r="C240" s="234"/>
      <c r="D240" s="235" t="s">
        <v>208</v>
      </c>
      <c r="E240" s="236" t="s">
        <v>19</v>
      </c>
      <c r="F240" s="237" t="s">
        <v>3340</v>
      </c>
      <c r="G240" s="234"/>
      <c r="H240" s="236" t="s">
        <v>19</v>
      </c>
      <c r="I240" s="238"/>
      <c r="J240" s="234"/>
      <c r="K240" s="234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208</v>
      </c>
      <c r="AU240" s="243" t="s">
        <v>81</v>
      </c>
      <c r="AV240" s="13" t="s">
        <v>79</v>
      </c>
      <c r="AW240" s="13" t="s">
        <v>33</v>
      </c>
      <c r="AX240" s="13" t="s">
        <v>72</v>
      </c>
      <c r="AY240" s="243" t="s">
        <v>196</v>
      </c>
    </row>
    <row r="241" s="13" customFormat="1">
      <c r="A241" s="13"/>
      <c r="B241" s="233"/>
      <c r="C241" s="234"/>
      <c r="D241" s="235" t="s">
        <v>208</v>
      </c>
      <c r="E241" s="236" t="s">
        <v>19</v>
      </c>
      <c r="F241" s="237" t="s">
        <v>3369</v>
      </c>
      <c r="G241" s="234"/>
      <c r="H241" s="236" t="s">
        <v>19</v>
      </c>
      <c r="I241" s="238"/>
      <c r="J241" s="234"/>
      <c r="K241" s="234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208</v>
      </c>
      <c r="AU241" s="243" t="s">
        <v>81</v>
      </c>
      <c r="AV241" s="13" t="s">
        <v>79</v>
      </c>
      <c r="AW241" s="13" t="s">
        <v>33</v>
      </c>
      <c r="AX241" s="13" t="s">
        <v>72</v>
      </c>
      <c r="AY241" s="243" t="s">
        <v>196</v>
      </c>
    </row>
    <row r="242" s="14" customFormat="1">
      <c r="A242" s="14"/>
      <c r="B242" s="244"/>
      <c r="C242" s="245"/>
      <c r="D242" s="235" t="s">
        <v>208</v>
      </c>
      <c r="E242" s="246" t="s">
        <v>19</v>
      </c>
      <c r="F242" s="247" t="s">
        <v>3370</v>
      </c>
      <c r="G242" s="245"/>
      <c r="H242" s="248">
        <v>180</v>
      </c>
      <c r="I242" s="249"/>
      <c r="J242" s="245"/>
      <c r="K242" s="245"/>
      <c r="L242" s="250"/>
      <c r="M242" s="251"/>
      <c r="N242" s="252"/>
      <c r="O242" s="252"/>
      <c r="P242" s="252"/>
      <c r="Q242" s="252"/>
      <c r="R242" s="252"/>
      <c r="S242" s="252"/>
      <c r="T242" s="253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4" t="s">
        <v>208</v>
      </c>
      <c r="AU242" s="254" t="s">
        <v>81</v>
      </c>
      <c r="AV242" s="14" t="s">
        <v>81</v>
      </c>
      <c r="AW242" s="14" t="s">
        <v>33</v>
      </c>
      <c r="AX242" s="14" t="s">
        <v>72</v>
      </c>
      <c r="AY242" s="254" t="s">
        <v>196</v>
      </c>
    </row>
    <row r="243" s="16" customFormat="1">
      <c r="A243" s="16"/>
      <c r="B243" s="266"/>
      <c r="C243" s="267"/>
      <c r="D243" s="235" t="s">
        <v>208</v>
      </c>
      <c r="E243" s="268" t="s">
        <v>19</v>
      </c>
      <c r="F243" s="269" t="s">
        <v>269</v>
      </c>
      <c r="G243" s="267"/>
      <c r="H243" s="270">
        <v>180</v>
      </c>
      <c r="I243" s="271"/>
      <c r="J243" s="267"/>
      <c r="K243" s="267"/>
      <c r="L243" s="272"/>
      <c r="M243" s="273"/>
      <c r="N243" s="274"/>
      <c r="O243" s="274"/>
      <c r="P243" s="274"/>
      <c r="Q243" s="274"/>
      <c r="R243" s="274"/>
      <c r="S243" s="274"/>
      <c r="T243" s="275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T243" s="276" t="s">
        <v>208</v>
      </c>
      <c r="AU243" s="276" t="s">
        <v>81</v>
      </c>
      <c r="AV243" s="16" t="s">
        <v>226</v>
      </c>
      <c r="AW243" s="16" t="s">
        <v>33</v>
      </c>
      <c r="AX243" s="16" t="s">
        <v>72</v>
      </c>
      <c r="AY243" s="276" t="s">
        <v>196</v>
      </c>
    </row>
    <row r="244" s="13" customFormat="1">
      <c r="A244" s="13"/>
      <c r="B244" s="233"/>
      <c r="C244" s="234"/>
      <c r="D244" s="235" t="s">
        <v>208</v>
      </c>
      <c r="E244" s="236" t="s">
        <v>19</v>
      </c>
      <c r="F244" s="237" t="s">
        <v>3360</v>
      </c>
      <c r="G244" s="234"/>
      <c r="H244" s="236" t="s">
        <v>19</v>
      </c>
      <c r="I244" s="238"/>
      <c r="J244" s="234"/>
      <c r="K244" s="234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208</v>
      </c>
      <c r="AU244" s="243" t="s">
        <v>81</v>
      </c>
      <c r="AV244" s="13" t="s">
        <v>79</v>
      </c>
      <c r="AW244" s="13" t="s">
        <v>33</v>
      </c>
      <c r="AX244" s="13" t="s">
        <v>72</v>
      </c>
      <c r="AY244" s="243" t="s">
        <v>196</v>
      </c>
    </row>
    <row r="245" s="13" customFormat="1">
      <c r="A245" s="13"/>
      <c r="B245" s="233"/>
      <c r="C245" s="234"/>
      <c r="D245" s="235" t="s">
        <v>208</v>
      </c>
      <c r="E245" s="236" t="s">
        <v>19</v>
      </c>
      <c r="F245" s="237" t="s">
        <v>3346</v>
      </c>
      <c r="G245" s="234"/>
      <c r="H245" s="236" t="s">
        <v>19</v>
      </c>
      <c r="I245" s="238"/>
      <c r="J245" s="234"/>
      <c r="K245" s="234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208</v>
      </c>
      <c r="AU245" s="243" t="s">
        <v>81</v>
      </c>
      <c r="AV245" s="13" t="s">
        <v>79</v>
      </c>
      <c r="AW245" s="13" t="s">
        <v>33</v>
      </c>
      <c r="AX245" s="13" t="s">
        <v>72</v>
      </c>
      <c r="AY245" s="243" t="s">
        <v>196</v>
      </c>
    </row>
    <row r="246" s="13" customFormat="1">
      <c r="A246" s="13"/>
      <c r="B246" s="233"/>
      <c r="C246" s="234"/>
      <c r="D246" s="235" t="s">
        <v>208</v>
      </c>
      <c r="E246" s="236" t="s">
        <v>19</v>
      </c>
      <c r="F246" s="237" t="s">
        <v>3369</v>
      </c>
      <c r="G246" s="234"/>
      <c r="H246" s="236" t="s">
        <v>19</v>
      </c>
      <c r="I246" s="238"/>
      <c r="J246" s="234"/>
      <c r="K246" s="234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208</v>
      </c>
      <c r="AU246" s="243" t="s">
        <v>81</v>
      </c>
      <c r="AV246" s="13" t="s">
        <v>79</v>
      </c>
      <c r="AW246" s="13" t="s">
        <v>33</v>
      </c>
      <c r="AX246" s="13" t="s">
        <v>72</v>
      </c>
      <c r="AY246" s="243" t="s">
        <v>196</v>
      </c>
    </row>
    <row r="247" s="14" customFormat="1">
      <c r="A247" s="14"/>
      <c r="B247" s="244"/>
      <c r="C247" s="245"/>
      <c r="D247" s="235" t="s">
        <v>208</v>
      </c>
      <c r="E247" s="246" t="s">
        <v>19</v>
      </c>
      <c r="F247" s="247" t="s">
        <v>1099</v>
      </c>
      <c r="G247" s="245"/>
      <c r="H247" s="248">
        <v>90</v>
      </c>
      <c r="I247" s="249"/>
      <c r="J247" s="245"/>
      <c r="K247" s="245"/>
      <c r="L247" s="250"/>
      <c r="M247" s="251"/>
      <c r="N247" s="252"/>
      <c r="O247" s="252"/>
      <c r="P247" s="252"/>
      <c r="Q247" s="252"/>
      <c r="R247" s="252"/>
      <c r="S247" s="252"/>
      <c r="T247" s="25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4" t="s">
        <v>208</v>
      </c>
      <c r="AU247" s="254" t="s">
        <v>81</v>
      </c>
      <c r="AV247" s="14" t="s">
        <v>81</v>
      </c>
      <c r="AW247" s="14" t="s">
        <v>33</v>
      </c>
      <c r="AX247" s="14" t="s">
        <v>72</v>
      </c>
      <c r="AY247" s="254" t="s">
        <v>196</v>
      </c>
    </row>
    <row r="248" s="16" customFormat="1">
      <c r="A248" s="16"/>
      <c r="B248" s="266"/>
      <c r="C248" s="267"/>
      <c r="D248" s="235" t="s">
        <v>208</v>
      </c>
      <c r="E248" s="268" t="s">
        <v>19</v>
      </c>
      <c r="F248" s="269" t="s">
        <v>269</v>
      </c>
      <c r="G248" s="267"/>
      <c r="H248" s="270">
        <v>90</v>
      </c>
      <c r="I248" s="271"/>
      <c r="J248" s="267"/>
      <c r="K248" s="267"/>
      <c r="L248" s="272"/>
      <c r="M248" s="273"/>
      <c r="N248" s="274"/>
      <c r="O248" s="274"/>
      <c r="P248" s="274"/>
      <c r="Q248" s="274"/>
      <c r="R248" s="274"/>
      <c r="S248" s="274"/>
      <c r="T248" s="275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T248" s="276" t="s">
        <v>208</v>
      </c>
      <c r="AU248" s="276" t="s">
        <v>81</v>
      </c>
      <c r="AV248" s="16" t="s">
        <v>226</v>
      </c>
      <c r="AW248" s="16" t="s">
        <v>33</v>
      </c>
      <c r="AX248" s="16" t="s">
        <v>72</v>
      </c>
      <c r="AY248" s="276" t="s">
        <v>196</v>
      </c>
    </row>
    <row r="249" s="13" customFormat="1">
      <c r="A249" s="13"/>
      <c r="B249" s="233"/>
      <c r="C249" s="234"/>
      <c r="D249" s="235" t="s">
        <v>208</v>
      </c>
      <c r="E249" s="236" t="s">
        <v>19</v>
      </c>
      <c r="F249" s="237" t="s">
        <v>3347</v>
      </c>
      <c r="G249" s="234"/>
      <c r="H249" s="236" t="s">
        <v>19</v>
      </c>
      <c r="I249" s="238"/>
      <c r="J249" s="234"/>
      <c r="K249" s="234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208</v>
      </c>
      <c r="AU249" s="243" t="s">
        <v>81</v>
      </c>
      <c r="AV249" s="13" t="s">
        <v>79</v>
      </c>
      <c r="AW249" s="13" t="s">
        <v>33</v>
      </c>
      <c r="AX249" s="13" t="s">
        <v>72</v>
      </c>
      <c r="AY249" s="243" t="s">
        <v>196</v>
      </c>
    </row>
    <row r="250" s="13" customFormat="1">
      <c r="A250" s="13"/>
      <c r="B250" s="233"/>
      <c r="C250" s="234"/>
      <c r="D250" s="235" t="s">
        <v>208</v>
      </c>
      <c r="E250" s="236" t="s">
        <v>19</v>
      </c>
      <c r="F250" s="237" t="s">
        <v>3349</v>
      </c>
      <c r="G250" s="234"/>
      <c r="H250" s="236" t="s">
        <v>19</v>
      </c>
      <c r="I250" s="238"/>
      <c r="J250" s="234"/>
      <c r="K250" s="234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208</v>
      </c>
      <c r="AU250" s="243" t="s">
        <v>81</v>
      </c>
      <c r="AV250" s="13" t="s">
        <v>79</v>
      </c>
      <c r="AW250" s="13" t="s">
        <v>33</v>
      </c>
      <c r="AX250" s="13" t="s">
        <v>72</v>
      </c>
      <c r="AY250" s="243" t="s">
        <v>196</v>
      </c>
    </row>
    <row r="251" s="13" customFormat="1">
      <c r="A251" s="13"/>
      <c r="B251" s="233"/>
      <c r="C251" s="234"/>
      <c r="D251" s="235" t="s">
        <v>208</v>
      </c>
      <c r="E251" s="236" t="s">
        <v>19</v>
      </c>
      <c r="F251" s="237" t="s">
        <v>3369</v>
      </c>
      <c r="G251" s="234"/>
      <c r="H251" s="236" t="s">
        <v>19</v>
      </c>
      <c r="I251" s="238"/>
      <c r="J251" s="234"/>
      <c r="K251" s="234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208</v>
      </c>
      <c r="AU251" s="243" t="s">
        <v>81</v>
      </c>
      <c r="AV251" s="13" t="s">
        <v>79</v>
      </c>
      <c r="AW251" s="13" t="s">
        <v>33</v>
      </c>
      <c r="AX251" s="13" t="s">
        <v>72</v>
      </c>
      <c r="AY251" s="243" t="s">
        <v>196</v>
      </c>
    </row>
    <row r="252" s="14" customFormat="1">
      <c r="A252" s="14"/>
      <c r="B252" s="244"/>
      <c r="C252" s="245"/>
      <c r="D252" s="235" t="s">
        <v>208</v>
      </c>
      <c r="E252" s="246" t="s">
        <v>19</v>
      </c>
      <c r="F252" s="247" t="s">
        <v>361</v>
      </c>
      <c r="G252" s="245"/>
      <c r="H252" s="248">
        <v>20</v>
      </c>
      <c r="I252" s="249"/>
      <c r="J252" s="245"/>
      <c r="K252" s="245"/>
      <c r="L252" s="250"/>
      <c r="M252" s="251"/>
      <c r="N252" s="252"/>
      <c r="O252" s="252"/>
      <c r="P252" s="252"/>
      <c r="Q252" s="252"/>
      <c r="R252" s="252"/>
      <c r="S252" s="252"/>
      <c r="T252" s="253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4" t="s">
        <v>208</v>
      </c>
      <c r="AU252" s="254" t="s">
        <v>81</v>
      </c>
      <c r="AV252" s="14" t="s">
        <v>81</v>
      </c>
      <c r="AW252" s="14" t="s">
        <v>33</v>
      </c>
      <c r="AX252" s="14" t="s">
        <v>72</v>
      </c>
      <c r="AY252" s="254" t="s">
        <v>196</v>
      </c>
    </row>
    <row r="253" s="16" customFormat="1">
      <c r="A253" s="16"/>
      <c r="B253" s="266"/>
      <c r="C253" s="267"/>
      <c r="D253" s="235" t="s">
        <v>208</v>
      </c>
      <c r="E253" s="268" t="s">
        <v>19</v>
      </c>
      <c r="F253" s="269" t="s">
        <v>269</v>
      </c>
      <c r="G253" s="267"/>
      <c r="H253" s="270">
        <v>20</v>
      </c>
      <c r="I253" s="271"/>
      <c r="J253" s="267"/>
      <c r="K253" s="267"/>
      <c r="L253" s="272"/>
      <c r="M253" s="273"/>
      <c r="N253" s="274"/>
      <c r="O253" s="274"/>
      <c r="P253" s="274"/>
      <c r="Q253" s="274"/>
      <c r="R253" s="274"/>
      <c r="S253" s="274"/>
      <c r="T253" s="275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T253" s="276" t="s">
        <v>208</v>
      </c>
      <c r="AU253" s="276" t="s">
        <v>81</v>
      </c>
      <c r="AV253" s="16" t="s">
        <v>226</v>
      </c>
      <c r="AW253" s="16" t="s">
        <v>33</v>
      </c>
      <c r="AX253" s="16" t="s">
        <v>72</v>
      </c>
      <c r="AY253" s="276" t="s">
        <v>196</v>
      </c>
    </row>
    <row r="254" s="13" customFormat="1">
      <c r="A254" s="13"/>
      <c r="B254" s="233"/>
      <c r="C254" s="234"/>
      <c r="D254" s="235" t="s">
        <v>208</v>
      </c>
      <c r="E254" s="236" t="s">
        <v>19</v>
      </c>
      <c r="F254" s="237" t="s">
        <v>3363</v>
      </c>
      <c r="G254" s="234"/>
      <c r="H254" s="236" t="s">
        <v>19</v>
      </c>
      <c r="I254" s="238"/>
      <c r="J254" s="234"/>
      <c r="K254" s="234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208</v>
      </c>
      <c r="AU254" s="243" t="s">
        <v>81</v>
      </c>
      <c r="AV254" s="13" t="s">
        <v>79</v>
      </c>
      <c r="AW254" s="13" t="s">
        <v>33</v>
      </c>
      <c r="AX254" s="13" t="s">
        <v>72</v>
      </c>
      <c r="AY254" s="243" t="s">
        <v>196</v>
      </c>
    </row>
    <row r="255" s="13" customFormat="1">
      <c r="A255" s="13"/>
      <c r="B255" s="233"/>
      <c r="C255" s="234"/>
      <c r="D255" s="235" t="s">
        <v>208</v>
      </c>
      <c r="E255" s="236" t="s">
        <v>19</v>
      </c>
      <c r="F255" s="237" t="s">
        <v>3352</v>
      </c>
      <c r="G255" s="234"/>
      <c r="H255" s="236" t="s">
        <v>19</v>
      </c>
      <c r="I255" s="238"/>
      <c r="J255" s="234"/>
      <c r="K255" s="234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208</v>
      </c>
      <c r="AU255" s="243" t="s">
        <v>81</v>
      </c>
      <c r="AV255" s="13" t="s">
        <v>79</v>
      </c>
      <c r="AW255" s="13" t="s">
        <v>33</v>
      </c>
      <c r="AX255" s="13" t="s">
        <v>72</v>
      </c>
      <c r="AY255" s="243" t="s">
        <v>196</v>
      </c>
    </row>
    <row r="256" s="13" customFormat="1">
      <c r="A256" s="13"/>
      <c r="B256" s="233"/>
      <c r="C256" s="234"/>
      <c r="D256" s="235" t="s">
        <v>208</v>
      </c>
      <c r="E256" s="236" t="s">
        <v>19</v>
      </c>
      <c r="F256" s="237" t="s">
        <v>3369</v>
      </c>
      <c r="G256" s="234"/>
      <c r="H256" s="236" t="s">
        <v>19</v>
      </c>
      <c r="I256" s="238"/>
      <c r="J256" s="234"/>
      <c r="K256" s="234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208</v>
      </c>
      <c r="AU256" s="243" t="s">
        <v>81</v>
      </c>
      <c r="AV256" s="13" t="s">
        <v>79</v>
      </c>
      <c r="AW256" s="13" t="s">
        <v>33</v>
      </c>
      <c r="AX256" s="13" t="s">
        <v>72</v>
      </c>
      <c r="AY256" s="243" t="s">
        <v>196</v>
      </c>
    </row>
    <row r="257" s="14" customFormat="1">
      <c r="A257" s="14"/>
      <c r="B257" s="244"/>
      <c r="C257" s="245"/>
      <c r="D257" s="235" t="s">
        <v>208</v>
      </c>
      <c r="E257" s="246" t="s">
        <v>19</v>
      </c>
      <c r="F257" s="247" t="s">
        <v>1099</v>
      </c>
      <c r="G257" s="245"/>
      <c r="H257" s="248">
        <v>90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4" t="s">
        <v>208</v>
      </c>
      <c r="AU257" s="254" t="s">
        <v>81</v>
      </c>
      <c r="AV257" s="14" t="s">
        <v>81</v>
      </c>
      <c r="AW257" s="14" t="s">
        <v>33</v>
      </c>
      <c r="AX257" s="14" t="s">
        <v>72</v>
      </c>
      <c r="AY257" s="254" t="s">
        <v>196</v>
      </c>
    </row>
    <row r="258" s="16" customFormat="1">
      <c r="A258" s="16"/>
      <c r="B258" s="266"/>
      <c r="C258" s="267"/>
      <c r="D258" s="235" t="s">
        <v>208</v>
      </c>
      <c r="E258" s="268" t="s">
        <v>19</v>
      </c>
      <c r="F258" s="269" t="s">
        <v>269</v>
      </c>
      <c r="G258" s="267"/>
      <c r="H258" s="270">
        <v>90</v>
      </c>
      <c r="I258" s="271"/>
      <c r="J258" s="267"/>
      <c r="K258" s="267"/>
      <c r="L258" s="272"/>
      <c r="M258" s="273"/>
      <c r="N258" s="274"/>
      <c r="O258" s="274"/>
      <c r="P258" s="274"/>
      <c r="Q258" s="274"/>
      <c r="R258" s="274"/>
      <c r="S258" s="274"/>
      <c r="T258" s="275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T258" s="276" t="s">
        <v>208</v>
      </c>
      <c r="AU258" s="276" t="s">
        <v>81</v>
      </c>
      <c r="AV258" s="16" t="s">
        <v>226</v>
      </c>
      <c r="AW258" s="16" t="s">
        <v>33</v>
      </c>
      <c r="AX258" s="16" t="s">
        <v>72</v>
      </c>
      <c r="AY258" s="276" t="s">
        <v>196</v>
      </c>
    </row>
    <row r="259" s="15" customFormat="1">
      <c r="A259" s="15"/>
      <c r="B259" s="255"/>
      <c r="C259" s="256"/>
      <c r="D259" s="235" t="s">
        <v>208</v>
      </c>
      <c r="E259" s="257" t="s">
        <v>19</v>
      </c>
      <c r="F259" s="258" t="s">
        <v>219</v>
      </c>
      <c r="G259" s="256"/>
      <c r="H259" s="259">
        <v>420</v>
      </c>
      <c r="I259" s="260"/>
      <c r="J259" s="256"/>
      <c r="K259" s="256"/>
      <c r="L259" s="261"/>
      <c r="M259" s="262"/>
      <c r="N259" s="263"/>
      <c r="O259" s="263"/>
      <c r="P259" s="263"/>
      <c r="Q259" s="263"/>
      <c r="R259" s="263"/>
      <c r="S259" s="263"/>
      <c r="T259" s="264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5" t="s">
        <v>208</v>
      </c>
      <c r="AU259" s="265" t="s">
        <v>81</v>
      </c>
      <c r="AV259" s="15" t="s">
        <v>204</v>
      </c>
      <c r="AW259" s="15" t="s">
        <v>33</v>
      </c>
      <c r="AX259" s="15" t="s">
        <v>79</v>
      </c>
      <c r="AY259" s="265" t="s">
        <v>196</v>
      </c>
    </row>
    <row r="260" s="2" customFormat="1" ht="16.5" customHeight="1">
      <c r="A260" s="41"/>
      <c r="B260" s="42"/>
      <c r="C260" s="280" t="s">
        <v>278</v>
      </c>
      <c r="D260" s="280" t="s">
        <v>407</v>
      </c>
      <c r="E260" s="281" t="s">
        <v>3125</v>
      </c>
      <c r="F260" s="282" t="s">
        <v>3381</v>
      </c>
      <c r="G260" s="283" t="s">
        <v>847</v>
      </c>
      <c r="H260" s="284">
        <v>420</v>
      </c>
      <c r="I260" s="285"/>
      <c r="J260" s="286">
        <f>ROUND(I260*H260,2)</f>
        <v>0</v>
      </c>
      <c r="K260" s="282" t="s">
        <v>19</v>
      </c>
      <c r="L260" s="287"/>
      <c r="M260" s="288" t="s">
        <v>19</v>
      </c>
      <c r="N260" s="289" t="s">
        <v>43</v>
      </c>
      <c r="O260" s="87"/>
      <c r="P260" s="224">
        <f>O260*H260</f>
        <v>0</v>
      </c>
      <c r="Q260" s="224">
        <v>0.00014999999999999999</v>
      </c>
      <c r="R260" s="224">
        <f>Q260*H260</f>
        <v>0.063</v>
      </c>
      <c r="S260" s="224">
        <v>0</v>
      </c>
      <c r="T260" s="225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6" t="s">
        <v>284</v>
      </c>
      <c r="AT260" s="226" t="s">
        <v>407</v>
      </c>
      <c r="AU260" s="226" t="s">
        <v>81</v>
      </c>
      <c r="AY260" s="20" t="s">
        <v>196</v>
      </c>
      <c r="BE260" s="227">
        <f>IF(N260="základní",J260,0)</f>
        <v>0</v>
      </c>
      <c r="BF260" s="227">
        <f>IF(N260="snížená",J260,0)</f>
        <v>0</v>
      </c>
      <c r="BG260" s="227">
        <f>IF(N260="zákl. přenesená",J260,0)</f>
        <v>0</v>
      </c>
      <c r="BH260" s="227">
        <f>IF(N260="sníž. přenesená",J260,0)</f>
        <v>0</v>
      </c>
      <c r="BI260" s="227">
        <f>IF(N260="nulová",J260,0)</f>
        <v>0</v>
      </c>
      <c r="BJ260" s="20" t="s">
        <v>79</v>
      </c>
      <c r="BK260" s="227">
        <f>ROUND(I260*H260,2)</f>
        <v>0</v>
      </c>
      <c r="BL260" s="20" t="s">
        <v>204</v>
      </c>
      <c r="BM260" s="226" t="s">
        <v>3382</v>
      </c>
    </row>
    <row r="261" s="13" customFormat="1">
      <c r="A261" s="13"/>
      <c r="B261" s="233"/>
      <c r="C261" s="234"/>
      <c r="D261" s="235" t="s">
        <v>208</v>
      </c>
      <c r="E261" s="236" t="s">
        <v>19</v>
      </c>
      <c r="F261" s="237" t="s">
        <v>3381</v>
      </c>
      <c r="G261" s="234"/>
      <c r="H261" s="236" t="s">
        <v>19</v>
      </c>
      <c r="I261" s="238"/>
      <c r="J261" s="234"/>
      <c r="K261" s="234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208</v>
      </c>
      <c r="AU261" s="243" t="s">
        <v>81</v>
      </c>
      <c r="AV261" s="13" t="s">
        <v>79</v>
      </c>
      <c r="AW261" s="13" t="s">
        <v>33</v>
      </c>
      <c r="AX261" s="13" t="s">
        <v>72</v>
      </c>
      <c r="AY261" s="243" t="s">
        <v>196</v>
      </c>
    </row>
    <row r="262" s="13" customFormat="1">
      <c r="A262" s="13"/>
      <c r="B262" s="233"/>
      <c r="C262" s="234"/>
      <c r="D262" s="235" t="s">
        <v>208</v>
      </c>
      <c r="E262" s="236" t="s">
        <v>19</v>
      </c>
      <c r="F262" s="237" t="s">
        <v>3339</v>
      </c>
      <c r="G262" s="234"/>
      <c r="H262" s="236" t="s">
        <v>19</v>
      </c>
      <c r="I262" s="238"/>
      <c r="J262" s="234"/>
      <c r="K262" s="234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208</v>
      </c>
      <c r="AU262" s="243" t="s">
        <v>81</v>
      </c>
      <c r="AV262" s="13" t="s">
        <v>79</v>
      </c>
      <c r="AW262" s="13" t="s">
        <v>33</v>
      </c>
      <c r="AX262" s="13" t="s">
        <v>72</v>
      </c>
      <c r="AY262" s="243" t="s">
        <v>196</v>
      </c>
    </row>
    <row r="263" s="13" customFormat="1">
      <c r="A263" s="13"/>
      <c r="B263" s="233"/>
      <c r="C263" s="234"/>
      <c r="D263" s="235" t="s">
        <v>208</v>
      </c>
      <c r="E263" s="236" t="s">
        <v>19</v>
      </c>
      <c r="F263" s="237" t="s">
        <v>3369</v>
      </c>
      <c r="G263" s="234"/>
      <c r="H263" s="236" t="s">
        <v>19</v>
      </c>
      <c r="I263" s="238"/>
      <c r="J263" s="234"/>
      <c r="K263" s="234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208</v>
      </c>
      <c r="AU263" s="243" t="s">
        <v>81</v>
      </c>
      <c r="AV263" s="13" t="s">
        <v>79</v>
      </c>
      <c r="AW263" s="13" t="s">
        <v>33</v>
      </c>
      <c r="AX263" s="13" t="s">
        <v>72</v>
      </c>
      <c r="AY263" s="243" t="s">
        <v>196</v>
      </c>
    </row>
    <row r="264" s="14" customFormat="1">
      <c r="A264" s="14"/>
      <c r="B264" s="244"/>
      <c r="C264" s="245"/>
      <c r="D264" s="235" t="s">
        <v>208</v>
      </c>
      <c r="E264" s="246" t="s">
        <v>19</v>
      </c>
      <c r="F264" s="247" t="s">
        <v>569</v>
      </c>
      <c r="G264" s="245"/>
      <c r="H264" s="248">
        <v>40</v>
      </c>
      <c r="I264" s="249"/>
      <c r="J264" s="245"/>
      <c r="K264" s="245"/>
      <c r="L264" s="250"/>
      <c r="M264" s="251"/>
      <c r="N264" s="252"/>
      <c r="O264" s="252"/>
      <c r="P264" s="252"/>
      <c r="Q264" s="252"/>
      <c r="R264" s="252"/>
      <c r="S264" s="252"/>
      <c r="T264" s="253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4" t="s">
        <v>208</v>
      </c>
      <c r="AU264" s="254" t="s">
        <v>81</v>
      </c>
      <c r="AV264" s="14" t="s">
        <v>81</v>
      </c>
      <c r="AW264" s="14" t="s">
        <v>33</v>
      </c>
      <c r="AX264" s="14" t="s">
        <v>72</v>
      </c>
      <c r="AY264" s="254" t="s">
        <v>196</v>
      </c>
    </row>
    <row r="265" s="16" customFormat="1">
      <c r="A265" s="16"/>
      <c r="B265" s="266"/>
      <c r="C265" s="267"/>
      <c r="D265" s="235" t="s">
        <v>208</v>
      </c>
      <c r="E265" s="268" t="s">
        <v>19</v>
      </c>
      <c r="F265" s="269" t="s">
        <v>269</v>
      </c>
      <c r="G265" s="267"/>
      <c r="H265" s="270">
        <v>40</v>
      </c>
      <c r="I265" s="271"/>
      <c r="J265" s="267"/>
      <c r="K265" s="267"/>
      <c r="L265" s="272"/>
      <c r="M265" s="273"/>
      <c r="N265" s="274"/>
      <c r="O265" s="274"/>
      <c r="P265" s="274"/>
      <c r="Q265" s="274"/>
      <c r="R265" s="274"/>
      <c r="S265" s="274"/>
      <c r="T265" s="275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T265" s="276" t="s">
        <v>208</v>
      </c>
      <c r="AU265" s="276" t="s">
        <v>81</v>
      </c>
      <c r="AV265" s="16" t="s">
        <v>226</v>
      </c>
      <c r="AW265" s="16" t="s">
        <v>33</v>
      </c>
      <c r="AX265" s="16" t="s">
        <v>72</v>
      </c>
      <c r="AY265" s="276" t="s">
        <v>196</v>
      </c>
    </row>
    <row r="266" s="13" customFormat="1">
      <c r="A266" s="13"/>
      <c r="B266" s="233"/>
      <c r="C266" s="234"/>
      <c r="D266" s="235" t="s">
        <v>208</v>
      </c>
      <c r="E266" s="236" t="s">
        <v>19</v>
      </c>
      <c r="F266" s="237" t="s">
        <v>3340</v>
      </c>
      <c r="G266" s="234"/>
      <c r="H266" s="236" t="s">
        <v>19</v>
      </c>
      <c r="I266" s="238"/>
      <c r="J266" s="234"/>
      <c r="K266" s="234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208</v>
      </c>
      <c r="AU266" s="243" t="s">
        <v>81</v>
      </c>
      <c r="AV266" s="13" t="s">
        <v>79</v>
      </c>
      <c r="AW266" s="13" t="s">
        <v>33</v>
      </c>
      <c r="AX266" s="13" t="s">
        <v>72</v>
      </c>
      <c r="AY266" s="243" t="s">
        <v>196</v>
      </c>
    </row>
    <row r="267" s="13" customFormat="1">
      <c r="A267" s="13"/>
      <c r="B267" s="233"/>
      <c r="C267" s="234"/>
      <c r="D267" s="235" t="s">
        <v>208</v>
      </c>
      <c r="E267" s="236" t="s">
        <v>19</v>
      </c>
      <c r="F267" s="237" t="s">
        <v>3369</v>
      </c>
      <c r="G267" s="234"/>
      <c r="H267" s="236" t="s">
        <v>19</v>
      </c>
      <c r="I267" s="238"/>
      <c r="J267" s="234"/>
      <c r="K267" s="234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208</v>
      </c>
      <c r="AU267" s="243" t="s">
        <v>81</v>
      </c>
      <c r="AV267" s="13" t="s">
        <v>79</v>
      </c>
      <c r="AW267" s="13" t="s">
        <v>33</v>
      </c>
      <c r="AX267" s="13" t="s">
        <v>72</v>
      </c>
      <c r="AY267" s="243" t="s">
        <v>196</v>
      </c>
    </row>
    <row r="268" s="14" customFormat="1">
      <c r="A268" s="14"/>
      <c r="B268" s="244"/>
      <c r="C268" s="245"/>
      <c r="D268" s="235" t="s">
        <v>208</v>
      </c>
      <c r="E268" s="246" t="s">
        <v>19</v>
      </c>
      <c r="F268" s="247" t="s">
        <v>3370</v>
      </c>
      <c r="G268" s="245"/>
      <c r="H268" s="248">
        <v>180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4" t="s">
        <v>208</v>
      </c>
      <c r="AU268" s="254" t="s">
        <v>81</v>
      </c>
      <c r="AV268" s="14" t="s">
        <v>81</v>
      </c>
      <c r="AW268" s="14" t="s">
        <v>33</v>
      </c>
      <c r="AX268" s="14" t="s">
        <v>72</v>
      </c>
      <c r="AY268" s="254" t="s">
        <v>196</v>
      </c>
    </row>
    <row r="269" s="16" customFormat="1">
      <c r="A269" s="16"/>
      <c r="B269" s="266"/>
      <c r="C269" s="267"/>
      <c r="D269" s="235" t="s">
        <v>208</v>
      </c>
      <c r="E269" s="268" t="s">
        <v>19</v>
      </c>
      <c r="F269" s="269" t="s">
        <v>269</v>
      </c>
      <c r="G269" s="267"/>
      <c r="H269" s="270">
        <v>180</v>
      </c>
      <c r="I269" s="271"/>
      <c r="J269" s="267"/>
      <c r="K269" s="267"/>
      <c r="L269" s="272"/>
      <c r="M269" s="273"/>
      <c r="N269" s="274"/>
      <c r="O269" s="274"/>
      <c r="P269" s="274"/>
      <c r="Q269" s="274"/>
      <c r="R269" s="274"/>
      <c r="S269" s="274"/>
      <c r="T269" s="275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276" t="s">
        <v>208</v>
      </c>
      <c r="AU269" s="276" t="s">
        <v>81</v>
      </c>
      <c r="AV269" s="16" t="s">
        <v>226</v>
      </c>
      <c r="AW269" s="16" t="s">
        <v>33</v>
      </c>
      <c r="AX269" s="16" t="s">
        <v>72</v>
      </c>
      <c r="AY269" s="276" t="s">
        <v>196</v>
      </c>
    </row>
    <row r="270" s="13" customFormat="1">
      <c r="A270" s="13"/>
      <c r="B270" s="233"/>
      <c r="C270" s="234"/>
      <c r="D270" s="235" t="s">
        <v>208</v>
      </c>
      <c r="E270" s="236" t="s">
        <v>19</v>
      </c>
      <c r="F270" s="237" t="s">
        <v>3360</v>
      </c>
      <c r="G270" s="234"/>
      <c r="H270" s="236" t="s">
        <v>19</v>
      </c>
      <c r="I270" s="238"/>
      <c r="J270" s="234"/>
      <c r="K270" s="234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208</v>
      </c>
      <c r="AU270" s="243" t="s">
        <v>81</v>
      </c>
      <c r="AV270" s="13" t="s">
        <v>79</v>
      </c>
      <c r="AW270" s="13" t="s">
        <v>33</v>
      </c>
      <c r="AX270" s="13" t="s">
        <v>72</v>
      </c>
      <c r="AY270" s="243" t="s">
        <v>196</v>
      </c>
    </row>
    <row r="271" s="13" customFormat="1">
      <c r="A271" s="13"/>
      <c r="B271" s="233"/>
      <c r="C271" s="234"/>
      <c r="D271" s="235" t="s">
        <v>208</v>
      </c>
      <c r="E271" s="236" t="s">
        <v>19</v>
      </c>
      <c r="F271" s="237" t="s">
        <v>3346</v>
      </c>
      <c r="G271" s="234"/>
      <c r="H271" s="236" t="s">
        <v>19</v>
      </c>
      <c r="I271" s="238"/>
      <c r="J271" s="234"/>
      <c r="K271" s="234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208</v>
      </c>
      <c r="AU271" s="243" t="s">
        <v>81</v>
      </c>
      <c r="AV271" s="13" t="s">
        <v>79</v>
      </c>
      <c r="AW271" s="13" t="s">
        <v>33</v>
      </c>
      <c r="AX271" s="13" t="s">
        <v>72</v>
      </c>
      <c r="AY271" s="243" t="s">
        <v>196</v>
      </c>
    </row>
    <row r="272" s="13" customFormat="1">
      <c r="A272" s="13"/>
      <c r="B272" s="233"/>
      <c r="C272" s="234"/>
      <c r="D272" s="235" t="s">
        <v>208</v>
      </c>
      <c r="E272" s="236" t="s">
        <v>19</v>
      </c>
      <c r="F272" s="237" t="s">
        <v>3369</v>
      </c>
      <c r="G272" s="234"/>
      <c r="H272" s="236" t="s">
        <v>19</v>
      </c>
      <c r="I272" s="238"/>
      <c r="J272" s="234"/>
      <c r="K272" s="234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208</v>
      </c>
      <c r="AU272" s="243" t="s">
        <v>81</v>
      </c>
      <c r="AV272" s="13" t="s">
        <v>79</v>
      </c>
      <c r="AW272" s="13" t="s">
        <v>33</v>
      </c>
      <c r="AX272" s="13" t="s">
        <v>72</v>
      </c>
      <c r="AY272" s="243" t="s">
        <v>196</v>
      </c>
    </row>
    <row r="273" s="14" customFormat="1">
      <c r="A273" s="14"/>
      <c r="B273" s="244"/>
      <c r="C273" s="245"/>
      <c r="D273" s="235" t="s">
        <v>208</v>
      </c>
      <c r="E273" s="246" t="s">
        <v>19</v>
      </c>
      <c r="F273" s="247" t="s">
        <v>1099</v>
      </c>
      <c r="G273" s="245"/>
      <c r="H273" s="248">
        <v>90</v>
      </c>
      <c r="I273" s="249"/>
      <c r="J273" s="245"/>
      <c r="K273" s="245"/>
      <c r="L273" s="250"/>
      <c r="M273" s="251"/>
      <c r="N273" s="252"/>
      <c r="O273" s="252"/>
      <c r="P273" s="252"/>
      <c r="Q273" s="252"/>
      <c r="R273" s="252"/>
      <c r="S273" s="252"/>
      <c r="T273" s="253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4" t="s">
        <v>208</v>
      </c>
      <c r="AU273" s="254" t="s">
        <v>81</v>
      </c>
      <c r="AV273" s="14" t="s">
        <v>81</v>
      </c>
      <c r="AW273" s="14" t="s">
        <v>33</v>
      </c>
      <c r="AX273" s="14" t="s">
        <v>72</v>
      </c>
      <c r="AY273" s="254" t="s">
        <v>196</v>
      </c>
    </row>
    <row r="274" s="16" customFormat="1">
      <c r="A274" s="16"/>
      <c r="B274" s="266"/>
      <c r="C274" s="267"/>
      <c r="D274" s="235" t="s">
        <v>208</v>
      </c>
      <c r="E274" s="268" t="s">
        <v>19</v>
      </c>
      <c r="F274" s="269" t="s">
        <v>269</v>
      </c>
      <c r="G274" s="267"/>
      <c r="H274" s="270">
        <v>90</v>
      </c>
      <c r="I274" s="271"/>
      <c r="J274" s="267"/>
      <c r="K274" s="267"/>
      <c r="L274" s="272"/>
      <c r="M274" s="273"/>
      <c r="N274" s="274"/>
      <c r="O274" s="274"/>
      <c r="P274" s="274"/>
      <c r="Q274" s="274"/>
      <c r="R274" s="274"/>
      <c r="S274" s="274"/>
      <c r="T274" s="275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T274" s="276" t="s">
        <v>208</v>
      </c>
      <c r="AU274" s="276" t="s">
        <v>81</v>
      </c>
      <c r="AV274" s="16" t="s">
        <v>226</v>
      </c>
      <c r="AW274" s="16" t="s">
        <v>33</v>
      </c>
      <c r="AX274" s="16" t="s">
        <v>72</v>
      </c>
      <c r="AY274" s="276" t="s">
        <v>196</v>
      </c>
    </row>
    <row r="275" s="13" customFormat="1">
      <c r="A275" s="13"/>
      <c r="B275" s="233"/>
      <c r="C275" s="234"/>
      <c r="D275" s="235" t="s">
        <v>208</v>
      </c>
      <c r="E275" s="236" t="s">
        <v>19</v>
      </c>
      <c r="F275" s="237" t="s">
        <v>3347</v>
      </c>
      <c r="G275" s="234"/>
      <c r="H275" s="236" t="s">
        <v>19</v>
      </c>
      <c r="I275" s="238"/>
      <c r="J275" s="234"/>
      <c r="K275" s="234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208</v>
      </c>
      <c r="AU275" s="243" t="s">
        <v>81</v>
      </c>
      <c r="AV275" s="13" t="s">
        <v>79</v>
      </c>
      <c r="AW275" s="13" t="s">
        <v>33</v>
      </c>
      <c r="AX275" s="13" t="s">
        <v>72</v>
      </c>
      <c r="AY275" s="243" t="s">
        <v>196</v>
      </c>
    </row>
    <row r="276" s="13" customFormat="1">
      <c r="A276" s="13"/>
      <c r="B276" s="233"/>
      <c r="C276" s="234"/>
      <c r="D276" s="235" t="s">
        <v>208</v>
      </c>
      <c r="E276" s="236" t="s">
        <v>19</v>
      </c>
      <c r="F276" s="237" t="s">
        <v>3349</v>
      </c>
      <c r="G276" s="234"/>
      <c r="H276" s="236" t="s">
        <v>19</v>
      </c>
      <c r="I276" s="238"/>
      <c r="J276" s="234"/>
      <c r="K276" s="234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208</v>
      </c>
      <c r="AU276" s="243" t="s">
        <v>81</v>
      </c>
      <c r="AV276" s="13" t="s">
        <v>79</v>
      </c>
      <c r="AW276" s="13" t="s">
        <v>33</v>
      </c>
      <c r="AX276" s="13" t="s">
        <v>72</v>
      </c>
      <c r="AY276" s="243" t="s">
        <v>196</v>
      </c>
    </row>
    <row r="277" s="13" customFormat="1">
      <c r="A277" s="13"/>
      <c r="B277" s="233"/>
      <c r="C277" s="234"/>
      <c r="D277" s="235" t="s">
        <v>208</v>
      </c>
      <c r="E277" s="236" t="s">
        <v>19</v>
      </c>
      <c r="F277" s="237" t="s">
        <v>3369</v>
      </c>
      <c r="G277" s="234"/>
      <c r="H277" s="236" t="s">
        <v>19</v>
      </c>
      <c r="I277" s="238"/>
      <c r="J277" s="234"/>
      <c r="K277" s="234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208</v>
      </c>
      <c r="AU277" s="243" t="s">
        <v>81</v>
      </c>
      <c r="AV277" s="13" t="s">
        <v>79</v>
      </c>
      <c r="AW277" s="13" t="s">
        <v>33</v>
      </c>
      <c r="AX277" s="13" t="s">
        <v>72</v>
      </c>
      <c r="AY277" s="243" t="s">
        <v>196</v>
      </c>
    </row>
    <row r="278" s="14" customFormat="1">
      <c r="A278" s="14"/>
      <c r="B278" s="244"/>
      <c r="C278" s="245"/>
      <c r="D278" s="235" t="s">
        <v>208</v>
      </c>
      <c r="E278" s="246" t="s">
        <v>19</v>
      </c>
      <c r="F278" s="247" t="s">
        <v>361</v>
      </c>
      <c r="G278" s="245"/>
      <c r="H278" s="248">
        <v>20</v>
      </c>
      <c r="I278" s="249"/>
      <c r="J278" s="245"/>
      <c r="K278" s="245"/>
      <c r="L278" s="250"/>
      <c r="M278" s="251"/>
      <c r="N278" s="252"/>
      <c r="O278" s="252"/>
      <c r="P278" s="252"/>
      <c r="Q278" s="252"/>
      <c r="R278" s="252"/>
      <c r="S278" s="252"/>
      <c r="T278" s="253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4" t="s">
        <v>208</v>
      </c>
      <c r="AU278" s="254" t="s">
        <v>81</v>
      </c>
      <c r="AV278" s="14" t="s">
        <v>81</v>
      </c>
      <c r="AW278" s="14" t="s">
        <v>33</v>
      </c>
      <c r="AX278" s="14" t="s">
        <v>72</v>
      </c>
      <c r="AY278" s="254" t="s">
        <v>196</v>
      </c>
    </row>
    <row r="279" s="16" customFormat="1">
      <c r="A279" s="16"/>
      <c r="B279" s="266"/>
      <c r="C279" s="267"/>
      <c r="D279" s="235" t="s">
        <v>208</v>
      </c>
      <c r="E279" s="268" t="s">
        <v>19</v>
      </c>
      <c r="F279" s="269" t="s">
        <v>269</v>
      </c>
      <c r="G279" s="267"/>
      <c r="H279" s="270">
        <v>20</v>
      </c>
      <c r="I279" s="271"/>
      <c r="J279" s="267"/>
      <c r="K279" s="267"/>
      <c r="L279" s="272"/>
      <c r="M279" s="273"/>
      <c r="N279" s="274"/>
      <c r="O279" s="274"/>
      <c r="P279" s="274"/>
      <c r="Q279" s="274"/>
      <c r="R279" s="274"/>
      <c r="S279" s="274"/>
      <c r="T279" s="275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T279" s="276" t="s">
        <v>208</v>
      </c>
      <c r="AU279" s="276" t="s">
        <v>81</v>
      </c>
      <c r="AV279" s="16" t="s">
        <v>226</v>
      </c>
      <c r="AW279" s="16" t="s">
        <v>33</v>
      </c>
      <c r="AX279" s="16" t="s">
        <v>72</v>
      </c>
      <c r="AY279" s="276" t="s">
        <v>196</v>
      </c>
    </row>
    <row r="280" s="13" customFormat="1">
      <c r="A280" s="13"/>
      <c r="B280" s="233"/>
      <c r="C280" s="234"/>
      <c r="D280" s="235" t="s">
        <v>208</v>
      </c>
      <c r="E280" s="236" t="s">
        <v>19</v>
      </c>
      <c r="F280" s="237" t="s">
        <v>3363</v>
      </c>
      <c r="G280" s="234"/>
      <c r="H280" s="236" t="s">
        <v>19</v>
      </c>
      <c r="I280" s="238"/>
      <c r="J280" s="234"/>
      <c r="K280" s="234"/>
      <c r="L280" s="239"/>
      <c r="M280" s="240"/>
      <c r="N280" s="241"/>
      <c r="O280" s="241"/>
      <c r="P280" s="241"/>
      <c r="Q280" s="241"/>
      <c r="R280" s="241"/>
      <c r="S280" s="241"/>
      <c r="T280" s="24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43" t="s">
        <v>208</v>
      </c>
      <c r="AU280" s="243" t="s">
        <v>81</v>
      </c>
      <c r="AV280" s="13" t="s">
        <v>79</v>
      </c>
      <c r="AW280" s="13" t="s">
        <v>33</v>
      </c>
      <c r="AX280" s="13" t="s">
        <v>72</v>
      </c>
      <c r="AY280" s="243" t="s">
        <v>196</v>
      </c>
    </row>
    <row r="281" s="13" customFormat="1">
      <c r="A281" s="13"/>
      <c r="B281" s="233"/>
      <c r="C281" s="234"/>
      <c r="D281" s="235" t="s">
        <v>208</v>
      </c>
      <c r="E281" s="236" t="s">
        <v>19</v>
      </c>
      <c r="F281" s="237" t="s">
        <v>3352</v>
      </c>
      <c r="G281" s="234"/>
      <c r="H281" s="236" t="s">
        <v>19</v>
      </c>
      <c r="I281" s="238"/>
      <c r="J281" s="234"/>
      <c r="K281" s="234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208</v>
      </c>
      <c r="AU281" s="243" t="s">
        <v>81</v>
      </c>
      <c r="AV281" s="13" t="s">
        <v>79</v>
      </c>
      <c r="AW281" s="13" t="s">
        <v>33</v>
      </c>
      <c r="AX281" s="13" t="s">
        <v>72</v>
      </c>
      <c r="AY281" s="243" t="s">
        <v>196</v>
      </c>
    </row>
    <row r="282" s="13" customFormat="1">
      <c r="A282" s="13"/>
      <c r="B282" s="233"/>
      <c r="C282" s="234"/>
      <c r="D282" s="235" t="s">
        <v>208</v>
      </c>
      <c r="E282" s="236" t="s">
        <v>19</v>
      </c>
      <c r="F282" s="237" t="s">
        <v>3369</v>
      </c>
      <c r="G282" s="234"/>
      <c r="H282" s="236" t="s">
        <v>19</v>
      </c>
      <c r="I282" s="238"/>
      <c r="J282" s="234"/>
      <c r="K282" s="234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208</v>
      </c>
      <c r="AU282" s="243" t="s">
        <v>81</v>
      </c>
      <c r="AV282" s="13" t="s">
        <v>79</v>
      </c>
      <c r="AW282" s="13" t="s">
        <v>33</v>
      </c>
      <c r="AX282" s="13" t="s">
        <v>72</v>
      </c>
      <c r="AY282" s="243" t="s">
        <v>196</v>
      </c>
    </row>
    <row r="283" s="14" customFormat="1">
      <c r="A283" s="14"/>
      <c r="B283" s="244"/>
      <c r="C283" s="245"/>
      <c r="D283" s="235" t="s">
        <v>208</v>
      </c>
      <c r="E283" s="246" t="s">
        <v>19</v>
      </c>
      <c r="F283" s="247" t="s">
        <v>1099</v>
      </c>
      <c r="G283" s="245"/>
      <c r="H283" s="248">
        <v>90</v>
      </c>
      <c r="I283" s="249"/>
      <c r="J283" s="245"/>
      <c r="K283" s="245"/>
      <c r="L283" s="250"/>
      <c r="M283" s="251"/>
      <c r="N283" s="252"/>
      <c r="O283" s="252"/>
      <c r="P283" s="252"/>
      <c r="Q283" s="252"/>
      <c r="R283" s="252"/>
      <c r="S283" s="252"/>
      <c r="T283" s="253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4" t="s">
        <v>208</v>
      </c>
      <c r="AU283" s="254" t="s">
        <v>81</v>
      </c>
      <c r="AV283" s="14" t="s">
        <v>81</v>
      </c>
      <c r="AW283" s="14" t="s">
        <v>33</v>
      </c>
      <c r="AX283" s="14" t="s">
        <v>72</v>
      </c>
      <c r="AY283" s="254" t="s">
        <v>196</v>
      </c>
    </row>
    <row r="284" s="16" customFormat="1">
      <c r="A284" s="16"/>
      <c r="B284" s="266"/>
      <c r="C284" s="267"/>
      <c r="D284" s="235" t="s">
        <v>208</v>
      </c>
      <c r="E284" s="268" t="s">
        <v>19</v>
      </c>
      <c r="F284" s="269" t="s">
        <v>269</v>
      </c>
      <c r="G284" s="267"/>
      <c r="H284" s="270">
        <v>90</v>
      </c>
      <c r="I284" s="271"/>
      <c r="J284" s="267"/>
      <c r="K284" s="267"/>
      <c r="L284" s="272"/>
      <c r="M284" s="273"/>
      <c r="N284" s="274"/>
      <c r="O284" s="274"/>
      <c r="P284" s="274"/>
      <c r="Q284" s="274"/>
      <c r="R284" s="274"/>
      <c r="S284" s="274"/>
      <c r="T284" s="275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T284" s="276" t="s">
        <v>208</v>
      </c>
      <c r="AU284" s="276" t="s">
        <v>81</v>
      </c>
      <c r="AV284" s="16" t="s">
        <v>226</v>
      </c>
      <c r="AW284" s="16" t="s">
        <v>33</v>
      </c>
      <c r="AX284" s="16" t="s">
        <v>72</v>
      </c>
      <c r="AY284" s="276" t="s">
        <v>196</v>
      </c>
    </row>
    <row r="285" s="15" customFormat="1">
      <c r="A285" s="15"/>
      <c r="B285" s="255"/>
      <c r="C285" s="256"/>
      <c r="D285" s="235" t="s">
        <v>208</v>
      </c>
      <c r="E285" s="257" t="s">
        <v>19</v>
      </c>
      <c r="F285" s="258" t="s">
        <v>219</v>
      </c>
      <c r="G285" s="256"/>
      <c r="H285" s="259">
        <v>420</v>
      </c>
      <c r="I285" s="260"/>
      <c r="J285" s="256"/>
      <c r="K285" s="256"/>
      <c r="L285" s="261"/>
      <c r="M285" s="262"/>
      <c r="N285" s="263"/>
      <c r="O285" s="263"/>
      <c r="P285" s="263"/>
      <c r="Q285" s="263"/>
      <c r="R285" s="263"/>
      <c r="S285" s="263"/>
      <c r="T285" s="264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65" t="s">
        <v>208</v>
      </c>
      <c r="AU285" s="265" t="s">
        <v>81</v>
      </c>
      <c r="AV285" s="15" t="s">
        <v>204</v>
      </c>
      <c r="AW285" s="15" t="s">
        <v>33</v>
      </c>
      <c r="AX285" s="15" t="s">
        <v>79</v>
      </c>
      <c r="AY285" s="265" t="s">
        <v>196</v>
      </c>
    </row>
    <row r="286" s="2" customFormat="1" ht="16.5" customHeight="1">
      <c r="A286" s="41"/>
      <c r="B286" s="42"/>
      <c r="C286" s="215" t="s">
        <v>284</v>
      </c>
      <c r="D286" s="215" t="s">
        <v>199</v>
      </c>
      <c r="E286" s="216" t="s">
        <v>3263</v>
      </c>
      <c r="F286" s="217" t="s">
        <v>3264</v>
      </c>
      <c r="G286" s="218" t="s">
        <v>202</v>
      </c>
      <c r="H286" s="219">
        <v>202.19999999999999</v>
      </c>
      <c r="I286" s="220"/>
      <c r="J286" s="221">
        <f>ROUND(I286*H286,2)</f>
        <v>0</v>
      </c>
      <c r="K286" s="217" t="s">
        <v>203</v>
      </c>
      <c r="L286" s="47"/>
      <c r="M286" s="222" t="s">
        <v>19</v>
      </c>
      <c r="N286" s="223" t="s">
        <v>43</v>
      </c>
      <c r="O286" s="87"/>
      <c r="P286" s="224">
        <f>O286*H286</f>
        <v>0</v>
      </c>
      <c r="Q286" s="224">
        <v>0</v>
      </c>
      <c r="R286" s="224">
        <f>Q286*H286</f>
        <v>0</v>
      </c>
      <c r="S286" s="224">
        <v>0</v>
      </c>
      <c r="T286" s="225">
        <f>S286*H286</f>
        <v>0</v>
      </c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R286" s="226" t="s">
        <v>204</v>
      </c>
      <c r="AT286" s="226" t="s">
        <v>199</v>
      </c>
      <c r="AU286" s="226" t="s">
        <v>81</v>
      </c>
      <c r="AY286" s="20" t="s">
        <v>196</v>
      </c>
      <c r="BE286" s="227">
        <f>IF(N286="základní",J286,0)</f>
        <v>0</v>
      </c>
      <c r="BF286" s="227">
        <f>IF(N286="snížená",J286,0)</f>
        <v>0</v>
      </c>
      <c r="BG286" s="227">
        <f>IF(N286="zákl. přenesená",J286,0)</f>
        <v>0</v>
      </c>
      <c r="BH286" s="227">
        <f>IF(N286="sníž. přenesená",J286,0)</f>
        <v>0</v>
      </c>
      <c r="BI286" s="227">
        <f>IF(N286="nulová",J286,0)</f>
        <v>0</v>
      </c>
      <c r="BJ286" s="20" t="s">
        <v>79</v>
      </c>
      <c r="BK286" s="227">
        <f>ROUND(I286*H286,2)</f>
        <v>0</v>
      </c>
      <c r="BL286" s="20" t="s">
        <v>204</v>
      </c>
      <c r="BM286" s="226" t="s">
        <v>3383</v>
      </c>
    </row>
    <row r="287" s="2" customFormat="1">
      <c r="A287" s="41"/>
      <c r="B287" s="42"/>
      <c r="C287" s="43"/>
      <c r="D287" s="228" t="s">
        <v>206</v>
      </c>
      <c r="E287" s="43"/>
      <c r="F287" s="229" t="s">
        <v>3266</v>
      </c>
      <c r="G287" s="43"/>
      <c r="H287" s="43"/>
      <c r="I287" s="230"/>
      <c r="J287" s="43"/>
      <c r="K287" s="43"/>
      <c r="L287" s="47"/>
      <c r="M287" s="231"/>
      <c r="N287" s="232"/>
      <c r="O287" s="87"/>
      <c r="P287" s="87"/>
      <c r="Q287" s="87"/>
      <c r="R287" s="87"/>
      <c r="S287" s="87"/>
      <c r="T287" s="88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T287" s="20" t="s">
        <v>206</v>
      </c>
      <c r="AU287" s="20" t="s">
        <v>81</v>
      </c>
    </row>
    <row r="288" s="13" customFormat="1">
      <c r="A288" s="13"/>
      <c r="B288" s="233"/>
      <c r="C288" s="234"/>
      <c r="D288" s="235" t="s">
        <v>208</v>
      </c>
      <c r="E288" s="236" t="s">
        <v>19</v>
      </c>
      <c r="F288" s="237" t="s">
        <v>3344</v>
      </c>
      <c r="G288" s="234"/>
      <c r="H288" s="236" t="s">
        <v>19</v>
      </c>
      <c r="I288" s="238"/>
      <c r="J288" s="234"/>
      <c r="K288" s="234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208</v>
      </c>
      <c r="AU288" s="243" t="s">
        <v>81</v>
      </c>
      <c r="AV288" s="13" t="s">
        <v>79</v>
      </c>
      <c r="AW288" s="13" t="s">
        <v>33</v>
      </c>
      <c r="AX288" s="13" t="s">
        <v>72</v>
      </c>
      <c r="AY288" s="243" t="s">
        <v>196</v>
      </c>
    </row>
    <row r="289" s="13" customFormat="1">
      <c r="A289" s="13"/>
      <c r="B289" s="233"/>
      <c r="C289" s="234"/>
      <c r="D289" s="235" t="s">
        <v>208</v>
      </c>
      <c r="E289" s="236" t="s">
        <v>19</v>
      </c>
      <c r="F289" s="237" t="s">
        <v>3345</v>
      </c>
      <c r="G289" s="234"/>
      <c r="H289" s="236" t="s">
        <v>19</v>
      </c>
      <c r="I289" s="238"/>
      <c r="J289" s="234"/>
      <c r="K289" s="234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208</v>
      </c>
      <c r="AU289" s="243" t="s">
        <v>81</v>
      </c>
      <c r="AV289" s="13" t="s">
        <v>79</v>
      </c>
      <c r="AW289" s="13" t="s">
        <v>33</v>
      </c>
      <c r="AX289" s="13" t="s">
        <v>72</v>
      </c>
      <c r="AY289" s="243" t="s">
        <v>196</v>
      </c>
    </row>
    <row r="290" s="13" customFormat="1">
      <c r="A290" s="13"/>
      <c r="B290" s="233"/>
      <c r="C290" s="234"/>
      <c r="D290" s="235" t="s">
        <v>208</v>
      </c>
      <c r="E290" s="236" t="s">
        <v>19</v>
      </c>
      <c r="F290" s="237" t="s">
        <v>3346</v>
      </c>
      <c r="G290" s="234"/>
      <c r="H290" s="236" t="s">
        <v>19</v>
      </c>
      <c r="I290" s="238"/>
      <c r="J290" s="234"/>
      <c r="K290" s="234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208</v>
      </c>
      <c r="AU290" s="243" t="s">
        <v>81</v>
      </c>
      <c r="AV290" s="13" t="s">
        <v>79</v>
      </c>
      <c r="AW290" s="13" t="s">
        <v>33</v>
      </c>
      <c r="AX290" s="13" t="s">
        <v>72</v>
      </c>
      <c r="AY290" s="243" t="s">
        <v>196</v>
      </c>
    </row>
    <row r="291" s="13" customFormat="1">
      <c r="A291" s="13"/>
      <c r="B291" s="233"/>
      <c r="C291" s="234"/>
      <c r="D291" s="235" t="s">
        <v>208</v>
      </c>
      <c r="E291" s="236" t="s">
        <v>19</v>
      </c>
      <c r="F291" s="237" t="s">
        <v>401</v>
      </c>
      <c r="G291" s="234"/>
      <c r="H291" s="236" t="s">
        <v>19</v>
      </c>
      <c r="I291" s="238"/>
      <c r="J291" s="234"/>
      <c r="K291" s="234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208</v>
      </c>
      <c r="AU291" s="243" t="s">
        <v>81</v>
      </c>
      <c r="AV291" s="13" t="s">
        <v>79</v>
      </c>
      <c r="AW291" s="13" t="s">
        <v>33</v>
      </c>
      <c r="AX291" s="13" t="s">
        <v>72</v>
      </c>
      <c r="AY291" s="243" t="s">
        <v>196</v>
      </c>
    </row>
    <row r="292" s="14" customFormat="1">
      <c r="A292" s="14"/>
      <c r="B292" s="244"/>
      <c r="C292" s="245"/>
      <c r="D292" s="235" t="s">
        <v>208</v>
      </c>
      <c r="E292" s="246" t="s">
        <v>19</v>
      </c>
      <c r="F292" s="247" t="s">
        <v>2733</v>
      </c>
      <c r="G292" s="245"/>
      <c r="H292" s="248">
        <v>91.5</v>
      </c>
      <c r="I292" s="249"/>
      <c r="J292" s="245"/>
      <c r="K292" s="245"/>
      <c r="L292" s="250"/>
      <c r="M292" s="251"/>
      <c r="N292" s="252"/>
      <c r="O292" s="252"/>
      <c r="P292" s="252"/>
      <c r="Q292" s="252"/>
      <c r="R292" s="252"/>
      <c r="S292" s="252"/>
      <c r="T292" s="253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4" t="s">
        <v>208</v>
      </c>
      <c r="AU292" s="254" t="s">
        <v>81</v>
      </c>
      <c r="AV292" s="14" t="s">
        <v>81</v>
      </c>
      <c r="AW292" s="14" t="s">
        <v>33</v>
      </c>
      <c r="AX292" s="14" t="s">
        <v>72</v>
      </c>
      <c r="AY292" s="254" t="s">
        <v>196</v>
      </c>
    </row>
    <row r="293" s="13" customFormat="1">
      <c r="A293" s="13"/>
      <c r="B293" s="233"/>
      <c r="C293" s="234"/>
      <c r="D293" s="235" t="s">
        <v>208</v>
      </c>
      <c r="E293" s="236" t="s">
        <v>19</v>
      </c>
      <c r="F293" s="237" t="s">
        <v>3347</v>
      </c>
      <c r="G293" s="234"/>
      <c r="H293" s="236" t="s">
        <v>19</v>
      </c>
      <c r="I293" s="238"/>
      <c r="J293" s="234"/>
      <c r="K293" s="234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208</v>
      </c>
      <c r="AU293" s="243" t="s">
        <v>81</v>
      </c>
      <c r="AV293" s="13" t="s">
        <v>79</v>
      </c>
      <c r="AW293" s="13" t="s">
        <v>33</v>
      </c>
      <c r="AX293" s="13" t="s">
        <v>72</v>
      </c>
      <c r="AY293" s="243" t="s">
        <v>196</v>
      </c>
    </row>
    <row r="294" s="13" customFormat="1">
      <c r="A294" s="13"/>
      <c r="B294" s="233"/>
      <c r="C294" s="234"/>
      <c r="D294" s="235" t="s">
        <v>208</v>
      </c>
      <c r="E294" s="236" t="s">
        <v>19</v>
      </c>
      <c r="F294" s="237" t="s">
        <v>3348</v>
      </c>
      <c r="G294" s="234"/>
      <c r="H294" s="236" t="s">
        <v>19</v>
      </c>
      <c r="I294" s="238"/>
      <c r="J294" s="234"/>
      <c r="K294" s="234"/>
      <c r="L294" s="239"/>
      <c r="M294" s="240"/>
      <c r="N294" s="241"/>
      <c r="O294" s="241"/>
      <c r="P294" s="241"/>
      <c r="Q294" s="241"/>
      <c r="R294" s="241"/>
      <c r="S294" s="241"/>
      <c r="T294" s="24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43" t="s">
        <v>208</v>
      </c>
      <c r="AU294" s="243" t="s">
        <v>81</v>
      </c>
      <c r="AV294" s="13" t="s">
        <v>79</v>
      </c>
      <c r="AW294" s="13" t="s">
        <v>33</v>
      </c>
      <c r="AX294" s="13" t="s">
        <v>72</v>
      </c>
      <c r="AY294" s="243" t="s">
        <v>196</v>
      </c>
    </row>
    <row r="295" s="13" customFormat="1">
      <c r="A295" s="13"/>
      <c r="B295" s="233"/>
      <c r="C295" s="234"/>
      <c r="D295" s="235" t="s">
        <v>208</v>
      </c>
      <c r="E295" s="236" t="s">
        <v>19</v>
      </c>
      <c r="F295" s="237" t="s">
        <v>3349</v>
      </c>
      <c r="G295" s="234"/>
      <c r="H295" s="236" t="s">
        <v>19</v>
      </c>
      <c r="I295" s="238"/>
      <c r="J295" s="234"/>
      <c r="K295" s="234"/>
      <c r="L295" s="239"/>
      <c r="M295" s="240"/>
      <c r="N295" s="241"/>
      <c r="O295" s="241"/>
      <c r="P295" s="241"/>
      <c r="Q295" s="241"/>
      <c r="R295" s="241"/>
      <c r="S295" s="241"/>
      <c r="T295" s="24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43" t="s">
        <v>208</v>
      </c>
      <c r="AU295" s="243" t="s">
        <v>81</v>
      </c>
      <c r="AV295" s="13" t="s">
        <v>79</v>
      </c>
      <c r="AW295" s="13" t="s">
        <v>33</v>
      </c>
      <c r="AX295" s="13" t="s">
        <v>72</v>
      </c>
      <c r="AY295" s="243" t="s">
        <v>196</v>
      </c>
    </row>
    <row r="296" s="13" customFormat="1">
      <c r="A296" s="13"/>
      <c r="B296" s="233"/>
      <c r="C296" s="234"/>
      <c r="D296" s="235" t="s">
        <v>208</v>
      </c>
      <c r="E296" s="236" t="s">
        <v>19</v>
      </c>
      <c r="F296" s="237" t="s">
        <v>489</v>
      </c>
      <c r="G296" s="234"/>
      <c r="H296" s="236" t="s">
        <v>19</v>
      </c>
      <c r="I296" s="238"/>
      <c r="J296" s="234"/>
      <c r="K296" s="234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208</v>
      </c>
      <c r="AU296" s="243" t="s">
        <v>81</v>
      </c>
      <c r="AV296" s="13" t="s">
        <v>79</v>
      </c>
      <c r="AW296" s="13" t="s">
        <v>33</v>
      </c>
      <c r="AX296" s="13" t="s">
        <v>72</v>
      </c>
      <c r="AY296" s="243" t="s">
        <v>196</v>
      </c>
    </row>
    <row r="297" s="14" customFormat="1">
      <c r="A297" s="14"/>
      <c r="B297" s="244"/>
      <c r="C297" s="245"/>
      <c r="D297" s="235" t="s">
        <v>208</v>
      </c>
      <c r="E297" s="246" t="s">
        <v>19</v>
      </c>
      <c r="F297" s="247" t="s">
        <v>3350</v>
      </c>
      <c r="G297" s="245"/>
      <c r="H297" s="248">
        <v>21.699999999999999</v>
      </c>
      <c r="I297" s="249"/>
      <c r="J297" s="245"/>
      <c r="K297" s="245"/>
      <c r="L297" s="250"/>
      <c r="M297" s="251"/>
      <c r="N297" s="252"/>
      <c r="O297" s="252"/>
      <c r="P297" s="252"/>
      <c r="Q297" s="252"/>
      <c r="R297" s="252"/>
      <c r="S297" s="252"/>
      <c r="T297" s="253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4" t="s">
        <v>208</v>
      </c>
      <c r="AU297" s="254" t="s">
        <v>81</v>
      </c>
      <c r="AV297" s="14" t="s">
        <v>81</v>
      </c>
      <c r="AW297" s="14" t="s">
        <v>33</v>
      </c>
      <c r="AX297" s="14" t="s">
        <v>72</v>
      </c>
      <c r="AY297" s="254" t="s">
        <v>196</v>
      </c>
    </row>
    <row r="298" s="13" customFormat="1">
      <c r="A298" s="13"/>
      <c r="B298" s="233"/>
      <c r="C298" s="234"/>
      <c r="D298" s="235" t="s">
        <v>208</v>
      </c>
      <c r="E298" s="236" t="s">
        <v>19</v>
      </c>
      <c r="F298" s="237" t="s">
        <v>401</v>
      </c>
      <c r="G298" s="234"/>
      <c r="H298" s="236" t="s">
        <v>19</v>
      </c>
      <c r="I298" s="238"/>
      <c r="J298" s="234"/>
      <c r="K298" s="234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208</v>
      </c>
      <c r="AU298" s="243" t="s">
        <v>81</v>
      </c>
      <c r="AV298" s="13" t="s">
        <v>79</v>
      </c>
      <c r="AW298" s="13" t="s">
        <v>33</v>
      </c>
      <c r="AX298" s="13" t="s">
        <v>72</v>
      </c>
      <c r="AY298" s="243" t="s">
        <v>196</v>
      </c>
    </row>
    <row r="299" s="13" customFormat="1">
      <c r="A299" s="13"/>
      <c r="B299" s="233"/>
      <c r="C299" s="234"/>
      <c r="D299" s="235" t="s">
        <v>208</v>
      </c>
      <c r="E299" s="236" t="s">
        <v>19</v>
      </c>
      <c r="F299" s="237" t="s">
        <v>3351</v>
      </c>
      <c r="G299" s="234"/>
      <c r="H299" s="236" t="s">
        <v>19</v>
      </c>
      <c r="I299" s="238"/>
      <c r="J299" s="234"/>
      <c r="K299" s="234"/>
      <c r="L299" s="239"/>
      <c r="M299" s="240"/>
      <c r="N299" s="241"/>
      <c r="O299" s="241"/>
      <c r="P299" s="241"/>
      <c r="Q299" s="241"/>
      <c r="R299" s="241"/>
      <c r="S299" s="241"/>
      <c r="T299" s="24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3" t="s">
        <v>208</v>
      </c>
      <c r="AU299" s="243" t="s">
        <v>81</v>
      </c>
      <c r="AV299" s="13" t="s">
        <v>79</v>
      </c>
      <c r="AW299" s="13" t="s">
        <v>33</v>
      </c>
      <c r="AX299" s="13" t="s">
        <v>72</v>
      </c>
      <c r="AY299" s="243" t="s">
        <v>196</v>
      </c>
    </row>
    <row r="300" s="13" customFormat="1">
      <c r="A300" s="13"/>
      <c r="B300" s="233"/>
      <c r="C300" s="234"/>
      <c r="D300" s="235" t="s">
        <v>208</v>
      </c>
      <c r="E300" s="236" t="s">
        <v>19</v>
      </c>
      <c r="F300" s="237" t="s">
        <v>3352</v>
      </c>
      <c r="G300" s="234"/>
      <c r="H300" s="236" t="s">
        <v>19</v>
      </c>
      <c r="I300" s="238"/>
      <c r="J300" s="234"/>
      <c r="K300" s="234"/>
      <c r="L300" s="239"/>
      <c r="M300" s="240"/>
      <c r="N300" s="241"/>
      <c r="O300" s="241"/>
      <c r="P300" s="241"/>
      <c r="Q300" s="241"/>
      <c r="R300" s="241"/>
      <c r="S300" s="241"/>
      <c r="T300" s="24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3" t="s">
        <v>208</v>
      </c>
      <c r="AU300" s="243" t="s">
        <v>81</v>
      </c>
      <c r="AV300" s="13" t="s">
        <v>79</v>
      </c>
      <c r="AW300" s="13" t="s">
        <v>33</v>
      </c>
      <c r="AX300" s="13" t="s">
        <v>72</v>
      </c>
      <c r="AY300" s="243" t="s">
        <v>196</v>
      </c>
    </row>
    <row r="301" s="13" customFormat="1">
      <c r="A301" s="13"/>
      <c r="B301" s="233"/>
      <c r="C301" s="234"/>
      <c r="D301" s="235" t="s">
        <v>208</v>
      </c>
      <c r="E301" s="236" t="s">
        <v>19</v>
      </c>
      <c r="F301" s="237" t="s">
        <v>401</v>
      </c>
      <c r="G301" s="234"/>
      <c r="H301" s="236" t="s">
        <v>19</v>
      </c>
      <c r="I301" s="238"/>
      <c r="J301" s="234"/>
      <c r="K301" s="234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208</v>
      </c>
      <c r="AU301" s="243" t="s">
        <v>81</v>
      </c>
      <c r="AV301" s="13" t="s">
        <v>79</v>
      </c>
      <c r="AW301" s="13" t="s">
        <v>33</v>
      </c>
      <c r="AX301" s="13" t="s">
        <v>72</v>
      </c>
      <c r="AY301" s="243" t="s">
        <v>196</v>
      </c>
    </row>
    <row r="302" s="14" customFormat="1">
      <c r="A302" s="14"/>
      <c r="B302" s="244"/>
      <c r="C302" s="245"/>
      <c r="D302" s="235" t="s">
        <v>208</v>
      </c>
      <c r="E302" s="246" t="s">
        <v>19</v>
      </c>
      <c r="F302" s="247" t="s">
        <v>1680</v>
      </c>
      <c r="G302" s="245"/>
      <c r="H302" s="248">
        <v>89</v>
      </c>
      <c r="I302" s="249"/>
      <c r="J302" s="245"/>
      <c r="K302" s="245"/>
      <c r="L302" s="250"/>
      <c r="M302" s="251"/>
      <c r="N302" s="252"/>
      <c r="O302" s="252"/>
      <c r="P302" s="252"/>
      <c r="Q302" s="252"/>
      <c r="R302" s="252"/>
      <c r="S302" s="252"/>
      <c r="T302" s="253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4" t="s">
        <v>208</v>
      </c>
      <c r="AU302" s="254" t="s">
        <v>81</v>
      </c>
      <c r="AV302" s="14" t="s">
        <v>81</v>
      </c>
      <c r="AW302" s="14" t="s">
        <v>33</v>
      </c>
      <c r="AX302" s="14" t="s">
        <v>72</v>
      </c>
      <c r="AY302" s="254" t="s">
        <v>196</v>
      </c>
    </row>
    <row r="303" s="16" customFormat="1">
      <c r="A303" s="16"/>
      <c r="B303" s="266"/>
      <c r="C303" s="267"/>
      <c r="D303" s="235" t="s">
        <v>208</v>
      </c>
      <c r="E303" s="268" t="s">
        <v>19</v>
      </c>
      <c r="F303" s="269" t="s">
        <v>269</v>
      </c>
      <c r="G303" s="267"/>
      <c r="H303" s="270">
        <v>202.19999999999999</v>
      </c>
      <c r="I303" s="271"/>
      <c r="J303" s="267"/>
      <c r="K303" s="267"/>
      <c r="L303" s="272"/>
      <c r="M303" s="273"/>
      <c r="N303" s="274"/>
      <c r="O303" s="274"/>
      <c r="P303" s="274"/>
      <c r="Q303" s="274"/>
      <c r="R303" s="274"/>
      <c r="S303" s="274"/>
      <c r="T303" s="275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T303" s="276" t="s">
        <v>208</v>
      </c>
      <c r="AU303" s="276" t="s">
        <v>81</v>
      </c>
      <c r="AV303" s="16" t="s">
        <v>226</v>
      </c>
      <c r="AW303" s="16" t="s">
        <v>33</v>
      </c>
      <c r="AX303" s="16" t="s">
        <v>72</v>
      </c>
      <c r="AY303" s="276" t="s">
        <v>196</v>
      </c>
    </row>
    <row r="304" s="15" customFormat="1">
      <c r="A304" s="15"/>
      <c r="B304" s="255"/>
      <c r="C304" s="256"/>
      <c r="D304" s="235" t="s">
        <v>208</v>
      </c>
      <c r="E304" s="257" t="s">
        <v>19</v>
      </c>
      <c r="F304" s="258" t="s">
        <v>219</v>
      </c>
      <c r="G304" s="256"/>
      <c r="H304" s="259">
        <v>202.19999999999999</v>
      </c>
      <c r="I304" s="260"/>
      <c r="J304" s="256"/>
      <c r="K304" s="256"/>
      <c r="L304" s="261"/>
      <c r="M304" s="262"/>
      <c r="N304" s="263"/>
      <c r="O304" s="263"/>
      <c r="P304" s="263"/>
      <c r="Q304" s="263"/>
      <c r="R304" s="263"/>
      <c r="S304" s="263"/>
      <c r="T304" s="264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65" t="s">
        <v>208</v>
      </c>
      <c r="AU304" s="265" t="s">
        <v>81</v>
      </c>
      <c r="AV304" s="15" t="s">
        <v>204</v>
      </c>
      <c r="AW304" s="15" t="s">
        <v>33</v>
      </c>
      <c r="AX304" s="15" t="s">
        <v>79</v>
      </c>
      <c r="AY304" s="265" t="s">
        <v>196</v>
      </c>
    </row>
    <row r="305" s="2" customFormat="1" ht="16.5" customHeight="1">
      <c r="A305" s="41"/>
      <c r="B305" s="42"/>
      <c r="C305" s="215" t="s">
        <v>294</v>
      </c>
      <c r="D305" s="215" t="s">
        <v>199</v>
      </c>
      <c r="E305" s="216" t="s">
        <v>3384</v>
      </c>
      <c r="F305" s="217" t="s">
        <v>3385</v>
      </c>
      <c r="G305" s="218" t="s">
        <v>202</v>
      </c>
      <c r="H305" s="219">
        <v>202.19999999999999</v>
      </c>
      <c r="I305" s="220"/>
      <c r="J305" s="221">
        <f>ROUND(I305*H305,2)</f>
        <v>0</v>
      </c>
      <c r="K305" s="217" t="s">
        <v>203</v>
      </c>
      <c r="L305" s="47"/>
      <c r="M305" s="222" t="s">
        <v>19</v>
      </c>
      <c r="N305" s="223" t="s">
        <v>43</v>
      </c>
      <c r="O305" s="87"/>
      <c r="P305" s="224">
        <f>O305*H305</f>
        <v>0</v>
      </c>
      <c r="Q305" s="224">
        <v>0</v>
      </c>
      <c r="R305" s="224">
        <f>Q305*H305</f>
        <v>0</v>
      </c>
      <c r="S305" s="224">
        <v>0</v>
      </c>
      <c r="T305" s="225">
        <f>S305*H305</f>
        <v>0</v>
      </c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R305" s="226" t="s">
        <v>204</v>
      </c>
      <c r="AT305" s="226" t="s">
        <v>199</v>
      </c>
      <c r="AU305" s="226" t="s">
        <v>81</v>
      </c>
      <c r="AY305" s="20" t="s">
        <v>196</v>
      </c>
      <c r="BE305" s="227">
        <f>IF(N305="základní",J305,0)</f>
        <v>0</v>
      </c>
      <c r="BF305" s="227">
        <f>IF(N305="snížená",J305,0)</f>
        <v>0</v>
      </c>
      <c r="BG305" s="227">
        <f>IF(N305="zákl. přenesená",J305,0)</f>
        <v>0</v>
      </c>
      <c r="BH305" s="227">
        <f>IF(N305="sníž. přenesená",J305,0)</f>
        <v>0</v>
      </c>
      <c r="BI305" s="227">
        <f>IF(N305="nulová",J305,0)</f>
        <v>0</v>
      </c>
      <c r="BJ305" s="20" t="s">
        <v>79</v>
      </c>
      <c r="BK305" s="227">
        <f>ROUND(I305*H305,2)</f>
        <v>0</v>
      </c>
      <c r="BL305" s="20" t="s">
        <v>204</v>
      </c>
      <c r="BM305" s="226" t="s">
        <v>3386</v>
      </c>
    </row>
    <row r="306" s="2" customFormat="1">
      <c r="A306" s="41"/>
      <c r="B306" s="42"/>
      <c r="C306" s="43"/>
      <c r="D306" s="228" t="s">
        <v>206</v>
      </c>
      <c r="E306" s="43"/>
      <c r="F306" s="229" t="s">
        <v>3387</v>
      </c>
      <c r="G306" s="43"/>
      <c r="H306" s="43"/>
      <c r="I306" s="230"/>
      <c r="J306" s="43"/>
      <c r="K306" s="43"/>
      <c r="L306" s="47"/>
      <c r="M306" s="231"/>
      <c r="N306" s="232"/>
      <c r="O306" s="87"/>
      <c r="P306" s="87"/>
      <c r="Q306" s="87"/>
      <c r="R306" s="87"/>
      <c r="S306" s="87"/>
      <c r="T306" s="88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T306" s="20" t="s">
        <v>206</v>
      </c>
      <c r="AU306" s="20" t="s">
        <v>81</v>
      </c>
    </row>
    <row r="307" s="13" customFormat="1">
      <c r="A307" s="13"/>
      <c r="B307" s="233"/>
      <c r="C307" s="234"/>
      <c r="D307" s="235" t="s">
        <v>208</v>
      </c>
      <c r="E307" s="236" t="s">
        <v>19</v>
      </c>
      <c r="F307" s="237" t="s">
        <v>3344</v>
      </c>
      <c r="G307" s="234"/>
      <c r="H307" s="236" t="s">
        <v>19</v>
      </c>
      <c r="I307" s="238"/>
      <c r="J307" s="234"/>
      <c r="K307" s="234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208</v>
      </c>
      <c r="AU307" s="243" t="s">
        <v>81</v>
      </c>
      <c r="AV307" s="13" t="s">
        <v>79</v>
      </c>
      <c r="AW307" s="13" t="s">
        <v>33</v>
      </c>
      <c r="AX307" s="13" t="s">
        <v>72</v>
      </c>
      <c r="AY307" s="243" t="s">
        <v>196</v>
      </c>
    </row>
    <row r="308" s="13" customFormat="1">
      <c r="A308" s="13"/>
      <c r="B308" s="233"/>
      <c r="C308" s="234"/>
      <c r="D308" s="235" t="s">
        <v>208</v>
      </c>
      <c r="E308" s="236" t="s">
        <v>19</v>
      </c>
      <c r="F308" s="237" t="s">
        <v>3345</v>
      </c>
      <c r="G308" s="234"/>
      <c r="H308" s="236" t="s">
        <v>19</v>
      </c>
      <c r="I308" s="238"/>
      <c r="J308" s="234"/>
      <c r="K308" s="234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208</v>
      </c>
      <c r="AU308" s="243" t="s">
        <v>81</v>
      </c>
      <c r="AV308" s="13" t="s">
        <v>79</v>
      </c>
      <c r="AW308" s="13" t="s">
        <v>33</v>
      </c>
      <c r="AX308" s="13" t="s">
        <v>72</v>
      </c>
      <c r="AY308" s="243" t="s">
        <v>196</v>
      </c>
    </row>
    <row r="309" s="13" customFormat="1">
      <c r="A309" s="13"/>
      <c r="B309" s="233"/>
      <c r="C309" s="234"/>
      <c r="D309" s="235" t="s">
        <v>208</v>
      </c>
      <c r="E309" s="236" t="s">
        <v>19</v>
      </c>
      <c r="F309" s="237" t="s">
        <v>3346</v>
      </c>
      <c r="G309" s="234"/>
      <c r="H309" s="236" t="s">
        <v>19</v>
      </c>
      <c r="I309" s="238"/>
      <c r="J309" s="234"/>
      <c r="K309" s="234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208</v>
      </c>
      <c r="AU309" s="243" t="s">
        <v>81</v>
      </c>
      <c r="AV309" s="13" t="s">
        <v>79</v>
      </c>
      <c r="AW309" s="13" t="s">
        <v>33</v>
      </c>
      <c r="AX309" s="13" t="s">
        <v>72</v>
      </c>
      <c r="AY309" s="243" t="s">
        <v>196</v>
      </c>
    </row>
    <row r="310" s="13" customFormat="1">
      <c r="A310" s="13"/>
      <c r="B310" s="233"/>
      <c r="C310" s="234"/>
      <c r="D310" s="235" t="s">
        <v>208</v>
      </c>
      <c r="E310" s="236" t="s">
        <v>19</v>
      </c>
      <c r="F310" s="237" t="s">
        <v>401</v>
      </c>
      <c r="G310" s="234"/>
      <c r="H310" s="236" t="s">
        <v>19</v>
      </c>
      <c r="I310" s="238"/>
      <c r="J310" s="234"/>
      <c r="K310" s="234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208</v>
      </c>
      <c r="AU310" s="243" t="s">
        <v>81</v>
      </c>
      <c r="AV310" s="13" t="s">
        <v>79</v>
      </c>
      <c r="AW310" s="13" t="s">
        <v>33</v>
      </c>
      <c r="AX310" s="13" t="s">
        <v>72</v>
      </c>
      <c r="AY310" s="243" t="s">
        <v>196</v>
      </c>
    </row>
    <row r="311" s="14" customFormat="1">
      <c r="A311" s="14"/>
      <c r="B311" s="244"/>
      <c r="C311" s="245"/>
      <c r="D311" s="235" t="s">
        <v>208</v>
      </c>
      <c r="E311" s="246" t="s">
        <v>19</v>
      </c>
      <c r="F311" s="247" t="s">
        <v>2733</v>
      </c>
      <c r="G311" s="245"/>
      <c r="H311" s="248">
        <v>91.5</v>
      </c>
      <c r="I311" s="249"/>
      <c r="J311" s="245"/>
      <c r="K311" s="245"/>
      <c r="L311" s="250"/>
      <c r="M311" s="251"/>
      <c r="N311" s="252"/>
      <c r="O311" s="252"/>
      <c r="P311" s="252"/>
      <c r="Q311" s="252"/>
      <c r="R311" s="252"/>
      <c r="S311" s="252"/>
      <c r="T311" s="253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4" t="s">
        <v>208</v>
      </c>
      <c r="AU311" s="254" t="s">
        <v>81</v>
      </c>
      <c r="AV311" s="14" t="s">
        <v>81</v>
      </c>
      <c r="AW311" s="14" t="s">
        <v>33</v>
      </c>
      <c r="AX311" s="14" t="s">
        <v>72</v>
      </c>
      <c r="AY311" s="254" t="s">
        <v>196</v>
      </c>
    </row>
    <row r="312" s="13" customFormat="1">
      <c r="A312" s="13"/>
      <c r="B312" s="233"/>
      <c r="C312" s="234"/>
      <c r="D312" s="235" t="s">
        <v>208</v>
      </c>
      <c r="E312" s="236" t="s">
        <v>19</v>
      </c>
      <c r="F312" s="237" t="s">
        <v>3347</v>
      </c>
      <c r="G312" s="234"/>
      <c r="H312" s="236" t="s">
        <v>19</v>
      </c>
      <c r="I312" s="238"/>
      <c r="J312" s="234"/>
      <c r="K312" s="234"/>
      <c r="L312" s="239"/>
      <c r="M312" s="240"/>
      <c r="N312" s="241"/>
      <c r="O312" s="241"/>
      <c r="P312" s="241"/>
      <c r="Q312" s="241"/>
      <c r="R312" s="241"/>
      <c r="S312" s="241"/>
      <c r="T312" s="24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3" t="s">
        <v>208</v>
      </c>
      <c r="AU312" s="243" t="s">
        <v>81</v>
      </c>
      <c r="AV312" s="13" t="s">
        <v>79</v>
      </c>
      <c r="AW312" s="13" t="s">
        <v>33</v>
      </c>
      <c r="AX312" s="13" t="s">
        <v>72</v>
      </c>
      <c r="AY312" s="243" t="s">
        <v>196</v>
      </c>
    </row>
    <row r="313" s="13" customFormat="1">
      <c r="A313" s="13"/>
      <c r="B313" s="233"/>
      <c r="C313" s="234"/>
      <c r="D313" s="235" t="s">
        <v>208</v>
      </c>
      <c r="E313" s="236" t="s">
        <v>19</v>
      </c>
      <c r="F313" s="237" t="s">
        <v>3348</v>
      </c>
      <c r="G313" s="234"/>
      <c r="H313" s="236" t="s">
        <v>19</v>
      </c>
      <c r="I313" s="238"/>
      <c r="J313" s="234"/>
      <c r="K313" s="234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208</v>
      </c>
      <c r="AU313" s="243" t="s">
        <v>81</v>
      </c>
      <c r="AV313" s="13" t="s">
        <v>79</v>
      </c>
      <c r="AW313" s="13" t="s">
        <v>33</v>
      </c>
      <c r="AX313" s="13" t="s">
        <v>72</v>
      </c>
      <c r="AY313" s="243" t="s">
        <v>196</v>
      </c>
    </row>
    <row r="314" s="13" customFormat="1">
      <c r="A314" s="13"/>
      <c r="B314" s="233"/>
      <c r="C314" s="234"/>
      <c r="D314" s="235" t="s">
        <v>208</v>
      </c>
      <c r="E314" s="236" t="s">
        <v>19</v>
      </c>
      <c r="F314" s="237" t="s">
        <v>3349</v>
      </c>
      <c r="G314" s="234"/>
      <c r="H314" s="236" t="s">
        <v>19</v>
      </c>
      <c r="I314" s="238"/>
      <c r="J314" s="234"/>
      <c r="K314" s="234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208</v>
      </c>
      <c r="AU314" s="243" t="s">
        <v>81</v>
      </c>
      <c r="AV314" s="13" t="s">
        <v>79</v>
      </c>
      <c r="AW314" s="13" t="s">
        <v>33</v>
      </c>
      <c r="AX314" s="13" t="s">
        <v>72</v>
      </c>
      <c r="AY314" s="243" t="s">
        <v>196</v>
      </c>
    </row>
    <row r="315" s="13" customFormat="1">
      <c r="A315" s="13"/>
      <c r="B315" s="233"/>
      <c r="C315" s="234"/>
      <c r="D315" s="235" t="s">
        <v>208</v>
      </c>
      <c r="E315" s="236" t="s">
        <v>19</v>
      </c>
      <c r="F315" s="237" t="s">
        <v>489</v>
      </c>
      <c r="G315" s="234"/>
      <c r="H315" s="236" t="s">
        <v>19</v>
      </c>
      <c r="I315" s="238"/>
      <c r="J315" s="234"/>
      <c r="K315" s="234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208</v>
      </c>
      <c r="AU315" s="243" t="s">
        <v>81</v>
      </c>
      <c r="AV315" s="13" t="s">
        <v>79</v>
      </c>
      <c r="AW315" s="13" t="s">
        <v>33</v>
      </c>
      <c r="AX315" s="13" t="s">
        <v>72</v>
      </c>
      <c r="AY315" s="243" t="s">
        <v>196</v>
      </c>
    </row>
    <row r="316" s="14" customFormat="1">
      <c r="A316" s="14"/>
      <c r="B316" s="244"/>
      <c r="C316" s="245"/>
      <c r="D316" s="235" t="s">
        <v>208</v>
      </c>
      <c r="E316" s="246" t="s">
        <v>19</v>
      </c>
      <c r="F316" s="247" t="s">
        <v>3350</v>
      </c>
      <c r="G316" s="245"/>
      <c r="H316" s="248">
        <v>21.699999999999999</v>
      </c>
      <c r="I316" s="249"/>
      <c r="J316" s="245"/>
      <c r="K316" s="245"/>
      <c r="L316" s="250"/>
      <c r="M316" s="251"/>
      <c r="N316" s="252"/>
      <c r="O316" s="252"/>
      <c r="P316" s="252"/>
      <c r="Q316" s="252"/>
      <c r="R316" s="252"/>
      <c r="S316" s="252"/>
      <c r="T316" s="253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4" t="s">
        <v>208</v>
      </c>
      <c r="AU316" s="254" t="s">
        <v>81</v>
      </c>
      <c r="AV316" s="14" t="s">
        <v>81</v>
      </c>
      <c r="AW316" s="14" t="s">
        <v>33</v>
      </c>
      <c r="AX316" s="14" t="s">
        <v>72</v>
      </c>
      <c r="AY316" s="254" t="s">
        <v>196</v>
      </c>
    </row>
    <row r="317" s="13" customFormat="1">
      <c r="A317" s="13"/>
      <c r="B317" s="233"/>
      <c r="C317" s="234"/>
      <c r="D317" s="235" t="s">
        <v>208</v>
      </c>
      <c r="E317" s="236" t="s">
        <v>19</v>
      </c>
      <c r="F317" s="237" t="s">
        <v>401</v>
      </c>
      <c r="G317" s="234"/>
      <c r="H317" s="236" t="s">
        <v>19</v>
      </c>
      <c r="I317" s="238"/>
      <c r="J317" s="234"/>
      <c r="K317" s="234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208</v>
      </c>
      <c r="AU317" s="243" t="s">
        <v>81</v>
      </c>
      <c r="AV317" s="13" t="s">
        <v>79</v>
      </c>
      <c r="AW317" s="13" t="s">
        <v>33</v>
      </c>
      <c r="AX317" s="13" t="s">
        <v>72</v>
      </c>
      <c r="AY317" s="243" t="s">
        <v>196</v>
      </c>
    </row>
    <row r="318" s="13" customFormat="1">
      <c r="A318" s="13"/>
      <c r="B318" s="233"/>
      <c r="C318" s="234"/>
      <c r="D318" s="235" t="s">
        <v>208</v>
      </c>
      <c r="E318" s="236" t="s">
        <v>19</v>
      </c>
      <c r="F318" s="237" t="s">
        <v>3351</v>
      </c>
      <c r="G318" s="234"/>
      <c r="H318" s="236" t="s">
        <v>19</v>
      </c>
      <c r="I318" s="238"/>
      <c r="J318" s="234"/>
      <c r="K318" s="234"/>
      <c r="L318" s="239"/>
      <c r="M318" s="240"/>
      <c r="N318" s="241"/>
      <c r="O318" s="241"/>
      <c r="P318" s="241"/>
      <c r="Q318" s="241"/>
      <c r="R318" s="241"/>
      <c r="S318" s="241"/>
      <c r="T318" s="242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3" t="s">
        <v>208</v>
      </c>
      <c r="AU318" s="243" t="s">
        <v>81</v>
      </c>
      <c r="AV318" s="13" t="s">
        <v>79</v>
      </c>
      <c r="AW318" s="13" t="s">
        <v>33</v>
      </c>
      <c r="AX318" s="13" t="s">
        <v>72</v>
      </c>
      <c r="AY318" s="243" t="s">
        <v>196</v>
      </c>
    </row>
    <row r="319" s="13" customFormat="1">
      <c r="A319" s="13"/>
      <c r="B319" s="233"/>
      <c r="C319" s="234"/>
      <c r="D319" s="235" t="s">
        <v>208</v>
      </c>
      <c r="E319" s="236" t="s">
        <v>19</v>
      </c>
      <c r="F319" s="237" t="s">
        <v>3352</v>
      </c>
      <c r="G319" s="234"/>
      <c r="H319" s="236" t="s">
        <v>19</v>
      </c>
      <c r="I319" s="238"/>
      <c r="J319" s="234"/>
      <c r="K319" s="234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208</v>
      </c>
      <c r="AU319" s="243" t="s">
        <v>81</v>
      </c>
      <c r="AV319" s="13" t="s">
        <v>79</v>
      </c>
      <c r="AW319" s="13" t="s">
        <v>33</v>
      </c>
      <c r="AX319" s="13" t="s">
        <v>72</v>
      </c>
      <c r="AY319" s="243" t="s">
        <v>196</v>
      </c>
    </row>
    <row r="320" s="13" customFormat="1">
      <c r="A320" s="13"/>
      <c r="B320" s="233"/>
      <c r="C320" s="234"/>
      <c r="D320" s="235" t="s">
        <v>208</v>
      </c>
      <c r="E320" s="236" t="s">
        <v>19</v>
      </c>
      <c r="F320" s="237" t="s">
        <v>401</v>
      </c>
      <c r="G320" s="234"/>
      <c r="H320" s="236" t="s">
        <v>19</v>
      </c>
      <c r="I320" s="238"/>
      <c r="J320" s="234"/>
      <c r="K320" s="234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208</v>
      </c>
      <c r="AU320" s="243" t="s">
        <v>81</v>
      </c>
      <c r="AV320" s="13" t="s">
        <v>79</v>
      </c>
      <c r="AW320" s="13" t="s">
        <v>33</v>
      </c>
      <c r="AX320" s="13" t="s">
        <v>72</v>
      </c>
      <c r="AY320" s="243" t="s">
        <v>196</v>
      </c>
    </row>
    <row r="321" s="14" customFormat="1">
      <c r="A321" s="14"/>
      <c r="B321" s="244"/>
      <c r="C321" s="245"/>
      <c r="D321" s="235" t="s">
        <v>208</v>
      </c>
      <c r="E321" s="246" t="s">
        <v>19</v>
      </c>
      <c r="F321" s="247" t="s">
        <v>1680</v>
      </c>
      <c r="G321" s="245"/>
      <c r="H321" s="248">
        <v>89</v>
      </c>
      <c r="I321" s="249"/>
      <c r="J321" s="245"/>
      <c r="K321" s="245"/>
      <c r="L321" s="250"/>
      <c r="M321" s="251"/>
      <c r="N321" s="252"/>
      <c r="O321" s="252"/>
      <c r="P321" s="252"/>
      <c r="Q321" s="252"/>
      <c r="R321" s="252"/>
      <c r="S321" s="252"/>
      <c r="T321" s="253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4" t="s">
        <v>208</v>
      </c>
      <c r="AU321" s="254" t="s">
        <v>81</v>
      </c>
      <c r="AV321" s="14" t="s">
        <v>81</v>
      </c>
      <c r="AW321" s="14" t="s">
        <v>33</v>
      </c>
      <c r="AX321" s="14" t="s">
        <v>72</v>
      </c>
      <c r="AY321" s="254" t="s">
        <v>196</v>
      </c>
    </row>
    <row r="322" s="16" customFormat="1">
      <c r="A322" s="16"/>
      <c r="B322" s="266"/>
      <c r="C322" s="267"/>
      <c r="D322" s="235" t="s">
        <v>208</v>
      </c>
      <c r="E322" s="268" t="s">
        <v>19</v>
      </c>
      <c r="F322" s="269" t="s">
        <v>269</v>
      </c>
      <c r="G322" s="267"/>
      <c r="H322" s="270">
        <v>202.19999999999999</v>
      </c>
      <c r="I322" s="271"/>
      <c r="J322" s="267"/>
      <c r="K322" s="267"/>
      <c r="L322" s="272"/>
      <c r="M322" s="273"/>
      <c r="N322" s="274"/>
      <c r="O322" s="274"/>
      <c r="P322" s="274"/>
      <c r="Q322" s="274"/>
      <c r="R322" s="274"/>
      <c r="S322" s="274"/>
      <c r="T322" s="275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T322" s="276" t="s">
        <v>208</v>
      </c>
      <c r="AU322" s="276" t="s">
        <v>81</v>
      </c>
      <c r="AV322" s="16" t="s">
        <v>226</v>
      </c>
      <c r="AW322" s="16" t="s">
        <v>33</v>
      </c>
      <c r="AX322" s="16" t="s">
        <v>72</v>
      </c>
      <c r="AY322" s="276" t="s">
        <v>196</v>
      </c>
    </row>
    <row r="323" s="15" customFormat="1">
      <c r="A323" s="15"/>
      <c r="B323" s="255"/>
      <c r="C323" s="256"/>
      <c r="D323" s="235" t="s">
        <v>208</v>
      </c>
      <c r="E323" s="257" t="s">
        <v>19</v>
      </c>
      <c r="F323" s="258" t="s">
        <v>219</v>
      </c>
      <c r="G323" s="256"/>
      <c r="H323" s="259">
        <v>202.19999999999999</v>
      </c>
      <c r="I323" s="260"/>
      <c r="J323" s="256"/>
      <c r="K323" s="256"/>
      <c r="L323" s="261"/>
      <c r="M323" s="262"/>
      <c r="N323" s="263"/>
      <c r="O323" s="263"/>
      <c r="P323" s="263"/>
      <c r="Q323" s="263"/>
      <c r="R323" s="263"/>
      <c r="S323" s="263"/>
      <c r="T323" s="264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265" t="s">
        <v>208</v>
      </c>
      <c r="AU323" s="265" t="s">
        <v>81</v>
      </c>
      <c r="AV323" s="15" t="s">
        <v>204</v>
      </c>
      <c r="AW323" s="15" t="s">
        <v>33</v>
      </c>
      <c r="AX323" s="15" t="s">
        <v>79</v>
      </c>
      <c r="AY323" s="265" t="s">
        <v>196</v>
      </c>
    </row>
    <row r="324" s="2" customFormat="1" ht="24.15" customHeight="1">
      <c r="A324" s="41"/>
      <c r="B324" s="42"/>
      <c r="C324" s="215" t="s">
        <v>299</v>
      </c>
      <c r="D324" s="215" t="s">
        <v>199</v>
      </c>
      <c r="E324" s="216" t="s">
        <v>3388</v>
      </c>
      <c r="F324" s="217" t="s">
        <v>3389</v>
      </c>
      <c r="G324" s="218" t="s">
        <v>202</v>
      </c>
      <c r="H324" s="219">
        <v>202.19999999999999</v>
      </c>
      <c r="I324" s="220"/>
      <c r="J324" s="221">
        <f>ROUND(I324*H324,2)</f>
        <v>0</v>
      </c>
      <c r="K324" s="217" t="s">
        <v>203</v>
      </c>
      <c r="L324" s="47"/>
      <c r="M324" s="222" t="s">
        <v>19</v>
      </c>
      <c r="N324" s="223" t="s">
        <v>43</v>
      </c>
      <c r="O324" s="87"/>
      <c r="P324" s="224">
        <f>O324*H324</f>
        <v>0</v>
      </c>
      <c r="Q324" s="224">
        <v>0</v>
      </c>
      <c r="R324" s="224">
        <f>Q324*H324</f>
        <v>0</v>
      </c>
      <c r="S324" s="224">
        <v>0</v>
      </c>
      <c r="T324" s="225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6" t="s">
        <v>204</v>
      </c>
      <c r="AT324" s="226" t="s">
        <v>199</v>
      </c>
      <c r="AU324" s="226" t="s">
        <v>81</v>
      </c>
      <c r="AY324" s="20" t="s">
        <v>196</v>
      </c>
      <c r="BE324" s="227">
        <f>IF(N324="základní",J324,0)</f>
        <v>0</v>
      </c>
      <c r="BF324" s="227">
        <f>IF(N324="snížená",J324,0)</f>
        <v>0</v>
      </c>
      <c r="BG324" s="227">
        <f>IF(N324="zákl. přenesená",J324,0)</f>
        <v>0</v>
      </c>
      <c r="BH324" s="227">
        <f>IF(N324="sníž. přenesená",J324,0)</f>
        <v>0</v>
      </c>
      <c r="BI324" s="227">
        <f>IF(N324="nulová",J324,0)</f>
        <v>0</v>
      </c>
      <c r="BJ324" s="20" t="s">
        <v>79</v>
      </c>
      <c r="BK324" s="227">
        <f>ROUND(I324*H324,2)</f>
        <v>0</v>
      </c>
      <c r="BL324" s="20" t="s">
        <v>204</v>
      </c>
      <c r="BM324" s="226" t="s">
        <v>3390</v>
      </c>
    </row>
    <row r="325" s="2" customFormat="1">
      <c r="A325" s="41"/>
      <c r="B325" s="42"/>
      <c r="C325" s="43"/>
      <c r="D325" s="228" t="s">
        <v>206</v>
      </c>
      <c r="E325" s="43"/>
      <c r="F325" s="229" t="s">
        <v>3391</v>
      </c>
      <c r="G325" s="43"/>
      <c r="H325" s="43"/>
      <c r="I325" s="230"/>
      <c r="J325" s="43"/>
      <c r="K325" s="43"/>
      <c r="L325" s="47"/>
      <c r="M325" s="231"/>
      <c r="N325" s="232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206</v>
      </c>
      <c r="AU325" s="20" t="s">
        <v>81</v>
      </c>
    </row>
    <row r="326" s="13" customFormat="1">
      <c r="A326" s="13"/>
      <c r="B326" s="233"/>
      <c r="C326" s="234"/>
      <c r="D326" s="235" t="s">
        <v>208</v>
      </c>
      <c r="E326" s="236" t="s">
        <v>19</v>
      </c>
      <c r="F326" s="237" t="s">
        <v>3360</v>
      </c>
      <c r="G326" s="234"/>
      <c r="H326" s="236" t="s">
        <v>19</v>
      </c>
      <c r="I326" s="238"/>
      <c r="J326" s="234"/>
      <c r="K326" s="234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208</v>
      </c>
      <c r="AU326" s="243" t="s">
        <v>81</v>
      </c>
      <c r="AV326" s="13" t="s">
        <v>79</v>
      </c>
      <c r="AW326" s="13" t="s">
        <v>33</v>
      </c>
      <c r="AX326" s="13" t="s">
        <v>72</v>
      </c>
      <c r="AY326" s="243" t="s">
        <v>196</v>
      </c>
    </row>
    <row r="327" s="13" customFormat="1">
      <c r="A327" s="13"/>
      <c r="B327" s="233"/>
      <c r="C327" s="234"/>
      <c r="D327" s="235" t="s">
        <v>208</v>
      </c>
      <c r="E327" s="236" t="s">
        <v>19</v>
      </c>
      <c r="F327" s="237" t="s">
        <v>3346</v>
      </c>
      <c r="G327" s="234"/>
      <c r="H327" s="236" t="s">
        <v>19</v>
      </c>
      <c r="I327" s="238"/>
      <c r="J327" s="234"/>
      <c r="K327" s="234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208</v>
      </c>
      <c r="AU327" s="243" t="s">
        <v>81</v>
      </c>
      <c r="AV327" s="13" t="s">
        <v>79</v>
      </c>
      <c r="AW327" s="13" t="s">
        <v>33</v>
      </c>
      <c r="AX327" s="13" t="s">
        <v>72</v>
      </c>
      <c r="AY327" s="243" t="s">
        <v>196</v>
      </c>
    </row>
    <row r="328" s="14" customFormat="1">
      <c r="A328" s="14"/>
      <c r="B328" s="244"/>
      <c r="C328" s="245"/>
      <c r="D328" s="235" t="s">
        <v>208</v>
      </c>
      <c r="E328" s="246" t="s">
        <v>19</v>
      </c>
      <c r="F328" s="247" t="s">
        <v>2733</v>
      </c>
      <c r="G328" s="245"/>
      <c r="H328" s="248">
        <v>91.5</v>
      </c>
      <c r="I328" s="249"/>
      <c r="J328" s="245"/>
      <c r="K328" s="245"/>
      <c r="L328" s="250"/>
      <c r="M328" s="251"/>
      <c r="N328" s="252"/>
      <c r="O328" s="252"/>
      <c r="P328" s="252"/>
      <c r="Q328" s="252"/>
      <c r="R328" s="252"/>
      <c r="S328" s="252"/>
      <c r="T328" s="253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4" t="s">
        <v>208</v>
      </c>
      <c r="AU328" s="254" t="s">
        <v>81</v>
      </c>
      <c r="AV328" s="14" t="s">
        <v>81</v>
      </c>
      <c r="AW328" s="14" t="s">
        <v>33</v>
      </c>
      <c r="AX328" s="14" t="s">
        <v>72</v>
      </c>
      <c r="AY328" s="254" t="s">
        <v>196</v>
      </c>
    </row>
    <row r="329" s="13" customFormat="1">
      <c r="A329" s="13"/>
      <c r="B329" s="233"/>
      <c r="C329" s="234"/>
      <c r="D329" s="235" t="s">
        <v>208</v>
      </c>
      <c r="E329" s="236" t="s">
        <v>19</v>
      </c>
      <c r="F329" s="237" t="s">
        <v>3347</v>
      </c>
      <c r="G329" s="234"/>
      <c r="H329" s="236" t="s">
        <v>19</v>
      </c>
      <c r="I329" s="238"/>
      <c r="J329" s="234"/>
      <c r="K329" s="234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208</v>
      </c>
      <c r="AU329" s="243" t="s">
        <v>81</v>
      </c>
      <c r="AV329" s="13" t="s">
        <v>79</v>
      </c>
      <c r="AW329" s="13" t="s">
        <v>33</v>
      </c>
      <c r="AX329" s="13" t="s">
        <v>72</v>
      </c>
      <c r="AY329" s="243" t="s">
        <v>196</v>
      </c>
    </row>
    <row r="330" s="13" customFormat="1">
      <c r="A330" s="13"/>
      <c r="B330" s="233"/>
      <c r="C330" s="234"/>
      <c r="D330" s="235" t="s">
        <v>208</v>
      </c>
      <c r="E330" s="236" t="s">
        <v>19</v>
      </c>
      <c r="F330" s="237" t="s">
        <v>3349</v>
      </c>
      <c r="G330" s="234"/>
      <c r="H330" s="236" t="s">
        <v>19</v>
      </c>
      <c r="I330" s="238"/>
      <c r="J330" s="234"/>
      <c r="K330" s="234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208</v>
      </c>
      <c r="AU330" s="243" t="s">
        <v>81</v>
      </c>
      <c r="AV330" s="13" t="s">
        <v>79</v>
      </c>
      <c r="AW330" s="13" t="s">
        <v>33</v>
      </c>
      <c r="AX330" s="13" t="s">
        <v>72</v>
      </c>
      <c r="AY330" s="243" t="s">
        <v>196</v>
      </c>
    </row>
    <row r="331" s="14" customFormat="1">
      <c r="A331" s="14"/>
      <c r="B331" s="244"/>
      <c r="C331" s="245"/>
      <c r="D331" s="235" t="s">
        <v>208</v>
      </c>
      <c r="E331" s="246" t="s">
        <v>19</v>
      </c>
      <c r="F331" s="247" t="s">
        <v>3350</v>
      </c>
      <c r="G331" s="245"/>
      <c r="H331" s="248">
        <v>21.699999999999999</v>
      </c>
      <c r="I331" s="249"/>
      <c r="J331" s="245"/>
      <c r="K331" s="245"/>
      <c r="L331" s="250"/>
      <c r="M331" s="251"/>
      <c r="N331" s="252"/>
      <c r="O331" s="252"/>
      <c r="P331" s="252"/>
      <c r="Q331" s="252"/>
      <c r="R331" s="252"/>
      <c r="S331" s="252"/>
      <c r="T331" s="253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4" t="s">
        <v>208</v>
      </c>
      <c r="AU331" s="254" t="s">
        <v>81</v>
      </c>
      <c r="AV331" s="14" t="s">
        <v>81</v>
      </c>
      <c r="AW331" s="14" t="s">
        <v>33</v>
      </c>
      <c r="AX331" s="14" t="s">
        <v>72</v>
      </c>
      <c r="AY331" s="254" t="s">
        <v>196</v>
      </c>
    </row>
    <row r="332" s="13" customFormat="1">
      <c r="A332" s="13"/>
      <c r="B332" s="233"/>
      <c r="C332" s="234"/>
      <c r="D332" s="235" t="s">
        <v>208</v>
      </c>
      <c r="E332" s="236" t="s">
        <v>19</v>
      </c>
      <c r="F332" s="237" t="s">
        <v>3363</v>
      </c>
      <c r="G332" s="234"/>
      <c r="H332" s="236" t="s">
        <v>19</v>
      </c>
      <c r="I332" s="238"/>
      <c r="J332" s="234"/>
      <c r="K332" s="234"/>
      <c r="L332" s="239"/>
      <c r="M332" s="240"/>
      <c r="N332" s="241"/>
      <c r="O332" s="241"/>
      <c r="P332" s="241"/>
      <c r="Q332" s="241"/>
      <c r="R332" s="241"/>
      <c r="S332" s="241"/>
      <c r="T332" s="24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43" t="s">
        <v>208</v>
      </c>
      <c r="AU332" s="243" t="s">
        <v>81</v>
      </c>
      <c r="AV332" s="13" t="s">
        <v>79</v>
      </c>
      <c r="AW332" s="13" t="s">
        <v>33</v>
      </c>
      <c r="AX332" s="13" t="s">
        <v>72</v>
      </c>
      <c r="AY332" s="243" t="s">
        <v>196</v>
      </c>
    </row>
    <row r="333" s="13" customFormat="1">
      <c r="A333" s="13"/>
      <c r="B333" s="233"/>
      <c r="C333" s="234"/>
      <c r="D333" s="235" t="s">
        <v>208</v>
      </c>
      <c r="E333" s="236" t="s">
        <v>19</v>
      </c>
      <c r="F333" s="237" t="s">
        <v>3352</v>
      </c>
      <c r="G333" s="234"/>
      <c r="H333" s="236" t="s">
        <v>19</v>
      </c>
      <c r="I333" s="238"/>
      <c r="J333" s="234"/>
      <c r="K333" s="234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208</v>
      </c>
      <c r="AU333" s="243" t="s">
        <v>81</v>
      </c>
      <c r="AV333" s="13" t="s">
        <v>79</v>
      </c>
      <c r="AW333" s="13" t="s">
        <v>33</v>
      </c>
      <c r="AX333" s="13" t="s">
        <v>72</v>
      </c>
      <c r="AY333" s="243" t="s">
        <v>196</v>
      </c>
    </row>
    <row r="334" s="14" customFormat="1">
      <c r="A334" s="14"/>
      <c r="B334" s="244"/>
      <c r="C334" s="245"/>
      <c r="D334" s="235" t="s">
        <v>208</v>
      </c>
      <c r="E334" s="246" t="s">
        <v>19</v>
      </c>
      <c r="F334" s="247" t="s">
        <v>1680</v>
      </c>
      <c r="G334" s="245"/>
      <c r="H334" s="248">
        <v>89</v>
      </c>
      <c r="I334" s="249"/>
      <c r="J334" s="245"/>
      <c r="K334" s="245"/>
      <c r="L334" s="250"/>
      <c r="M334" s="251"/>
      <c r="N334" s="252"/>
      <c r="O334" s="252"/>
      <c r="P334" s="252"/>
      <c r="Q334" s="252"/>
      <c r="R334" s="252"/>
      <c r="S334" s="252"/>
      <c r="T334" s="253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4" t="s">
        <v>208</v>
      </c>
      <c r="AU334" s="254" t="s">
        <v>81</v>
      </c>
      <c r="AV334" s="14" t="s">
        <v>81</v>
      </c>
      <c r="AW334" s="14" t="s">
        <v>33</v>
      </c>
      <c r="AX334" s="14" t="s">
        <v>72</v>
      </c>
      <c r="AY334" s="254" t="s">
        <v>196</v>
      </c>
    </row>
    <row r="335" s="15" customFormat="1">
      <c r="A335" s="15"/>
      <c r="B335" s="255"/>
      <c r="C335" s="256"/>
      <c r="D335" s="235" t="s">
        <v>208</v>
      </c>
      <c r="E335" s="257" t="s">
        <v>19</v>
      </c>
      <c r="F335" s="258" t="s">
        <v>219</v>
      </c>
      <c r="G335" s="256"/>
      <c r="H335" s="259">
        <v>202.19999999999999</v>
      </c>
      <c r="I335" s="260"/>
      <c r="J335" s="256"/>
      <c r="K335" s="256"/>
      <c r="L335" s="261"/>
      <c r="M335" s="262"/>
      <c r="N335" s="263"/>
      <c r="O335" s="263"/>
      <c r="P335" s="263"/>
      <c r="Q335" s="263"/>
      <c r="R335" s="263"/>
      <c r="S335" s="263"/>
      <c r="T335" s="264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5" t="s">
        <v>208</v>
      </c>
      <c r="AU335" s="265" t="s">
        <v>81</v>
      </c>
      <c r="AV335" s="15" t="s">
        <v>204</v>
      </c>
      <c r="AW335" s="15" t="s">
        <v>33</v>
      </c>
      <c r="AX335" s="15" t="s">
        <v>79</v>
      </c>
      <c r="AY335" s="265" t="s">
        <v>196</v>
      </c>
    </row>
    <row r="336" s="2" customFormat="1" ht="16.5" customHeight="1">
      <c r="A336" s="41"/>
      <c r="B336" s="42"/>
      <c r="C336" s="280" t="s">
        <v>197</v>
      </c>
      <c r="D336" s="280" t="s">
        <v>407</v>
      </c>
      <c r="E336" s="281" t="s">
        <v>3392</v>
      </c>
      <c r="F336" s="282" t="s">
        <v>3393</v>
      </c>
      <c r="G336" s="283" t="s">
        <v>317</v>
      </c>
      <c r="H336" s="284">
        <v>25.274999999999999</v>
      </c>
      <c r="I336" s="285"/>
      <c r="J336" s="286">
        <f>ROUND(I336*H336,2)</f>
        <v>0</v>
      </c>
      <c r="K336" s="282" t="s">
        <v>203</v>
      </c>
      <c r="L336" s="287"/>
      <c r="M336" s="288" t="s">
        <v>19</v>
      </c>
      <c r="N336" s="289" t="s">
        <v>43</v>
      </c>
      <c r="O336" s="87"/>
      <c r="P336" s="224">
        <f>O336*H336</f>
        <v>0</v>
      </c>
      <c r="Q336" s="224">
        <v>1</v>
      </c>
      <c r="R336" s="224">
        <f>Q336*H336</f>
        <v>25.274999999999999</v>
      </c>
      <c r="S336" s="224">
        <v>0</v>
      </c>
      <c r="T336" s="225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6" t="s">
        <v>284</v>
      </c>
      <c r="AT336" s="226" t="s">
        <v>407</v>
      </c>
      <c r="AU336" s="226" t="s">
        <v>81</v>
      </c>
      <c r="AY336" s="20" t="s">
        <v>196</v>
      </c>
      <c r="BE336" s="227">
        <f>IF(N336="základní",J336,0)</f>
        <v>0</v>
      </c>
      <c r="BF336" s="227">
        <f>IF(N336="snížená",J336,0)</f>
        <v>0</v>
      </c>
      <c r="BG336" s="227">
        <f>IF(N336="zákl. přenesená",J336,0)</f>
        <v>0</v>
      </c>
      <c r="BH336" s="227">
        <f>IF(N336="sníž. přenesená",J336,0)</f>
        <v>0</v>
      </c>
      <c r="BI336" s="227">
        <f>IF(N336="nulová",J336,0)</f>
        <v>0</v>
      </c>
      <c r="BJ336" s="20" t="s">
        <v>79</v>
      </c>
      <c r="BK336" s="227">
        <f>ROUND(I336*H336,2)</f>
        <v>0</v>
      </c>
      <c r="BL336" s="20" t="s">
        <v>204</v>
      </c>
      <c r="BM336" s="226" t="s">
        <v>3394</v>
      </c>
    </row>
    <row r="337" s="13" customFormat="1">
      <c r="A337" s="13"/>
      <c r="B337" s="233"/>
      <c r="C337" s="234"/>
      <c r="D337" s="235" t="s">
        <v>208</v>
      </c>
      <c r="E337" s="236" t="s">
        <v>19</v>
      </c>
      <c r="F337" s="237" t="s">
        <v>3360</v>
      </c>
      <c r="G337" s="234"/>
      <c r="H337" s="236" t="s">
        <v>19</v>
      </c>
      <c r="I337" s="238"/>
      <c r="J337" s="234"/>
      <c r="K337" s="234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208</v>
      </c>
      <c r="AU337" s="243" t="s">
        <v>81</v>
      </c>
      <c r="AV337" s="13" t="s">
        <v>79</v>
      </c>
      <c r="AW337" s="13" t="s">
        <v>33</v>
      </c>
      <c r="AX337" s="13" t="s">
        <v>72</v>
      </c>
      <c r="AY337" s="243" t="s">
        <v>196</v>
      </c>
    </row>
    <row r="338" s="13" customFormat="1">
      <c r="A338" s="13"/>
      <c r="B338" s="233"/>
      <c r="C338" s="234"/>
      <c r="D338" s="235" t="s">
        <v>208</v>
      </c>
      <c r="E338" s="236" t="s">
        <v>19</v>
      </c>
      <c r="F338" s="237" t="s">
        <v>3346</v>
      </c>
      <c r="G338" s="234"/>
      <c r="H338" s="236" t="s">
        <v>19</v>
      </c>
      <c r="I338" s="238"/>
      <c r="J338" s="234"/>
      <c r="K338" s="234"/>
      <c r="L338" s="239"/>
      <c r="M338" s="240"/>
      <c r="N338" s="241"/>
      <c r="O338" s="241"/>
      <c r="P338" s="241"/>
      <c r="Q338" s="241"/>
      <c r="R338" s="241"/>
      <c r="S338" s="241"/>
      <c r="T338" s="24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43" t="s">
        <v>208</v>
      </c>
      <c r="AU338" s="243" t="s">
        <v>81</v>
      </c>
      <c r="AV338" s="13" t="s">
        <v>79</v>
      </c>
      <c r="AW338" s="13" t="s">
        <v>33</v>
      </c>
      <c r="AX338" s="13" t="s">
        <v>72</v>
      </c>
      <c r="AY338" s="243" t="s">
        <v>196</v>
      </c>
    </row>
    <row r="339" s="14" customFormat="1">
      <c r="A339" s="14"/>
      <c r="B339" s="244"/>
      <c r="C339" s="245"/>
      <c r="D339" s="235" t="s">
        <v>208</v>
      </c>
      <c r="E339" s="246" t="s">
        <v>19</v>
      </c>
      <c r="F339" s="247" t="s">
        <v>2733</v>
      </c>
      <c r="G339" s="245"/>
      <c r="H339" s="248">
        <v>91.5</v>
      </c>
      <c r="I339" s="249"/>
      <c r="J339" s="245"/>
      <c r="K339" s="245"/>
      <c r="L339" s="250"/>
      <c r="M339" s="251"/>
      <c r="N339" s="252"/>
      <c r="O339" s="252"/>
      <c r="P339" s="252"/>
      <c r="Q339" s="252"/>
      <c r="R339" s="252"/>
      <c r="S339" s="252"/>
      <c r="T339" s="253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4" t="s">
        <v>208</v>
      </c>
      <c r="AU339" s="254" t="s">
        <v>81</v>
      </c>
      <c r="AV339" s="14" t="s">
        <v>81</v>
      </c>
      <c r="AW339" s="14" t="s">
        <v>33</v>
      </c>
      <c r="AX339" s="14" t="s">
        <v>72</v>
      </c>
      <c r="AY339" s="254" t="s">
        <v>196</v>
      </c>
    </row>
    <row r="340" s="13" customFormat="1">
      <c r="A340" s="13"/>
      <c r="B340" s="233"/>
      <c r="C340" s="234"/>
      <c r="D340" s="235" t="s">
        <v>208</v>
      </c>
      <c r="E340" s="236" t="s">
        <v>19</v>
      </c>
      <c r="F340" s="237" t="s">
        <v>3347</v>
      </c>
      <c r="G340" s="234"/>
      <c r="H340" s="236" t="s">
        <v>19</v>
      </c>
      <c r="I340" s="238"/>
      <c r="J340" s="234"/>
      <c r="K340" s="234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208</v>
      </c>
      <c r="AU340" s="243" t="s">
        <v>81</v>
      </c>
      <c r="AV340" s="13" t="s">
        <v>79</v>
      </c>
      <c r="AW340" s="13" t="s">
        <v>33</v>
      </c>
      <c r="AX340" s="13" t="s">
        <v>72</v>
      </c>
      <c r="AY340" s="243" t="s">
        <v>196</v>
      </c>
    </row>
    <row r="341" s="13" customFormat="1">
      <c r="A341" s="13"/>
      <c r="B341" s="233"/>
      <c r="C341" s="234"/>
      <c r="D341" s="235" t="s">
        <v>208</v>
      </c>
      <c r="E341" s="236" t="s">
        <v>19</v>
      </c>
      <c r="F341" s="237" t="s">
        <v>3349</v>
      </c>
      <c r="G341" s="234"/>
      <c r="H341" s="236" t="s">
        <v>19</v>
      </c>
      <c r="I341" s="238"/>
      <c r="J341" s="234"/>
      <c r="K341" s="234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208</v>
      </c>
      <c r="AU341" s="243" t="s">
        <v>81</v>
      </c>
      <c r="AV341" s="13" t="s">
        <v>79</v>
      </c>
      <c r="AW341" s="13" t="s">
        <v>33</v>
      </c>
      <c r="AX341" s="13" t="s">
        <v>72</v>
      </c>
      <c r="AY341" s="243" t="s">
        <v>196</v>
      </c>
    </row>
    <row r="342" s="14" customFormat="1">
      <c r="A342" s="14"/>
      <c r="B342" s="244"/>
      <c r="C342" s="245"/>
      <c r="D342" s="235" t="s">
        <v>208</v>
      </c>
      <c r="E342" s="246" t="s">
        <v>19</v>
      </c>
      <c r="F342" s="247" t="s">
        <v>3350</v>
      </c>
      <c r="G342" s="245"/>
      <c r="H342" s="248">
        <v>21.699999999999999</v>
      </c>
      <c r="I342" s="249"/>
      <c r="J342" s="245"/>
      <c r="K342" s="245"/>
      <c r="L342" s="250"/>
      <c r="M342" s="251"/>
      <c r="N342" s="252"/>
      <c r="O342" s="252"/>
      <c r="P342" s="252"/>
      <c r="Q342" s="252"/>
      <c r="R342" s="252"/>
      <c r="S342" s="252"/>
      <c r="T342" s="253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4" t="s">
        <v>208</v>
      </c>
      <c r="AU342" s="254" t="s">
        <v>81</v>
      </c>
      <c r="AV342" s="14" t="s">
        <v>81</v>
      </c>
      <c r="AW342" s="14" t="s">
        <v>33</v>
      </c>
      <c r="AX342" s="14" t="s">
        <v>72</v>
      </c>
      <c r="AY342" s="254" t="s">
        <v>196</v>
      </c>
    </row>
    <row r="343" s="13" customFormat="1">
      <c r="A343" s="13"/>
      <c r="B343" s="233"/>
      <c r="C343" s="234"/>
      <c r="D343" s="235" t="s">
        <v>208</v>
      </c>
      <c r="E343" s="236" t="s">
        <v>19</v>
      </c>
      <c r="F343" s="237" t="s">
        <v>3363</v>
      </c>
      <c r="G343" s="234"/>
      <c r="H343" s="236" t="s">
        <v>19</v>
      </c>
      <c r="I343" s="238"/>
      <c r="J343" s="234"/>
      <c r="K343" s="234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208</v>
      </c>
      <c r="AU343" s="243" t="s">
        <v>81</v>
      </c>
      <c r="AV343" s="13" t="s">
        <v>79</v>
      </c>
      <c r="AW343" s="13" t="s">
        <v>33</v>
      </c>
      <c r="AX343" s="13" t="s">
        <v>72</v>
      </c>
      <c r="AY343" s="243" t="s">
        <v>196</v>
      </c>
    </row>
    <row r="344" s="13" customFormat="1">
      <c r="A344" s="13"/>
      <c r="B344" s="233"/>
      <c r="C344" s="234"/>
      <c r="D344" s="235" t="s">
        <v>208</v>
      </c>
      <c r="E344" s="236" t="s">
        <v>19</v>
      </c>
      <c r="F344" s="237" t="s">
        <v>3352</v>
      </c>
      <c r="G344" s="234"/>
      <c r="H344" s="236" t="s">
        <v>19</v>
      </c>
      <c r="I344" s="238"/>
      <c r="J344" s="234"/>
      <c r="K344" s="234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208</v>
      </c>
      <c r="AU344" s="243" t="s">
        <v>81</v>
      </c>
      <c r="AV344" s="13" t="s">
        <v>79</v>
      </c>
      <c r="AW344" s="13" t="s">
        <v>33</v>
      </c>
      <c r="AX344" s="13" t="s">
        <v>72</v>
      </c>
      <c r="AY344" s="243" t="s">
        <v>196</v>
      </c>
    </row>
    <row r="345" s="14" customFormat="1">
      <c r="A345" s="14"/>
      <c r="B345" s="244"/>
      <c r="C345" s="245"/>
      <c r="D345" s="235" t="s">
        <v>208</v>
      </c>
      <c r="E345" s="246" t="s">
        <v>19</v>
      </c>
      <c r="F345" s="247" t="s">
        <v>1680</v>
      </c>
      <c r="G345" s="245"/>
      <c r="H345" s="248">
        <v>89</v>
      </c>
      <c r="I345" s="249"/>
      <c r="J345" s="245"/>
      <c r="K345" s="245"/>
      <c r="L345" s="250"/>
      <c r="M345" s="251"/>
      <c r="N345" s="252"/>
      <c r="O345" s="252"/>
      <c r="P345" s="252"/>
      <c r="Q345" s="252"/>
      <c r="R345" s="252"/>
      <c r="S345" s="252"/>
      <c r="T345" s="253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4" t="s">
        <v>208</v>
      </c>
      <c r="AU345" s="254" t="s">
        <v>81</v>
      </c>
      <c r="AV345" s="14" t="s">
        <v>81</v>
      </c>
      <c r="AW345" s="14" t="s">
        <v>33</v>
      </c>
      <c r="AX345" s="14" t="s">
        <v>72</v>
      </c>
      <c r="AY345" s="254" t="s">
        <v>196</v>
      </c>
    </row>
    <row r="346" s="15" customFormat="1">
      <c r="A346" s="15"/>
      <c r="B346" s="255"/>
      <c r="C346" s="256"/>
      <c r="D346" s="235" t="s">
        <v>208</v>
      </c>
      <c r="E346" s="257" t="s">
        <v>19</v>
      </c>
      <c r="F346" s="258" t="s">
        <v>219</v>
      </c>
      <c r="G346" s="256"/>
      <c r="H346" s="259">
        <v>202.19999999999999</v>
      </c>
      <c r="I346" s="260"/>
      <c r="J346" s="256"/>
      <c r="K346" s="256"/>
      <c r="L346" s="261"/>
      <c r="M346" s="262"/>
      <c r="N346" s="263"/>
      <c r="O346" s="263"/>
      <c r="P346" s="263"/>
      <c r="Q346" s="263"/>
      <c r="R346" s="263"/>
      <c r="S346" s="263"/>
      <c r="T346" s="264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5" t="s">
        <v>208</v>
      </c>
      <c r="AU346" s="265" t="s">
        <v>81</v>
      </c>
      <c r="AV346" s="15" t="s">
        <v>204</v>
      </c>
      <c r="AW346" s="15" t="s">
        <v>33</v>
      </c>
      <c r="AX346" s="15" t="s">
        <v>79</v>
      </c>
      <c r="AY346" s="265" t="s">
        <v>196</v>
      </c>
    </row>
    <row r="347" s="14" customFormat="1">
      <c r="A347" s="14"/>
      <c r="B347" s="244"/>
      <c r="C347" s="245"/>
      <c r="D347" s="235" t="s">
        <v>208</v>
      </c>
      <c r="E347" s="245"/>
      <c r="F347" s="247" t="s">
        <v>3395</v>
      </c>
      <c r="G347" s="245"/>
      <c r="H347" s="248">
        <v>25.274999999999999</v>
      </c>
      <c r="I347" s="249"/>
      <c r="J347" s="245"/>
      <c r="K347" s="245"/>
      <c r="L347" s="250"/>
      <c r="M347" s="251"/>
      <c r="N347" s="252"/>
      <c r="O347" s="252"/>
      <c r="P347" s="252"/>
      <c r="Q347" s="252"/>
      <c r="R347" s="252"/>
      <c r="S347" s="252"/>
      <c r="T347" s="253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4" t="s">
        <v>208</v>
      </c>
      <c r="AU347" s="254" t="s">
        <v>81</v>
      </c>
      <c r="AV347" s="14" t="s">
        <v>81</v>
      </c>
      <c r="AW347" s="14" t="s">
        <v>4</v>
      </c>
      <c r="AX347" s="14" t="s">
        <v>79</v>
      </c>
      <c r="AY347" s="254" t="s">
        <v>196</v>
      </c>
    </row>
    <row r="348" s="2" customFormat="1" ht="16.5" customHeight="1">
      <c r="A348" s="41"/>
      <c r="B348" s="42"/>
      <c r="C348" s="215" t="s">
        <v>259</v>
      </c>
      <c r="D348" s="215" t="s">
        <v>199</v>
      </c>
      <c r="E348" s="216" t="s">
        <v>3396</v>
      </c>
      <c r="F348" s="217" t="s">
        <v>3397</v>
      </c>
      <c r="G348" s="218" t="s">
        <v>202</v>
      </c>
      <c r="H348" s="219">
        <v>423.60000000000002</v>
      </c>
      <c r="I348" s="220"/>
      <c r="J348" s="221">
        <f>ROUND(I348*H348,2)</f>
        <v>0</v>
      </c>
      <c r="K348" s="217" t="s">
        <v>203</v>
      </c>
      <c r="L348" s="47"/>
      <c r="M348" s="222" t="s">
        <v>19</v>
      </c>
      <c r="N348" s="223" t="s">
        <v>43</v>
      </c>
      <c r="O348" s="87"/>
      <c r="P348" s="224">
        <f>O348*H348</f>
        <v>0</v>
      </c>
      <c r="Q348" s="224">
        <v>0</v>
      </c>
      <c r="R348" s="224">
        <f>Q348*H348</f>
        <v>0</v>
      </c>
      <c r="S348" s="224">
        <v>0</v>
      </c>
      <c r="T348" s="225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6" t="s">
        <v>204</v>
      </c>
      <c r="AT348" s="226" t="s">
        <v>199</v>
      </c>
      <c r="AU348" s="226" t="s">
        <v>81</v>
      </c>
      <c r="AY348" s="20" t="s">
        <v>196</v>
      </c>
      <c r="BE348" s="227">
        <f>IF(N348="základní",J348,0)</f>
        <v>0</v>
      </c>
      <c r="BF348" s="227">
        <f>IF(N348="snížená",J348,0)</f>
        <v>0</v>
      </c>
      <c r="BG348" s="227">
        <f>IF(N348="zákl. přenesená",J348,0)</f>
        <v>0</v>
      </c>
      <c r="BH348" s="227">
        <f>IF(N348="sníž. přenesená",J348,0)</f>
        <v>0</v>
      </c>
      <c r="BI348" s="227">
        <f>IF(N348="nulová",J348,0)</f>
        <v>0</v>
      </c>
      <c r="BJ348" s="20" t="s">
        <v>79</v>
      </c>
      <c r="BK348" s="227">
        <f>ROUND(I348*H348,2)</f>
        <v>0</v>
      </c>
      <c r="BL348" s="20" t="s">
        <v>204</v>
      </c>
      <c r="BM348" s="226" t="s">
        <v>3398</v>
      </c>
    </row>
    <row r="349" s="2" customFormat="1">
      <c r="A349" s="41"/>
      <c r="B349" s="42"/>
      <c r="C349" s="43"/>
      <c r="D349" s="228" t="s">
        <v>206</v>
      </c>
      <c r="E349" s="43"/>
      <c r="F349" s="229" t="s">
        <v>3399</v>
      </c>
      <c r="G349" s="43"/>
      <c r="H349" s="43"/>
      <c r="I349" s="230"/>
      <c r="J349" s="43"/>
      <c r="K349" s="43"/>
      <c r="L349" s="47"/>
      <c r="M349" s="231"/>
      <c r="N349" s="232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206</v>
      </c>
      <c r="AU349" s="20" t="s">
        <v>81</v>
      </c>
    </row>
    <row r="350" s="13" customFormat="1">
      <c r="A350" s="13"/>
      <c r="B350" s="233"/>
      <c r="C350" s="234"/>
      <c r="D350" s="235" t="s">
        <v>208</v>
      </c>
      <c r="E350" s="236" t="s">
        <v>19</v>
      </c>
      <c r="F350" s="237" t="s">
        <v>3337</v>
      </c>
      <c r="G350" s="234"/>
      <c r="H350" s="236" t="s">
        <v>19</v>
      </c>
      <c r="I350" s="238"/>
      <c r="J350" s="234"/>
      <c r="K350" s="234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208</v>
      </c>
      <c r="AU350" s="243" t="s">
        <v>81</v>
      </c>
      <c r="AV350" s="13" t="s">
        <v>79</v>
      </c>
      <c r="AW350" s="13" t="s">
        <v>33</v>
      </c>
      <c r="AX350" s="13" t="s">
        <v>72</v>
      </c>
      <c r="AY350" s="243" t="s">
        <v>196</v>
      </c>
    </row>
    <row r="351" s="13" customFormat="1">
      <c r="A351" s="13"/>
      <c r="B351" s="233"/>
      <c r="C351" s="234"/>
      <c r="D351" s="235" t="s">
        <v>208</v>
      </c>
      <c r="E351" s="236" t="s">
        <v>19</v>
      </c>
      <c r="F351" s="237" t="s">
        <v>3337</v>
      </c>
      <c r="G351" s="234"/>
      <c r="H351" s="236" t="s">
        <v>19</v>
      </c>
      <c r="I351" s="238"/>
      <c r="J351" s="234"/>
      <c r="K351" s="234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208</v>
      </c>
      <c r="AU351" s="243" t="s">
        <v>81</v>
      </c>
      <c r="AV351" s="13" t="s">
        <v>79</v>
      </c>
      <c r="AW351" s="13" t="s">
        <v>33</v>
      </c>
      <c r="AX351" s="13" t="s">
        <v>72</v>
      </c>
      <c r="AY351" s="243" t="s">
        <v>196</v>
      </c>
    </row>
    <row r="352" s="13" customFormat="1">
      <c r="A352" s="13"/>
      <c r="B352" s="233"/>
      <c r="C352" s="234"/>
      <c r="D352" s="235" t="s">
        <v>208</v>
      </c>
      <c r="E352" s="236" t="s">
        <v>19</v>
      </c>
      <c r="F352" s="237" t="s">
        <v>3338</v>
      </c>
      <c r="G352" s="234"/>
      <c r="H352" s="236" t="s">
        <v>19</v>
      </c>
      <c r="I352" s="238"/>
      <c r="J352" s="234"/>
      <c r="K352" s="234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208</v>
      </c>
      <c r="AU352" s="243" t="s">
        <v>81</v>
      </c>
      <c r="AV352" s="13" t="s">
        <v>79</v>
      </c>
      <c r="AW352" s="13" t="s">
        <v>33</v>
      </c>
      <c r="AX352" s="13" t="s">
        <v>72</v>
      </c>
      <c r="AY352" s="243" t="s">
        <v>196</v>
      </c>
    </row>
    <row r="353" s="13" customFormat="1">
      <c r="A353" s="13"/>
      <c r="B353" s="233"/>
      <c r="C353" s="234"/>
      <c r="D353" s="235" t="s">
        <v>208</v>
      </c>
      <c r="E353" s="236" t="s">
        <v>19</v>
      </c>
      <c r="F353" s="237" t="s">
        <v>3339</v>
      </c>
      <c r="G353" s="234"/>
      <c r="H353" s="236" t="s">
        <v>19</v>
      </c>
      <c r="I353" s="238"/>
      <c r="J353" s="234"/>
      <c r="K353" s="234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208</v>
      </c>
      <c r="AU353" s="243" t="s">
        <v>81</v>
      </c>
      <c r="AV353" s="13" t="s">
        <v>79</v>
      </c>
      <c r="AW353" s="13" t="s">
        <v>33</v>
      </c>
      <c r="AX353" s="13" t="s">
        <v>72</v>
      </c>
      <c r="AY353" s="243" t="s">
        <v>196</v>
      </c>
    </row>
    <row r="354" s="13" customFormat="1">
      <c r="A354" s="13"/>
      <c r="B354" s="233"/>
      <c r="C354" s="234"/>
      <c r="D354" s="235" t="s">
        <v>208</v>
      </c>
      <c r="E354" s="236" t="s">
        <v>19</v>
      </c>
      <c r="F354" s="237" t="s">
        <v>487</v>
      </c>
      <c r="G354" s="234"/>
      <c r="H354" s="236" t="s">
        <v>19</v>
      </c>
      <c r="I354" s="238"/>
      <c r="J354" s="234"/>
      <c r="K354" s="234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208</v>
      </c>
      <c r="AU354" s="243" t="s">
        <v>81</v>
      </c>
      <c r="AV354" s="13" t="s">
        <v>79</v>
      </c>
      <c r="AW354" s="13" t="s">
        <v>33</v>
      </c>
      <c r="AX354" s="13" t="s">
        <v>72</v>
      </c>
      <c r="AY354" s="243" t="s">
        <v>196</v>
      </c>
    </row>
    <row r="355" s="14" customFormat="1">
      <c r="A355" s="14"/>
      <c r="B355" s="244"/>
      <c r="C355" s="245"/>
      <c r="D355" s="235" t="s">
        <v>208</v>
      </c>
      <c r="E355" s="246" t="s">
        <v>19</v>
      </c>
      <c r="F355" s="247" t="s">
        <v>2714</v>
      </c>
      <c r="G355" s="245"/>
      <c r="H355" s="248">
        <v>39.700000000000003</v>
      </c>
      <c r="I355" s="249"/>
      <c r="J355" s="245"/>
      <c r="K355" s="245"/>
      <c r="L355" s="250"/>
      <c r="M355" s="251"/>
      <c r="N355" s="252"/>
      <c r="O355" s="252"/>
      <c r="P355" s="252"/>
      <c r="Q355" s="252"/>
      <c r="R355" s="252"/>
      <c r="S355" s="252"/>
      <c r="T355" s="253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4" t="s">
        <v>208</v>
      </c>
      <c r="AU355" s="254" t="s">
        <v>81</v>
      </c>
      <c r="AV355" s="14" t="s">
        <v>81</v>
      </c>
      <c r="AW355" s="14" t="s">
        <v>33</v>
      </c>
      <c r="AX355" s="14" t="s">
        <v>72</v>
      </c>
      <c r="AY355" s="254" t="s">
        <v>196</v>
      </c>
    </row>
    <row r="356" s="13" customFormat="1">
      <c r="A356" s="13"/>
      <c r="B356" s="233"/>
      <c r="C356" s="234"/>
      <c r="D356" s="235" t="s">
        <v>208</v>
      </c>
      <c r="E356" s="236" t="s">
        <v>19</v>
      </c>
      <c r="F356" s="237" t="s">
        <v>3337</v>
      </c>
      <c r="G356" s="234"/>
      <c r="H356" s="236" t="s">
        <v>19</v>
      </c>
      <c r="I356" s="238"/>
      <c r="J356" s="234"/>
      <c r="K356" s="234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208</v>
      </c>
      <c r="AU356" s="243" t="s">
        <v>81</v>
      </c>
      <c r="AV356" s="13" t="s">
        <v>79</v>
      </c>
      <c r="AW356" s="13" t="s">
        <v>33</v>
      </c>
      <c r="AX356" s="13" t="s">
        <v>72</v>
      </c>
      <c r="AY356" s="243" t="s">
        <v>196</v>
      </c>
    </row>
    <row r="357" s="13" customFormat="1">
      <c r="A357" s="13"/>
      <c r="B357" s="233"/>
      <c r="C357" s="234"/>
      <c r="D357" s="235" t="s">
        <v>208</v>
      </c>
      <c r="E357" s="236" t="s">
        <v>19</v>
      </c>
      <c r="F357" s="237" t="s">
        <v>3338</v>
      </c>
      <c r="G357" s="234"/>
      <c r="H357" s="236" t="s">
        <v>19</v>
      </c>
      <c r="I357" s="238"/>
      <c r="J357" s="234"/>
      <c r="K357" s="234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208</v>
      </c>
      <c r="AU357" s="243" t="s">
        <v>81</v>
      </c>
      <c r="AV357" s="13" t="s">
        <v>79</v>
      </c>
      <c r="AW357" s="13" t="s">
        <v>33</v>
      </c>
      <c r="AX357" s="13" t="s">
        <v>72</v>
      </c>
      <c r="AY357" s="243" t="s">
        <v>196</v>
      </c>
    </row>
    <row r="358" s="13" customFormat="1">
      <c r="A358" s="13"/>
      <c r="B358" s="233"/>
      <c r="C358" s="234"/>
      <c r="D358" s="235" t="s">
        <v>208</v>
      </c>
      <c r="E358" s="236" t="s">
        <v>19</v>
      </c>
      <c r="F358" s="237" t="s">
        <v>3340</v>
      </c>
      <c r="G358" s="234"/>
      <c r="H358" s="236" t="s">
        <v>19</v>
      </c>
      <c r="I358" s="238"/>
      <c r="J358" s="234"/>
      <c r="K358" s="234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208</v>
      </c>
      <c r="AU358" s="243" t="s">
        <v>81</v>
      </c>
      <c r="AV358" s="13" t="s">
        <v>79</v>
      </c>
      <c r="AW358" s="13" t="s">
        <v>33</v>
      </c>
      <c r="AX358" s="13" t="s">
        <v>72</v>
      </c>
      <c r="AY358" s="243" t="s">
        <v>196</v>
      </c>
    </row>
    <row r="359" s="13" customFormat="1">
      <c r="A359" s="13"/>
      <c r="B359" s="233"/>
      <c r="C359" s="234"/>
      <c r="D359" s="235" t="s">
        <v>208</v>
      </c>
      <c r="E359" s="236" t="s">
        <v>19</v>
      </c>
      <c r="F359" s="237" t="s">
        <v>401</v>
      </c>
      <c r="G359" s="234"/>
      <c r="H359" s="236" t="s">
        <v>19</v>
      </c>
      <c r="I359" s="238"/>
      <c r="J359" s="234"/>
      <c r="K359" s="234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208</v>
      </c>
      <c r="AU359" s="243" t="s">
        <v>81</v>
      </c>
      <c r="AV359" s="13" t="s">
        <v>79</v>
      </c>
      <c r="AW359" s="13" t="s">
        <v>33</v>
      </c>
      <c r="AX359" s="13" t="s">
        <v>72</v>
      </c>
      <c r="AY359" s="243" t="s">
        <v>196</v>
      </c>
    </row>
    <row r="360" s="14" customFormat="1">
      <c r="A360" s="14"/>
      <c r="B360" s="244"/>
      <c r="C360" s="245"/>
      <c r="D360" s="235" t="s">
        <v>208</v>
      </c>
      <c r="E360" s="246" t="s">
        <v>19</v>
      </c>
      <c r="F360" s="247" t="s">
        <v>3341</v>
      </c>
      <c r="G360" s="245"/>
      <c r="H360" s="248">
        <v>179.59999999999999</v>
      </c>
      <c r="I360" s="249"/>
      <c r="J360" s="245"/>
      <c r="K360" s="245"/>
      <c r="L360" s="250"/>
      <c r="M360" s="251"/>
      <c r="N360" s="252"/>
      <c r="O360" s="252"/>
      <c r="P360" s="252"/>
      <c r="Q360" s="252"/>
      <c r="R360" s="252"/>
      <c r="S360" s="252"/>
      <c r="T360" s="253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4" t="s">
        <v>208</v>
      </c>
      <c r="AU360" s="254" t="s">
        <v>81</v>
      </c>
      <c r="AV360" s="14" t="s">
        <v>81</v>
      </c>
      <c r="AW360" s="14" t="s">
        <v>33</v>
      </c>
      <c r="AX360" s="14" t="s">
        <v>72</v>
      </c>
      <c r="AY360" s="254" t="s">
        <v>196</v>
      </c>
    </row>
    <row r="361" s="13" customFormat="1">
      <c r="A361" s="13"/>
      <c r="B361" s="233"/>
      <c r="C361" s="234"/>
      <c r="D361" s="235" t="s">
        <v>208</v>
      </c>
      <c r="E361" s="236" t="s">
        <v>19</v>
      </c>
      <c r="F361" s="237" t="s">
        <v>3337</v>
      </c>
      <c r="G361" s="234"/>
      <c r="H361" s="236" t="s">
        <v>19</v>
      </c>
      <c r="I361" s="238"/>
      <c r="J361" s="234"/>
      <c r="K361" s="234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208</v>
      </c>
      <c r="AU361" s="243" t="s">
        <v>81</v>
      </c>
      <c r="AV361" s="13" t="s">
        <v>79</v>
      </c>
      <c r="AW361" s="13" t="s">
        <v>33</v>
      </c>
      <c r="AX361" s="13" t="s">
        <v>72</v>
      </c>
      <c r="AY361" s="243" t="s">
        <v>196</v>
      </c>
    </row>
    <row r="362" s="13" customFormat="1">
      <c r="A362" s="13"/>
      <c r="B362" s="233"/>
      <c r="C362" s="234"/>
      <c r="D362" s="235" t="s">
        <v>208</v>
      </c>
      <c r="E362" s="236" t="s">
        <v>19</v>
      </c>
      <c r="F362" s="237" t="s">
        <v>3338</v>
      </c>
      <c r="G362" s="234"/>
      <c r="H362" s="236" t="s">
        <v>19</v>
      </c>
      <c r="I362" s="238"/>
      <c r="J362" s="234"/>
      <c r="K362" s="234"/>
      <c r="L362" s="239"/>
      <c r="M362" s="240"/>
      <c r="N362" s="241"/>
      <c r="O362" s="241"/>
      <c r="P362" s="241"/>
      <c r="Q362" s="241"/>
      <c r="R362" s="241"/>
      <c r="S362" s="241"/>
      <c r="T362" s="242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3" t="s">
        <v>208</v>
      </c>
      <c r="AU362" s="243" t="s">
        <v>81</v>
      </c>
      <c r="AV362" s="13" t="s">
        <v>79</v>
      </c>
      <c r="AW362" s="13" t="s">
        <v>33</v>
      </c>
      <c r="AX362" s="13" t="s">
        <v>72</v>
      </c>
      <c r="AY362" s="243" t="s">
        <v>196</v>
      </c>
    </row>
    <row r="363" s="13" customFormat="1">
      <c r="A363" s="13"/>
      <c r="B363" s="233"/>
      <c r="C363" s="234"/>
      <c r="D363" s="235" t="s">
        <v>208</v>
      </c>
      <c r="E363" s="236" t="s">
        <v>19</v>
      </c>
      <c r="F363" s="237" t="s">
        <v>3342</v>
      </c>
      <c r="G363" s="234"/>
      <c r="H363" s="236" t="s">
        <v>19</v>
      </c>
      <c r="I363" s="238"/>
      <c r="J363" s="234"/>
      <c r="K363" s="234"/>
      <c r="L363" s="239"/>
      <c r="M363" s="240"/>
      <c r="N363" s="241"/>
      <c r="O363" s="241"/>
      <c r="P363" s="241"/>
      <c r="Q363" s="241"/>
      <c r="R363" s="241"/>
      <c r="S363" s="241"/>
      <c r="T363" s="24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43" t="s">
        <v>208</v>
      </c>
      <c r="AU363" s="243" t="s">
        <v>81</v>
      </c>
      <c r="AV363" s="13" t="s">
        <v>79</v>
      </c>
      <c r="AW363" s="13" t="s">
        <v>33</v>
      </c>
      <c r="AX363" s="13" t="s">
        <v>72</v>
      </c>
      <c r="AY363" s="243" t="s">
        <v>196</v>
      </c>
    </row>
    <row r="364" s="14" customFormat="1">
      <c r="A364" s="14"/>
      <c r="B364" s="244"/>
      <c r="C364" s="245"/>
      <c r="D364" s="235" t="s">
        <v>208</v>
      </c>
      <c r="E364" s="246" t="s">
        <v>19</v>
      </c>
      <c r="F364" s="247" t="s">
        <v>3343</v>
      </c>
      <c r="G364" s="245"/>
      <c r="H364" s="248">
        <v>2.1000000000000001</v>
      </c>
      <c r="I364" s="249"/>
      <c r="J364" s="245"/>
      <c r="K364" s="245"/>
      <c r="L364" s="250"/>
      <c r="M364" s="251"/>
      <c r="N364" s="252"/>
      <c r="O364" s="252"/>
      <c r="P364" s="252"/>
      <c r="Q364" s="252"/>
      <c r="R364" s="252"/>
      <c r="S364" s="252"/>
      <c r="T364" s="253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4" t="s">
        <v>208</v>
      </c>
      <c r="AU364" s="254" t="s">
        <v>81</v>
      </c>
      <c r="AV364" s="14" t="s">
        <v>81</v>
      </c>
      <c r="AW364" s="14" t="s">
        <v>33</v>
      </c>
      <c r="AX364" s="14" t="s">
        <v>72</v>
      </c>
      <c r="AY364" s="254" t="s">
        <v>196</v>
      </c>
    </row>
    <row r="365" s="16" customFormat="1">
      <c r="A365" s="16"/>
      <c r="B365" s="266"/>
      <c r="C365" s="267"/>
      <c r="D365" s="235" t="s">
        <v>208</v>
      </c>
      <c r="E365" s="268" t="s">
        <v>19</v>
      </c>
      <c r="F365" s="269" t="s">
        <v>269</v>
      </c>
      <c r="G365" s="267"/>
      <c r="H365" s="270">
        <v>221.40000000000001</v>
      </c>
      <c r="I365" s="271"/>
      <c r="J365" s="267"/>
      <c r="K365" s="267"/>
      <c r="L365" s="272"/>
      <c r="M365" s="273"/>
      <c r="N365" s="274"/>
      <c r="O365" s="274"/>
      <c r="P365" s="274"/>
      <c r="Q365" s="274"/>
      <c r="R365" s="274"/>
      <c r="S365" s="274"/>
      <c r="T365" s="275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T365" s="276" t="s">
        <v>208</v>
      </c>
      <c r="AU365" s="276" t="s">
        <v>81</v>
      </c>
      <c r="AV365" s="16" t="s">
        <v>226</v>
      </c>
      <c r="AW365" s="16" t="s">
        <v>33</v>
      </c>
      <c r="AX365" s="16" t="s">
        <v>72</v>
      </c>
      <c r="AY365" s="276" t="s">
        <v>196</v>
      </c>
    </row>
    <row r="366" s="13" customFormat="1">
      <c r="A366" s="13"/>
      <c r="B366" s="233"/>
      <c r="C366" s="234"/>
      <c r="D366" s="235" t="s">
        <v>208</v>
      </c>
      <c r="E366" s="236" t="s">
        <v>19</v>
      </c>
      <c r="F366" s="237" t="s">
        <v>3344</v>
      </c>
      <c r="G366" s="234"/>
      <c r="H366" s="236" t="s">
        <v>19</v>
      </c>
      <c r="I366" s="238"/>
      <c r="J366" s="234"/>
      <c r="K366" s="234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208</v>
      </c>
      <c r="AU366" s="243" t="s">
        <v>81</v>
      </c>
      <c r="AV366" s="13" t="s">
        <v>79</v>
      </c>
      <c r="AW366" s="13" t="s">
        <v>33</v>
      </c>
      <c r="AX366" s="13" t="s">
        <v>72</v>
      </c>
      <c r="AY366" s="243" t="s">
        <v>196</v>
      </c>
    </row>
    <row r="367" s="13" customFormat="1">
      <c r="A367" s="13"/>
      <c r="B367" s="233"/>
      <c r="C367" s="234"/>
      <c r="D367" s="235" t="s">
        <v>208</v>
      </c>
      <c r="E367" s="236" t="s">
        <v>19</v>
      </c>
      <c r="F367" s="237" t="s">
        <v>3345</v>
      </c>
      <c r="G367" s="234"/>
      <c r="H367" s="236" t="s">
        <v>19</v>
      </c>
      <c r="I367" s="238"/>
      <c r="J367" s="234"/>
      <c r="K367" s="234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208</v>
      </c>
      <c r="AU367" s="243" t="s">
        <v>81</v>
      </c>
      <c r="AV367" s="13" t="s">
        <v>79</v>
      </c>
      <c r="AW367" s="13" t="s">
        <v>33</v>
      </c>
      <c r="AX367" s="13" t="s">
        <v>72</v>
      </c>
      <c r="AY367" s="243" t="s">
        <v>196</v>
      </c>
    </row>
    <row r="368" s="13" customFormat="1">
      <c r="A368" s="13"/>
      <c r="B368" s="233"/>
      <c r="C368" s="234"/>
      <c r="D368" s="235" t="s">
        <v>208</v>
      </c>
      <c r="E368" s="236" t="s">
        <v>19</v>
      </c>
      <c r="F368" s="237" t="s">
        <v>3346</v>
      </c>
      <c r="G368" s="234"/>
      <c r="H368" s="236" t="s">
        <v>19</v>
      </c>
      <c r="I368" s="238"/>
      <c r="J368" s="234"/>
      <c r="K368" s="234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208</v>
      </c>
      <c r="AU368" s="243" t="s">
        <v>81</v>
      </c>
      <c r="AV368" s="13" t="s">
        <v>79</v>
      </c>
      <c r="AW368" s="13" t="s">
        <v>33</v>
      </c>
      <c r="AX368" s="13" t="s">
        <v>72</v>
      </c>
      <c r="AY368" s="243" t="s">
        <v>196</v>
      </c>
    </row>
    <row r="369" s="13" customFormat="1">
      <c r="A369" s="13"/>
      <c r="B369" s="233"/>
      <c r="C369" s="234"/>
      <c r="D369" s="235" t="s">
        <v>208</v>
      </c>
      <c r="E369" s="236" t="s">
        <v>19</v>
      </c>
      <c r="F369" s="237" t="s">
        <v>401</v>
      </c>
      <c r="G369" s="234"/>
      <c r="H369" s="236" t="s">
        <v>19</v>
      </c>
      <c r="I369" s="238"/>
      <c r="J369" s="234"/>
      <c r="K369" s="234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208</v>
      </c>
      <c r="AU369" s="243" t="s">
        <v>81</v>
      </c>
      <c r="AV369" s="13" t="s">
        <v>79</v>
      </c>
      <c r="AW369" s="13" t="s">
        <v>33</v>
      </c>
      <c r="AX369" s="13" t="s">
        <v>72</v>
      </c>
      <c r="AY369" s="243" t="s">
        <v>196</v>
      </c>
    </row>
    <row r="370" s="14" customFormat="1">
      <c r="A370" s="14"/>
      <c r="B370" s="244"/>
      <c r="C370" s="245"/>
      <c r="D370" s="235" t="s">
        <v>208</v>
      </c>
      <c r="E370" s="246" t="s">
        <v>19</v>
      </c>
      <c r="F370" s="247" t="s">
        <v>2733</v>
      </c>
      <c r="G370" s="245"/>
      <c r="H370" s="248">
        <v>91.5</v>
      </c>
      <c r="I370" s="249"/>
      <c r="J370" s="245"/>
      <c r="K370" s="245"/>
      <c r="L370" s="250"/>
      <c r="M370" s="251"/>
      <c r="N370" s="252"/>
      <c r="O370" s="252"/>
      <c r="P370" s="252"/>
      <c r="Q370" s="252"/>
      <c r="R370" s="252"/>
      <c r="S370" s="252"/>
      <c r="T370" s="253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4" t="s">
        <v>208</v>
      </c>
      <c r="AU370" s="254" t="s">
        <v>81</v>
      </c>
      <c r="AV370" s="14" t="s">
        <v>81</v>
      </c>
      <c r="AW370" s="14" t="s">
        <v>33</v>
      </c>
      <c r="AX370" s="14" t="s">
        <v>72</v>
      </c>
      <c r="AY370" s="254" t="s">
        <v>196</v>
      </c>
    </row>
    <row r="371" s="13" customFormat="1">
      <c r="A371" s="13"/>
      <c r="B371" s="233"/>
      <c r="C371" s="234"/>
      <c r="D371" s="235" t="s">
        <v>208</v>
      </c>
      <c r="E371" s="236" t="s">
        <v>19</v>
      </c>
      <c r="F371" s="237" t="s">
        <v>3347</v>
      </c>
      <c r="G371" s="234"/>
      <c r="H371" s="236" t="s">
        <v>19</v>
      </c>
      <c r="I371" s="238"/>
      <c r="J371" s="234"/>
      <c r="K371" s="234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208</v>
      </c>
      <c r="AU371" s="243" t="s">
        <v>81</v>
      </c>
      <c r="AV371" s="13" t="s">
        <v>79</v>
      </c>
      <c r="AW371" s="13" t="s">
        <v>33</v>
      </c>
      <c r="AX371" s="13" t="s">
        <v>72</v>
      </c>
      <c r="AY371" s="243" t="s">
        <v>196</v>
      </c>
    </row>
    <row r="372" s="13" customFormat="1">
      <c r="A372" s="13"/>
      <c r="B372" s="233"/>
      <c r="C372" s="234"/>
      <c r="D372" s="235" t="s">
        <v>208</v>
      </c>
      <c r="E372" s="236" t="s">
        <v>19</v>
      </c>
      <c r="F372" s="237" t="s">
        <v>3348</v>
      </c>
      <c r="G372" s="234"/>
      <c r="H372" s="236" t="s">
        <v>19</v>
      </c>
      <c r="I372" s="238"/>
      <c r="J372" s="234"/>
      <c r="K372" s="234"/>
      <c r="L372" s="239"/>
      <c r="M372" s="240"/>
      <c r="N372" s="241"/>
      <c r="O372" s="241"/>
      <c r="P372" s="241"/>
      <c r="Q372" s="241"/>
      <c r="R372" s="241"/>
      <c r="S372" s="241"/>
      <c r="T372" s="242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3" t="s">
        <v>208</v>
      </c>
      <c r="AU372" s="243" t="s">
        <v>81</v>
      </c>
      <c r="AV372" s="13" t="s">
        <v>79</v>
      </c>
      <c r="AW372" s="13" t="s">
        <v>33</v>
      </c>
      <c r="AX372" s="13" t="s">
        <v>72</v>
      </c>
      <c r="AY372" s="243" t="s">
        <v>196</v>
      </c>
    </row>
    <row r="373" s="13" customFormat="1">
      <c r="A373" s="13"/>
      <c r="B373" s="233"/>
      <c r="C373" s="234"/>
      <c r="D373" s="235" t="s">
        <v>208</v>
      </c>
      <c r="E373" s="236" t="s">
        <v>19</v>
      </c>
      <c r="F373" s="237" t="s">
        <v>3349</v>
      </c>
      <c r="G373" s="234"/>
      <c r="H373" s="236" t="s">
        <v>19</v>
      </c>
      <c r="I373" s="238"/>
      <c r="J373" s="234"/>
      <c r="K373" s="234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208</v>
      </c>
      <c r="AU373" s="243" t="s">
        <v>81</v>
      </c>
      <c r="AV373" s="13" t="s">
        <v>79</v>
      </c>
      <c r="AW373" s="13" t="s">
        <v>33</v>
      </c>
      <c r="AX373" s="13" t="s">
        <v>72</v>
      </c>
      <c r="AY373" s="243" t="s">
        <v>196</v>
      </c>
    </row>
    <row r="374" s="13" customFormat="1">
      <c r="A374" s="13"/>
      <c r="B374" s="233"/>
      <c r="C374" s="234"/>
      <c r="D374" s="235" t="s">
        <v>208</v>
      </c>
      <c r="E374" s="236" t="s">
        <v>19</v>
      </c>
      <c r="F374" s="237" t="s">
        <v>489</v>
      </c>
      <c r="G374" s="234"/>
      <c r="H374" s="236" t="s">
        <v>19</v>
      </c>
      <c r="I374" s="238"/>
      <c r="J374" s="234"/>
      <c r="K374" s="234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208</v>
      </c>
      <c r="AU374" s="243" t="s">
        <v>81</v>
      </c>
      <c r="AV374" s="13" t="s">
        <v>79</v>
      </c>
      <c r="AW374" s="13" t="s">
        <v>33</v>
      </c>
      <c r="AX374" s="13" t="s">
        <v>72</v>
      </c>
      <c r="AY374" s="243" t="s">
        <v>196</v>
      </c>
    </row>
    <row r="375" s="14" customFormat="1">
      <c r="A375" s="14"/>
      <c r="B375" s="244"/>
      <c r="C375" s="245"/>
      <c r="D375" s="235" t="s">
        <v>208</v>
      </c>
      <c r="E375" s="246" t="s">
        <v>19</v>
      </c>
      <c r="F375" s="247" t="s">
        <v>3350</v>
      </c>
      <c r="G375" s="245"/>
      <c r="H375" s="248">
        <v>21.699999999999999</v>
      </c>
      <c r="I375" s="249"/>
      <c r="J375" s="245"/>
      <c r="K375" s="245"/>
      <c r="L375" s="250"/>
      <c r="M375" s="251"/>
      <c r="N375" s="252"/>
      <c r="O375" s="252"/>
      <c r="P375" s="252"/>
      <c r="Q375" s="252"/>
      <c r="R375" s="252"/>
      <c r="S375" s="252"/>
      <c r="T375" s="253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4" t="s">
        <v>208</v>
      </c>
      <c r="AU375" s="254" t="s">
        <v>81</v>
      </c>
      <c r="AV375" s="14" t="s">
        <v>81</v>
      </c>
      <c r="AW375" s="14" t="s">
        <v>33</v>
      </c>
      <c r="AX375" s="14" t="s">
        <v>72</v>
      </c>
      <c r="AY375" s="254" t="s">
        <v>196</v>
      </c>
    </row>
    <row r="376" s="13" customFormat="1">
      <c r="A376" s="13"/>
      <c r="B376" s="233"/>
      <c r="C376" s="234"/>
      <c r="D376" s="235" t="s">
        <v>208</v>
      </c>
      <c r="E376" s="236" t="s">
        <v>19</v>
      </c>
      <c r="F376" s="237" t="s">
        <v>401</v>
      </c>
      <c r="G376" s="234"/>
      <c r="H376" s="236" t="s">
        <v>19</v>
      </c>
      <c r="I376" s="238"/>
      <c r="J376" s="234"/>
      <c r="K376" s="234"/>
      <c r="L376" s="239"/>
      <c r="M376" s="240"/>
      <c r="N376" s="241"/>
      <c r="O376" s="241"/>
      <c r="P376" s="241"/>
      <c r="Q376" s="241"/>
      <c r="R376" s="241"/>
      <c r="S376" s="241"/>
      <c r="T376" s="242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3" t="s">
        <v>208</v>
      </c>
      <c r="AU376" s="243" t="s">
        <v>81</v>
      </c>
      <c r="AV376" s="13" t="s">
        <v>79</v>
      </c>
      <c r="AW376" s="13" t="s">
        <v>33</v>
      </c>
      <c r="AX376" s="13" t="s">
        <v>72</v>
      </c>
      <c r="AY376" s="243" t="s">
        <v>196</v>
      </c>
    </row>
    <row r="377" s="13" customFormat="1">
      <c r="A377" s="13"/>
      <c r="B377" s="233"/>
      <c r="C377" s="234"/>
      <c r="D377" s="235" t="s">
        <v>208</v>
      </c>
      <c r="E377" s="236" t="s">
        <v>19</v>
      </c>
      <c r="F377" s="237" t="s">
        <v>3351</v>
      </c>
      <c r="G377" s="234"/>
      <c r="H377" s="236" t="s">
        <v>19</v>
      </c>
      <c r="I377" s="238"/>
      <c r="J377" s="234"/>
      <c r="K377" s="234"/>
      <c r="L377" s="239"/>
      <c r="M377" s="240"/>
      <c r="N377" s="241"/>
      <c r="O377" s="241"/>
      <c r="P377" s="241"/>
      <c r="Q377" s="241"/>
      <c r="R377" s="241"/>
      <c r="S377" s="241"/>
      <c r="T377" s="24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43" t="s">
        <v>208</v>
      </c>
      <c r="AU377" s="243" t="s">
        <v>81</v>
      </c>
      <c r="AV377" s="13" t="s">
        <v>79</v>
      </c>
      <c r="AW377" s="13" t="s">
        <v>33</v>
      </c>
      <c r="AX377" s="13" t="s">
        <v>72</v>
      </c>
      <c r="AY377" s="243" t="s">
        <v>196</v>
      </c>
    </row>
    <row r="378" s="13" customFormat="1">
      <c r="A378" s="13"/>
      <c r="B378" s="233"/>
      <c r="C378" s="234"/>
      <c r="D378" s="235" t="s">
        <v>208</v>
      </c>
      <c r="E378" s="236" t="s">
        <v>19</v>
      </c>
      <c r="F378" s="237" t="s">
        <v>3352</v>
      </c>
      <c r="G378" s="234"/>
      <c r="H378" s="236" t="s">
        <v>19</v>
      </c>
      <c r="I378" s="238"/>
      <c r="J378" s="234"/>
      <c r="K378" s="234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208</v>
      </c>
      <c r="AU378" s="243" t="s">
        <v>81</v>
      </c>
      <c r="AV378" s="13" t="s">
        <v>79</v>
      </c>
      <c r="AW378" s="13" t="s">
        <v>33</v>
      </c>
      <c r="AX378" s="13" t="s">
        <v>72</v>
      </c>
      <c r="AY378" s="243" t="s">
        <v>196</v>
      </c>
    </row>
    <row r="379" s="13" customFormat="1">
      <c r="A379" s="13"/>
      <c r="B379" s="233"/>
      <c r="C379" s="234"/>
      <c r="D379" s="235" t="s">
        <v>208</v>
      </c>
      <c r="E379" s="236" t="s">
        <v>19</v>
      </c>
      <c r="F379" s="237" t="s">
        <v>401</v>
      </c>
      <c r="G379" s="234"/>
      <c r="H379" s="236" t="s">
        <v>19</v>
      </c>
      <c r="I379" s="238"/>
      <c r="J379" s="234"/>
      <c r="K379" s="234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208</v>
      </c>
      <c r="AU379" s="243" t="s">
        <v>81</v>
      </c>
      <c r="AV379" s="13" t="s">
        <v>79</v>
      </c>
      <c r="AW379" s="13" t="s">
        <v>33</v>
      </c>
      <c r="AX379" s="13" t="s">
        <v>72</v>
      </c>
      <c r="AY379" s="243" t="s">
        <v>196</v>
      </c>
    </row>
    <row r="380" s="14" customFormat="1">
      <c r="A380" s="14"/>
      <c r="B380" s="244"/>
      <c r="C380" s="245"/>
      <c r="D380" s="235" t="s">
        <v>208</v>
      </c>
      <c r="E380" s="246" t="s">
        <v>19</v>
      </c>
      <c r="F380" s="247" t="s">
        <v>1680</v>
      </c>
      <c r="G380" s="245"/>
      <c r="H380" s="248">
        <v>89</v>
      </c>
      <c r="I380" s="249"/>
      <c r="J380" s="245"/>
      <c r="K380" s="245"/>
      <c r="L380" s="250"/>
      <c r="M380" s="251"/>
      <c r="N380" s="252"/>
      <c r="O380" s="252"/>
      <c r="P380" s="252"/>
      <c r="Q380" s="252"/>
      <c r="R380" s="252"/>
      <c r="S380" s="252"/>
      <c r="T380" s="253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4" t="s">
        <v>208</v>
      </c>
      <c r="AU380" s="254" t="s">
        <v>81</v>
      </c>
      <c r="AV380" s="14" t="s">
        <v>81</v>
      </c>
      <c r="AW380" s="14" t="s">
        <v>33</v>
      </c>
      <c r="AX380" s="14" t="s">
        <v>72</v>
      </c>
      <c r="AY380" s="254" t="s">
        <v>196</v>
      </c>
    </row>
    <row r="381" s="16" customFormat="1">
      <c r="A381" s="16"/>
      <c r="B381" s="266"/>
      <c r="C381" s="267"/>
      <c r="D381" s="235" t="s">
        <v>208</v>
      </c>
      <c r="E381" s="268" t="s">
        <v>19</v>
      </c>
      <c r="F381" s="269" t="s">
        <v>269</v>
      </c>
      <c r="G381" s="267"/>
      <c r="H381" s="270">
        <v>202.19999999999999</v>
      </c>
      <c r="I381" s="271"/>
      <c r="J381" s="267"/>
      <c r="K381" s="267"/>
      <c r="L381" s="272"/>
      <c r="M381" s="273"/>
      <c r="N381" s="274"/>
      <c r="O381" s="274"/>
      <c r="P381" s="274"/>
      <c r="Q381" s="274"/>
      <c r="R381" s="274"/>
      <c r="S381" s="274"/>
      <c r="T381" s="275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T381" s="276" t="s">
        <v>208</v>
      </c>
      <c r="AU381" s="276" t="s">
        <v>81</v>
      </c>
      <c r="AV381" s="16" t="s">
        <v>226</v>
      </c>
      <c r="AW381" s="16" t="s">
        <v>33</v>
      </c>
      <c r="AX381" s="16" t="s">
        <v>72</v>
      </c>
      <c r="AY381" s="276" t="s">
        <v>196</v>
      </c>
    </row>
    <row r="382" s="15" customFormat="1">
      <c r="A382" s="15"/>
      <c r="B382" s="255"/>
      <c r="C382" s="256"/>
      <c r="D382" s="235" t="s">
        <v>208</v>
      </c>
      <c r="E382" s="257" t="s">
        <v>19</v>
      </c>
      <c r="F382" s="258" t="s">
        <v>219</v>
      </c>
      <c r="G382" s="256"/>
      <c r="H382" s="259">
        <v>423.59999999999997</v>
      </c>
      <c r="I382" s="260"/>
      <c r="J382" s="256"/>
      <c r="K382" s="256"/>
      <c r="L382" s="261"/>
      <c r="M382" s="262"/>
      <c r="N382" s="263"/>
      <c r="O382" s="263"/>
      <c r="P382" s="263"/>
      <c r="Q382" s="263"/>
      <c r="R382" s="263"/>
      <c r="S382" s="263"/>
      <c r="T382" s="264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T382" s="265" t="s">
        <v>208</v>
      </c>
      <c r="AU382" s="265" t="s">
        <v>81</v>
      </c>
      <c r="AV382" s="15" t="s">
        <v>204</v>
      </c>
      <c r="AW382" s="15" t="s">
        <v>33</v>
      </c>
      <c r="AX382" s="15" t="s">
        <v>79</v>
      </c>
      <c r="AY382" s="265" t="s">
        <v>196</v>
      </c>
    </row>
    <row r="383" s="2" customFormat="1" ht="16.5" customHeight="1">
      <c r="A383" s="41"/>
      <c r="B383" s="42"/>
      <c r="C383" s="215" t="s">
        <v>314</v>
      </c>
      <c r="D383" s="215" t="s">
        <v>199</v>
      </c>
      <c r="E383" s="216" t="s">
        <v>3400</v>
      </c>
      <c r="F383" s="217" t="s">
        <v>3401</v>
      </c>
      <c r="G383" s="218" t="s">
        <v>202</v>
      </c>
      <c r="H383" s="219">
        <v>1270.8</v>
      </c>
      <c r="I383" s="220"/>
      <c r="J383" s="221">
        <f>ROUND(I383*H383,2)</f>
        <v>0</v>
      </c>
      <c r="K383" s="217" t="s">
        <v>203</v>
      </c>
      <c r="L383" s="47"/>
      <c r="M383" s="222" t="s">
        <v>19</v>
      </c>
      <c r="N383" s="223" t="s">
        <v>43</v>
      </c>
      <c r="O383" s="87"/>
      <c r="P383" s="224">
        <f>O383*H383</f>
        <v>0</v>
      </c>
      <c r="Q383" s="224">
        <v>0</v>
      </c>
      <c r="R383" s="224">
        <f>Q383*H383</f>
        <v>0</v>
      </c>
      <c r="S383" s="224">
        <v>0</v>
      </c>
      <c r="T383" s="225">
        <f>S383*H383</f>
        <v>0</v>
      </c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R383" s="226" t="s">
        <v>204</v>
      </c>
      <c r="AT383" s="226" t="s">
        <v>199</v>
      </c>
      <c r="AU383" s="226" t="s">
        <v>81</v>
      </c>
      <c r="AY383" s="20" t="s">
        <v>196</v>
      </c>
      <c r="BE383" s="227">
        <f>IF(N383="základní",J383,0)</f>
        <v>0</v>
      </c>
      <c r="BF383" s="227">
        <f>IF(N383="snížená",J383,0)</f>
        <v>0</v>
      </c>
      <c r="BG383" s="227">
        <f>IF(N383="zákl. přenesená",J383,0)</f>
        <v>0</v>
      </c>
      <c r="BH383" s="227">
        <f>IF(N383="sníž. přenesená",J383,0)</f>
        <v>0</v>
      </c>
      <c r="BI383" s="227">
        <f>IF(N383="nulová",J383,0)</f>
        <v>0</v>
      </c>
      <c r="BJ383" s="20" t="s">
        <v>79</v>
      </c>
      <c r="BK383" s="227">
        <f>ROUND(I383*H383,2)</f>
        <v>0</v>
      </c>
      <c r="BL383" s="20" t="s">
        <v>204</v>
      </c>
      <c r="BM383" s="226" t="s">
        <v>3402</v>
      </c>
    </row>
    <row r="384" s="2" customFormat="1">
      <c r="A384" s="41"/>
      <c r="B384" s="42"/>
      <c r="C384" s="43"/>
      <c r="D384" s="228" t="s">
        <v>206</v>
      </c>
      <c r="E384" s="43"/>
      <c r="F384" s="229" t="s">
        <v>3403</v>
      </c>
      <c r="G384" s="43"/>
      <c r="H384" s="43"/>
      <c r="I384" s="230"/>
      <c r="J384" s="43"/>
      <c r="K384" s="43"/>
      <c r="L384" s="47"/>
      <c r="M384" s="231"/>
      <c r="N384" s="232"/>
      <c r="O384" s="87"/>
      <c r="P384" s="87"/>
      <c r="Q384" s="87"/>
      <c r="R384" s="87"/>
      <c r="S384" s="87"/>
      <c r="T384" s="88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T384" s="20" t="s">
        <v>206</v>
      </c>
      <c r="AU384" s="20" t="s">
        <v>81</v>
      </c>
    </row>
    <row r="385" s="13" customFormat="1">
      <c r="A385" s="13"/>
      <c r="B385" s="233"/>
      <c r="C385" s="234"/>
      <c r="D385" s="235" t="s">
        <v>208</v>
      </c>
      <c r="E385" s="236" t="s">
        <v>19</v>
      </c>
      <c r="F385" s="237" t="s">
        <v>3404</v>
      </c>
      <c r="G385" s="234"/>
      <c r="H385" s="236" t="s">
        <v>19</v>
      </c>
      <c r="I385" s="238"/>
      <c r="J385" s="234"/>
      <c r="K385" s="234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208</v>
      </c>
      <c r="AU385" s="243" t="s">
        <v>81</v>
      </c>
      <c r="AV385" s="13" t="s">
        <v>79</v>
      </c>
      <c r="AW385" s="13" t="s">
        <v>33</v>
      </c>
      <c r="AX385" s="13" t="s">
        <v>72</v>
      </c>
      <c r="AY385" s="243" t="s">
        <v>196</v>
      </c>
    </row>
    <row r="386" s="13" customFormat="1">
      <c r="A386" s="13"/>
      <c r="B386" s="233"/>
      <c r="C386" s="234"/>
      <c r="D386" s="235" t="s">
        <v>208</v>
      </c>
      <c r="E386" s="236" t="s">
        <v>19</v>
      </c>
      <c r="F386" s="237" t="s">
        <v>3337</v>
      </c>
      <c r="G386" s="234"/>
      <c r="H386" s="236" t="s">
        <v>19</v>
      </c>
      <c r="I386" s="238"/>
      <c r="J386" s="234"/>
      <c r="K386" s="234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208</v>
      </c>
      <c r="AU386" s="243" t="s">
        <v>81</v>
      </c>
      <c r="AV386" s="13" t="s">
        <v>79</v>
      </c>
      <c r="AW386" s="13" t="s">
        <v>33</v>
      </c>
      <c r="AX386" s="13" t="s">
        <v>72</v>
      </c>
      <c r="AY386" s="243" t="s">
        <v>196</v>
      </c>
    </row>
    <row r="387" s="13" customFormat="1">
      <c r="A387" s="13"/>
      <c r="B387" s="233"/>
      <c r="C387" s="234"/>
      <c r="D387" s="235" t="s">
        <v>208</v>
      </c>
      <c r="E387" s="236" t="s">
        <v>19</v>
      </c>
      <c r="F387" s="237" t="s">
        <v>3337</v>
      </c>
      <c r="G387" s="234"/>
      <c r="H387" s="236" t="s">
        <v>19</v>
      </c>
      <c r="I387" s="238"/>
      <c r="J387" s="234"/>
      <c r="K387" s="234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208</v>
      </c>
      <c r="AU387" s="243" t="s">
        <v>81</v>
      </c>
      <c r="AV387" s="13" t="s">
        <v>79</v>
      </c>
      <c r="AW387" s="13" t="s">
        <v>33</v>
      </c>
      <c r="AX387" s="13" t="s">
        <v>72</v>
      </c>
      <c r="AY387" s="243" t="s">
        <v>196</v>
      </c>
    </row>
    <row r="388" s="13" customFormat="1">
      <c r="A388" s="13"/>
      <c r="B388" s="233"/>
      <c r="C388" s="234"/>
      <c r="D388" s="235" t="s">
        <v>208</v>
      </c>
      <c r="E388" s="236" t="s">
        <v>19</v>
      </c>
      <c r="F388" s="237" t="s">
        <v>3338</v>
      </c>
      <c r="G388" s="234"/>
      <c r="H388" s="236" t="s">
        <v>19</v>
      </c>
      <c r="I388" s="238"/>
      <c r="J388" s="234"/>
      <c r="K388" s="234"/>
      <c r="L388" s="239"/>
      <c r="M388" s="240"/>
      <c r="N388" s="241"/>
      <c r="O388" s="241"/>
      <c r="P388" s="241"/>
      <c r="Q388" s="241"/>
      <c r="R388" s="241"/>
      <c r="S388" s="241"/>
      <c r="T388" s="24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3" t="s">
        <v>208</v>
      </c>
      <c r="AU388" s="243" t="s">
        <v>81</v>
      </c>
      <c r="AV388" s="13" t="s">
        <v>79</v>
      </c>
      <c r="AW388" s="13" t="s">
        <v>33</v>
      </c>
      <c r="AX388" s="13" t="s">
        <v>72</v>
      </c>
      <c r="AY388" s="243" t="s">
        <v>196</v>
      </c>
    </row>
    <row r="389" s="13" customFormat="1">
      <c r="A389" s="13"/>
      <c r="B389" s="233"/>
      <c r="C389" s="234"/>
      <c r="D389" s="235" t="s">
        <v>208</v>
      </c>
      <c r="E389" s="236" t="s">
        <v>19</v>
      </c>
      <c r="F389" s="237" t="s">
        <v>3339</v>
      </c>
      <c r="G389" s="234"/>
      <c r="H389" s="236" t="s">
        <v>19</v>
      </c>
      <c r="I389" s="238"/>
      <c r="J389" s="234"/>
      <c r="K389" s="234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208</v>
      </c>
      <c r="AU389" s="243" t="s">
        <v>81</v>
      </c>
      <c r="AV389" s="13" t="s">
        <v>79</v>
      </c>
      <c r="AW389" s="13" t="s">
        <v>33</v>
      </c>
      <c r="AX389" s="13" t="s">
        <v>72</v>
      </c>
      <c r="AY389" s="243" t="s">
        <v>196</v>
      </c>
    </row>
    <row r="390" s="13" customFormat="1">
      <c r="A390" s="13"/>
      <c r="B390" s="233"/>
      <c r="C390" s="234"/>
      <c r="D390" s="235" t="s">
        <v>208</v>
      </c>
      <c r="E390" s="236" t="s">
        <v>19</v>
      </c>
      <c r="F390" s="237" t="s">
        <v>487</v>
      </c>
      <c r="G390" s="234"/>
      <c r="H390" s="236" t="s">
        <v>19</v>
      </c>
      <c r="I390" s="238"/>
      <c r="J390" s="234"/>
      <c r="K390" s="234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208</v>
      </c>
      <c r="AU390" s="243" t="s">
        <v>81</v>
      </c>
      <c r="AV390" s="13" t="s">
        <v>79</v>
      </c>
      <c r="AW390" s="13" t="s">
        <v>33</v>
      </c>
      <c r="AX390" s="13" t="s">
        <v>72</v>
      </c>
      <c r="AY390" s="243" t="s">
        <v>196</v>
      </c>
    </row>
    <row r="391" s="14" customFormat="1">
      <c r="A391" s="14"/>
      <c r="B391" s="244"/>
      <c r="C391" s="245"/>
      <c r="D391" s="235" t="s">
        <v>208</v>
      </c>
      <c r="E391" s="246" t="s">
        <v>19</v>
      </c>
      <c r="F391" s="247" t="s">
        <v>2714</v>
      </c>
      <c r="G391" s="245"/>
      <c r="H391" s="248">
        <v>39.700000000000003</v>
      </c>
      <c r="I391" s="249"/>
      <c r="J391" s="245"/>
      <c r="K391" s="245"/>
      <c r="L391" s="250"/>
      <c r="M391" s="251"/>
      <c r="N391" s="252"/>
      <c r="O391" s="252"/>
      <c r="P391" s="252"/>
      <c r="Q391" s="252"/>
      <c r="R391" s="252"/>
      <c r="S391" s="252"/>
      <c r="T391" s="253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4" t="s">
        <v>208</v>
      </c>
      <c r="AU391" s="254" t="s">
        <v>81</v>
      </c>
      <c r="AV391" s="14" t="s">
        <v>81</v>
      </c>
      <c r="AW391" s="14" t="s">
        <v>33</v>
      </c>
      <c r="AX391" s="14" t="s">
        <v>72</v>
      </c>
      <c r="AY391" s="254" t="s">
        <v>196</v>
      </c>
    </row>
    <row r="392" s="13" customFormat="1">
      <c r="A392" s="13"/>
      <c r="B392" s="233"/>
      <c r="C392" s="234"/>
      <c r="D392" s="235" t="s">
        <v>208</v>
      </c>
      <c r="E392" s="236" t="s">
        <v>19</v>
      </c>
      <c r="F392" s="237" t="s">
        <v>3337</v>
      </c>
      <c r="G392" s="234"/>
      <c r="H392" s="236" t="s">
        <v>19</v>
      </c>
      <c r="I392" s="238"/>
      <c r="J392" s="234"/>
      <c r="K392" s="234"/>
      <c r="L392" s="239"/>
      <c r="M392" s="240"/>
      <c r="N392" s="241"/>
      <c r="O392" s="241"/>
      <c r="P392" s="241"/>
      <c r="Q392" s="241"/>
      <c r="R392" s="241"/>
      <c r="S392" s="241"/>
      <c r="T392" s="242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3" t="s">
        <v>208</v>
      </c>
      <c r="AU392" s="243" t="s">
        <v>81</v>
      </c>
      <c r="AV392" s="13" t="s">
        <v>79</v>
      </c>
      <c r="AW392" s="13" t="s">
        <v>33</v>
      </c>
      <c r="AX392" s="13" t="s">
        <v>72</v>
      </c>
      <c r="AY392" s="243" t="s">
        <v>196</v>
      </c>
    </row>
    <row r="393" s="13" customFormat="1">
      <c r="A393" s="13"/>
      <c r="B393" s="233"/>
      <c r="C393" s="234"/>
      <c r="D393" s="235" t="s">
        <v>208</v>
      </c>
      <c r="E393" s="236" t="s">
        <v>19</v>
      </c>
      <c r="F393" s="237" t="s">
        <v>3338</v>
      </c>
      <c r="G393" s="234"/>
      <c r="H393" s="236" t="s">
        <v>19</v>
      </c>
      <c r="I393" s="238"/>
      <c r="J393" s="234"/>
      <c r="K393" s="234"/>
      <c r="L393" s="239"/>
      <c r="M393" s="240"/>
      <c r="N393" s="241"/>
      <c r="O393" s="241"/>
      <c r="P393" s="241"/>
      <c r="Q393" s="241"/>
      <c r="R393" s="241"/>
      <c r="S393" s="241"/>
      <c r="T393" s="24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43" t="s">
        <v>208</v>
      </c>
      <c r="AU393" s="243" t="s">
        <v>81</v>
      </c>
      <c r="AV393" s="13" t="s">
        <v>79</v>
      </c>
      <c r="AW393" s="13" t="s">
        <v>33</v>
      </c>
      <c r="AX393" s="13" t="s">
        <v>72</v>
      </c>
      <c r="AY393" s="243" t="s">
        <v>196</v>
      </c>
    </row>
    <row r="394" s="13" customFormat="1">
      <c r="A394" s="13"/>
      <c r="B394" s="233"/>
      <c r="C394" s="234"/>
      <c r="D394" s="235" t="s">
        <v>208</v>
      </c>
      <c r="E394" s="236" t="s">
        <v>19</v>
      </c>
      <c r="F394" s="237" t="s">
        <v>3340</v>
      </c>
      <c r="G394" s="234"/>
      <c r="H394" s="236" t="s">
        <v>19</v>
      </c>
      <c r="I394" s="238"/>
      <c r="J394" s="234"/>
      <c r="K394" s="234"/>
      <c r="L394" s="239"/>
      <c r="M394" s="240"/>
      <c r="N394" s="241"/>
      <c r="O394" s="241"/>
      <c r="P394" s="241"/>
      <c r="Q394" s="241"/>
      <c r="R394" s="241"/>
      <c r="S394" s="241"/>
      <c r="T394" s="24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43" t="s">
        <v>208</v>
      </c>
      <c r="AU394" s="243" t="s">
        <v>81</v>
      </c>
      <c r="AV394" s="13" t="s">
        <v>79</v>
      </c>
      <c r="AW394" s="13" t="s">
        <v>33</v>
      </c>
      <c r="AX394" s="13" t="s">
        <v>72</v>
      </c>
      <c r="AY394" s="243" t="s">
        <v>196</v>
      </c>
    </row>
    <row r="395" s="13" customFormat="1">
      <c r="A395" s="13"/>
      <c r="B395" s="233"/>
      <c r="C395" s="234"/>
      <c r="D395" s="235" t="s">
        <v>208</v>
      </c>
      <c r="E395" s="236" t="s">
        <v>19</v>
      </c>
      <c r="F395" s="237" t="s">
        <v>401</v>
      </c>
      <c r="G395" s="234"/>
      <c r="H395" s="236" t="s">
        <v>19</v>
      </c>
      <c r="I395" s="238"/>
      <c r="J395" s="234"/>
      <c r="K395" s="234"/>
      <c r="L395" s="239"/>
      <c r="M395" s="240"/>
      <c r="N395" s="241"/>
      <c r="O395" s="241"/>
      <c r="P395" s="241"/>
      <c r="Q395" s="241"/>
      <c r="R395" s="241"/>
      <c r="S395" s="241"/>
      <c r="T395" s="24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3" t="s">
        <v>208</v>
      </c>
      <c r="AU395" s="243" t="s">
        <v>81</v>
      </c>
      <c r="AV395" s="13" t="s">
        <v>79</v>
      </c>
      <c r="AW395" s="13" t="s">
        <v>33</v>
      </c>
      <c r="AX395" s="13" t="s">
        <v>72</v>
      </c>
      <c r="AY395" s="243" t="s">
        <v>196</v>
      </c>
    </row>
    <row r="396" s="14" customFormat="1">
      <c r="A396" s="14"/>
      <c r="B396" s="244"/>
      <c r="C396" s="245"/>
      <c r="D396" s="235" t="s">
        <v>208</v>
      </c>
      <c r="E396" s="246" t="s">
        <v>19</v>
      </c>
      <c r="F396" s="247" t="s">
        <v>3341</v>
      </c>
      <c r="G396" s="245"/>
      <c r="H396" s="248">
        <v>179.59999999999999</v>
      </c>
      <c r="I396" s="249"/>
      <c r="J396" s="245"/>
      <c r="K396" s="245"/>
      <c r="L396" s="250"/>
      <c r="M396" s="251"/>
      <c r="N396" s="252"/>
      <c r="O396" s="252"/>
      <c r="P396" s="252"/>
      <c r="Q396" s="252"/>
      <c r="R396" s="252"/>
      <c r="S396" s="252"/>
      <c r="T396" s="253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4" t="s">
        <v>208</v>
      </c>
      <c r="AU396" s="254" t="s">
        <v>81</v>
      </c>
      <c r="AV396" s="14" t="s">
        <v>81</v>
      </c>
      <c r="AW396" s="14" t="s">
        <v>33</v>
      </c>
      <c r="AX396" s="14" t="s">
        <v>72</v>
      </c>
      <c r="AY396" s="254" t="s">
        <v>196</v>
      </c>
    </row>
    <row r="397" s="13" customFormat="1">
      <c r="A397" s="13"/>
      <c r="B397" s="233"/>
      <c r="C397" s="234"/>
      <c r="D397" s="235" t="s">
        <v>208</v>
      </c>
      <c r="E397" s="236" t="s">
        <v>19</v>
      </c>
      <c r="F397" s="237" t="s">
        <v>3337</v>
      </c>
      <c r="G397" s="234"/>
      <c r="H397" s="236" t="s">
        <v>19</v>
      </c>
      <c r="I397" s="238"/>
      <c r="J397" s="234"/>
      <c r="K397" s="234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208</v>
      </c>
      <c r="AU397" s="243" t="s">
        <v>81</v>
      </c>
      <c r="AV397" s="13" t="s">
        <v>79</v>
      </c>
      <c r="AW397" s="13" t="s">
        <v>33</v>
      </c>
      <c r="AX397" s="13" t="s">
        <v>72</v>
      </c>
      <c r="AY397" s="243" t="s">
        <v>196</v>
      </c>
    </row>
    <row r="398" s="13" customFormat="1">
      <c r="A398" s="13"/>
      <c r="B398" s="233"/>
      <c r="C398" s="234"/>
      <c r="D398" s="235" t="s">
        <v>208</v>
      </c>
      <c r="E398" s="236" t="s">
        <v>19</v>
      </c>
      <c r="F398" s="237" t="s">
        <v>3338</v>
      </c>
      <c r="G398" s="234"/>
      <c r="H398" s="236" t="s">
        <v>19</v>
      </c>
      <c r="I398" s="238"/>
      <c r="J398" s="234"/>
      <c r="K398" s="234"/>
      <c r="L398" s="239"/>
      <c r="M398" s="240"/>
      <c r="N398" s="241"/>
      <c r="O398" s="241"/>
      <c r="P398" s="241"/>
      <c r="Q398" s="241"/>
      <c r="R398" s="241"/>
      <c r="S398" s="241"/>
      <c r="T398" s="24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43" t="s">
        <v>208</v>
      </c>
      <c r="AU398" s="243" t="s">
        <v>81</v>
      </c>
      <c r="AV398" s="13" t="s">
        <v>79</v>
      </c>
      <c r="AW398" s="13" t="s">
        <v>33</v>
      </c>
      <c r="AX398" s="13" t="s">
        <v>72</v>
      </c>
      <c r="AY398" s="243" t="s">
        <v>196</v>
      </c>
    </row>
    <row r="399" s="13" customFormat="1">
      <c r="A399" s="13"/>
      <c r="B399" s="233"/>
      <c r="C399" s="234"/>
      <c r="D399" s="235" t="s">
        <v>208</v>
      </c>
      <c r="E399" s="236" t="s">
        <v>19</v>
      </c>
      <c r="F399" s="237" t="s">
        <v>3342</v>
      </c>
      <c r="G399" s="234"/>
      <c r="H399" s="236" t="s">
        <v>19</v>
      </c>
      <c r="I399" s="238"/>
      <c r="J399" s="234"/>
      <c r="K399" s="234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208</v>
      </c>
      <c r="AU399" s="243" t="s">
        <v>81</v>
      </c>
      <c r="AV399" s="13" t="s">
        <v>79</v>
      </c>
      <c r="AW399" s="13" t="s">
        <v>33</v>
      </c>
      <c r="AX399" s="13" t="s">
        <v>72</v>
      </c>
      <c r="AY399" s="243" t="s">
        <v>196</v>
      </c>
    </row>
    <row r="400" s="14" customFormat="1">
      <c r="A400" s="14"/>
      <c r="B400" s="244"/>
      <c r="C400" s="245"/>
      <c r="D400" s="235" t="s">
        <v>208</v>
      </c>
      <c r="E400" s="246" t="s">
        <v>19</v>
      </c>
      <c r="F400" s="247" t="s">
        <v>3343</v>
      </c>
      <c r="G400" s="245"/>
      <c r="H400" s="248">
        <v>2.1000000000000001</v>
      </c>
      <c r="I400" s="249"/>
      <c r="J400" s="245"/>
      <c r="K400" s="245"/>
      <c r="L400" s="250"/>
      <c r="M400" s="251"/>
      <c r="N400" s="252"/>
      <c r="O400" s="252"/>
      <c r="P400" s="252"/>
      <c r="Q400" s="252"/>
      <c r="R400" s="252"/>
      <c r="S400" s="252"/>
      <c r="T400" s="253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4" t="s">
        <v>208</v>
      </c>
      <c r="AU400" s="254" t="s">
        <v>81</v>
      </c>
      <c r="AV400" s="14" t="s">
        <v>81</v>
      </c>
      <c r="AW400" s="14" t="s">
        <v>33</v>
      </c>
      <c r="AX400" s="14" t="s">
        <v>72</v>
      </c>
      <c r="AY400" s="254" t="s">
        <v>196</v>
      </c>
    </row>
    <row r="401" s="16" customFormat="1">
      <c r="A401" s="16"/>
      <c r="B401" s="266"/>
      <c r="C401" s="267"/>
      <c r="D401" s="235" t="s">
        <v>208</v>
      </c>
      <c r="E401" s="268" t="s">
        <v>19</v>
      </c>
      <c r="F401" s="269" t="s">
        <v>269</v>
      </c>
      <c r="G401" s="267"/>
      <c r="H401" s="270">
        <v>221.40000000000001</v>
      </c>
      <c r="I401" s="271"/>
      <c r="J401" s="267"/>
      <c r="K401" s="267"/>
      <c r="L401" s="272"/>
      <c r="M401" s="273"/>
      <c r="N401" s="274"/>
      <c r="O401" s="274"/>
      <c r="P401" s="274"/>
      <c r="Q401" s="274"/>
      <c r="R401" s="274"/>
      <c r="S401" s="274"/>
      <c r="T401" s="275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T401" s="276" t="s">
        <v>208</v>
      </c>
      <c r="AU401" s="276" t="s">
        <v>81</v>
      </c>
      <c r="AV401" s="16" t="s">
        <v>226</v>
      </c>
      <c r="AW401" s="16" t="s">
        <v>33</v>
      </c>
      <c r="AX401" s="16" t="s">
        <v>72</v>
      </c>
      <c r="AY401" s="276" t="s">
        <v>196</v>
      </c>
    </row>
    <row r="402" s="13" customFormat="1">
      <c r="A402" s="13"/>
      <c r="B402" s="233"/>
      <c r="C402" s="234"/>
      <c r="D402" s="235" t="s">
        <v>208</v>
      </c>
      <c r="E402" s="236" t="s">
        <v>19</v>
      </c>
      <c r="F402" s="237" t="s">
        <v>3344</v>
      </c>
      <c r="G402" s="234"/>
      <c r="H402" s="236" t="s">
        <v>19</v>
      </c>
      <c r="I402" s="238"/>
      <c r="J402" s="234"/>
      <c r="K402" s="234"/>
      <c r="L402" s="239"/>
      <c r="M402" s="240"/>
      <c r="N402" s="241"/>
      <c r="O402" s="241"/>
      <c r="P402" s="241"/>
      <c r="Q402" s="241"/>
      <c r="R402" s="241"/>
      <c r="S402" s="241"/>
      <c r="T402" s="242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43" t="s">
        <v>208</v>
      </c>
      <c r="AU402" s="243" t="s">
        <v>81</v>
      </c>
      <c r="AV402" s="13" t="s">
        <v>79</v>
      </c>
      <c r="AW402" s="13" t="s">
        <v>33</v>
      </c>
      <c r="AX402" s="13" t="s">
        <v>72</v>
      </c>
      <c r="AY402" s="243" t="s">
        <v>196</v>
      </c>
    </row>
    <row r="403" s="13" customFormat="1">
      <c r="A403" s="13"/>
      <c r="B403" s="233"/>
      <c r="C403" s="234"/>
      <c r="D403" s="235" t="s">
        <v>208</v>
      </c>
      <c r="E403" s="236" t="s">
        <v>19</v>
      </c>
      <c r="F403" s="237" t="s">
        <v>3345</v>
      </c>
      <c r="G403" s="234"/>
      <c r="H403" s="236" t="s">
        <v>19</v>
      </c>
      <c r="I403" s="238"/>
      <c r="J403" s="234"/>
      <c r="K403" s="234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208</v>
      </c>
      <c r="AU403" s="243" t="s">
        <v>81</v>
      </c>
      <c r="AV403" s="13" t="s">
        <v>79</v>
      </c>
      <c r="AW403" s="13" t="s">
        <v>33</v>
      </c>
      <c r="AX403" s="13" t="s">
        <v>72</v>
      </c>
      <c r="AY403" s="243" t="s">
        <v>196</v>
      </c>
    </row>
    <row r="404" s="13" customFormat="1">
      <c r="A404" s="13"/>
      <c r="B404" s="233"/>
      <c r="C404" s="234"/>
      <c r="D404" s="235" t="s">
        <v>208</v>
      </c>
      <c r="E404" s="236" t="s">
        <v>19</v>
      </c>
      <c r="F404" s="237" t="s">
        <v>3346</v>
      </c>
      <c r="G404" s="234"/>
      <c r="H404" s="236" t="s">
        <v>19</v>
      </c>
      <c r="I404" s="238"/>
      <c r="J404" s="234"/>
      <c r="K404" s="234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208</v>
      </c>
      <c r="AU404" s="243" t="s">
        <v>81</v>
      </c>
      <c r="AV404" s="13" t="s">
        <v>79</v>
      </c>
      <c r="AW404" s="13" t="s">
        <v>33</v>
      </c>
      <c r="AX404" s="13" t="s">
        <v>72</v>
      </c>
      <c r="AY404" s="243" t="s">
        <v>196</v>
      </c>
    </row>
    <row r="405" s="13" customFormat="1">
      <c r="A405" s="13"/>
      <c r="B405" s="233"/>
      <c r="C405" s="234"/>
      <c r="D405" s="235" t="s">
        <v>208</v>
      </c>
      <c r="E405" s="236" t="s">
        <v>19</v>
      </c>
      <c r="F405" s="237" t="s">
        <v>401</v>
      </c>
      <c r="G405" s="234"/>
      <c r="H405" s="236" t="s">
        <v>19</v>
      </c>
      <c r="I405" s="238"/>
      <c r="J405" s="234"/>
      <c r="K405" s="234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208</v>
      </c>
      <c r="AU405" s="243" t="s">
        <v>81</v>
      </c>
      <c r="AV405" s="13" t="s">
        <v>79</v>
      </c>
      <c r="AW405" s="13" t="s">
        <v>33</v>
      </c>
      <c r="AX405" s="13" t="s">
        <v>72</v>
      </c>
      <c r="AY405" s="243" t="s">
        <v>196</v>
      </c>
    </row>
    <row r="406" s="14" customFormat="1">
      <c r="A406" s="14"/>
      <c r="B406" s="244"/>
      <c r="C406" s="245"/>
      <c r="D406" s="235" t="s">
        <v>208</v>
      </c>
      <c r="E406" s="246" t="s">
        <v>19</v>
      </c>
      <c r="F406" s="247" t="s">
        <v>2733</v>
      </c>
      <c r="G406" s="245"/>
      <c r="H406" s="248">
        <v>91.5</v>
      </c>
      <c r="I406" s="249"/>
      <c r="J406" s="245"/>
      <c r="K406" s="245"/>
      <c r="L406" s="250"/>
      <c r="M406" s="251"/>
      <c r="N406" s="252"/>
      <c r="O406" s="252"/>
      <c r="P406" s="252"/>
      <c r="Q406" s="252"/>
      <c r="R406" s="252"/>
      <c r="S406" s="252"/>
      <c r="T406" s="253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4" t="s">
        <v>208</v>
      </c>
      <c r="AU406" s="254" t="s">
        <v>81</v>
      </c>
      <c r="AV406" s="14" t="s">
        <v>81</v>
      </c>
      <c r="AW406" s="14" t="s">
        <v>33</v>
      </c>
      <c r="AX406" s="14" t="s">
        <v>72</v>
      </c>
      <c r="AY406" s="254" t="s">
        <v>196</v>
      </c>
    </row>
    <row r="407" s="13" customFormat="1">
      <c r="A407" s="13"/>
      <c r="B407" s="233"/>
      <c r="C407" s="234"/>
      <c r="D407" s="235" t="s">
        <v>208</v>
      </c>
      <c r="E407" s="236" t="s">
        <v>19</v>
      </c>
      <c r="F407" s="237" t="s">
        <v>3347</v>
      </c>
      <c r="G407" s="234"/>
      <c r="H407" s="236" t="s">
        <v>19</v>
      </c>
      <c r="I407" s="238"/>
      <c r="J407" s="234"/>
      <c r="K407" s="234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208</v>
      </c>
      <c r="AU407" s="243" t="s">
        <v>81</v>
      </c>
      <c r="AV407" s="13" t="s">
        <v>79</v>
      </c>
      <c r="AW407" s="13" t="s">
        <v>33</v>
      </c>
      <c r="AX407" s="13" t="s">
        <v>72</v>
      </c>
      <c r="AY407" s="243" t="s">
        <v>196</v>
      </c>
    </row>
    <row r="408" s="13" customFormat="1">
      <c r="A408" s="13"/>
      <c r="B408" s="233"/>
      <c r="C408" s="234"/>
      <c r="D408" s="235" t="s">
        <v>208</v>
      </c>
      <c r="E408" s="236" t="s">
        <v>19</v>
      </c>
      <c r="F408" s="237" t="s">
        <v>3348</v>
      </c>
      <c r="G408" s="234"/>
      <c r="H408" s="236" t="s">
        <v>19</v>
      </c>
      <c r="I408" s="238"/>
      <c r="J408" s="234"/>
      <c r="K408" s="234"/>
      <c r="L408" s="239"/>
      <c r="M408" s="240"/>
      <c r="N408" s="241"/>
      <c r="O408" s="241"/>
      <c r="P408" s="241"/>
      <c r="Q408" s="241"/>
      <c r="R408" s="241"/>
      <c r="S408" s="241"/>
      <c r="T408" s="24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3" t="s">
        <v>208</v>
      </c>
      <c r="AU408" s="243" t="s">
        <v>81</v>
      </c>
      <c r="AV408" s="13" t="s">
        <v>79</v>
      </c>
      <c r="AW408" s="13" t="s">
        <v>33</v>
      </c>
      <c r="AX408" s="13" t="s">
        <v>72</v>
      </c>
      <c r="AY408" s="243" t="s">
        <v>196</v>
      </c>
    </row>
    <row r="409" s="13" customFormat="1">
      <c r="A409" s="13"/>
      <c r="B409" s="233"/>
      <c r="C409" s="234"/>
      <c r="D409" s="235" t="s">
        <v>208</v>
      </c>
      <c r="E409" s="236" t="s">
        <v>19</v>
      </c>
      <c r="F409" s="237" t="s">
        <v>3349</v>
      </c>
      <c r="G409" s="234"/>
      <c r="H409" s="236" t="s">
        <v>19</v>
      </c>
      <c r="I409" s="238"/>
      <c r="J409" s="234"/>
      <c r="K409" s="234"/>
      <c r="L409" s="239"/>
      <c r="M409" s="240"/>
      <c r="N409" s="241"/>
      <c r="O409" s="241"/>
      <c r="P409" s="241"/>
      <c r="Q409" s="241"/>
      <c r="R409" s="241"/>
      <c r="S409" s="241"/>
      <c r="T409" s="24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3" t="s">
        <v>208</v>
      </c>
      <c r="AU409" s="243" t="s">
        <v>81</v>
      </c>
      <c r="AV409" s="13" t="s">
        <v>79</v>
      </c>
      <c r="AW409" s="13" t="s">
        <v>33</v>
      </c>
      <c r="AX409" s="13" t="s">
        <v>72</v>
      </c>
      <c r="AY409" s="243" t="s">
        <v>196</v>
      </c>
    </row>
    <row r="410" s="13" customFormat="1">
      <c r="A410" s="13"/>
      <c r="B410" s="233"/>
      <c r="C410" s="234"/>
      <c r="D410" s="235" t="s">
        <v>208</v>
      </c>
      <c r="E410" s="236" t="s">
        <v>19</v>
      </c>
      <c r="F410" s="237" t="s">
        <v>489</v>
      </c>
      <c r="G410" s="234"/>
      <c r="H410" s="236" t="s">
        <v>19</v>
      </c>
      <c r="I410" s="238"/>
      <c r="J410" s="234"/>
      <c r="K410" s="234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208</v>
      </c>
      <c r="AU410" s="243" t="s">
        <v>81</v>
      </c>
      <c r="AV410" s="13" t="s">
        <v>79</v>
      </c>
      <c r="AW410" s="13" t="s">
        <v>33</v>
      </c>
      <c r="AX410" s="13" t="s">
        <v>72</v>
      </c>
      <c r="AY410" s="243" t="s">
        <v>196</v>
      </c>
    </row>
    <row r="411" s="14" customFormat="1">
      <c r="A411" s="14"/>
      <c r="B411" s="244"/>
      <c r="C411" s="245"/>
      <c r="D411" s="235" t="s">
        <v>208</v>
      </c>
      <c r="E411" s="246" t="s">
        <v>19</v>
      </c>
      <c r="F411" s="247" t="s">
        <v>3350</v>
      </c>
      <c r="G411" s="245"/>
      <c r="H411" s="248">
        <v>21.699999999999999</v>
      </c>
      <c r="I411" s="249"/>
      <c r="J411" s="245"/>
      <c r="K411" s="245"/>
      <c r="L411" s="250"/>
      <c r="M411" s="251"/>
      <c r="N411" s="252"/>
      <c r="O411" s="252"/>
      <c r="P411" s="252"/>
      <c r="Q411" s="252"/>
      <c r="R411" s="252"/>
      <c r="S411" s="252"/>
      <c r="T411" s="253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4" t="s">
        <v>208</v>
      </c>
      <c r="AU411" s="254" t="s">
        <v>81</v>
      </c>
      <c r="AV411" s="14" t="s">
        <v>81</v>
      </c>
      <c r="AW411" s="14" t="s">
        <v>33</v>
      </c>
      <c r="AX411" s="14" t="s">
        <v>72</v>
      </c>
      <c r="AY411" s="254" t="s">
        <v>196</v>
      </c>
    </row>
    <row r="412" s="13" customFormat="1">
      <c r="A412" s="13"/>
      <c r="B412" s="233"/>
      <c r="C412" s="234"/>
      <c r="D412" s="235" t="s">
        <v>208</v>
      </c>
      <c r="E412" s="236" t="s">
        <v>19</v>
      </c>
      <c r="F412" s="237" t="s">
        <v>401</v>
      </c>
      <c r="G412" s="234"/>
      <c r="H412" s="236" t="s">
        <v>19</v>
      </c>
      <c r="I412" s="238"/>
      <c r="J412" s="234"/>
      <c r="K412" s="234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208</v>
      </c>
      <c r="AU412" s="243" t="s">
        <v>81</v>
      </c>
      <c r="AV412" s="13" t="s">
        <v>79</v>
      </c>
      <c r="AW412" s="13" t="s">
        <v>33</v>
      </c>
      <c r="AX412" s="13" t="s">
        <v>72</v>
      </c>
      <c r="AY412" s="243" t="s">
        <v>196</v>
      </c>
    </row>
    <row r="413" s="13" customFormat="1">
      <c r="A413" s="13"/>
      <c r="B413" s="233"/>
      <c r="C413" s="234"/>
      <c r="D413" s="235" t="s">
        <v>208</v>
      </c>
      <c r="E413" s="236" t="s">
        <v>19</v>
      </c>
      <c r="F413" s="237" t="s">
        <v>3351</v>
      </c>
      <c r="G413" s="234"/>
      <c r="H413" s="236" t="s">
        <v>19</v>
      </c>
      <c r="I413" s="238"/>
      <c r="J413" s="234"/>
      <c r="K413" s="234"/>
      <c r="L413" s="239"/>
      <c r="M413" s="240"/>
      <c r="N413" s="241"/>
      <c r="O413" s="241"/>
      <c r="P413" s="241"/>
      <c r="Q413" s="241"/>
      <c r="R413" s="241"/>
      <c r="S413" s="241"/>
      <c r="T413" s="24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43" t="s">
        <v>208</v>
      </c>
      <c r="AU413" s="243" t="s">
        <v>81</v>
      </c>
      <c r="AV413" s="13" t="s">
        <v>79</v>
      </c>
      <c r="AW413" s="13" t="s">
        <v>33</v>
      </c>
      <c r="AX413" s="13" t="s">
        <v>72</v>
      </c>
      <c r="AY413" s="243" t="s">
        <v>196</v>
      </c>
    </row>
    <row r="414" s="13" customFormat="1">
      <c r="A414" s="13"/>
      <c r="B414" s="233"/>
      <c r="C414" s="234"/>
      <c r="D414" s="235" t="s">
        <v>208</v>
      </c>
      <c r="E414" s="236" t="s">
        <v>19</v>
      </c>
      <c r="F414" s="237" t="s">
        <v>3352</v>
      </c>
      <c r="G414" s="234"/>
      <c r="H414" s="236" t="s">
        <v>19</v>
      </c>
      <c r="I414" s="238"/>
      <c r="J414" s="234"/>
      <c r="K414" s="234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208</v>
      </c>
      <c r="AU414" s="243" t="s">
        <v>81</v>
      </c>
      <c r="AV414" s="13" t="s">
        <v>79</v>
      </c>
      <c r="AW414" s="13" t="s">
        <v>33</v>
      </c>
      <c r="AX414" s="13" t="s">
        <v>72</v>
      </c>
      <c r="AY414" s="243" t="s">
        <v>196</v>
      </c>
    </row>
    <row r="415" s="13" customFormat="1">
      <c r="A415" s="13"/>
      <c r="B415" s="233"/>
      <c r="C415" s="234"/>
      <c r="D415" s="235" t="s">
        <v>208</v>
      </c>
      <c r="E415" s="236" t="s">
        <v>19</v>
      </c>
      <c r="F415" s="237" t="s">
        <v>401</v>
      </c>
      <c r="G415" s="234"/>
      <c r="H415" s="236" t="s">
        <v>19</v>
      </c>
      <c r="I415" s="238"/>
      <c r="J415" s="234"/>
      <c r="K415" s="234"/>
      <c r="L415" s="239"/>
      <c r="M415" s="240"/>
      <c r="N415" s="241"/>
      <c r="O415" s="241"/>
      <c r="P415" s="241"/>
      <c r="Q415" s="241"/>
      <c r="R415" s="241"/>
      <c r="S415" s="241"/>
      <c r="T415" s="24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3" t="s">
        <v>208</v>
      </c>
      <c r="AU415" s="243" t="s">
        <v>81</v>
      </c>
      <c r="AV415" s="13" t="s">
        <v>79</v>
      </c>
      <c r="AW415" s="13" t="s">
        <v>33</v>
      </c>
      <c r="AX415" s="13" t="s">
        <v>72</v>
      </c>
      <c r="AY415" s="243" t="s">
        <v>196</v>
      </c>
    </row>
    <row r="416" s="14" customFormat="1">
      <c r="A416" s="14"/>
      <c r="B416" s="244"/>
      <c r="C416" s="245"/>
      <c r="D416" s="235" t="s">
        <v>208</v>
      </c>
      <c r="E416" s="246" t="s">
        <v>19</v>
      </c>
      <c r="F416" s="247" t="s">
        <v>1680</v>
      </c>
      <c r="G416" s="245"/>
      <c r="H416" s="248">
        <v>89</v>
      </c>
      <c r="I416" s="249"/>
      <c r="J416" s="245"/>
      <c r="K416" s="245"/>
      <c r="L416" s="250"/>
      <c r="M416" s="251"/>
      <c r="N416" s="252"/>
      <c r="O416" s="252"/>
      <c r="P416" s="252"/>
      <c r="Q416" s="252"/>
      <c r="R416" s="252"/>
      <c r="S416" s="252"/>
      <c r="T416" s="253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4" t="s">
        <v>208</v>
      </c>
      <c r="AU416" s="254" t="s">
        <v>81</v>
      </c>
      <c r="AV416" s="14" t="s">
        <v>81</v>
      </c>
      <c r="AW416" s="14" t="s">
        <v>33</v>
      </c>
      <c r="AX416" s="14" t="s">
        <v>72</v>
      </c>
      <c r="AY416" s="254" t="s">
        <v>196</v>
      </c>
    </row>
    <row r="417" s="16" customFormat="1">
      <c r="A417" s="16"/>
      <c r="B417" s="266"/>
      <c r="C417" s="267"/>
      <c r="D417" s="235" t="s">
        <v>208</v>
      </c>
      <c r="E417" s="268" t="s">
        <v>19</v>
      </c>
      <c r="F417" s="269" t="s">
        <v>269</v>
      </c>
      <c r="G417" s="267"/>
      <c r="H417" s="270">
        <v>202.19999999999999</v>
      </c>
      <c r="I417" s="271"/>
      <c r="J417" s="267"/>
      <c r="K417" s="267"/>
      <c r="L417" s="272"/>
      <c r="M417" s="273"/>
      <c r="N417" s="274"/>
      <c r="O417" s="274"/>
      <c r="P417" s="274"/>
      <c r="Q417" s="274"/>
      <c r="R417" s="274"/>
      <c r="S417" s="274"/>
      <c r="T417" s="275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T417" s="276" t="s">
        <v>208</v>
      </c>
      <c r="AU417" s="276" t="s">
        <v>81</v>
      </c>
      <c r="AV417" s="16" t="s">
        <v>226</v>
      </c>
      <c r="AW417" s="16" t="s">
        <v>33</v>
      </c>
      <c r="AX417" s="16" t="s">
        <v>72</v>
      </c>
      <c r="AY417" s="276" t="s">
        <v>196</v>
      </c>
    </row>
    <row r="418" s="15" customFormat="1">
      <c r="A418" s="15"/>
      <c r="B418" s="255"/>
      <c r="C418" s="256"/>
      <c r="D418" s="235" t="s">
        <v>208</v>
      </c>
      <c r="E418" s="257" t="s">
        <v>19</v>
      </c>
      <c r="F418" s="258" t="s">
        <v>219</v>
      </c>
      <c r="G418" s="256"/>
      <c r="H418" s="259">
        <v>423.59999999999997</v>
      </c>
      <c r="I418" s="260"/>
      <c r="J418" s="256"/>
      <c r="K418" s="256"/>
      <c r="L418" s="261"/>
      <c r="M418" s="262"/>
      <c r="N418" s="263"/>
      <c r="O418" s="263"/>
      <c r="P418" s="263"/>
      <c r="Q418" s="263"/>
      <c r="R418" s="263"/>
      <c r="S418" s="263"/>
      <c r="T418" s="264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65" t="s">
        <v>208</v>
      </c>
      <c r="AU418" s="265" t="s">
        <v>81</v>
      </c>
      <c r="AV418" s="15" t="s">
        <v>204</v>
      </c>
      <c r="AW418" s="15" t="s">
        <v>33</v>
      </c>
      <c r="AX418" s="15" t="s">
        <v>79</v>
      </c>
      <c r="AY418" s="265" t="s">
        <v>196</v>
      </c>
    </row>
    <row r="419" s="14" customFormat="1">
      <c r="A419" s="14"/>
      <c r="B419" s="244"/>
      <c r="C419" s="245"/>
      <c r="D419" s="235" t="s">
        <v>208</v>
      </c>
      <c r="E419" s="245"/>
      <c r="F419" s="247" t="s">
        <v>3405</v>
      </c>
      <c r="G419" s="245"/>
      <c r="H419" s="248">
        <v>1270.8</v>
      </c>
      <c r="I419" s="249"/>
      <c r="J419" s="245"/>
      <c r="K419" s="245"/>
      <c r="L419" s="250"/>
      <c r="M419" s="251"/>
      <c r="N419" s="252"/>
      <c r="O419" s="252"/>
      <c r="P419" s="252"/>
      <c r="Q419" s="252"/>
      <c r="R419" s="252"/>
      <c r="S419" s="252"/>
      <c r="T419" s="253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4" t="s">
        <v>208</v>
      </c>
      <c r="AU419" s="254" t="s">
        <v>81</v>
      </c>
      <c r="AV419" s="14" t="s">
        <v>81</v>
      </c>
      <c r="AW419" s="14" t="s">
        <v>4</v>
      </c>
      <c r="AX419" s="14" t="s">
        <v>79</v>
      </c>
      <c r="AY419" s="254" t="s">
        <v>196</v>
      </c>
    </row>
    <row r="420" s="2" customFormat="1" ht="16.5" customHeight="1">
      <c r="A420" s="41"/>
      <c r="B420" s="42"/>
      <c r="C420" s="215" t="s">
        <v>323</v>
      </c>
      <c r="D420" s="215" t="s">
        <v>199</v>
      </c>
      <c r="E420" s="216" t="s">
        <v>3101</v>
      </c>
      <c r="F420" s="217" t="s">
        <v>3406</v>
      </c>
      <c r="G420" s="218" t="s">
        <v>264</v>
      </c>
      <c r="H420" s="219">
        <v>84.719999999999999</v>
      </c>
      <c r="I420" s="220"/>
      <c r="J420" s="221">
        <f>ROUND(I420*H420,2)</f>
        <v>0</v>
      </c>
      <c r="K420" s="217" t="s">
        <v>19</v>
      </c>
      <c r="L420" s="47"/>
      <c r="M420" s="222" t="s">
        <v>19</v>
      </c>
      <c r="N420" s="223" t="s">
        <v>43</v>
      </c>
      <c r="O420" s="87"/>
      <c r="P420" s="224">
        <f>O420*H420</f>
        <v>0</v>
      </c>
      <c r="Q420" s="224">
        <v>1</v>
      </c>
      <c r="R420" s="224">
        <f>Q420*H420</f>
        <v>84.719999999999999</v>
      </c>
      <c r="S420" s="224">
        <v>0</v>
      </c>
      <c r="T420" s="225">
        <f>S420*H420</f>
        <v>0</v>
      </c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R420" s="226" t="s">
        <v>204</v>
      </c>
      <c r="AT420" s="226" t="s">
        <v>199</v>
      </c>
      <c r="AU420" s="226" t="s">
        <v>81</v>
      </c>
      <c r="AY420" s="20" t="s">
        <v>196</v>
      </c>
      <c r="BE420" s="227">
        <f>IF(N420="základní",J420,0)</f>
        <v>0</v>
      </c>
      <c r="BF420" s="227">
        <f>IF(N420="snížená",J420,0)</f>
        <v>0</v>
      </c>
      <c r="BG420" s="227">
        <f>IF(N420="zákl. přenesená",J420,0)</f>
        <v>0</v>
      </c>
      <c r="BH420" s="227">
        <f>IF(N420="sníž. přenesená",J420,0)</f>
        <v>0</v>
      </c>
      <c r="BI420" s="227">
        <f>IF(N420="nulová",J420,0)</f>
        <v>0</v>
      </c>
      <c r="BJ420" s="20" t="s">
        <v>79</v>
      </c>
      <c r="BK420" s="227">
        <f>ROUND(I420*H420,2)</f>
        <v>0</v>
      </c>
      <c r="BL420" s="20" t="s">
        <v>204</v>
      </c>
      <c r="BM420" s="226" t="s">
        <v>3407</v>
      </c>
    </row>
    <row r="421" s="13" customFormat="1">
      <c r="A421" s="13"/>
      <c r="B421" s="233"/>
      <c r="C421" s="234"/>
      <c r="D421" s="235" t="s">
        <v>208</v>
      </c>
      <c r="E421" s="236" t="s">
        <v>19</v>
      </c>
      <c r="F421" s="237" t="s">
        <v>3337</v>
      </c>
      <c r="G421" s="234"/>
      <c r="H421" s="236" t="s">
        <v>19</v>
      </c>
      <c r="I421" s="238"/>
      <c r="J421" s="234"/>
      <c r="K421" s="234"/>
      <c r="L421" s="239"/>
      <c r="M421" s="240"/>
      <c r="N421" s="241"/>
      <c r="O421" s="241"/>
      <c r="P421" s="241"/>
      <c r="Q421" s="241"/>
      <c r="R421" s="241"/>
      <c r="S421" s="241"/>
      <c r="T421" s="242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3" t="s">
        <v>208</v>
      </c>
      <c r="AU421" s="243" t="s">
        <v>81</v>
      </c>
      <c r="AV421" s="13" t="s">
        <v>79</v>
      </c>
      <c r="AW421" s="13" t="s">
        <v>33</v>
      </c>
      <c r="AX421" s="13" t="s">
        <v>72</v>
      </c>
      <c r="AY421" s="243" t="s">
        <v>196</v>
      </c>
    </row>
    <row r="422" s="13" customFormat="1">
      <c r="A422" s="13"/>
      <c r="B422" s="233"/>
      <c r="C422" s="234"/>
      <c r="D422" s="235" t="s">
        <v>208</v>
      </c>
      <c r="E422" s="236" t="s">
        <v>19</v>
      </c>
      <c r="F422" s="237" t="s">
        <v>3337</v>
      </c>
      <c r="G422" s="234"/>
      <c r="H422" s="236" t="s">
        <v>19</v>
      </c>
      <c r="I422" s="238"/>
      <c r="J422" s="234"/>
      <c r="K422" s="234"/>
      <c r="L422" s="239"/>
      <c r="M422" s="240"/>
      <c r="N422" s="241"/>
      <c r="O422" s="241"/>
      <c r="P422" s="241"/>
      <c r="Q422" s="241"/>
      <c r="R422" s="241"/>
      <c r="S422" s="241"/>
      <c r="T422" s="24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43" t="s">
        <v>208</v>
      </c>
      <c r="AU422" s="243" t="s">
        <v>81</v>
      </c>
      <c r="AV422" s="13" t="s">
        <v>79</v>
      </c>
      <c r="AW422" s="13" t="s">
        <v>33</v>
      </c>
      <c r="AX422" s="13" t="s">
        <v>72</v>
      </c>
      <c r="AY422" s="243" t="s">
        <v>196</v>
      </c>
    </row>
    <row r="423" s="13" customFormat="1">
      <c r="A423" s="13"/>
      <c r="B423" s="233"/>
      <c r="C423" s="234"/>
      <c r="D423" s="235" t="s">
        <v>208</v>
      </c>
      <c r="E423" s="236" t="s">
        <v>19</v>
      </c>
      <c r="F423" s="237" t="s">
        <v>3338</v>
      </c>
      <c r="G423" s="234"/>
      <c r="H423" s="236" t="s">
        <v>19</v>
      </c>
      <c r="I423" s="238"/>
      <c r="J423" s="234"/>
      <c r="K423" s="234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208</v>
      </c>
      <c r="AU423" s="243" t="s">
        <v>81</v>
      </c>
      <c r="AV423" s="13" t="s">
        <v>79</v>
      </c>
      <c r="AW423" s="13" t="s">
        <v>33</v>
      </c>
      <c r="AX423" s="13" t="s">
        <v>72</v>
      </c>
      <c r="AY423" s="243" t="s">
        <v>196</v>
      </c>
    </row>
    <row r="424" s="13" customFormat="1">
      <c r="A424" s="13"/>
      <c r="B424" s="233"/>
      <c r="C424" s="234"/>
      <c r="D424" s="235" t="s">
        <v>208</v>
      </c>
      <c r="E424" s="236" t="s">
        <v>19</v>
      </c>
      <c r="F424" s="237" t="s">
        <v>3339</v>
      </c>
      <c r="G424" s="234"/>
      <c r="H424" s="236" t="s">
        <v>19</v>
      </c>
      <c r="I424" s="238"/>
      <c r="J424" s="234"/>
      <c r="K424" s="234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208</v>
      </c>
      <c r="AU424" s="243" t="s">
        <v>81</v>
      </c>
      <c r="AV424" s="13" t="s">
        <v>79</v>
      </c>
      <c r="AW424" s="13" t="s">
        <v>33</v>
      </c>
      <c r="AX424" s="13" t="s">
        <v>72</v>
      </c>
      <c r="AY424" s="243" t="s">
        <v>196</v>
      </c>
    </row>
    <row r="425" s="13" customFormat="1">
      <c r="A425" s="13"/>
      <c r="B425" s="233"/>
      <c r="C425" s="234"/>
      <c r="D425" s="235" t="s">
        <v>208</v>
      </c>
      <c r="E425" s="236" t="s">
        <v>19</v>
      </c>
      <c r="F425" s="237" t="s">
        <v>487</v>
      </c>
      <c r="G425" s="234"/>
      <c r="H425" s="236" t="s">
        <v>19</v>
      </c>
      <c r="I425" s="238"/>
      <c r="J425" s="234"/>
      <c r="K425" s="234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208</v>
      </c>
      <c r="AU425" s="243" t="s">
        <v>81</v>
      </c>
      <c r="AV425" s="13" t="s">
        <v>79</v>
      </c>
      <c r="AW425" s="13" t="s">
        <v>33</v>
      </c>
      <c r="AX425" s="13" t="s">
        <v>72</v>
      </c>
      <c r="AY425" s="243" t="s">
        <v>196</v>
      </c>
    </row>
    <row r="426" s="14" customFormat="1">
      <c r="A426" s="14"/>
      <c r="B426" s="244"/>
      <c r="C426" s="245"/>
      <c r="D426" s="235" t="s">
        <v>208</v>
      </c>
      <c r="E426" s="246" t="s">
        <v>19</v>
      </c>
      <c r="F426" s="247" t="s">
        <v>2714</v>
      </c>
      <c r="G426" s="245"/>
      <c r="H426" s="248">
        <v>39.700000000000003</v>
      </c>
      <c r="I426" s="249"/>
      <c r="J426" s="245"/>
      <c r="K426" s="245"/>
      <c r="L426" s="250"/>
      <c r="M426" s="251"/>
      <c r="N426" s="252"/>
      <c r="O426" s="252"/>
      <c r="P426" s="252"/>
      <c r="Q426" s="252"/>
      <c r="R426" s="252"/>
      <c r="S426" s="252"/>
      <c r="T426" s="253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4" t="s">
        <v>208</v>
      </c>
      <c r="AU426" s="254" t="s">
        <v>81</v>
      </c>
      <c r="AV426" s="14" t="s">
        <v>81</v>
      </c>
      <c r="AW426" s="14" t="s">
        <v>33</v>
      </c>
      <c r="AX426" s="14" t="s">
        <v>72</v>
      </c>
      <c r="AY426" s="254" t="s">
        <v>196</v>
      </c>
    </row>
    <row r="427" s="13" customFormat="1">
      <c r="A427" s="13"/>
      <c r="B427" s="233"/>
      <c r="C427" s="234"/>
      <c r="D427" s="235" t="s">
        <v>208</v>
      </c>
      <c r="E427" s="236" t="s">
        <v>19</v>
      </c>
      <c r="F427" s="237" t="s">
        <v>3337</v>
      </c>
      <c r="G427" s="234"/>
      <c r="H427" s="236" t="s">
        <v>19</v>
      </c>
      <c r="I427" s="238"/>
      <c r="J427" s="234"/>
      <c r="K427" s="234"/>
      <c r="L427" s="239"/>
      <c r="M427" s="240"/>
      <c r="N427" s="241"/>
      <c r="O427" s="241"/>
      <c r="P427" s="241"/>
      <c r="Q427" s="241"/>
      <c r="R427" s="241"/>
      <c r="S427" s="241"/>
      <c r="T427" s="242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3" t="s">
        <v>208</v>
      </c>
      <c r="AU427" s="243" t="s">
        <v>81</v>
      </c>
      <c r="AV427" s="13" t="s">
        <v>79</v>
      </c>
      <c r="AW427" s="13" t="s">
        <v>33</v>
      </c>
      <c r="AX427" s="13" t="s">
        <v>72</v>
      </c>
      <c r="AY427" s="243" t="s">
        <v>196</v>
      </c>
    </row>
    <row r="428" s="13" customFormat="1">
      <c r="A428" s="13"/>
      <c r="B428" s="233"/>
      <c r="C428" s="234"/>
      <c r="D428" s="235" t="s">
        <v>208</v>
      </c>
      <c r="E428" s="236" t="s">
        <v>19</v>
      </c>
      <c r="F428" s="237" t="s">
        <v>3338</v>
      </c>
      <c r="G428" s="234"/>
      <c r="H428" s="236" t="s">
        <v>19</v>
      </c>
      <c r="I428" s="238"/>
      <c r="J428" s="234"/>
      <c r="K428" s="234"/>
      <c r="L428" s="239"/>
      <c r="M428" s="240"/>
      <c r="N428" s="241"/>
      <c r="O428" s="241"/>
      <c r="P428" s="241"/>
      <c r="Q428" s="241"/>
      <c r="R428" s="241"/>
      <c r="S428" s="241"/>
      <c r="T428" s="242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3" t="s">
        <v>208</v>
      </c>
      <c r="AU428" s="243" t="s">
        <v>81</v>
      </c>
      <c r="AV428" s="13" t="s">
        <v>79</v>
      </c>
      <c r="AW428" s="13" t="s">
        <v>33</v>
      </c>
      <c r="AX428" s="13" t="s">
        <v>72</v>
      </c>
      <c r="AY428" s="243" t="s">
        <v>196</v>
      </c>
    </row>
    <row r="429" s="13" customFormat="1">
      <c r="A429" s="13"/>
      <c r="B429" s="233"/>
      <c r="C429" s="234"/>
      <c r="D429" s="235" t="s">
        <v>208</v>
      </c>
      <c r="E429" s="236" t="s">
        <v>19</v>
      </c>
      <c r="F429" s="237" t="s">
        <v>3340</v>
      </c>
      <c r="G429" s="234"/>
      <c r="H429" s="236" t="s">
        <v>19</v>
      </c>
      <c r="I429" s="238"/>
      <c r="J429" s="234"/>
      <c r="K429" s="234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208</v>
      </c>
      <c r="AU429" s="243" t="s">
        <v>81</v>
      </c>
      <c r="AV429" s="13" t="s">
        <v>79</v>
      </c>
      <c r="AW429" s="13" t="s">
        <v>33</v>
      </c>
      <c r="AX429" s="13" t="s">
        <v>72</v>
      </c>
      <c r="AY429" s="243" t="s">
        <v>196</v>
      </c>
    </row>
    <row r="430" s="13" customFormat="1">
      <c r="A430" s="13"/>
      <c r="B430" s="233"/>
      <c r="C430" s="234"/>
      <c r="D430" s="235" t="s">
        <v>208</v>
      </c>
      <c r="E430" s="236" t="s">
        <v>19</v>
      </c>
      <c r="F430" s="237" t="s">
        <v>401</v>
      </c>
      <c r="G430" s="234"/>
      <c r="H430" s="236" t="s">
        <v>19</v>
      </c>
      <c r="I430" s="238"/>
      <c r="J430" s="234"/>
      <c r="K430" s="234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208</v>
      </c>
      <c r="AU430" s="243" t="s">
        <v>81</v>
      </c>
      <c r="AV430" s="13" t="s">
        <v>79</v>
      </c>
      <c r="AW430" s="13" t="s">
        <v>33</v>
      </c>
      <c r="AX430" s="13" t="s">
        <v>72</v>
      </c>
      <c r="AY430" s="243" t="s">
        <v>196</v>
      </c>
    </row>
    <row r="431" s="14" customFormat="1">
      <c r="A431" s="14"/>
      <c r="B431" s="244"/>
      <c r="C431" s="245"/>
      <c r="D431" s="235" t="s">
        <v>208</v>
      </c>
      <c r="E431" s="246" t="s">
        <v>19</v>
      </c>
      <c r="F431" s="247" t="s">
        <v>3341</v>
      </c>
      <c r="G431" s="245"/>
      <c r="H431" s="248">
        <v>179.59999999999999</v>
      </c>
      <c r="I431" s="249"/>
      <c r="J431" s="245"/>
      <c r="K431" s="245"/>
      <c r="L431" s="250"/>
      <c r="M431" s="251"/>
      <c r="N431" s="252"/>
      <c r="O431" s="252"/>
      <c r="P431" s="252"/>
      <c r="Q431" s="252"/>
      <c r="R431" s="252"/>
      <c r="S431" s="252"/>
      <c r="T431" s="253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4" t="s">
        <v>208</v>
      </c>
      <c r="AU431" s="254" t="s">
        <v>81</v>
      </c>
      <c r="AV431" s="14" t="s">
        <v>81</v>
      </c>
      <c r="AW431" s="14" t="s">
        <v>33</v>
      </c>
      <c r="AX431" s="14" t="s">
        <v>72</v>
      </c>
      <c r="AY431" s="254" t="s">
        <v>196</v>
      </c>
    </row>
    <row r="432" s="13" customFormat="1">
      <c r="A432" s="13"/>
      <c r="B432" s="233"/>
      <c r="C432" s="234"/>
      <c r="D432" s="235" t="s">
        <v>208</v>
      </c>
      <c r="E432" s="236" t="s">
        <v>19</v>
      </c>
      <c r="F432" s="237" t="s">
        <v>3337</v>
      </c>
      <c r="G432" s="234"/>
      <c r="H432" s="236" t="s">
        <v>19</v>
      </c>
      <c r="I432" s="238"/>
      <c r="J432" s="234"/>
      <c r="K432" s="234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208</v>
      </c>
      <c r="AU432" s="243" t="s">
        <v>81</v>
      </c>
      <c r="AV432" s="13" t="s">
        <v>79</v>
      </c>
      <c r="AW432" s="13" t="s">
        <v>33</v>
      </c>
      <c r="AX432" s="13" t="s">
        <v>72</v>
      </c>
      <c r="AY432" s="243" t="s">
        <v>196</v>
      </c>
    </row>
    <row r="433" s="13" customFormat="1">
      <c r="A433" s="13"/>
      <c r="B433" s="233"/>
      <c r="C433" s="234"/>
      <c r="D433" s="235" t="s">
        <v>208</v>
      </c>
      <c r="E433" s="236" t="s">
        <v>19</v>
      </c>
      <c r="F433" s="237" t="s">
        <v>3338</v>
      </c>
      <c r="G433" s="234"/>
      <c r="H433" s="236" t="s">
        <v>19</v>
      </c>
      <c r="I433" s="238"/>
      <c r="J433" s="234"/>
      <c r="K433" s="234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208</v>
      </c>
      <c r="AU433" s="243" t="s">
        <v>81</v>
      </c>
      <c r="AV433" s="13" t="s">
        <v>79</v>
      </c>
      <c r="AW433" s="13" t="s">
        <v>33</v>
      </c>
      <c r="AX433" s="13" t="s">
        <v>72</v>
      </c>
      <c r="AY433" s="243" t="s">
        <v>196</v>
      </c>
    </row>
    <row r="434" s="13" customFormat="1">
      <c r="A434" s="13"/>
      <c r="B434" s="233"/>
      <c r="C434" s="234"/>
      <c r="D434" s="235" t="s">
        <v>208</v>
      </c>
      <c r="E434" s="236" t="s">
        <v>19</v>
      </c>
      <c r="F434" s="237" t="s">
        <v>3342</v>
      </c>
      <c r="G434" s="234"/>
      <c r="H434" s="236" t="s">
        <v>19</v>
      </c>
      <c r="I434" s="238"/>
      <c r="J434" s="234"/>
      <c r="K434" s="234"/>
      <c r="L434" s="239"/>
      <c r="M434" s="240"/>
      <c r="N434" s="241"/>
      <c r="O434" s="241"/>
      <c r="P434" s="241"/>
      <c r="Q434" s="241"/>
      <c r="R434" s="241"/>
      <c r="S434" s="241"/>
      <c r="T434" s="24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43" t="s">
        <v>208</v>
      </c>
      <c r="AU434" s="243" t="s">
        <v>81</v>
      </c>
      <c r="AV434" s="13" t="s">
        <v>79</v>
      </c>
      <c r="AW434" s="13" t="s">
        <v>33</v>
      </c>
      <c r="AX434" s="13" t="s">
        <v>72</v>
      </c>
      <c r="AY434" s="243" t="s">
        <v>196</v>
      </c>
    </row>
    <row r="435" s="14" customFormat="1">
      <c r="A435" s="14"/>
      <c r="B435" s="244"/>
      <c r="C435" s="245"/>
      <c r="D435" s="235" t="s">
        <v>208</v>
      </c>
      <c r="E435" s="246" t="s">
        <v>19</v>
      </c>
      <c r="F435" s="247" t="s">
        <v>3343</v>
      </c>
      <c r="G435" s="245"/>
      <c r="H435" s="248">
        <v>2.1000000000000001</v>
      </c>
      <c r="I435" s="249"/>
      <c r="J435" s="245"/>
      <c r="K435" s="245"/>
      <c r="L435" s="250"/>
      <c r="M435" s="251"/>
      <c r="N435" s="252"/>
      <c r="O435" s="252"/>
      <c r="P435" s="252"/>
      <c r="Q435" s="252"/>
      <c r="R435" s="252"/>
      <c r="S435" s="252"/>
      <c r="T435" s="253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54" t="s">
        <v>208</v>
      </c>
      <c r="AU435" s="254" t="s">
        <v>81</v>
      </c>
      <c r="AV435" s="14" t="s">
        <v>81</v>
      </c>
      <c r="AW435" s="14" t="s">
        <v>33</v>
      </c>
      <c r="AX435" s="14" t="s">
        <v>72</v>
      </c>
      <c r="AY435" s="254" t="s">
        <v>196</v>
      </c>
    </row>
    <row r="436" s="16" customFormat="1">
      <c r="A436" s="16"/>
      <c r="B436" s="266"/>
      <c r="C436" s="267"/>
      <c r="D436" s="235" t="s">
        <v>208</v>
      </c>
      <c r="E436" s="268" t="s">
        <v>19</v>
      </c>
      <c r="F436" s="269" t="s">
        <v>269</v>
      </c>
      <c r="G436" s="267"/>
      <c r="H436" s="270">
        <v>221.40000000000001</v>
      </c>
      <c r="I436" s="271"/>
      <c r="J436" s="267"/>
      <c r="K436" s="267"/>
      <c r="L436" s="272"/>
      <c r="M436" s="273"/>
      <c r="N436" s="274"/>
      <c r="O436" s="274"/>
      <c r="P436" s="274"/>
      <c r="Q436" s="274"/>
      <c r="R436" s="274"/>
      <c r="S436" s="274"/>
      <c r="T436" s="275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T436" s="276" t="s">
        <v>208</v>
      </c>
      <c r="AU436" s="276" t="s">
        <v>81</v>
      </c>
      <c r="AV436" s="16" t="s">
        <v>226</v>
      </c>
      <c r="AW436" s="16" t="s">
        <v>33</v>
      </c>
      <c r="AX436" s="16" t="s">
        <v>72</v>
      </c>
      <c r="AY436" s="276" t="s">
        <v>196</v>
      </c>
    </row>
    <row r="437" s="13" customFormat="1">
      <c r="A437" s="13"/>
      <c r="B437" s="233"/>
      <c r="C437" s="234"/>
      <c r="D437" s="235" t="s">
        <v>208</v>
      </c>
      <c r="E437" s="236" t="s">
        <v>19</v>
      </c>
      <c r="F437" s="237" t="s">
        <v>3344</v>
      </c>
      <c r="G437" s="234"/>
      <c r="H437" s="236" t="s">
        <v>19</v>
      </c>
      <c r="I437" s="238"/>
      <c r="J437" s="234"/>
      <c r="K437" s="234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208</v>
      </c>
      <c r="AU437" s="243" t="s">
        <v>81</v>
      </c>
      <c r="AV437" s="13" t="s">
        <v>79</v>
      </c>
      <c r="AW437" s="13" t="s">
        <v>33</v>
      </c>
      <c r="AX437" s="13" t="s">
        <v>72</v>
      </c>
      <c r="AY437" s="243" t="s">
        <v>196</v>
      </c>
    </row>
    <row r="438" s="13" customFormat="1">
      <c r="A438" s="13"/>
      <c r="B438" s="233"/>
      <c r="C438" s="234"/>
      <c r="D438" s="235" t="s">
        <v>208</v>
      </c>
      <c r="E438" s="236" t="s">
        <v>19</v>
      </c>
      <c r="F438" s="237" t="s">
        <v>3345</v>
      </c>
      <c r="G438" s="234"/>
      <c r="H438" s="236" t="s">
        <v>19</v>
      </c>
      <c r="I438" s="238"/>
      <c r="J438" s="234"/>
      <c r="K438" s="234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208</v>
      </c>
      <c r="AU438" s="243" t="s">
        <v>81</v>
      </c>
      <c r="AV438" s="13" t="s">
        <v>79</v>
      </c>
      <c r="AW438" s="13" t="s">
        <v>33</v>
      </c>
      <c r="AX438" s="13" t="s">
        <v>72</v>
      </c>
      <c r="AY438" s="243" t="s">
        <v>196</v>
      </c>
    </row>
    <row r="439" s="13" customFormat="1">
      <c r="A439" s="13"/>
      <c r="B439" s="233"/>
      <c r="C439" s="234"/>
      <c r="D439" s="235" t="s">
        <v>208</v>
      </c>
      <c r="E439" s="236" t="s">
        <v>19</v>
      </c>
      <c r="F439" s="237" t="s">
        <v>3346</v>
      </c>
      <c r="G439" s="234"/>
      <c r="H439" s="236" t="s">
        <v>19</v>
      </c>
      <c r="I439" s="238"/>
      <c r="J439" s="234"/>
      <c r="K439" s="234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208</v>
      </c>
      <c r="AU439" s="243" t="s">
        <v>81</v>
      </c>
      <c r="AV439" s="13" t="s">
        <v>79</v>
      </c>
      <c r="AW439" s="13" t="s">
        <v>33</v>
      </c>
      <c r="AX439" s="13" t="s">
        <v>72</v>
      </c>
      <c r="AY439" s="243" t="s">
        <v>196</v>
      </c>
    </row>
    <row r="440" s="13" customFormat="1">
      <c r="A440" s="13"/>
      <c r="B440" s="233"/>
      <c r="C440" s="234"/>
      <c r="D440" s="235" t="s">
        <v>208</v>
      </c>
      <c r="E440" s="236" t="s">
        <v>19</v>
      </c>
      <c r="F440" s="237" t="s">
        <v>401</v>
      </c>
      <c r="G440" s="234"/>
      <c r="H440" s="236" t="s">
        <v>19</v>
      </c>
      <c r="I440" s="238"/>
      <c r="J440" s="234"/>
      <c r="K440" s="234"/>
      <c r="L440" s="239"/>
      <c r="M440" s="240"/>
      <c r="N440" s="241"/>
      <c r="O440" s="241"/>
      <c r="P440" s="241"/>
      <c r="Q440" s="241"/>
      <c r="R440" s="241"/>
      <c r="S440" s="241"/>
      <c r="T440" s="24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43" t="s">
        <v>208</v>
      </c>
      <c r="AU440" s="243" t="s">
        <v>81</v>
      </c>
      <c r="AV440" s="13" t="s">
        <v>79</v>
      </c>
      <c r="AW440" s="13" t="s">
        <v>33</v>
      </c>
      <c r="AX440" s="13" t="s">
        <v>72</v>
      </c>
      <c r="AY440" s="243" t="s">
        <v>196</v>
      </c>
    </row>
    <row r="441" s="14" customFormat="1">
      <c r="A441" s="14"/>
      <c r="B441" s="244"/>
      <c r="C441" s="245"/>
      <c r="D441" s="235" t="s">
        <v>208</v>
      </c>
      <c r="E441" s="246" t="s">
        <v>19</v>
      </c>
      <c r="F441" s="247" t="s">
        <v>2733</v>
      </c>
      <c r="G441" s="245"/>
      <c r="H441" s="248">
        <v>91.5</v>
      </c>
      <c r="I441" s="249"/>
      <c r="J441" s="245"/>
      <c r="K441" s="245"/>
      <c r="L441" s="250"/>
      <c r="M441" s="251"/>
      <c r="N441" s="252"/>
      <c r="O441" s="252"/>
      <c r="P441" s="252"/>
      <c r="Q441" s="252"/>
      <c r="R441" s="252"/>
      <c r="S441" s="252"/>
      <c r="T441" s="253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54" t="s">
        <v>208</v>
      </c>
      <c r="AU441" s="254" t="s">
        <v>81</v>
      </c>
      <c r="AV441" s="14" t="s">
        <v>81</v>
      </c>
      <c r="AW441" s="14" t="s">
        <v>33</v>
      </c>
      <c r="AX441" s="14" t="s">
        <v>72</v>
      </c>
      <c r="AY441" s="254" t="s">
        <v>196</v>
      </c>
    </row>
    <row r="442" s="13" customFormat="1">
      <c r="A442" s="13"/>
      <c r="B442" s="233"/>
      <c r="C442" s="234"/>
      <c r="D442" s="235" t="s">
        <v>208</v>
      </c>
      <c r="E442" s="236" t="s">
        <v>19</v>
      </c>
      <c r="F442" s="237" t="s">
        <v>3347</v>
      </c>
      <c r="G442" s="234"/>
      <c r="H442" s="236" t="s">
        <v>19</v>
      </c>
      <c r="I442" s="238"/>
      <c r="J442" s="234"/>
      <c r="K442" s="234"/>
      <c r="L442" s="239"/>
      <c r="M442" s="240"/>
      <c r="N442" s="241"/>
      <c r="O442" s="241"/>
      <c r="P442" s="241"/>
      <c r="Q442" s="241"/>
      <c r="R442" s="241"/>
      <c r="S442" s="241"/>
      <c r="T442" s="242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3" t="s">
        <v>208</v>
      </c>
      <c r="AU442" s="243" t="s">
        <v>81</v>
      </c>
      <c r="AV442" s="13" t="s">
        <v>79</v>
      </c>
      <c r="AW442" s="13" t="s">
        <v>33</v>
      </c>
      <c r="AX442" s="13" t="s">
        <v>72</v>
      </c>
      <c r="AY442" s="243" t="s">
        <v>196</v>
      </c>
    </row>
    <row r="443" s="13" customFormat="1">
      <c r="A443" s="13"/>
      <c r="B443" s="233"/>
      <c r="C443" s="234"/>
      <c r="D443" s="235" t="s">
        <v>208</v>
      </c>
      <c r="E443" s="236" t="s">
        <v>19</v>
      </c>
      <c r="F443" s="237" t="s">
        <v>3348</v>
      </c>
      <c r="G443" s="234"/>
      <c r="H443" s="236" t="s">
        <v>19</v>
      </c>
      <c r="I443" s="238"/>
      <c r="J443" s="234"/>
      <c r="K443" s="234"/>
      <c r="L443" s="239"/>
      <c r="M443" s="240"/>
      <c r="N443" s="241"/>
      <c r="O443" s="241"/>
      <c r="P443" s="241"/>
      <c r="Q443" s="241"/>
      <c r="R443" s="241"/>
      <c r="S443" s="241"/>
      <c r="T443" s="24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43" t="s">
        <v>208</v>
      </c>
      <c r="AU443" s="243" t="s">
        <v>81</v>
      </c>
      <c r="AV443" s="13" t="s">
        <v>79</v>
      </c>
      <c r="AW443" s="13" t="s">
        <v>33</v>
      </c>
      <c r="AX443" s="13" t="s">
        <v>72</v>
      </c>
      <c r="AY443" s="243" t="s">
        <v>196</v>
      </c>
    </row>
    <row r="444" s="13" customFormat="1">
      <c r="A444" s="13"/>
      <c r="B444" s="233"/>
      <c r="C444" s="234"/>
      <c r="D444" s="235" t="s">
        <v>208</v>
      </c>
      <c r="E444" s="236" t="s">
        <v>19</v>
      </c>
      <c r="F444" s="237" t="s">
        <v>3349</v>
      </c>
      <c r="G444" s="234"/>
      <c r="H444" s="236" t="s">
        <v>19</v>
      </c>
      <c r="I444" s="238"/>
      <c r="J444" s="234"/>
      <c r="K444" s="234"/>
      <c r="L444" s="239"/>
      <c r="M444" s="240"/>
      <c r="N444" s="241"/>
      <c r="O444" s="241"/>
      <c r="P444" s="241"/>
      <c r="Q444" s="241"/>
      <c r="R444" s="241"/>
      <c r="S444" s="241"/>
      <c r="T444" s="242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43" t="s">
        <v>208</v>
      </c>
      <c r="AU444" s="243" t="s">
        <v>81</v>
      </c>
      <c r="AV444" s="13" t="s">
        <v>79</v>
      </c>
      <c r="AW444" s="13" t="s">
        <v>33</v>
      </c>
      <c r="AX444" s="13" t="s">
        <v>72</v>
      </c>
      <c r="AY444" s="243" t="s">
        <v>196</v>
      </c>
    </row>
    <row r="445" s="13" customFormat="1">
      <c r="A445" s="13"/>
      <c r="B445" s="233"/>
      <c r="C445" s="234"/>
      <c r="D445" s="235" t="s">
        <v>208</v>
      </c>
      <c r="E445" s="236" t="s">
        <v>19</v>
      </c>
      <c r="F445" s="237" t="s">
        <v>489</v>
      </c>
      <c r="G445" s="234"/>
      <c r="H445" s="236" t="s">
        <v>19</v>
      </c>
      <c r="I445" s="238"/>
      <c r="J445" s="234"/>
      <c r="K445" s="234"/>
      <c r="L445" s="239"/>
      <c r="M445" s="240"/>
      <c r="N445" s="241"/>
      <c r="O445" s="241"/>
      <c r="P445" s="241"/>
      <c r="Q445" s="241"/>
      <c r="R445" s="241"/>
      <c r="S445" s="241"/>
      <c r="T445" s="242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3" t="s">
        <v>208</v>
      </c>
      <c r="AU445" s="243" t="s">
        <v>81</v>
      </c>
      <c r="AV445" s="13" t="s">
        <v>79</v>
      </c>
      <c r="AW445" s="13" t="s">
        <v>33</v>
      </c>
      <c r="AX445" s="13" t="s">
        <v>72</v>
      </c>
      <c r="AY445" s="243" t="s">
        <v>196</v>
      </c>
    </row>
    <row r="446" s="14" customFormat="1">
      <c r="A446" s="14"/>
      <c r="B446" s="244"/>
      <c r="C446" s="245"/>
      <c r="D446" s="235" t="s">
        <v>208</v>
      </c>
      <c r="E446" s="246" t="s">
        <v>19</v>
      </c>
      <c r="F446" s="247" t="s">
        <v>3350</v>
      </c>
      <c r="G446" s="245"/>
      <c r="H446" s="248">
        <v>21.699999999999999</v>
      </c>
      <c r="I446" s="249"/>
      <c r="J446" s="245"/>
      <c r="K446" s="245"/>
      <c r="L446" s="250"/>
      <c r="M446" s="251"/>
      <c r="N446" s="252"/>
      <c r="O446" s="252"/>
      <c r="P446" s="252"/>
      <c r="Q446" s="252"/>
      <c r="R446" s="252"/>
      <c r="S446" s="252"/>
      <c r="T446" s="253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4" t="s">
        <v>208</v>
      </c>
      <c r="AU446" s="254" t="s">
        <v>81</v>
      </c>
      <c r="AV446" s="14" t="s">
        <v>81</v>
      </c>
      <c r="AW446" s="14" t="s">
        <v>33</v>
      </c>
      <c r="AX446" s="14" t="s">
        <v>72</v>
      </c>
      <c r="AY446" s="254" t="s">
        <v>196</v>
      </c>
    </row>
    <row r="447" s="13" customFormat="1">
      <c r="A447" s="13"/>
      <c r="B447" s="233"/>
      <c r="C447" s="234"/>
      <c r="D447" s="235" t="s">
        <v>208</v>
      </c>
      <c r="E447" s="236" t="s">
        <v>19</v>
      </c>
      <c r="F447" s="237" t="s">
        <v>401</v>
      </c>
      <c r="G447" s="234"/>
      <c r="H447" s="236" t="s">
        <v>19</v>
      </c>
      <c r="I447" s="238"/>
      <c r="J447" s="234"/>
      <c r="K447" s="234"/>
      <c r="L447" s="239"/>
      <c r="M447" s="240"/>
      <c r="N447" s="241"/>
      <c r="O447" s="241"/>
      <c r="P447" s="241"/>
      <c r="Q447" s="241"/>
      <c r="R447" s="241"/>
      <c r="S447" s="241"/>
      <c r="T447" s="242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43" t="s">
        <v>208</v>
      </c>
      <c r="AU447" s="243" t="s">
        <v>81</v>
      </c>
      <c r="AV447" s="13" t="s">
        <v>79</v>
      </c>
      <c r="AW447" s="13" t="s">
        <v>33</v>
      </c>
      <c r="AX447" s="13" t="s">
        <v>72</v>
      </c>
      <c r="AY447" s="243" t="s">
        <v>196</v>
      </c>
    </row>
    <row r="448" s="13" customFormat="1">
      <c r="A448" s="13"/>
      <c r="B448" s="233"/>
      <c r="C448" s="234"/>
      <c r="D448" s="235" t="s">
        <v>208</v>
      </c>
      <c r="E448" s="236" t="s">
        <v>19</v>
      </c>
      <c r="F448" s="237" t="s">
        <v>3351</v>
      </c>
      <c r="G448" s="234"/>
      <c r="H448" s="236" t="s">
        <v>19</v>
      </c>
      <c r="I448" s="238"/>
      <c r="J448" s="234"/>
      <c r="K448" s="234"/>
      <c r="L448" s="239"/>
      <c r="M448" s="240"/>
      <c r="N448" s="241"/>
      <c r="O448" s="241"/>
      <c r="P448" s="241"/>
      <c r="Q448" s="241"/>
      <c r="R448" s="241"/>
      <c r="S448" s="241"/>
      <c r="T448" s="242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3" t="s">
        <v>208</v>
      </c>
      <c r="AU448" s="243" t="s">
        <v>81</v>
      </c>
      <c r="AV448" s="13" t="s">
        <v>79</v>
      </c>
      <c r="AW448" s="13" t="s">
        <v>33</v>
      </c>
      <c r="AX448" s="13" t="s">
        <v>72</v>
      </c>
      <c r="AY448" s="243" t="s">
        <v>196</v>
      </c>
    </row>
    <row r="449" s="13" customFormat="1">
      <c r="A449" s="13"/>
      <c r="B449" s="233"/>
      <c r="C449" s="234"/>
      <c r="D449" s="235" t="s">
        <v>208</v>
      </c>
      <c r="E449" s="236" t="s">
        <v>19</v>
      </c>
      <c r="F449" s="237" t="s">
        <v>3352</v>
      </c>
      <c r="G449" s="234"/>
      <c r="H449" s="236" t="s">
        <v>19</v>
      </c>
      <c r="I449" s="238"/>
      <c r="J449" s="234"/>
      <c r="K449" s="234"/>
      <c r="L449" s="239"/>
      <c r="M449" s="240"/>
      <c r="N449" s="241"/>
      <c r="O449" s="241"/>
      <c r="P449" s="241"/>
      <c r="Q449" s="241"/>
      <c r="R449" s="241"/>
      <c r="S449" s="241"/>
      <c r="T449" s="242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3" t="s">
        <v>208</v>
      </c>
      <c r="AU449" s="243" t="s">
        <v>81</v>
      </c>
      <c r="AV449" s="13" t="s">
        <v>79</v>
      </c>
      <c r="AW449" s="13" t="s">
        <v>33</v>
      </c>
      <c r="AX449" s="13" t="s">
        <v>72</v>
      </c>
      <c r="AY449" s="243" t="s">
        <v>196</v>
      </c>
    </row>
    <row r="450" s="13" customFormat="1">
      <c r="A450" s="13"/>
      <c r="B450" s="233"/>
      <c r="C450" s="234"/>
      <c r="D450" s="235" t="s">
        <v>208</v>
      </c>
      <c r="E450" s="236" t="s">
        <v>19</v>
      </c>
      <c r="F450" s="237" t="s">
        <v>401</v>
      </c>
      <c r="G450" s="234"/>
      <c r="H450" s="236" t="s">
        <v>19</v>
      </c>
      <c r="I450" s="238"/>
      <c r="J450" s="234"/>
      <c r="K450" s="234"/>
      <c r="L450" s="239"/>
      <c r="M450" s="240"/>
      <c r="N450" s="241"/>
      <c r="O450" s="241"/>
      <c r="P450" s="241"/>
      <c r="Q450" s="241"/>
      <c r="R450" s="241"/>
      <c r="S450" s="241"/>
      <c r="T450" s="242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3" t="s">
        <v>208</v>
      </c>
      <c r="AU450" s="243" t="s">
        <v>81</v>
      </c>
      <c r="AV450" s="13" t="s">
        <v>79</v>
      </c>
      <c r="AW450" s="13" t="s">
        <v>33</v>
      </c>
      <c r="AX450" s="13" t="s">
        <v>72</v>
      </c>
      <c r="AY450" s="243" t="s">
        <v>196</v>
      </c>
    </row>
    <row r="451" s="14" customFormat="1">
      <c r="A451" s="14"/>
      <c r="B451" s="244"/>
      <c r="C451" s="245"/>
      <c r="D451" s="235" t="s">
        <v>208</v>
      </c>
      <c r="E451" s="246" t="s">
        <v>19</v>
      </c>
      <c r="F451" s="247" t="s">
        <v>1680</v>
      </c>
      <c r="G451" s="245"/>
      <c r="H451" s="248">
        <v>89</v>
      </c>
      <c r="I451" s="249"/>
      <c r="J451" s="245"/>
      <c r="K451" s="245"/>
      <c r="L451" s="250"/>
      <c r="M451" s="251"/>
      <c r="N451" s="252"/>
      <c r="O451" s="252"/>
      <c r="P451" s="252"/>
      <c r="Q451" s="252"/>
      <c r="R451" s="252"/>
      <c r="S451" s="252"/>
      <c r="T451" s="253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4" t="s">
        <v>208</v>
      </c>
      <c r="AU451" s="254" t="s">
        <v>81</v>
      </c>
      <c r="AV451" s="14" t="s">
        <v>81</v>
      </c>
      <c r="AW451" s="14" t="s">
        <v>33</v>
      </c>
      <c r="AX451" s="14" t="s">
        <v>72</v>
      </c>
      <c r="AY451" s="254" t="s">
        <v>196</v>
      </c>
    </row>
    <row r="452" s="16" customFormat="1">
      <c r="A452" s="16"/>
      <c r="B452" s="266"/>
      <c r="C452" s="267"/>
      <c r="D452" s="235" t="s">
        <v>208</v>
      </c>
      <c r="E452" s="268" t="s">
        <v>19</v>
      </c>
      <c r="F452" s="269" t="s">
        <v>269</v>
      </c>
      <c r="G452" s="267"/>
      <c r="H452" s="270">
        <v>202.19999999999999</v>
      </c>
      <c r="I452" s="271"/>
      <c r="J452" s="267"/>
      <c r="K452" s="267"/>
      <c r="L452" s="272"/>
      <c r="M452" s="273"/>
      <c r="N452" s="274"/>
      <c r="O452" s="274"/>
      <c r="P452" s="274"/>
      <c r="Q452" s="274"/>
      <c r="R452" s="274"/>
      <c r="S452" s="274"/>
      <c r="T452" s="275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T452" s="276" t="s">
        <v>208</v>
      </c>
      <c r="AU452" s="276" t="s">
        <v>81</v>
      </c>
      <c r="AV452" s="16" t="s">
        <v>226</v>
      </c>
      <c r="AW452" s="16" t="s">
        <v>33</v>
      </c>
      <c r="AX452" s="16" t="s">
        <v>72</v>
      </c>
      <c r="AY452" s="276" t="s">
        <v>196</v>
      </c>
    </row>
    <row r="453" s="15" customFormat="1">
      <c r="A453" s="15"/>
      <c r="B453" s="255"/>
      <c r="C453" s="256"/>
      <c r="D453" s="235" t="s">
        <v>208</v>
      </c>
      <c r="E453" s="257" t="s">
        <v>19</v>
      </c>
      <c r="F453" s="258" t="s">
        <v>3408</v>
      </c>
      <c r="G453" s="256"/>
      <c r="H453" s="259">
        <v>423.59999999999997</v>
      </c>
      <c r="I453" s="260"/>
      <c r="J453" s="256"/>
      <c r="K453" s="256"/>
      <c r="L453" s="261"/>
      <c r="M453" s="262"/>
      <c r="N453" s="263"/>
      <c r="O453" s="263"/>
      <c r="P453" s="263"/>
      <c r="Q453" s="263"/>
      <c r="R453" s="263"/>
      <c r="S453" s="263"/>
      <c r="T453" s="264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65" t="s">
        <v>208</v>
      </c>
      <c r="AU453" s="265" t="s">
        <v>81</v>
      </c>
      <c r="AV453" s="15" t="s">
        <v>204</v>
      </c>
      <c r="AW453" s="15" t="s">
        <v>33</v>
      </c>
      <c r="AX453" s="15" t="s">
        <v>72</v>
      </c>
      <c r="AY453" s="265" t="s">
        <v>196</v>
      </c>
    </row>
    <row r="454" s="13" customFormat="1">
      <c r="A454" s="13"/>
      <c r="B454" s="233"/>
      <c r="C454" s="234"/>
      <c r="D454" s="235" t="s">
        <v>208</v>
      </c>
      <c r="E454" s="236" t="s">
        <v>19</v>
      </c>
      <c r="F454" s="237" t="s">
        <v>3409</v>
      </c>
      <c r="G454" s="234"/>
      <c r="H454" s="236" t="s">
        <v>19</v>
      </c>
      <c r="I454" s="238"/>
      <c r="J454" s="234"/>
      <c r="K454" s="234"/>
      <c r="L454" s="239"/>
      <c r="M454" s="240"/>
      <c r="N454" s="241"/>
      <c r="O454" s="241"/>
      <c r="P454" s="241"/>
      <c r="Q454" s="241"/>
      <c r="R454" s="241"/>
      <c r="S454" s="241"/>
      <c r="T454" s="24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43" t="s">
        <v>208</v>
      </c>
      <c r="AU454" s="243" t="s">
        <v>81</v>
      </c>
      <c r="AV454" s="13" t="s">
        <v>79</v>
      </c>
      <c r="AW454" s="13" t="s">
        <v>33</v>
      </c>
      <c r="AX454" s="13" t="s">
        <v>72</v>
      </c>
      <c r="AY454" s="243" t="s">
        <v>196</v>
      </c>
    </row>
    <row r="455" s="13" customFormat="1">
      <c r="A455" s="13"/>
      <c r="B455" s="233"/>
      <c r="C455" s="234"/>
      <c r="D455" s="235" t="s">
        <v>208</v>
      </c>
      <c r="E455" s="236" t="s">
        <v>19</v>
      </c>
      <c r="F455" s="237" t="s">
        <v>3410</v>
      </c>
      <c r="G455" s="234"/>
      <c r="H455" s="236" t="s">
        <v>19</v>
      </c>
      <c r="I455" s="238"/>
      <c r="J455" s="234"/>
      <c r="K455" s="234"/>
      <c r="L455" s="239"/>
      <c r="M455" s="240"/>
      <c r="N455" s="241"/>
      <c r="O455" s="241"/>
      <c r="P455" s="241"/>
      <c r="Q455" s="241"/>
      <c r="R455" s="241"/>
      <c r="S455" s="241"/>
      <c r="T455" s="242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3" t="s">
        <v>208</v>
      </c>
      <c r="AU455" s="243" t="s">
        <v>81</v>
      </c>
      <c r="AV455" s="13" t="s">
        <v>79</v>
      </c>
      <c r="AW455" s="13" t="s">
        <v>33</v>
      </c>
      <c r="AX455" s="13" t="s">
        <v>72</v>
      </c>
      <c r="AY455" s="243" t="s">
        <v>196</v>
      </c>
    </row>
    <row r="456" s="13" customFormat="1">
      <c r="A456" s="13"/>
      <c r="B456" s="233"/>
      <c r="C456" s="234"/>
      <c r="D456" s="235" t="s">
        <v>208</v>
      </c>
      <c r="E456" s="236" t="s">
        <v>19</v>
      </c>
      <c r="F456" s="237" t="s">
        <v>3411</v>
      </c>
      <c r="G456" s="234"/>
      <c r="H456" s="236" t="s">
        <v>19</v>
      </c>
      <c r="I456" s="238"/>
      <c r="J456" s="234"/>
      <c r="K456" s="234"/>
      <c r="L456" s="239"/>
      <c r="M456" s="240"/>
      <c r="N456" s="241"/>
      <c r="O456" s="241"/>
      <c r="P456" s="241"/>
      <c r="Q456" s="241"/>
      <c r="R456" s="241"/>
      <c r="S456" s="241"/>
      <c r="T456" s="24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3" t="s">
        <v>208</v>
      </c>
      <c r="AU456" s="243" t="s">
        <v>81</v>
      </c>
      <c r="AV456" s="13" t="s">
        <v>79</v>
      </c>
      <c r="AW456" s="13" t="s">
        <v>33</v>
      </c>
      <c r="AX456" s="13" t="s">
        <v>72</v>
      </c>
      <c r="AY456" s="243" t="s">
        <v>196</v>
      </c>
    </row>
    <row r="457" s="14" customFormat="1">
      <c r="A457" s="14"/>
      <c r="B457" s="244"/>
      <c r="C457" s="245"/>
      <c r="D457" s="235" t="s">
        <v>208</v>
      </c>
      <c r="E457" s="246" t="s">
        <v>19</v>
      </c>
      <c r="F457" s="247" t="s">
        <v>3412</v>
      </c>
      <c r="G457" s="245"/>
      <c r="H457" s="248">
        <v>84.719999999999999</v>
      </c>
      <c r="I457" s="249"/>
      <c r="J457" s="245"/>
      <c r="K457" s="245"/>
      <c r="L457" s="250"/>
      <c r="M457" s="251"/>
      <c r="N457" s="252"/>
      <c r="O457" s="252"/>
      <c r="P457" s="252"/>
      <c r="Q457" s="252"/>
      <c r="R457" s="252"/>
      <c r="S457" s="252"/>
      <c r="T457" s="253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4" t="s">
        <v>208</v>
      </c>
      <c r="AU457" s="254" t="s">
        <v>81</v>
      </c>
      <c r="AV457" s="14" t="s">
        <v>81</v>
      </c>
      <c r="AW457" s="14" t="s">
        <v>33</v>
      </c>
      <c r="AX457" s="14" t="s">
        <v>72</v>
      </c>
      <c r="AY457" s="254" t="s">
        <v>196</v>
      </c>
    </row>
    <row r="458" s="16" customFormat="1">
      <c r="A458" s="16"/>
      <c r="B458" s="266"/>
      <c r="C458" s="267"/>
      <c r="D458" s="235" t="s">
        <v>208</v>
      </c>
      <c r="E458" s="268" t="s">
        <v>19</v>
      </c>
      <c r="F458" s="269" t="s">
        <v>917</v>
      </c>
      <c r="G458" s="267"/>
      <c r="H458" s="270">
        <v>84.719999999999999</v>
      </c>
      <c r="I458" s="271"/>
      <c r="J458" s="267"/>
      <c r="K458" s="267"/>
      <c r="L458" s="272"/>
      <c r="M458" s="273"/>
      <c r="N458" s="274"/>
      <c r="O458" s="274"/>
      <c r="P458" s="274"/>
      <c r="Q458" s="274"/>
      <c r="R458" s="274"/>
      <c r="S458" s="274"/>
      <c r="T458" s="275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T458" s="276" t="s">
        <v>208</v>
      </c>
      <c r="AU458" s="276" t="s">
        <v>81</v>
      </c>
      <c r="AV458" s="16" t="s">
        <v>226</v>
      </c>
      <c r="AW458" s="16" t="s">
        <v>33</v>
      </c>
      <c r="AX458" s="16" t="s">
        <v>79</v>
      </c>
      <c r="AY458" s="276" t="s">
        <v>196</v>
      </c>
    </row>
    <row r="459" s="2" customFormat="1" ht="24.15" customHeight="1">
      <c r="A459" s="41"/>
      <c r="B459" s="42"/>
      <c r="C459" s="215" t="s">
        <v>8</v>
      </c>
      <c r="D459" s="215" t="s">
        <v>199</v>
      </c>
      <c r="E459" s="216" t="s">
        <v>3218</v>
      </c>
      <c r="F459" s="217" t="s">
        <v>3413</v>
      </c>
      <c r="G459" s="218" t="s">
        <v>264</v>
      </c>
      <c r="H459" s="219">
        <v>84.719999999999999</v>
      </c>
      <c r="I459" s="220"/>
      <c r="J459" s="221">
        <f>ROUND(I459*H459,2)</f>
        <v>0</v>
      </c>
      <c r="K459" s="217" t="s">
        <v>19</v>
      </c>
      <c r="L459" s="47"/>
      <c r="M459" s="222" t="s">
        <v>19</v>
      </c>
      <c r="N459" s="223" t="s">
        <v>43</v>
      </c>
      <c r="O459" s="87"/>
      <c r="P459" s="224">
        <f>O459*H459</f>
        <v>0</v>
      </c>
      <c r="Q459" s="224">
        <v>0</v>
      </c>
      <c r="R459" s="224">
        <f>Q459*H459</f>
        <v>0</v>
      </c>
      <c r="S459" s="224">
        <v>0</v>
      </c>
      <c r="T459" s="225">
        <f>S459*H459</f>
        <v>0</v>
      </c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R459" s="226" t="s">
        <v>204</v>
      </c>
      <c r="AT459" s="226" t="s">
        <v>199</v>
      </c>
      <c r="AU459" s="226" t="s">
        <v>81</v>
      </c>
      <c r="AY459" s="20" t="s">
        <v>196</v>
      </c>
      <c r="BE459" s="227">
        <f>IF(N459="základní",J459,0)</f>
        <v>0</v>
      </c>
      <c r="BF459" s="227">
        <f>IF(N459="snížená",J459,0)</f>
        <v>0</v>
      </c>
      <c r="BG459" s="227">
        <f>IF(N459="zákl. přenesená",J459,0)</f>
        <v>0</v>
      </c>
      <c r="BH459" s="227">
        <f>IF(N459="sníž. přenesená",J459,0)</f>
        <v>0</v>
      </c>
      <c r="BI459" s="227">
        <f>IF(N459="nulová",J459,0)</f>
        <v>0</v>
      </c>
      <c r="BJ459" s="20" t="s">
        <v>79</v>
      </c>
      <c r="BK459" s="227">
        <f>ROUND(I459*H459,2)</f>
        <v>0</v>
      </c>
      <c r="BL459" s="20" t="s">
        <v>204</v>
      </c>
      <c r="BM459" s="226" t="s">
        <v>3414</v>
      </c>
    </row>
    <row r="460" s="13" customFormat="1">
      <c r="A460" s="13"/>
      <c r="B460" s="233"/>
      <c r="C460" s="234"/>
      <c r="D460" s="235" t="s">
        <v>208</v>
      </c>
      <c r="E460" s="236" t="s">
        <v>19</v>
      </c>
      <c r="F460" s="237" t="s">
        <v>3337</v>
      </c>
      <c r="G460" s="234"/>
      <c r="H460" s="236" t="s">
        <v>19</v>
      </c>
      <c r="I460" s="238"/>
      <c r="J460" s="234"/>
      <c r="K460" s="234"/>
      <c r="L460" s="239"/>
      <c r="M460" s="240"/>
      <c r="N460" s="241"/>
      <c r="O460" s="241"/>
      <c r="P460" s="241"/>
      <c r="Q460" s="241"/>
      <c r="R460" s="241"/>
      <c r="S460" s="241"/>
      <c r="T460" s="24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43" t="s">
        <v>208</v>
      </c>
      <c r="AU460" s="243" t="s">
        <v>81</v>
      </c>
      <c r="AV460" s="13" t="s">
        <v>79</v>
      </c>
      <c r="AW460" s="13" t="s">
        <v>33</v>
      </c>
      <c r="AX460" s="13" t="s">
        <v>72</v>
      </c>
      <c r="AY460" s="243" t="s">
        <v>196</v>
      </c>
    </row>
    <row r="461" s="13" customFormat="1">
      <c r="A461" s="13"/>
      <c r="B461" s="233"/>
      <c r="C461" s="234"/>
      <c r="D461" s="235" t="s">
        <v>208</v>
      </c>
      <c r="E461" s="236" t="s">
        <v>19</v>
      </c>
      <c r="F461" s="237" t="s">
        <v>3337</v>
      </c>
      <c r="G461" s="234"/>
      <c r="H461" s="236" t="s">
        <v>19</v>
      </c>
      <c r="I461" s="238"/>
      <c r="J461" s="234"/>
      <c r="K461" s="234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208</v>
      </c>
      <c r="AU461" s="243" t="s">
        <v>81</v>
      </c>
      <c r="AV461" s="13" t="s">
        <v>79</v>
      </c>
      <c r="AW461" s="13" t="s">
        <v>33</v>
      </c>
      <c r="AX461" s="13" t="s">
        <v>72</v>
      </c>
      <c r="AY461" s="243" t="s">
        <v>196</v>
      </c>
    </row>
    <row r="462" s="13" customFormat="1">
      <c r="A462" s="13"/>
      <c r="B462" s="233"/>
      <c r="C462" s="234"/>
      <c r="D462" s="235" t="s">
        <v>208</v>
      </c>
      <c r="E462" s="236" t="s">
        <v>19</v>
      </c>
      <c r="F462" s="237" t="s">
        <v>3338</v>
      </c>
      <c r="G462" s="234"/>
      <c r="H462" s="236" t="s">
        <v>19</v>
      </c>
      <c r="I462" s="238"/>
      <c r="J462" s="234"/>
      <c r="K462" s="234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208</v>
      </c>
      <c r="AU462" s="243" t="s">
        <v>81</v>
      </c>
      <c r="AV462" s="13" t="s">
        <v>79</v>
      </c>
      <c r="AW462" s="13" t="s">
        <v>33</v>
      </c>
      <c r="AX462" s="13" t="s">
        <v>72</v>
      </c>
      <c r="AY462" s="243" t="s">
        <v>196</v>
      </c>
    </row>
    <row r="463" s="13" customFormat="1">
      <c r="A463" s="13"/>
      <c r="B463" s="233"/>
      <c r="C463" s="234"/>
      <c r="D463" s="235" t="s">
        <v>208</v>
      </c>
      <c r="E463" s="236" t="s">
        <v>19</v>
      </c>
      <c r="F463" s="237" t="s">
        <v>3339</v>
      </c>
      <c r="G463" s="234"/>
      <c r="H463" s="236" t="s">
        <v>19</v>
      </c>
      <c r="I463" s="238"/>
      <c r="J463" s="234"/>
      <c r="K463" s="234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208</v>
      </c>
      <c r="AU463" s="243" t="s">
        <v>81</v>
      </c>
      <c r="AV463" s="13" t="s">
        <v>79</v>
      </c>
      <c r="AW463" s="13" t="s">
        <v>33</v>
      </c>
      <c r="AX463" s="13" t="s">
        <v>72</v>
      </c>
      <c r="AY463" s="243" t="s">
        <v>196</v>
      </c>
    </row>
    <row r="464" s="13" customFormat="1">
      <c r="A464" s="13"/>
      <c r="B464" s="233"/>
      <c r="C464" s="234"/>
      <c r="D464" s="235" t="s">
        <v>208</v>
      </c>
      <c r="E464" s="236" t="s">
        <v>19</v>
      </c>
      <c r="F464" s="237" t="s">
        <v>487</v>
      </c>
      <c r="G464" s="234"/>
      <c r="H464" s="236" t="s">
        <v>19</v>
      </c>
      <c r="I464" s="238"/>
      <c r="J464" s="234"/>
      <c r="K464" s="234"/>
      <c r="L464" s="239"/>
      <c r="M464" s="240"/>
      <c r="N464" s="241"/>
      <c r="O464" s="241"/>
      <c r="P464" s="241"/>
      <c r="Q464" s="241"/>
      <c r="R464" s="241"/>
      <c r="S464" s="241"/>
      <c r="T464" s="242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3" t="s">
        <v>208</v>
      </c>
      <c r="AU464" s="243" t="s">
        <v>81</v>
      </c>
      <c r="AV464" s="13" t="s">
        <v>79</v>
      </c>
      <c r="AW464" s="13" t="s">
        <v>33</v>
      </c>
      <c r="AX464" s="13" t="s">
        <v>72</v>
      </c>
      <c r="AY464" s="243" t="s">
        <v>196</v>
      </c>
    </row>
    <row r="465" s="14" customFormat="1">
      <c r="A465" s="14"/>
      <c r="B465" s="244"/>
      <c r="C465" s="245"/>
      <c r="D465" s="235" t="s">
        <v>208</v>
      </c>
      <c r="E465" s="246" t="s">
        <v>19</v>
      </c>
      <c r="F465" s="247" t="s">
        <v>2714</v>
      </c>
      <c r="G465" s="245"/>
      <c r="H465" s="248">
        <v>39.700000000000003</v>
      </c>
      <c r="I465" s="249"/>
      <c r="J465" s="245"/>
      <c r="K465" s="245"/>
      <c r="L465" s="250"/>
      <c r="M465" s="251"/>
      <c r="N465" s="252"/>
      <c r="O465" s="252"/>
      <c r="P465" s="252"/>
      <c r="Q465" s="252"/>
      <c r="R465" s="252"/>
      <c r="S465" s="252"/>
      <c r="T465" s="253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54" t="s">
        <v>208</v>
      </c>
      <c r="AU465" s="254" t="s">
        <v>81</v>
      </c>
      <c r="AV465" s="14" t="s">
        <v>81</v>
      </c>
      <c r="AW465" s="14" t="s">
        <v>33</v>
      </c>
      <c r="AX465" s="14" t="s">
        <v>72</v>
      </c>
      <c r="AY465" s="254" t="s">
        <v>196</v>
      </c>
    </row>
    <row r="466" s="13" customFormat="1">
      <c r="A466" s="13"/>
      <c r="B466" s="233"/>
      <c r="C466" s="234"/>
      <c r="D466" s="235" t="s">
        <v>208</v>
      </c>
      <c r="E466" s="236" t="s">
        <v>19</v>
      </c>
      <c r="F466" s="237" t="s">
        <v>3337</v>
      </c>
      <c r="G466" s="234"/>
      <c r="H466" s="236" t="s">
        <v>19</v>
      </c>
      <c r="I466" s="238"/>
      <c r="J466" s="234"/>
      <c r="K466" s="234"/>
      <c r="L466" s="239"/>
      <c r="M466" s="240"/>
      <c r="N466" s="241"/>
      <c r="O466" s="241"/>
      <c r="P466" s="241"/>
      <c r="Q466" s="241"/>
      <c r="R466" s="241"/>
      <c r="S466" s="241"/>
      <c r="T466" s="24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3" t="s">
        <v>208</v>
      </c>
      <c r="AU466" s="243" t="s">
        <v>81</v>
      </c>
      <c r="AV466" s="13" t="s">
        <v>79</v>
      </c>
      <c r="AW466" s="13" t="s">
        <v>33</v>
      </c>
      <c r="AX466" s="13" t="s">
        <v>72</v>
      </c>
      <c r="AY466" s="243" t="s">
        <v>196</v>
      </c>
    </row>
    <row r="467" s="13" customFormat="1">
      <c r="A467" s="13"/>
      <c r="B467" s="233"/>
      <c r="C467" s="234"/>
      <c r="D467" s="235" t="s">
        <v>208</v>
      </c>
      <c r="E467" s="236" t="s">
        <v>19</v>
      </c>
      <c r="F467" s="237" t="s">
        <v>3338</v>
      </c>
      <c r="G467" s="234"/>
      <c r="H467" s="236" t="s">
        <v>19</v>
      </c>
      <c r="I467" s="238"/>
      <c r="J467" s="234"/>
      <c r="K467" s="234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208</v>
      </c>
      <c r="AU467" s="243" t="s">
        <v>81</v>
      </c>
      <c r="AV467" s="13" t="s">
        <v>79</v>
      </c>
      <c r="AW467" s="13" t="s">
        <v>33</v>
      </c>
      <c r="AX467" s="13" t="s">
        <v>72</v>
      </c>
      <c r="AY467" s="243" t="s">
        <v>196</v>
      </c>
    </row>
    <row r="468" s="13" customFormat="1">
      <c r="A468" s="13"/>
      <c r="B468" s="233"/>
      <c r="C468" s="234"/>
      <c r="D468" s="235" t="s">
        <v>208</v>
      </c>
      <c r="E468" s="236" t="s">
        <v>19</v>
      </c>
      <c r="F468" s="237" t="s">
        <v>3340</v>
      </c>
      <c r="G468" s="234"/>
      <c r="H468" s="236" t="s">
        <v>19</v>
      </c>
      <c r="I468" s="238"/>
      <c r="J468" s="234"/>
      <c r="K468" s="234"/>
      <c r="L468" s="239"/>
      <c r="M468" s="240"/>
      <c r="N468" s="241"/>
      <c r="O468" s="241"/>
      <c r="P468" s="241"/>
      <c r="Q468" s="241"/>
      <c r="R468" s="241"/>
      <c r="S468" s="241"/>
      <c r="T468" s="24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43" t="s">
        <v>208</v>
      </c>
      <c r="AU468" s="243" t="s">
        <v>81</v>
      </c>
      <c r="AV468" s="13" t="s">
        <v>79</v>
      </c>
      <c r="AW468" s="13" t="s">
        <v>33</v>
      </c>
      <c r="AX468" s="13" t="s">
        <v>72</v>
      </c>
      <c r="AY468" s="243" t="s">
        <v>196</v>
      </c>
    </row>
    <row r="469" s="13" customFormat="1">
      <c r="A469" s="13"/>
      <c r="B469" s="233"/>
      <c r="C469" s="234"/>
      <c r="D469" s="235" t="s">
        <v>208</v>
      </c>
      <c r="E469" s="236" t="s">
        <v>19</v>
      </c>
      <c r="F469" s="237" t="s">
        <v>401</v>
      </c>
      <c r="G469" s="234"/>
      <c r="H469" s="236" t="s">
        <v>19</v>
      </c>
      <c r="I469" s="238"/>
      <c r="J469" s="234"/>
      <c r="K469" s="234"/>
      <c r="L469" s="239"/>
      <c r="M469" s="240"/>
      <c r="N469" s="241"/>
      <c r="O469" s="241"/>
      <c r="P469" s="241"/>
      <c r="Q469" s="241"/>
      <c r="R469" s="241"/>
      <c r="S469" s="241"/>
      <c r="T469" s="242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43" t="s">
        <v>208</v>
      </c>
      <c r="AU469" s="243" t="s">
        <v>81</v>
      </c>
      <c r="AV469" s="13" t="s">
        <v>79</v>
      </c>
      <c r="AW469" s="13" t="s">
        <v>33</v>
      </c>
      <c r="AX469" s="13" t="s">
        <v>72</v>
      </c>
      <c r="AY469" s="243" t="s">
        <v>196</v>
      </c>
    </row>
    <row r="470" s="14" customFormat="1">
      <c r="A470" s="14"/>
      <c r="B470" s="244"/>
      <c r="C470" s="245"/>
      <c r="D470" s="235" t="s">
        <v>208</v>
      </c>
      <c r="E470" s="246" t="s">
        <v>19</v>
      </c>
      <c r="F470" s="247" t="s">
        <v>3341</v>
      </c>
      <c r="G470" s="245"/>
      <c r="H470" s="248">
        <v>179.59999999999999</v>
      </c>
      <c r="I470" s="249"/>
      <c r="J470" s="245"/>
      <c r="K470" s="245"/>
      <c r="L470" s="250"/>
      <c r="M470" s="251"/>
      <c r="N470" s="252"/>
      <c r="O470" s="252"/>
      <c r="P470" s="252"/>
      <c r="Q470" s="252"/>
      <c r="R470" s="252"/>
      <c r="S470" s="252"/>
      <c r="T470" s="253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4" t="s">
        <v>208</v>
      </c>
      <c r="AU470" s="254" t="s">
        <v>81</v>
      </c>
      <c r="AV470" s="14" t="s">
        <v>81</v>
      </c>
      <c r="AW470" s="14" t="s">
        <v>33</v>
      </c>
      <c r="AX470" s="14" t="s">
        <v>72</v>
      </c>
      <c r="AY470" s="254" t="s">
        <v>196</v>
      </c>
    </row>
    <row r="471" s="13" customFormat="1">
      <c r="A471" s="13"/>
      <c r="B471" s="233"/>
      <c r="C471" s="234"/>
      <c r="D471" s="235" t="s">
        <v>208</v>
      </c>
      <c r="E471" s="236" t="s">
        <v>19</v>
      </c>
      <c r="F471" s="237" t="s">
        <v>3337</v>
      </c>
      <c r="G471" s="234"/>
      <c r="H471" s="236" t="s">
        <v>19</v>
      </c>
      <c r="I471" s="238"/>
      <c r="J471" s="234"/>
      <c r="K471" s="234"/>
      <c r="L471" s="239"/>
      <c r="M471" s="240"/>
      <c r="N471" s="241"/>
      <c r="O471" s="241"/>
      <c r="P471" s="241"/>
      <c r="Q471" s="241"/>
      <c r="R471" s="241"/>
      <c r="S471" s="241"/>
      <c r="T471" s="242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43" t="s">
        <v>208</v>
      </c>
      <c r="AU471" s="243" t="s">
        <v>81</v>
      </c>
      <c r="AV471" s="13" t="s">
        <v>79</v>
      </c>
      <c r="AW471" s="13" t="s">
        <v>33</v>
      </c>
      <c r="AX471" s="13" t="s">
        <v>72</v>
      </c>
      <c r="AY471" s="243" t="s">
        <v>196</v>
      </c>
    </row>
    <row r="472" s="13" customFormat="1">
      <c r="A472" s="13"/>
      <c r="B472" s="233"/>
      <c r="C472" s="234"/>
      <c r="D472" s="235" t="s">
        <v>208</v>
      </c>
      <c r="E472" s="236" t="s">
        <v>19</v>
      </c>
      <c r="F472" s="237" t="s">
        <v>3338</v>
      </c>
      <c r="G472" s="234"/>
      <c r="H472" s="236" t="s">
        <v>19</v>
      </c>
      <c r="I472" s="238"/>
      <c r="J472" s="234"/>
      <c r="K472" s="234"/>
      <c r="L472" s="239"/>
      <c r="M472" s="240"/>
      <c r="N472" s="241"/>
      <c r="O472" s="241"/>
      <c r="P472" s="241"/>
      <c r="Q472" s="241"/>
      <c r="R472" s="241"/>
      <c r="S472" s="241"/>
      <c r="T472" s="242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3" t="s">
        <v>208</v>
      </c>
      <c r="AU472" s="243" t="s">
        <v>81</v>
      </c>
      <c r="AV472" s="13" t="s">
        <v>79</v>
      </c>
      <c r="AW472" s="13" t="s">
        <v>33</v>
      </c>
      <c r="AX472" s="13" t="s">
        <v>72</v>
      </c>
      <c r="AY472" s="243" t="s">
        <v>196</v>
      </c>
    </row>
    <row r="473" s="13" customFormat="1">
      <c r="A473" s="13"/>
      <c r="B473" s="233"/>
      <c r="C473" s="234"/>
      <c r="D473" s="235" t="s">
        <v>208</v>
      </c>
      <c r="E473" s="236" t="s">
        <v>19</v>
      </c>
      <c r="F473" s="237" t="s">
        <v>3342</v>
      </c>
      <c r="G473" s="234"/>
      <c r="H473" s="236" t="s">
        <v>19</v>
      </c>
      <c r="I473" s="238"/>
      <c r="J473" s="234"/>
      <c r="K473" s="234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208</v>
      </c>
      <c r="AU473" s="243" t="s">
        <v>81</v>
      </c>
      <c r="AV473" s="13" t="s">
        <v>79</v>
      </c>
      <c r="AW473" s="13" t="s">
        <v>33</v>
      </c>
      <c r="AX473" s="13" t="s">
        <v>72</v>
      </c>
      <c r="AY473" s="243" t="s">
        <v>196</v>
      </c>
    </row>
    <row r="474" s="14" customFormat="1">
      <c r="A474" s="14"/>
      <c r="B474" s="244"/>
      <c r="C474" s="245"/>
      <c r="D474" s="235" t="s">
        <v>208</v>
      </c>
      <c r="E474" s="246" t="s">
        <v>19</v>
      </c>
      <c r="F474" s="247" t="s">
        <v>3343</v>
      </c>
      <c r="G474" s="245"/>
      <c r="H474" s="248">
        <v>2.1000000000000001</v>
      </c>
      <c r="I474" s="249"/>
      <c r="J474" s="245"/>
      <c r="K474" s="245"/>
      <c r="L474" s="250"/>
      <c r="M474" s="251"/>
      <c r="N474" s="252"/>
      <c r="O474" s="252"/>
      <c r="P474" s="252"/>
      <c r="Q474" s="252"/>
      <c r="R474" s="252"/>
      <c r="S474" s="252"/>
      <c r="T474" s="253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T474" s="254" t="s">
        <v>208</v>
      </c>
      <c r="AU474" s="254" t="s">
        <v>81</v>
      </c>
      <c r="AV474" s="14" t="s">
        <v>81</v>
      </c>
      <c r="AW474" s="14" t="s">
        <v>33</v>
      </c>
      <c r="AX474" s="14" t="s">
        <v>72</v>
      </c>
      <c r="AY474" s="254" t="s">
        <v>196</v>
      </c>
    </row>
    <row r="475" s="16" customFormat="1">
      <c r="A475" s="16"/>
      <c r="B475" s="266"/>
      <c r="C475" s="267"/>
      <c r="D475" s="235" t="s">
        <v>208</v>
      </c>
      <c r="E475" s="268" t="s">
        <v>19</v>
      </c>
      <c r="F475" s="269" t="s">
        <v>269</v>
      </c>
      <c r="G475" s="267"/>
      <c r="H475" s="270">
        <v>221.40000000000001</v>
      </c>
      <c r="I475" s="271"/>
      <c r="J475" s="267"/>
      <c r="K475" s="267"/>
      <c r="L475" s="272"/>
      <c r="M475" s="273"/>
      <c r="N475" s="274"/>
      <c r="O475" s="274"/>
      <c r="P475" s="274"/>
      <c r="Q475" s="274"/>
      <c r="R475" s="274"/>
      <c r="S475" s="274"/>
      <c r="T475" s="275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T475" s="276" t="s">
        <v>208</v>
      </c>
      <c r="AU475" s="276" t="s">
        <v>81</v>
      </c>
      <c r="AV475" s="16" t="s">
        <v>226</v>
      </c>
      <c r="AW475" s="16" t="s">
        <v>33</v>
      </c>
      <c r="AX475" s="16" t="s">
        <v>72</v>
      </c>
      <c r="AY475" s="276" t="s">
        <v>196</v>
      </c>
    </row>
    <row r="476" s="13" customFormat="1">
      <c r="A476" s="13"/>
      <c r="B476" s="233"/>
      <c r="C476" s="234"/>
      <c r="D476" s="235" t="s">
        <v>208</v>
      </c>
      <c r="E476" s="236" t="s">
        <v>19</v>
      </c>
      <c r="F476" s="237" t="s">
        <v>3344</v>
      </c>
      <c r="G476" s="234"/>
      <c r="H476" s="236" t="s">
        <v>19</v>
      </c>
      <c r="I476" s="238"/>
      <c r="J476" s="234"/>
      <c r="K476" s="234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208</v>
      </c>
      <c r="AU476" s="243" t="s">
        <v>81</v>
      </c>
      <c r="AV476" s="13" t="s">
        <v>79</v>
      </c>
      <c r="AW476" s="13" t="s">
        <v>33</v>
      </c>
      <c r="AX476" s="13" t="s">
        <v>72</v>
      </c>
      <c r="AY476" s="243" t="s">
        <v>196</v>
      </c>
    </row>
    <row r="477" s="13" customFormat="1">
      <c r="A477" s="13"/>
      <c r="B477" s="233"/>
      <c r="C477" s="234"/>
      <c r="D477" s="235" t="s">
        <v>208</v>
      </c>
      <c r="E477" s="236" t="s">
        <v>19</v>
      </c>
      <c r="F477" s="237" t="s">
        <v>3345</v>
      </c>
      <c r="G477" s="234"/>
      <c r="H477" s="236" t="s">
        <v>19</v>
      </c>
      <c r="I477" s="238"/>
      <c r="J477" s="234"/>
      <c r="K477" s="234"/>
      <c r="L477" s="239"/>
      <c r="M477" s="240"/>
      <c r="N477" s="241"/>
      <c r="O477" s="241"/>
      <c r="P477" s="241"/>
      <c r="Q477" s="241"/>
      <c r="R477" s="241"/>
      <c r="S477" s="241"/>
      <c r="T477" s="24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3" t="s">
        <v>208</v>
      </c>
      <c r="AU477" s="243" t="s">
        <v>81</v>
      </c>
      <c r="AV477" s="13" t="s">
        <v>79</v>
      </c>
      <c r="AW477" s="13" t="s">
        <v>33</v>
      </c>
      <c r="AX477" s="13" t="s">
        <v>72</v>
      </c>
      <c r="AY477" s="243" t="s">
        <v>196</v>
      </c>
    </row>
    <row r="478" s="13" customFormat="1">
      <c r="A478" s="13"/>
      <c r="B478" s="233"/>
      <c r="C478" s="234"/>
      <c r="D478" s="235" t="s">
        <v>208</v>
      </c>
      <c r="E478" s="236" t="s">
        <v>19</v>
      </c>
      <c r="F478" s="237" t="s">
        <v>3346</v>
      </c>
      <c r="G478" s="234"/>
      <c r="H478" s="236" t="s">
        <v>19</v>
      </c>
      <c r="I478" s="238"/>
      <c r="J478" s="234"/>
      <c r="K478" s="234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208</v>
      </c>
      <c r="AU478" s="243" t="s">
        <v>81</v>
      </c>
      <c r="AV478" s="13" t="s">
        <v>79</v>
      </c>
      <c r="AW478" s="13" t="s">
        <v>33</v>
      </c>
      <c r="AX478" s="13" t="s">
        <v>72</v>
      </c>
      <c r="AY478" s="243" t="s">
        <v>196</v>
      </c>
    </row>
    <row r="479" s="13" customFormat="1">
      <c r="A479" s="13"/>
      <c r="B479" s="233"/>
      <c r="C479" s="234"/>
      <c r="D479" s="235" t="s">
        <v>208</v>
      </c>
      <c r="E479" s="236" t="s">
        <v>19</v>
      </c>
      <c r="F479" s="237" t="s">
        <v>401</v>
      </c>
      <c r="G479" s="234"/>
      <c r="H479" s="236" t="s">
        <v>19</v>
      </c>
      <c r="I479" s="238"/>
      <c r="J479" s="234"/>
      <c r="K479" s="234"/>
      <c r="L479" s="239"/>
      <c r="M479" s="240"/>
      <c r="N479" s="241"/>
      <c r="O479" s="241"/>
      <c r="P479" s="241"/>
      <c r="Q479" s="241"/>
      <c r="R479" s="241"/>
      <c r="S479" s="241"/>
      <c r="T479" s="24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43" t="s">
        <v>208</v>
      </c>
      <c r="AU479" s="243" t="s">
        <v>81</v>
      </c>
      <c r="AV479" s="13" t="s">
        <v>79</v>
      </c>
      <c r="AW479" s="13" t="s">
        <v>33</v>
      </c>
      <c r="AX479" s="13" t="s">
        <v>72</v>
      </c>
      <c r="AY479" s="243" t="s">
        <v>196</v>
      </c>
    </row>
    <row r="480" s="14" customFormat="1">
      <c r="A480" s="14"/>
      <c r="B480" s="244"/>
      <c r="C480" s="245"/>
      <c r="D480" s="235" t="s">
        <v>208</v>
      </c>
      <c r="E480" s="246" t="s">
        <v>19</v>
      </c>
      <c r="F480" s="247" t="s">
        <v>2733</v>
      </c>
      <c r="G480" s="245"/>
      <c r="H480" s="248">
        <v>91.5</v>
      </c>
      <c r="I480" s="249"/>
      <c r="J480" s="245"/>
      <c r="K480" s="245"/>
      <c r="L480" s="250"/>
      <c r="M480" s="251"/>
      <c r="N480" s="252"/>
      <c r="O480" s="252"/>
      <c r="P480" s="252"/>
      <c r="Q480" s="252"/>
      <c r="R480" s="252"/>
      <c r="S480" s="252"/>
      <c r="T480" s="253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54" t="s">
        <v>208</v>
      </c>
      <c r="AU480" s="254" t="s">
        <v>81</v>
      </c>
      <c r="AV480" s="14" t="s">
        <v>81</v>
      </c>
      <c r="AW480" s="14" t="s">
        <v>33</v>
      </c>
      <c r="AX480" s="14" t="s">
        <v>72</v>
      </c>
      <c r="AY480" s="254" t="s">
        <v>196</v>
      </c>
    </row>
    <row r="481" s="13" customFormat="1">
      <c r="A481" s="13"/>
      <c r="B481" s="233"/>
      <c r="C481" s="234"/>
      <c r="D481" s="235" t="s">
        <v>208</v>
      </c>
      <c r="E481" s="236" t="s">
        <v>19</v>
      </c>
      <c r="F481" s="237" t="s">
        <v>3347</v>
      </c>
      <c r="G481" s="234"/>
      <c r="H481" s="236" t="s">
        <v>19</v>
      </c>
      <c r="I481" s="238"/>
      <c r="J481" s="234"/>
      <c r="K481" s="234"/>
      <c r="L481" s="239"/>
      <c r="M481" s="240"/>
      <c r="N481" s="241"/>
      <c r="O481" s="241"/>
      <c r="P481" s="241"/>
      <c r="Q481" s="241"/>
      <c r="R481" s="241"/>
      <c r="S481" s="241"/>
      <c r="T481" s="24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43" t="s">
        <v>208</v>
      </c>
      <c r="AU481" s="243" t="s">
        <v>81</v>
      </c>
      <c r="AV481" s="13" t="s">
        <v>79</v>
      </c>
      <c r="AW481" s="13" t="s">
        <v>33</v>
      </c>
      <c r="AX481" s="13" t="s">
        <v>72</v>
      </c>
      <c r="AY481" s="243" t="s">
        <v>196</v>
      </c>
    </row>
    <row r="482" s="13" customFormat="1">
      <c r="A482" s="13"/>
      <c r="B482" s="233"/>
      <c r="C482" s="234"/>
      <c r="D482" s="235" t="s">
        <v>208</v>
      </c>
      <c r="E482" s="236" t="s">
        <v>19</v>
      </c>
      <c r="F482" s="237" t="s">
        <v>3348</v>
      </c>
      <c r="G482" s="234"/>
      <c r="H482" s="236" t="s">
        <v>19</v>
      </c>
      <c r="I482" s="238"/>
      <c r="J482" s="234"/>
      <c r="K482" s="234"/>
      <c r="L482" s="239"/>
      <c r="M482" s="240"/>
      <c r="N482" s="241"/>
      <c r="O482" s="241"/>
      <c r="P482" s="241"/>
      <c r="Q482" s="241"/>
      <c r="R482" s="241"/>
      <c r="S482" s="241"/>
      <c r="T482" s="242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43" t="s">
        <v>208</v>
      </c>
      <c r="AU482" s="243" t="s">
        <v>81</v>
      </c>
      <c r="AV482" s="13" t="s">
        <v>79</v>
      </c>
      <c r="AW482" s="13" t="s">
        <v>33</v>
      </c>
      <c r="AX482" s="13" t="s">
        <v>72</v>
      </c>
      <c r="AY482" s="243" t="s">
        <v>196</v>
      </c>
    </row>
    <row r="483" s="13" customFormat="1">
      <c r="A483" s="13"/>
      <c r="B483" s="233"/>
      <c r="C483" s="234"/>
      <c r="D483" s="235" t="s">
        <v>208</v>
      </c>
      <c r="E483" s="236" t="s">
        <v>19</v>
      </c>
      <c r="F483" s="237" t="s">
        <v>3349</v>
      </c>
      <c r="G483" s="234"/>
      <c r="H483" s="236" t="s">
        <v>19</v>
      </c>
      <c r="I483" s="238"/>
      <c r="J483" s="234"/>
      <c r="K483" s="234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208</v>
      </c>
      <c r="AU483" s="243" t="s">
        <v>81</v>
      </c>
      <c r="AV483" s="13" t="s">
        <v>79</v>
      </c>
      <c r="AW483" s="13" t="s">
        <v>33</v>
      </c>
      <c r="AX483" s="13" t="s">
        <v>72</v>
      </c>
      <c r="AY483" s="243" t="s">
        <v>196</v>
      </c>
    </row>
    <row r="484" s="13" customFormat="1">
      <c r="A484" s="13"/>
      <c r="B484" s="233"/>
      <c r="C484" s="234"/>
      <c r="D484" s="235" t="s">
        <v>208</v>
      </c>
      <c r="E484" s="236" t="s">
        <v>19</v>
      </c>
      <c r="F484" s="237" t="s">
        <v>489</v>
      </c>
      <c r="G484" s="234"/>
      <c r="H484" s="236" t="s">
        <v>19</v>
      </c>
      <c r="I484" s="238"/>
      <c r="J484" s="234"/>
      <c r="K484" s="234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208</v>
      </c>
      <c r="AU484" s="243" t="s">
        <v>81</v>
      </c>
      <c r="AV484" s="13" t="s">
        <v>79</v>
      </c>
      <c r="AW484" s="13" t="s">
        <v>33</v>
      </c>
      <c r="AX484" s="13" t="s">
        <v>72</v>
      </c>
      <c r="AY484" s="243" t="s">
        <v>196</v>
      </c>
    </row>
    <row r="485" s="14" customFormat="1">
      <c r="A485" s="14"/>
      <c r="B485" s="244"/>
      <c r="C485" s="245"/>
      <c r="D485" s="235" t="s">
        <v>208</v>
      </c>
      <c r="E485" s="246" t="s">
        <v>19</v>
      </c>
      <c r="F485" s="247" t="s">
        <v>3350</v>
      </c>
      <c r="G485" s="245"/>
      <c r="H485" s="248">
        <v>21.699999999999999</v>
      </c>
      <c r="I485" s="249"/>
      <c r="J485" s="245"/>
      <c r="K485" s="245"/>
      <c r="L485" s="250"/>
      <c r="M485" s="251"/>
      <c r="N485" s="252"/>
      <c r="O485" s="252"/>
      <c r="P485" s="252"/>
      <c r="Q485" s="252"/>
      <c r="R485" s="252"/>
      <c r="S485" s="252"/>
      <c r="T485" s="253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4" t="s">
        <v>208</v>
      </c>
      <c r="AU485" s="254" t="s">
        <v>81</v>
      </c>
      <c r="AV485" s="14" t="s">
        <v>81</v>
      </c>
      <c r="AW485" s="14" t="s">
        <v>33</v>
      </c>
      <c r="AX485" s="14" t="s">
        <v>72</v>
      </c>
      <c r="AY485" s="254" t="s">
        <v>196</v>
      </c>
    </row>
    <row r="486" s="13" customFormat="1">
      <c r="A486" s="13"/>
      <c r="B486" s="233"/>
      <c r="C486" s="234"/>
      <c r="D486" s="235" t="s">
        <v>208</v>
      </c>
      <c r="E486" s="236" t="s">
        <v>19</v>
      </c>
      <c r="F486" s="237" t="s">
        <v>401</v>
      </c>
      <c r="G486" s="234"/>
      <c r="H486" s="236" t="s">
        <v>19</v>
      </c>
      <c r="I486" s="238"/>
      <c r="J486" s="234"/>
      <c r="K486" s="234"/>
      <c r="L486" s="239"/>
      <c r="M486" s="240"/>
      <c r="N486" s="241"/>
      <c r="O486" s="241"/>
      <c r="P486" s="241"/>
      <c r="Q486" s="241"/>
      <c r="R486" s="241"/>
      <c r="S486" s="241"/>
      <c r="T486" s="242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43" t="s">
        <v>208</v>
      </c>
      <c r="AU486" s="243" t="s">
        <v>81</v>
      </c>
      <c r="AV486" s="13" t="s">
        <v>79</v>
      </c>
      <c r="AW486" s="13" t="s">
        <v>33</v>
      </c>
      <c r="AX486" s="13" t="s">
        <v>72</v>
      </c>
      <c r="AY486" s="243" t="s">
        <v>196</v>
      </c>
    </row>
    <row r="487" s="13" customFormat="1">
      <c r="A487" s="13"/>
      <c r="B487" s="233"/>
      <c r="C487" s="234"/>
      <c r="D487" s="235" t="s">
        <v>208</v>
      </c>
      <c r="E487" s="236" t="s">
        <v>19</v>
      </c>
      <c r="F487" s="237" t="s">
        <v>3351</v>
      </c>
      <c r="G487" s="234"/>
      <c r="H487" s="236" t="s">
        <v>19</v>
      </c>
      <c r="I487" s="238"/>
      <c r="J487" s="234"/>
      <c r="K487" s="234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208</v>
      </c>
      <c r="AU487" s="243" t="s">
        <v>81</v>
      </c>
      <c r="AV487" s="13" t="s">
        <v>79</v>
      </c>
      <c r="AW487" s="13" t="s">
        <v>33</v>
      </c>
      <c r="AX487" s="13" t="s">
        <v>72</v>
      </c>
      <c r="AY487" s="243" t="s">
        <v>196</v>
      </c>
    </row>
    <row r="488" s="13" customFormat="1">
      <c r="A488" s="13"/>
      <c r="B488" s="233"/>
      <c r="C488" s="234"/>
      <c r="D488" s="235" t="s">
        <v>208</v>
      </c>
      <c r="E488" s="236" t="s">
        <v>19</v>
      </c>
      <c r="F488" s="237" t="s">
        <v>3352</v>
      </c>
      <c r="G488" s="234"/>
      <c r="H488" s="236" t="s">
        <v>19</v>
      </c>
      <c r="I488" s="238"/>
      <c r="J488" s="234"/>
      <c r="K488" s="234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208</v>
      </c>
      <c r="AU488" s="243" t="s">
        <v>81</v>
      </c>
      <c r="AV488" s="13" t="s">
        <v>79</v>
      </c>
      <c r="AW488" s="13" t="s">
        <v>33</v>
      </c>
      <c r="AX488" s="13" t="s">
        <v>72</v>
      </c>
      <c r="AY488" s="243" t="s">
        <v>196</v>
      </c>
    </row>
    <row r="489" s="13" customFormat="1">
      <c r="A489" s="13"/>
      <c r="B489" s="233"/>
      <c r="C489" s="234"/>
      <c r="D489" s="235" t="s">
        <v>208</v>
      </c>
      <c r="E489" s="236" t="s">
        <v>19</v>
      </c>
      <c r="F489" s="237" t="s">
        <v>401</v>
      </c>
      <c r="G489" s="234"/>
      <c r="H489" s="236" t="s">
        <v>19</v>
      </c>
      <c r="I489" s="238"/>
      <c r="J489" s="234"/>
      <c r="K489" s="234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208</v>
      </c>
      <c r="AU489" s="243" t="s">
        <v>81</v>
      </c>
      <c r="AV489" s="13" t="s">
        <v>79</v>
      </c>
      <c r="AW489" s="13" t="s">
        <v>33</v>
      </c>
      <c r="AX489" s="13" t="s">
        <v>72</v>
      </c>
      <c r="AY489" s="243" t="s">
        <v>196</v>
      </c>
    </row>
    <row r="490" s="14" customFormat="1">
      <c r="A490" s="14"/>
      <c r="B490" s="244"/>
      <c r="C490" s="245"/>
      <c r="D490" s="235" t="s">
        <v>208</v>
      </c>
      <c r="E490" s="246" t="s">
        <v>19</v>
      </c>
      <c r="F490" s="247" t="s">
        <v>1680</v>
      </c>
      <c r="G490" s="245"/>
      <c r="H490" s="248">
        <v>89</v>
      </c>
      <c r="I490" s="249"/>
      <c r="J490" s="245"/>
      <c r="K490" s="245"/>
      <c r="L490" s="250"/>
      <c r="M490" s="251"/>
      <c r="N490" s="252"/>
      <c r="O490" s="252"/>
      <c r="P490" s="252"/>
      <c r="Q490" s="252"/>
      <c r="R490" s="252"/>
      <c r="S490" s="252"/>
      <c r="T490" s="253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4" t="s">
        <v>208</v>
      </c>
      <c r="AU490" s="254" t="s">
        <v>81</v>
      </c>
      <c r="AV490" s="14" t="s">
        <v>81</v>
      </c>
      <c r="AW490" s="14" t="s">
        <v>33</v>
      </c>
      <c r="AX490" s="14" t="s">
        <v>72</v>
      </c>
      <c r="AY490" s="254" t="s">
        <v>196</v>
      </c>
    </row>
    <row r="491" s="16" customFormat="1">
      <c r="A491" s="16"/>
      <c r="B491" s="266"/>
      <c r="C491" s="267"/>
      <c r="D491" s="235" t="s">
        <v>208</v>
      </c>
      <c r="E491" s="268" t="s">
        <v>19</v>
      </c>
      <c r="F491" s="269" t="s">
        <v>269</v>
      </c>
      <c r="G491" s="267"/>
      <c r="H491" s="270">
        <v>202.19999999999999</v>
      </c>
      <c r="I491" s="271"/>
      <c r="J491" s="267"/>
      <c r="K491" s="267"/>
      <c r="L491" s="272"/>
      <c r="M491" s="273"/>
      <c r="N491" s="274"/>
      <c r="O491" s="274"/>
      <c r="P491" s="274"/>
      <c r="Q491" s="274"/>
      <c r="R491" s="274"/>
      <c r="S491" s="274"/>
      <c r="T491" s="275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T491" s="276" t="s">
        <v>208</v>
      </c>
      <c r="AU491" s="276" t="s">
        <v>81</v>
      </c>
      <c r="AV491" s="16" t="s">
        <v>226</v>
      </c>
      <c r="AW491" s="16" t="s">
        <v>33</v>
      </c>
      <c r="AX491" s="16" t="s">
        <v>72</v>
      </c>
      <c r="AY491" s="276" t="s">
        <v>196</v>
      </c>
    </row>
    <row r="492" s="15" customFormat="1">
      <c r="A492" s="15"/>
      <c r="B492" s="255"/>
      <c r="C492" s="256"/>
      <c r="D492" s="235" t="s">
        <v>208</v>
      </c>
      <c r="E492" s="257" t="s">
        <v>19</v>
      </c>
      <c r="F492" s="258" t="s">
        <v>3408</v>
      </c>
      <c r="G492" s="256"/>
      <c r="H492" s="259">
        <v>423.59999999999997</v>
      </c>
      <c r="I492" s="260"/>
      <c r="J492" s="256"/>
      <c r="K492" s="256"/>
      <c r="L492" s="261"/>
      <c r="M492" s="262"/>
      <c r="N492" s="263"/>
      <c r="O492" s="263"/>
      <c r="P492" s="263"/>
      <c r="Q492" s="263"/>
      <c r="R492" s="263"/>
      <c r="S492" s="263"/>
      <c r="T492" s="264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T492" s="265" t="s">
        <v>208</v>
      </c>
      <c r="AU492" s="265" t="s">
        <v>81</v>
      </c>
      <c r="AV492" s="15" t="s">
        <v>204</v>
      </c>
      <c r="AW492" s="15" t="s">
        <v>33</v>
      </c>
      <c r="AX492" s="15" t="s">
        <v>72</v>
      </c>
      <c r="AY492" s="265" t="s">
        <v>196</v>
      </c>
    </row>
    <row r="493" s="13" customFormat="1">
      <c r="A493" s="13"/>
      <c r="B493" s="233"/>
      <c r="C493" s="234"/>
      <c r="D493" s="235" t="s">
        <v>208</v>
      </c>
      <c r="E493" s="236" t="s">
        <v>19</v>
      </c>
      <c r="F493" s="237" t="s">
        <v>3409</v>
      </c>
      <c r="G493" s="234"/>
      <c r="H493" s="236" t="s">
        <v>19</v>
      </c>
      <c r="I493" s="238"/>
      <c r="J493" s="234"/>
      <c r="K493" s="234"/>
      <c r="L493" s="239"/>
      <c r="M493" s="240"/>
      <c r="N493" s="241"/>
      <c r="O493" s="241"/>
      <c r="P493" s="241"/>
      <c r="Q493" s="241"/>
      <c r="R493" s="241"/>
      <c r="S493" s="241"/>
      <c r="T493" s="24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43" t="s">
        <v>208</v>
      </c>
      <c r="AU493" s="243" t="s">
        <v>81</v>
      </c>
      <c r="AV493" s="13" t="s">
        <v>79</v>
      </c>
      <c r="AW493" s="13" t="s">
        <v>33</v>
      </c>
      <c r="AX493" s="13" t="s">
        <v>72</v>
      </c>
      <c r="AY493" s="243" t="s">
        <v>196</v>
      </c>
    </row>
    <row r="494" s="13" customFormat="1">
      <c r="A494" s="13"/>
      <c r="B494" s="233"/>
      <c r="C494" s="234"/>
      <c r="D494" s="235" t="s">
        <v>208</v>
      </c>
      <c r="E494" s="236" t="s">
        <v>19</v>
      </c>
      <c r="F494" s="237" t="s">
        <v>3410</v>
      </c>
      <c r="G494" s="234"/>
      <c r="H494" s="236" t="s">
        <v>19</v>
      </c>
      <c r="I494" s="238"/>
      <c r="J494" s="234"/>
      <c r="K494" s="234"/>
      <c r="L494" s="239"/>
      <c r="M494" s="240"/>
      <c r="N494" s="241"/>
      <c r="O494" s="241"/>
      <c r="P494" s="241"/>
      <c r="Q494" s="241"/>
      <c r="R494" s="241"/>
      <c r="S494" s="241"/>
      <c r="T494" s="24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43" t="s">
        <v>208</v>
      </c>
      <c r="AU494" s="243" t="s">
        <v>81</v>
      </c>
      <c r="AV494" s="13" t="s">
        <v>79</v>
      </c>
      <c r="AW494" s="13" t="s">
        <v>33</v>
      </c>
      <c r="AX494" s="13" t="s">
        <v>72</v>
      </c>
      <c r="AY494" s="243" t="s">
        <v>196</v>
      </c>
    </row>
    <row r="495" s="13" customFormat="1">
      <c r="A495" s="13"/>
      <c r="B495" s="233"/>
      <c r="C495" s="234"/>
      <c r="D495" s="235" t="s">
        <v>208</v>
      </c>
      <c r="E495" s="236" t="s">
        <v>19</v>
      </c>
      <c r="F495" s="237" t="s">
        <v>3411</v>
      </c>
      <c r="G495" s="234"/>
      <c r="H495" s="236" t="s">
        <v>19</v>
      </c>
      <c r="I495" s="238"/>
      <c r="J495" s="234"/>
      <c r="K495" s="234"/>
      <c r="L495" s="239"/>
      <c r="M495" s="240"/>
      <c r="N495" s="241"/>
      <c r="O495" s="241"/>
      <c r="P495" s="241"/>
      <c r="Q495" s="241"/>
      <c r="R495" s="241"/>
      <c r="S495" s="241"/>
      <c r="T495" s="242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43" t="s">
        <v>208</v>
      </c>
      <c r="AU495" s="243" t="s">
        <v>81</v>
      </c>
      <c r="AV495" s="13" t="s">
        <v>79</v>
      </c>
      <c r="AW495" s="13" t="s">
        <v>33</v>
      </c>
      <c r="AX495" s="13" t="s">
        <v>72</v>
      </c>
      <c r="AY495" s="243" t="s">
        <v>196</v>
      </c>
    </row>
    <row r="496" s="14" customFormat="1">
      <c r="A496" s="14"/>
      <c r="B496" s="244"/>
      <c r="C496" s="245"/>
      <c r="D496" s="235" t="s">
        <v>208</v>
      </c>
      <c r="E496" s="246" t="s">
        <v>19</v>
      </c>
      <c r="F496" s="247" t="s">
        <v>3412</v>
      </c>
      <c r="G496" s="245"/>
      <c r="H496" s="248">
        <v>84.719999999999999</v>
      </c>
      <c r="I496" s="249"/>
      <c r="J496" s="245"/>
      <c r="K496" s="245"/>
      <c r="L496" s="250"/>
      <c r="M496" s="251"/>
      <c r="N496" s="252"/>
      <c r="O496" s="252"/>
      <c r="P496" s="252"/>
      <c r="Q496" s="252"/>
      <c r="R496" s="252"/>
      <c r="S496" s="252"/>
      <c r="T496" s="253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4" t="s">
        <v>208</v>
      </c>
      <c r="AU496" s="254" t="s">
        <v>81</v>
      </c>
      <c r="AV496" s="14" t="s">
        <v>81</v>
      </c>
      <c r="AW496" s="14" t="s">
        <v>33</v>
      </c>
      <c r="AX496" s="14" t="s">
        <v>72</v>
      </c>
      <c r="AY496" s="254" t="s">
        <v>196</v>
      </c>
    </row>
    <row r="497" s="16" customFormat="1">
      <c r="A497" s="16"/>
      <c r="B497" s="266"/>
      <c r="C497" s="267"/>
      <c r="D497" s="235" t="s">
        <v>208</v>
      </c>
      <c r="E497" s="268" t="s">
        <v>19</v>
      </c>
      <c r="F497" s="269" t="s">
        <v>917</v>
      </c>
      <c r="G497" s="267"/>
      <c r="H497" s="270">
        <v>84.719999999999999</v>
      </c>
      <c r="I497" s="271"/>
      <c r="J497" s="267"/>
      <c r="K497" s="267"/>
      <c r="L497" s="272"/>
      <c r="M497" s="273"/>
      <c r="N497" s="274"/>
      <c r="O497" s="274"/>
      <c r="P497" s="274"/>
      <c r="Q497" s="274"/>
      <c r="R497" s="274"/>
      <c r="S497" s="274"/>
      <c r="T497" s="275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T497" s="276" t="s">
        <v>208</v>
      </c>
      <c r="AU497" s="276" t="s">
        <v>81</v>
      </c>
      <c r="AV497" s="16" t="s">
        <v>226</v>
      </c>
      <c r="AW497" s="16" t="s">
        <v>33</v>
      </c>
      <c r="AX497" s="16" t="s">
        <v>79</v>
      </c>
      <c r="AY497" s="276" t="s">
        <v>196</v>
      </c>
    </row>
    <row r="498" s="2" customFormat="1" ht="24.15" customHeight="1">
      <c r="A498" s="41"/>
      <c r="B498" s="42"/>
      <c r="C498" s="215" t="s">
        <v>292</v>
      </c>
      <c r="D498" s="215" t="s">
        <v>199</v>
      </c>
      <c r="E498" s="216" t="s">
        <v>3221</v>
      </c>
      <c r="F498" s="217" t="s">
        <v>3415</v>
      </c>
      <c r="G498" s="218" t="s">
        <v>264</v>
      </c>
      <c r="H498" s="219">
        <v>847.20000000000005</v>
      </c>
      <c r="I498" s="220"/>
      <c r="J498" s="221">
        <f>ROUND(I498*H498,2)</f>
        <v>0</v>
      </c>
      <c r="K498" s="217" t="s">
        <v>19</v>
      </c>
      <c r="L498" s="47"/>
      <c r="M498" s="222" t="s">
        <v>19</v>
      </c>
      <c r="N498" s="223" t="s">
        <v>43</v>
      </c>
      <c r="O498" s="87"/>
      <c r="P498" s="224">
        <f>O498*H498</f>
        <v>0</v>
      </c>
      <c r="Q498" s="224">
        <v>0</v>
      </c>
      <c r="R498" s="224">
        <f>Q498*H498</f>
        <v>0</v>
      </c>
      <c r="S498" s="224">
        <v>0</v>
      </c>
      <c r="T498" s="225">
        <f>S498*H498</f>
        <v>0</v>
      </c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R498" s="226" t="s">
        <v>204</v>
      </c>
      <c r="AT498" s="226" t="s">
        <v>199</v>
      </c>
      <c r="AU498" s="226" t="s">
        <v>81</v>
      </c>
      <c r="AY498" s="20" t="s">
        <v>196</v>
      </c>
      <c r="BE498" s="227">
        <f>IF(N498="základní",J498,0)</f>
        <v>0</v>
      </c>
      <c r="BF498" s="227">
        <f>IF(N498="snížená",J498,0)</f>
        <v>0</v>
      </c>
      <c r="BG498" s="227">
        <f>IF(N498="zákl. přenesená",J498,0)</f>
        <v>0</v>
      </c>
      <c r="BH498" s="227">
        <f>IF(N498="sníž. přenesená",J498,0)</f>
        <v>0</v>
      </c>
      <c r="BI498" s="227">
        <f>IF(N498="nulová",J498,0)</f>
        <v>0</v>
      </c>
      <c r="BJ498" s="20" t="s">
        <v>79</v>
      </c>
      <c r="BK498" s="227">
        <f>ROUND(I498*H498,2)</f>
        <v>0</v>
      </c>
      <c r="BL498" s="20" t="s">
        <v>204</v>
      </c>
      <c r="BM498" s="226" t="s">
        <v>3416</v>
      </c>
    </row>
    <row r="499" s="13" customFormat="1">
      <c r="A499" s="13"/>
      <c r="B499" s="233"/>
      <c r="C499" s="234"/>
      <c r="D499" s="235" t="s">
        <v>208</v>
      </c>
      <c r="E499" s="236" t="s">
        <v>19</v>
      </c>
      <c r="F499" s="237" t="s">
        <v>3337</v>
      </c>
      <c r="G499" s="234"/>
      <c r="H499" s="236" t="s">
        <v>19</v>
      </c>
      <c r="I499" s="238"/>
      <c r="J499" s="234"/>
      <c r="K499" s="234"/>
      <c r="L499" s="239"/>
      <c r="M499" s="240"/>
      <c r="N499" s="241"/>
      <c r="O499" s="241"/>
      <c r="P499" s="241"/>
      <c r="Q499" s="241"/>
      <c r="R499" s="241"/>
      <c r="S499" s="241"/>
      <c r="T499" s="242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43" t="s">
        <v>208</v>
      </c>
      <c r="AU499" s="243" t="s">
        <v>81</v>
      </c>
      <c r="AV499" s="13" t="s">
        <v>79</v>
      </c>
      <c r="AW499" s="13" t="s">
        <v>33</v>
      </c>
      <c r="AX499" s="13" t="s">
        <v>72</v>
      </c>
      <c r="AY499" s="243" t="s">
        <v>196</v>
      </c>
    </row>
    <row r="500" s="13" customFormat="1">
      <c r="A500" s="13"/>
      <c r="B500" s="233"/>
      <c r="C500" s="234"/>
      <c r="D500" s="235" t="s">
        <v>208</v>
      </c>
      <c r="E500" s="236" t="s">
        <v>19</v>
      </c>
      <c r="F500" s="237" t="s">
        <v>3337</v>
      </c>
      <c r="G500" s="234"/>
      <c r="H500" s="236" t="s">
        <v>19</v>
      </c>
      <c r="I500" s="238"/>
      <c r="J500" s="234"/>
      <c r="K500" s="234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208</v>
      </c>
      <c r="AU500" s="243" t="s">
        <v>81</v>
      </c>
      <c r="AV500" s="13" t="s">
        <v>79</v>
      </c>
      <c r="AW500" s="13" t="s">
        <v>33</v>
      </c>
      <c r="AX500" s="13" t="s">
        <v>72</v>
      </c>
      <c r="AY500" s="243" t="s">
        <v>196</v>
      </c>
    </row>
    <row r="501" s="13" customFormat="1">
      <c r="A501" s="13"/>
      <c r="B501" s="233"/>
      <c r="C501" s="234"/>
      <c r="D501" s="235" t="s">
        <v>208</v>
      </c>
      <c r="E501" s="236" t="s">
        <v>19</v>
      </c>
      <c r="F501" s="237" t="s">
        <v>3338</v>
      </c>
      <c r="G501" s="234"/>
      <c r="H501" s="236" t="s">
        <v>19</v>
      </c>
      <c r="I501" s="238"/>
      <c r="J501" s="234"/>
      <c r="K501" s="234"/>
      <c r="L501" s="239"/>
      <c r="M501" s="240"/>
      <c r="N501" s="241"/>
      <c r="O501" s="241"/>
      <c r="P501" s="241"/>
      <c r="Q501" s="241"/>
      <c r="R501" s="241"/>
      <c r="S501" s="241"/>
      <c r="T501" s="242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3" t="s">
        <v>208</v>
      </c>
      <c r="AU501" s="243" t="s">
        <v>81</v>
      </c>
      <c r="AV501" s="13" t="s">
        <v>79</v>
      </c>
      <c r="AW501" s="13" t="s">
        <v>33</v>
      </c>
      <c r="AX501" s="13" t="s">
        <v>72</v>
      </c>
      <c r="AY501" s="243" t="s">
        <v>196</v>
      </c>
    </row>
    <row r="502" s="13" customFormat="1">
      <c r="A502" s="13"/>
      <c r="B502" s="233"/>
      <c r="C502" s="234"/>
      <c r="D502" s="235" t="s">
        <v>208</v>
      </c>
      <c r="E502" s="236" t="s">
        <v>19</v>
      </c>
      <c r="F502" s="237" t="s">
        <v>3339</v>
      </c>
      <c r="G502" s="234"/>
      <c r="H502" s="236" t="s">
        <v>19</v>
      </c>
      <c r="I502" s="238"/>
      <c r="J502" s="234"/>
      <c r="K502" s="234"/>
      <c r="L502" s="239"/>
      <c r="M502" s="240"/>
      <c r="N502" s="241"/>
      <c r="O502" s="241"/>
      <c r="P502" s="241"/>
      <c r="Q502" s="241"/>
      <c r="R502" s="241"/>
      <c r="S502" s="241"/>
      <c r="T502" s="24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43" t="s">
        <v>208</v>
      </c>
      <c r="AU502" s="243" t="s">
        <v>81</v>
      </c>
      <c r="AV502" s="13" t="s">
        <v>79</v>
      </c>
      <c r="AW502" s="13" t="s">
        <v>33</v>
      </c>
      <c r="AX502" s="13" t="s">
        <v>72</v>
      </c>
      <c r="AY502" s="243" t="s">
        <v>196</v>
      </c>
    </row>
    <row r="503" s="13" customFormat="1">
      <c r="A503" s="13"/>
      <c r="B503" s="233"/>
      <c r="C503" s="234"/>
      <c r="D503" s="235" t="s">
        <v>208</v>
      </c>
      <c r="E503" s="236" t="s">
        <v>19</v>
      </c>
      <c r="F503" s="237" t="s">
        <v>487</v>
      </c>
      <c r="G503" s="234"/>
      <c r="H503" s="236" t="s">
        <v>19</v>
      </c>
      <c r="I503" s="238"/>
      <c r="J503" s="234"/>
      <c r="K503" s="234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208</v>
      </c>
      <c r="AU503" s="243" t="s">
        <v>81</v>
      </c>
      <c r="AV503" s="13" t="s">
        <v>79</v>
      </c>
      <c r="AW503" s="13" t="s">
        <v>33</v>
      </c>
      <c r="AX503" s="13" t="s">
        <v>72</v>
      </c>
      <c r="AY503" s="243" t="s">
        <v>196</v>
      </c>
    </row>
    <row r="504" s="14" customFormat="1">
      <c r="A504" s="14"/>
      <c r="B504" s="244"/>
      <c r="C504" s="245"/>
      <c r="D504" s="235" t="s">
        <v>208</v>
      </c>
      <c r="E504" s="246" t="s">
        <v>19</v>
      </c>
      <c r="F504" s="247" t="s">
        <v>2714</v>
      </c>
      <c r="G504" s="245"/>
      <c r="H504" s="248">
        <v>39.700000000000003</v>
      </c>
      <c r="I504" s="249"/>
      <c r="J504" s="245"/>
      <c r="K504" s="245"/>
      <c r="L504" s="250"/>
      <c r="M504" s="251"/>
      <c r="N504" s="252"/>
      <c r="O504" s="252"/>
      <c r="P504" s="252"/>
      <c r="Q504" s="252"/>
      <c r="R504" s="252"/>
      <c r="S504" s="252"/>
      <c r="T504" s="253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54" t="s">
        <v>208</v>
      </c>
      <c r="AU504" s="254" t="s">
        <v>81</v>
      </c>
      <c r="AV504" s="14" t="s">
        <v>81</v>
      </c>
      <c r="AW504" s="14" t="s">
        <v>33</v>
      </c>
      <c r="AX504" s="14" t="s">
        <v>72</v>
      </c>
      <c r="AY504" s="254" t="s">
        <v>196</v>
      </c>
    </row>
    <row r="505" s="13" customFormat="1">
      <c r="A505" s="13"/>
      <c r="B505" s="233"/>
      <c r="C505" s="234"/>
      <c r="D505" s="235" t="s">
        <v>208</v>
      </c>
      <c r="E505" s="236" t="s">
        <v>19</v>
      </c>
      <c r="F505" s="237" t="s">
        <v>3337</v>
      </c>
      <c r="G505" s="234"/>
      <c r="H505" s="236" t="s">
        <v>19</v>
      </c>
      <c r="I505" s="238"/>
      <c r="J505" s="234"/>
      <c r="K505" s="234"/>
      <c r="L505" s="239"/>
      <c r="M505" s="240"/>
      <c r="N505" s="241"/>
      <c r="O505" s="241"/>
      <c r="P505" s="241"/>
      <c r="Q505" s="241"/>
      <c r="R505" s="241"/>
      <c r="S505" s="241"/>
      <c r="T505" s="242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3" t="s">
        <v>208</v>
      </c>
      <c r="AU505" s="243" t="s">
        <v>81</v>
      </c>
      <c r="AV505" s="13" t="s">
        <v>79</v>
      </c>
      <c r="AW505" s="13" t="s">
        <v>33</v>
      </c>
      <c r="AX505" s="13" t="s">
        <v>72</v>
      </c>
      <c r="AY505" s="243" t="s">
        <v>196</v>
      </c>
    </row>
    <row r="506" s="13" customFormat="1">
      <c r="A506" s="13"/>
      <c r="B506" s="233"/>
      <c r="C506" s="234"/>
      <c r="D506" s="235" t="s">
        <v>208</v>
      </c>
      <c r="E506" s="236" t="s">
        <v>19</v>
      </c>
      <c r="F506" s="237" t="s">
        <v>3338</v>
      </c>
      <c r="G506" s="234"/>
      <c r="H506" s="236" t="s">
        <v>19</v>
      </c>
      <c r="I506" s="238"/>
      <c r="J506" s="234"/>
      <c r="K506" s="234"/>
      <c r="L506" s="239"/>
      <c r="M506" s="240"/>
      <c r="N506" s="241"/>
      <c r="O506" s="241"/>
      <c r="P506" s="241"/>
      <c r="Q506" s="241"/>
      <c r="R506" s="241"/>
      <c r="S506" s="241"/>
      <c r="T506" s="24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43" t="s">
        <v>208</v>
      </c>
      <c r="AU506" s="243" t="s">
        <v>81</v>
      </c>
      <c r="AV506" s="13" t="s">
        <v>79</v>
      </c>
      <c r="AW506" s="13" t="s">
        <v>33</v>
      </c>
      <c r="AX506" s="13" t="s">
        <v>72</v>
      </c>
      <c r="AY506" s="243" t="s">
        <v>196</v>
      </c>
    </row>
    <row r="507" s="13" customFormat="1">
      <c r="A507" s="13"/>
      <c r="B507" s="233"/>
      <c r="C507" s="234"/>
      <c r="D507" s="235" t="s">
        <v>208</v>
      </c>
      <c r="E507" s="236" t="s">
        <v>19</v>
      </c>
      <c r="F507" s="237" t="s">
        <v>3340</v>
      </c>
      <c r="G507" s="234"/>
      <c r="H507" s="236" t="s">
        <v>19</v>
      </c>
      <c r="I507" s="238"/>
      <c r="J507" s="234"/>
      <c r="K507" s="234"/>
      <c r="L507" s="239"/>
      <c r="M507" s="240"/>
      <c r="N507" s="241"/>
      <c r="O507" s="241"/>
      <c r="P507" s="241"/>
      <c r="Q507" s="241"/>
      <c r="R507" s="241"/>
      <c r="S507" s="241"/>
      <c r="T507" s="242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3" t="s">
        <v>208</v>
      </c>
      <c r="AU507" s="243" t="s">
        <v>81</v>
      </c>
      <c r="AV507" s="13" t="s">
        <v>79</v>
      </c>
      <c r="AW507" s="13" t="s">
        <v>33</v>
      </c>
      <c r="AX507" s="13" t="s">
        <v>72</v>
      </c>
      <c r="AY507" s="243" t="s">
        <v>196</v>
      </c>
    </row>
    <row r="508" s="13" customFormat="1">
      <c r="A508" s="13"/>
      <c r="B508" s="233"/>
      <c r="C508" s="234"/>
      <c r="D508" s="235" t="s">
        <v>208</v>
      </c>
      <c r="E508" s="236" t="s">
        <v>19</v>
      </c>
      <c r="F508" s="237" t="s">
        <v>401</v>
      </c>
      <c r="G508" s="234"/>
      <c r="H508" s="236" t="s">
        <v>19</v>
      </c>
      <c r="I508" s="238"/>
      <c r="J508" s="234"/>
      <c r="K508" s="234"/>
      <c r="L508" s="239"/>
      <c r="M508" s="240"/>
      <c r="N508" s="241"/>
      <c r="O508" s="241"/>
      <c r="P508" s="241"/>
      <c r="Q508" s="241"/>
      <c r="R508" s="241"/>
      <c r="S508" s="241"/>
      <c r="T508" s="242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43" t="s">
        <v>208</v>
      </c>
      <c r="AU508" s="243" t="s">
        <v>81</v>
      </c>
      <c r="AV508" s="13" t="s">
        <v>79</v>
      </c>
      <c r="AW508" s="13" t="s">
        <v>33</v>
      </c>
      <c r="AX508" s="13" t="s">
        <v>72</v>
      </c>
      <c r="AY508" s="243" t="s">
        <v>196</v>
      </c>
    </row>
    <row r="509" s="14" customFormat="1">
      <c r="A509" s="14"/>
      <c r="B509" s="244"/>
      <c r="C509" s="245"/>
      <c r="D509" s="235" t="s">
        <v>208</v>
      </c>
      <c r="E509" s="246" t="s">
        <v>19</v>
      </c>
      <c r="F509" s="247" t="s">
        <v>3341</v>
      </c>
      <c r="G509" s="245"/>
      <c r="H509" s="248">
        <v>179.59999999999999</v>
      </c>
      <c r="I509" s="249"/>
      <c r="J509" s="245"/>
      <c r="K509" s="245"/>
      <c r="L509" s="250"/>
      <c r="M509" s="251"/>
      <c r="N509" s="252"/>
      <c r="O509" s="252"/>
      <c r="P509" s="252"/>
      <c r="Q509" s="252"/>
      <c r="R509" s="252"/>
      <c r="S509" s="252"/>
      <c r="T509" s="253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T509" s="254" t="s">
        <v>208</v>
      </c>
      <c r="AU509" s="254" t="s">
        <v>81</v>
      </c>
      <c r="AV509" s="14" t="s">
        <v>81</v>
      </c>
      <c r="AW509" s="14" t="s">
        <v>33</v>
      </c>
      <c r="AX509" s="14" t="s">
        <v>72</v>
      </c>
      <c r="AY509" s="254" t="s">
        <v>196</v>
      </c>
    </row>
    <row r="510" s="13" customFormat="1">
      <c r="A510" s="13"/>
      <c r="B510" s="233"/>
      <c r="C510" s="234"/>
      <c r="D510" s="235" t="s">
        <v>208</v>
      </c>
      <c r="E510" s="236" t="s">
        <v>19</v>
      </c>
      <c r="F510" s="237" t="s">
        <v>3337</v>
      </c>
      <c r="G510" s="234"/>
      <c r="H510" s="236" t="s">
        <v>19</v>
      </c>
      <c r="I510" s="238"/>
      <c r="J510" s="234"/>
      <c r="K510" s="234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208</v>
      </c>
      <c r="AU510" s="243" t="s">
        <v>81</v>
      </c>
      <c r="AV510" s="13" t="s">
        <v>79</v>
      </c>
      <c r="AW510" s="13" t="s">
        <v>33</v>
      </c>
      <c r="AX510" s="13" t="s">
        <v>72</v>
      </c>
      <c r="AY510" s="243" t="s">
        <v>196</v>
      </c>
    </row>
    <row r="511" s="13" customFormat="1">
      <c r="A511" s="13"/>
      <c r="B511" s="233"/>
      <c r="C511" s="234"/>
      <c r="D511" s="235" t="s">
        <v>208</v>
      </c>
      <c r="E511" s="236" t="s">
        <v>19</v>
      </c>
      <c r="F511" s="237" t="s">
        <v>3338</v>
      </c>
      <c r="G511" s="234"/>
      <c r="H511" s="236" t="s">
        <v>19</v>
      </c>
      <c r="I511" s="238"/>
      <c r="J511" s="234"/>
      <c r="K511" s="234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208</v>
      </c>
      <c r="AU511" s="243" t="s">
        <v>81</v>
      </c>
      <c r="AV511" s="13" t="s">
        <v>79</v>
      </c>
      <c r="AW511" s="13" t="s">
        <v>33</v>
      </c>
      <c r="AX511" s="13" t="s">
        <v>72</v>
      </c>
      <c r="AY511" s="243" t="s">
        <v>196</v>
      </c>
    </row>
    <row r="512" s="13" customFormat="1">
      <c r="A512" s="13"/>
      <c r="B512" s="233"/>
      <c r="C512" s="234"/>
      <c r="D512" s="235" t="s">
        <v>208</v>
      </c>
      <c r="E512" s="236" t="s">
        <v>19</v>
      </c>
      <c r="F512" s="237" t="s">
        <v>3342</v>
      </c>
      <c r="G512" s="234"/>
      <c r="H512" s="236" t="s">
        <v>19</v>
      </c>
      <c r="I512" s="238"/>
      <c r="J512" s="234"/>
      <c r="K512" s="234"/>
      <c r="L512" s="239"/>
      <c r="M512" s="240"/>
      <c r="N512" s="241"/>
      <c r="O512" s="241"/>
      <c r="P512" s="241"/>
      <c r="Q512" s="241"/>
      <c r="R512" s="241"/>
      <c r="S512" s="241"/>
      <c r="T512" s="242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43" t="s">
        <v>208</v>
      </c>
      <c r="AU512" s="243" t="s">
        <v>81</v>
      </c>
      <c r="AV512" s="13" t="s">
        <v>79</v>
      </c>
      <c r="AW512" s="13" t="s">
        <v>33</v>
      </c>
      <c r="AX512" s="13" t="s">
        <v>72</v>
      </c>
      <c r="AY512" s="243" t="s">
        <v>196</v>
      </c>
    </row>
    <row r="513" s="14" customFormat="1">
      <c r="A513" s="14"/>
      <c r="B513" s="244"/>
      <c r="C513" s="245"/>
      <c r="D513" s="235" t="s">
        <v>208</v>
      </c>
      <c r="E513" s="246" t="s">
        <v>19</v>
      </c>
      <c r="F513" s="247" t="s">
        <v>3343</v>
      </c>
      <c r="G513" s="245"/>
      <c r="H513" s="248">
        <v>2.1000000000000001</v>
      </c>
      <c r="I513" s="249"/>
      <c r="J513" s="245"/>
      <c r="K513" s="245"/>
      <c r="L513" s="250"/>
      <c r="M513" s="251"/>
      <c r="N513" s="252"/>
      <c r="O513" s="252"/>
      <c r="P513" s="252"/>
      <c r="Q513" s="252"/>
      <c r="R513" s="252"/>
      <c r="S513" s="252"/>
      <c r="T513" s="253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4" t="s">
        <v>208</v>
      </c>
      <c r="AU513" s="254" t="s">
        <v>81</v>
      </c>
      <c r="AV513" s="14" t="s">
        <v>81</v>
      </c>
      <c r="AW513" s="14" t="s">
        <v>33</v>
      </c>
      <c r="AX513" s="14" t="s">
        <v>72</v>
      </c>
      <c r="AY513" s="254" t="s">
        <v>196</v>
      </c>
    </row>
    <row r="514" s="16" customFormat="1">
      <c r="A514" s="16"/>
      <c r="B514" s="266"/>
      <c r="C514" s="267"/>
      <c r="D514" s="235" t="s">
        <v>208</v>
      </c>
      <c r="E514" s="268" t="s">
        <v>19</v>
      </c>
      <c r="F514" s="269" t="s">
        <v>269</v>
      </c>
      <c r="G514" s="267"/>
      <c r="H514" s="270">
        <v>221.40000000000001</v>
      </c>
      <c r="I514" s="271"/>
      <c r="J514" s="267"/>
      <c r="K514" s="267"/>
      <c r="L514" s="272"/>
      <c r="M514" s="273"/>
      <c r="N514" s="274"/>
      <c r="O514" s="274"/>
      <c r="P514" s="274"/>
      <c r="Q514" s="274"/>
      <c r="R514" s="274"/>
      <c r="S514" s="274"/>
      <c r="T514" s="275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T514" s="276" t="s">
        <v>208</v>
      </c>
      <c r="AU514" s="276" t="s">
        <v>81</v>
      </c>
      <c r="AV514" s="16" t="s">
        <v>226</v>
      </c>
      <c r="AW514" s="16" t="s">
        <v>33</v>
      </c>
      <c r="AX514" s="16" t="s">
        <v>72</v>
      </c>
      <c r="AY514" s="276" t="s">
        <v>196</v>
      </c>
    </row>
    <row r="515" s="13" customFormat="1">
      <c r="A515" s="13"/>
      <c r="B515" s="233"/>
      <c r="C515" s="234"/>
      <c r="D515" s="235" t="s">
        <v>208</v>
      </c>
      <c r="E515" s="236" t="s">
        <v>19</v>
      </c>
      <c r="F515" s="237" t="s">
        <v>3344</v>
      </c>
      <c r="G515" s="234"/>
      <c r="H515" s="236" t="s">
        <v>19</v>
      </c>
      <c r="I515" s="238"/>
      <c r="J515" s="234"/>
      <c r="K515" s="234"/>
      <c r="L515" s="239"/>
      <c r="M515" s="240"/>
      <c r="N515" s="241"/>
      <c r="O515" s="241"/>
      <c r="P515" s="241"/>
      <c r="Q515" s="241"/>
      <c r="R515" s="241"/>
      <c r="S515" s="241"/>
      <c r="T515" s="24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43" t="s">
        <v>208</v>
      </c>
      <c r="AU515" s="243" t="s">
        <v>81</v>
      </c>
      <c r="AV515" s="13" t="s">
        <v>79</v>
      </c>
      <c r="AW515" s="13" t="s">
        <v>33</v>
      </c>
      <c r="AX515" s="13" t="s">
        <v>72</v>
      </c>
      <c r="AY515" s="243" t="s">
        <v>196</v>
      </c>
    </row>
    <row r="516" s="13" customFormat="1">
      <c r="A516" s="13"/>
      <c r="B516" s="233"/>
      <c r="C516" s="234"/>
      <c r="D516" s="235" t="s">
        <v>208</v>
      </c>
      <c r="E516" s="236" t="s">
        <v>19</v>
      </c>
      <c r="F516" s="237" t="s">
        <v>3345</v>
      </c>
      <c r="G516" s="234"/>
      <c r="H516" s="236" t="s">
        <v>19</v>
      </c>
      <c r="I516" s="238"/>
      <c r="J516" s="234"/>
      <c r="K516" s="234"/>
      <c r="L516" s="239"/>
      <c r="M516" s="240"/>
      <c r="N516" s="241"/>
      <c r="O516" s="241"/>
      <c r="P516" s="241"/>
      <c r="Q516" s="241"/>
      <c r="R516" s="241"/>
      <c r="S516" s="241"/>
      <c r="T516" s="242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43" t="s">
        <v>208</v>
      </c>
      <c r="AU516" s="243" t="s">
        <v>81</v>
      </c>
      <c r="AV516" s="13" t="s">
        <v>79</v>
      </c>
      <c r="AW516" s="13" t="s">
        <v>33</v>
      </c>
      <c r="AX516" s="13" t="s">
        <v>72</v>
      </c>
      <c r="AY516" s="243" t="s">
        <v>196</v>
      </c>
    </row>
    <row r="517" s="13" customFormat="1">
      <c r="A517" s="13"/>
      <c r="B517" s="233"/>
      <c r="C517" s="234"/>
      <c r="D517" s="235" t="s">
        <v>208</v>
      </c>
      <c r="E517" s="236" t="s">
        <v>19</v>
      </c>
      <c r="F517" s="237" t="s">
        <v>3346</v>
      </c>
      <c r="G517" s="234"/>
      <c r="H517" s="236" t="s">
        <v>19</v>
      </c>
      <c r="I517" s="238"/>
      <c r="J517" s="234"/>
      <c r="K517" s="234"/>
      <c r="L517" s="239"/>
      <c r="M517" s="240"/>
      <c r="N517" s="241"/>
      <c r="O517" s="241"/>
      <c r="P517" s="241"/>
      <c r="Q517" s="241"/>
      <c r="R517" s="241"/>
      <c r="S517" s="241"/>
      <c r="T517" s="24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43" t="s">
        <v>208</v>
      </c>
      <c r="AU517" s="243" t="s">
        <v>81</v>
      </c>
      <c r="AV517" s="13" t="s">
        <v>79</v>
      </c>
      <c r="AW517" s="13" t="s">
        <v>33</v>
      </c>
      <c r="AX517" s="13" t="s">
        <v>72</v>
      </c>
      <c r="AY517" s="243" t="s">
        <v>196</v>
      </c>
    </row>
    <row r="518" s="13" customFormat="1">
      <c r="A518" s="13"/>
      <c r="B518" s="233"/>
      <c r="C518" s="234"/>
      <c r="D518" s="235" t="s">
        <v>208</v>
      </c>
      <c r="E518" s="236" t="s">
        <v>19</v>
      </c>
      <c r="F518" s="237" t="s">
        <v>401</v>
      </c>
      <c r="G518" s="234"/>
      <c r="H518" s="236" t="s">
        <v>19</v>
      </c>
      <c r="I518" s="238"/>
      <c r="J518" s="234"/>
      <c r="K518" s="234"/>
      <c r="L518" s="239"/>
      <c r="M518" s="240"/>
      <c r="N518" s="241"/>
      <c r="O518" s="241"/>
      <c r="P518" s="241"/>
      <c r="Q518" s="241"/>
      <c r="R518" s="241"/>
      <c r="S518" s="241"/>
      <c r="T518" s="242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43" t="s">
        <v>208</v>
      </c>
      <c r="AU518" s="243" t="s">
        <v>81</v>
      </c>
      <c r="AV518" s="13" t="s">
        <v>79</v>
      </c>
      <c r="AW518" s="13" t="s">
        <v>33</v>
      </c>
      <c r="AX518" s="13" t="s">
        <v>72</v>
      </c>
      <c r="AY518" s="243" t="s">
        <v>196</v>
      </c>
    </row>
    <row r="519" s="14" customFormat="1">
      <c r="A519" s="14"/>
      <c r="B519" s="244"/>
      <c r="C519" s="245"/>
      <c r="D519" s="235" t="s">
        <v>208</v>
      </c>
      <c r="E519" s="246" t="s">
        <v>19</v>
      </c>
      <c r="F519" s="247" t="s">
        <v>2733</v>
      </c>
      <c r="G519" s="245"/>
      <c r="H519" s="248">
        <v>91.5</v>
      </c>
      <c r="I519" s="249"/>
      <c r="J519" s="245"/>
      <c r="K519" s="245"/>
      <c r="L519" s="250"/>
      <c r="M519" s="251"/>
      <c r="N519" s="252"/>
      <c r="O519" s="252"/>
      <c r="P519" s="252"/>
      <c r="Q519" s="252"/>
      <c r="R519" s="252"/>
      <c r="S519" s="252"/>
      <c r="T519" s="253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4" t="s">
        <v>208</v>
      </c>
      <c r="AU519" s="254" t="s">
        <v>81</v>
      </c>
      <c r="AV519" s="14" t="s">
        <v>81</v>
      </c>
      <c r="AW519" s="14" t="s">
        <v>33</v>
      </c>
      <c r="AX519" s="14" t="s">
        <v>72</v>
      </c>
      <c r="AY519" s="254" t="s">
        <v>196</v>
      </c>
    </row>
    <row r="520" s="13" customFormat="1">
      <c r="A520" s="13"/>
      <c r="B520" s="233"/>
      <c r="C520" s="234"/>
      <c r="D520" s="235" t="s">
        <v>208</v>
      </c>
      <c r="E520" s="236" t="s">
        <v>19</v>
      </c>
      <c r="F520" s="237" t="s">
        <v>3347</v>
      </c>
      <c r="G520" s="234"/>
      <c r="H520" s="236" t="s">
        <v>19</v>
      </c>
      <c r="I520" s="238"/>
      <c r="J520" s="234"/>
      <c r="K520" s="234"/>
      <c r="L520" s="239"/>
      <c r="M520" s="240"/>
      <c r="N520" s="241"/>
      <c r="O520" s="241"/>
      <c r="P520" s="241"/>
      <c r="Q520" s="241"/>
      <c r="R520" s="241"/>
      <c r="S520" s="241"/>
      <c r="T520" s="24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3" t="s">
        <v>208</v>
      </c>
      <c r="AU520" s="243" t="s">
        <v>81</v>
      </c>
      <c r="AV520" s="13" t="s">
        <v>79</v>
      </c>
      <c r="AW520" s="13" t="s">
        <v>33</v>
      </c>
      <c r="AX520" s="13" t="s">
        <v>72</v>
      </c>
      <c r="AY520" s="243" t="s">
        <v>196</v>
      </c>
    </row>
    <row r="521" s="13" customFormat="1">
      <c r="A521" s="13"/>
      <c r="B521" s="233"/>
      <c r="C521" s="234"/>
      <c r="D521" s="235" t="s">
        <v>208</v>
      </c>
      <c r="E521" s="236" t="s">
        <v>19</v>
      </c>
      <c r="F521" s="237" t="s">
        <v>3348</v>
      </c>
      <c r="G521" s="234"/>
      <c r="H521" s="236" t="s">
        <v>19</v>
      </c>
      <c r="I521" s="238"/>
      <c r="J521" s="234"/>
      <c r="K521" s="234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208</v>
      </c>
      <c r="AU521" s="243" t="s">
        <v>81</v>
      </c>
      <c r="AV521" s="13" t="s">
        <v>79</v>
      </c>
      <c r="AW521" s="13" t="s">
        <v>33</v>
      </c>
      <c r="AX521" s="13" t="s">
        <v>72</v>
      </c>
      <c r="AY521" s="243" t="s">
        <v>196</v>
      </c>
    </row>
    <row r="522" s="13" customFormat="1">
      <c r="A522" s="13"/>
      <c r="B522" s="233"/>
      <c r="C522" s="234"/>
      <c r="D522" s="235" t="s">
        <v>208</v>
      </c>
      <c r="E522" s="236" t="s">
        <v>19</v>
      </c>
      <c r="F522" s="237" t="s">
        <v>3349</v>
      </c>
      <c r="G522" s="234"/>
      <c r="H522" s="236" t="s">
        <v>19</v>
      </c>
      <c r="I522" s="238"/>
      <c r="J522" s="234"/>
      <c r="K522" s="234"/>
      <c r="L522" s="239"/>
      <c r="M522" s="240"/>
      <c r="N522" s="241"/>
      <c r="O522" s="241"/>
      <c r="P522" s="241"/>
      <c r="Q522" s="241"/>
      <c r="R522" s="241"/>
      <c r="S522" s="241"/>
      <c r="T522" s="242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43" t="s">
        <v>208</v>
      </c>
      <c r="AU522" s="243" t="s">
        <v>81</v>
      </c>
      <c r="AV522" s="13" t="s">
        <v>79</v>
      </c>
      <c r="AW522" s="13" t="s">
        <v>33</v>
      </c>
      <c r="AX522" s="13" t="s">
        <v>72</v>
      </c>
      <c r="AY522" s="243" t="s">
        <v>196</v>
      </c>
    </row>
    <row r="523" s="13" customFormat="1">
      <c r="A523" s="13"/>
      <c r="B523" s="233"/>
      <c r="C523" s="234"/>
      <c r="D523" s="235" t="s">
        <v>208</v>
      </c>
      <c r="E523" s="236" t="s">
        <v>19</v>
      </c>
      <c r="F523" s="237" t="s">
        <v>489</v>
      </c>
      <c r="G523" s="234"/>
      <c r="H523" s="236" t="s">
        <v>19</v>
      </c>
      <c r="I523" s="238"/>
      <c r="J523" s="234"/>
      <c r="K523" s="234"/>
      <c r="L523" s="239"/>
      <c r="M523" s="240"/>
      <c r="N523" s="241"/>
      <c r="O523" s="241"/>
      <c r="P523" s="241"/>
      <c r="Q523" s="241"/>
      <c r="R523" s="241"/>
      <c r="S523" s="241"/>
      <c r="T523" s="242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3" t="s">
        <v>208</v>
      </c>
      <c r="AU523" s="243" t="s">
        <v>81</v>
      </c>
      <c r="AV523" s="13" t="s">
        <v>79</v>
      </c>
      <c r="AW523" s="13" t="s">
        <v>33</v>
      </c>
      <c r="AX523" s="13" t="s">
        <v>72</v>
      </c>
      <c r="AY523" s="243" t="s">
        <v>196</v>
      </c>
    </row>
    <row r="524" s="14" customFormat="1">
      <c r="A524" s="14"/>
      <c r="B524" s="244"/>
      <c r="C524" s="245"/>
      <c r="D524" s="235" t="s">
        <v>208</v>
      </c>
      <c r="E524" s="246" t="s">
        <v>19</v>
      </c>
      <c r="F524" s="247" t="s">
        <v>3350</v>
      </c>
      <c r="G524" s="245"/>
      <c r="H524" s="248">
        <v>21.699999999999999</v>
      </c>
      <c r="I524" s="249"/>
      <c r="J524" s="245"/>
      <c r="K524" s="245"/>
      <c r="L524" s="250"/>
      <c r="M524" s="251"/>
      <c r="N524" s="252"/>
      <c r="O524" s="252"/>
      <c r="P524" s="252"/>
      <c r="Q524" s="252"/>
      <c r="R524" s="252"/>
      <c r="S524" s="252"/>
      <c r="T524" s="253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4" t="s">
        <v>208</v>
      </c>
      <c r="AU524" s="254" t="s">
        <v>81</v>
      </c>
      <c r="AV524" s="14" t="s">
        <v>81</v>
      </c>
      <c r="AW524" s="14" t="s">
        <v>33</v>
      </c>
      <c r="AX524" s="14" t="s">
        <v>72</v>
      </c>
      <c r="AY524" s="254" t="s">
        <v>196</v>
      </c>
    </row>
    <row r="525" s="13" customFormat="1">
      <c r="A525" s="13"/>
      <c r="B525" s="233"/>
      <c r="C525" s="234"/>
      <c r="D525" s="235" t="s">
        <v>208</v>
      </c>
      <c r="E525" s="236" t="s">
        <v>19</v>
      </c>
      <c r="F525" s="237" t="s">
        <v>401</v>
      </c>
      <c r="G525" s="234"/>
      <c r="H525" s="236" t="s">
        <v>19</v>
      </c>
      <c r="I525" s="238"/>
      <c r="J525" s="234"/>
      <c r="K525" s="234"/>
      <c r="L525" s="239"/>
      <c r="M525" s="240"/>
      <c r="N525" s="241"/>
      <c r="O525" s="241"/>
      <c r="P525" s="241"/>
      <c r="Q525" s="241"/>
      <c r="R525" s="241"/>
      <c r="S525" s="241"/>
      <c r="T525" s="24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43" t="s">
        <v>208</v>
      </c>
      <c r="AU525" s="243" t="s">
        <v>81</v>
      </c>
      <c r="AV525" s="13" t="s">
        <v>79</v>
      </c>
      <c r="AW525" s="13" t="s">
        <v>33</v>
      </c>
      <c r="AX525" s="13" t="s">
        <v>72</v>
      </c>
      <c r="AY525" s="243" t="s">
        <v>196</v>
      </c>
    </row>
    <row r="526" s="13" customFormat="1">
      <c r="A526" s="13"/>
      <c r="B526" s="233"/>
      <c r="C526" s="234"/>
      <c r="D526" s="235" t="s">
        <v>208</v>
      </c>
      <c r="E526" s="236" t="s">
        <v>19</v>
      </c>
      <c r="F526" s="237" t="s">
        <v>3351</v>
      </c>
      <c r="G526" s="234"/>
      <c r="H526" s="236" t="s">
        <v>19</v>
      </c>
      <c r="I526" s="238"/>
      <c r="J526" s="234"/>
      <c r="K526" s="234"/>
      <c r="L526" s="239"/>
      <c r="M526" s="240"/>
      <c r="N526" s="241"/>
      <c r="O526" s="241"/>
      <c r="P526" s="241"/>
      <c r="Q526" s="241"/>
      <c r="R526" s="241"/>
      <c r="S526" s="241"/>
      <c r="T526" s="242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43" t="s">
        <v>208</v>
      </c>
      <c r="AU526" s="243" t="s">
        <v>81</v>
      </c>
      <c r="AV526" s="13" t="s">
        <v>79</v>
      </c>
      <c r="AW526" s="13" t="s">
        <v>33</v>
      </c>
      <c r="AX526" s="13" t="s">
        <v>72</v>
      </c>
      <c r="AY526" s="243" t="s">
        <v>196</v>
      </c>
    </row>
    <row r="527" s="13" customFormat="1">
      <c r="A527" s="13"/>
      <c r="B527" s="233"/>
      <c r="C527" s="234"/>
      <c r="D527" s="235" t="s">
        <v>208</v>
      </c>
      <c r="E527" s="236" t="s">
        <v>19</v>
      </c>
      <c r="F527" s="237" t="s">
        <v>3352</v>
      </c>
      <c r="G527" s="234"/>
      <c r="H527" s="236" t="s">
        <v>19</v>
      </c>
      <c r="I527" s="238"/>
      <c r="J527" s="234"/>
      <c r="K527" s="234"/>
      <c r="L527" s="239"/>
      <c r="M527" s="240"/>
      <c r="N527" s="241"/>
      <c r="O527" s="241"/>
      <c r="P527" s="241"/>
      <c r="Q527" s="241"/>
      <c r="R527" s="241"/>
      <c r="S527" s="241"/>
      <c r="T527" s="24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43" t="s">
        <v>208</v>
      </c>
      <c r="AU527" s="243" t="s">
        <v>81</v>
      </c>
      <c r="AV527" s="13" t="s">
        <v>79</v>
      </c>
      <c r="AW527" s="13" t="s">
        <v>33</v>
      </c>
      <c r="AX527" s="13" t="s">
        <v>72</v>
      </c>
      <c r="AY527" s="243" t="s">
        <v>196</v>
      </c>
    </row>
    <row r="528" s="13" customFormat="1">
      <c r="A528" s="13"/>
      <c r="B528" s="233"/>
      <c r="C528" s="234"/>
      <c r="D528" s="235" t="s">
        <v>208</v>
      </c>
      <c r="E528" s="236" t="s">
        <v>19</v>
      </c>
      <c r="F528" s="237" t="s">
        <v>401</v>
      </c>
      <c r="G528" s="234"/>
      <c r="H528" s="236" t="s">
        <v>19</v>
      </c>
      <c r="I528" s="238"/>
      <c r="J528" s="234"/>
      <c r="K528" s="234"/>
      <c r="L528" s="239"/>
      <c r="M528" s="240"/>
      <c r="N528" s="241"/>
      <c r="O528" s="241"/>
      <c r="P528" s="241"/>
      <c r="Q528" s="241"/>
      <c r="R528" s="241"/>
      <c r="S528" s="241"/>
      <c r="T528" s="242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43" t="s">
        <v>208</v>
      </c>
      <c r="AU528" s="243" t="s">
        <v>81</v>
      </c>
      <c r="AV528" s="13" t="s">
        <v>79</v>
      </c>
      <c r="AW528" s="13" t="s">
        <v>33</v>
      </c>
      <c r="AX528" s="13" t="s">
        <v>72</v>
      </c>
      <c r="AY528" s="243" t="s">
        <v>196</v>
      </c>
    </row>
    <row r="529" s="14" customFormat="1">
      <c r="A529" s="14"/>
      <c r="B529" s="244"/>
      <c r="C529" s="245"/>
      <c r="D529" s="235" t="s">
        <v>208</v>
      </c>
      <c r="E529" s="246" t="s">
        <v>19</v>
      </c>
      <c r="F529" s="247" t="s">
        <v>1680</v>
      </c>
      <c r="G529" s="245"/>
      <c r="H529" s="248">
        <v>89</v>
      </c>
      <c r="I529" s="249"/>
      <c r="J529" s="245"/>
      <c r="K529" s="245"/>
      <c r="L529" s="250"/>
      <c r="M529" s="251"/>
      <c r="N529" s="252"/>
      <c r="O529" s="252"/>
      <c r="P529" s="252"/>
      <c r="Q529" s="252"/>
      <c r="R529" s="252"/>
      <c r="S529" s="252"/>
      <c r="T529" s="253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54" t="s">
        <v>208</v>
      </c>
      <c r="AU529" s="254" t="s">
        <v>81</v>
      </c>
      <c r="AV529" s="14" t="s">
        <v>81</v>
      </c>
      <c r="AW529" s="14" t="s">
        <v>33</v>
      </c>
      <c r="AX529" s="14" t="s">
        <v>72</v>
      </c>
      <c r="AY529" s="254" t="s">
        <v>196</v>
      </c>
    </row>
    <row r="530" s="16" customFormat="1">
      <c r="A530" s="16"/>
      <c r="B530" s="266"/>
      <c r="C530" s="267"/>
      <c r="D530" s="235" t="s">
        <v>208</v>
      </c>
      <c r="E530" s="268" t="s">
        <v>19</v>
      </c>
      <c r="F530" s="269" t="s">
        <v>269</v>
      </c>
      <c r="G530" s="267"/>
      <c r="H530" s="270">
        <v>202.19999999999999</v>
      </c>
      <c r="I530" s="271"/>
      <c r="J530" s="267"/>
      <c r="K530" s="267"/>
      <c r="L530" s="272"/>
      <c r="M530" s="273"/>
      <c r="N530" s="274"/>
      <c r="O530" s="274"/>
      <c r="P530" s="274"/>
      <c r="Q530" s="274"/>
      <c r="R530" s="274"/>
      <c r="S530" s="274"/>
      <c r="T530" s="275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T530" s="276" t="s">
        <v>208</v>
      </c>
      <c r="AU530" s="276" t="s">
        <v>81</v>
      </c>
      <c r="AV530" s="16" t="s">
        <v>226</v>
      </c>
      <c r="AW530" s="16" t="s">
        <v>33</v>
      </c>
      <c r="AX530" s="16" t="s">
        <v>72</v>
      </c>
      <c r="AY530" s="276" t="s">
        <v>196</v>
      </c>
    </row>
    <row r="531" s="15" customFormat="1">
      <c r="A531" s="15"/>
      <c r="B531" s="255"/>
      <c r="C531" s="256"/>
      <c r="D531" s="235" t="s">
        <v>208</v>
      </c>
      <c r="E531" s="257" t="s">
        <v>19</v>
      </c>
      <c r="F531" s="258" t="s">
        <v>3408</v>
      </c>
      <c r="G531" s="256"/>
      <c r="H531" s="259">
        <v>423.59999999999997</v>
      </c>
      <c r="I531" s="260"/>
      <c r="J531" s="256"/>
      <c r="K531" s="256"/>
      <c r="L531" s="261"/>
      <c r="M531" s="262"/>
      <c r="N531" s="263"/>
      <c r="O531" s="263"/>
      <c r="P531" s="263"/>
      <c r="Q531" s="263"/>
      <c r="R531" s="263"/>
      <c r="S531" s="263"/>
      <c r="T531" s="264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65" t="s">
        <v>208</v>
      </c>
      <c r="AU531" s="265" t="s">
        <v>81</v>
      </c>
      <c r="AV531" s="15" t="s">
        <v>204</v>
      </c>
      <c r="AW531" s="15" t="s">
        <v>33</v>
      </c>
      <c r="AX531" s="15" t="s">
        <v>72</v>
      </c>
      <c r="AY531" s="265" t="s">
        <v>196</v>
      </c>
    </row>
    <row r="532" s="13" customFormat="1">
      <c r="A532" s="13"/>
      <c r="B532" s="233"/>
      <c r="C532" s="234"/>
      <c r="D532" s="235" t="s">
        <v>208</v>
      </c>
      <c r="E532" s="236" t="s">
        <v>19</v>
      </c>
      <c r="F532" s="237" t="s">
        <v>3409</v>
      </c>
      <c r="G532" s="234"/>
      <c r="H532" s="236" t="s">
        <v>19</v>
      </c>
      <c r="I532" s="238"/>
      <c r="J532" s="234"/>
      <c r="K532" s="234"/>
      <c r="L532" s="239"/>
      <c r="M532" s="240"/>
      <c r="N532" s="241"/>
      <c r="O532" s="241"/>
      <c r="P532" s="241"/>
      <c r="Q532" s="241"/>
      <c r="R532" s="241"/>
      <c r="S532" s="241"/>
      <c r="T532" s="242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3" t="s">
        <v>208</v>
      </c>
      <c r="AU532" s="243" t="s">
        <v>81</v>
      </c>
      <c r="AV532" s="13" t="s">
        <v>79</v>
      </c>
      <c r="AW532" s="13" t="s">
        <v>33</v>
      </c>
      <c r="AX532" s="13" t="s">
        <v>72</v>
      </c>
      <c r="AY532" s="243" t="s">
        <v>196</v>
      </c>
    </row>
    <row r="533" s="13" customFormat="1">
      <c r="A533" s="13"/>
      <c r="B533" s="233"/>
      <c r="C533" s="234"/>
      <c r="D533" s="235" t="s">
        <v>208</v>
      </c>
      <c r="E533" s="236" t="s">
        <v>19</v>
      </c>
      <c r="F533" s="237" t="s">
        <v>3410</v>
      </c>
      <c r="G533" s="234"/>
      <c r="H533" s="236" t="s">
        <v>19</v>
      </c>
      <c r="I533" s="238"/>
      <c r="J533" s="234"/>
      <c r="K533" s="234"/>
      <c r="L533" s="239"/>
      <c r="M533" s="240"/>
      <c r="N533" s="241"/>
      <c r="O533" s="241"/>
      <c r="P533" s="241"/>
      <c r="Q533" s="241"/>
      <c r="R533" s="241"/>
      <c r="S533" s="241"/>
      <c r="T533" s="24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3" t="s">
        <v>208</v>
      </c>
      <c r="AU533" s="243" t="s">
        <v>81</v>
      </c>
      <c r="AV533" s="13" t="s">
        <v>79</v>
      </c>
      <c r="AW533" s="13" t="s">
        <v>33</v>
      </c>
      <c r="AX533" s="13" t="s">
        <v>72</v>
      </c>
      <c r="AY533" s="243" t="s">
        <v>196</v>
      </c>
    </row>
    <row r="534" s="13" customFormat="1">
      <c r="A534" s="13"/>
      <c r="B534" s="233"/>
      <c r="C534" s="234"/>
      <c r="D534" s="235" t="s">
        <v>208</v>
      </c>
      <c r="E534" s="236" t="s">
        <v>19</v>
      </c>
      <c r="F534" s="237" t="s">
        <v>3411</v>
      </c>
      <c r="G534" s="234"/>
      <c r="H534" s="236" t="s">
        <v>19</v>
      </c>
      <c r="I534" s="238"/>
      <c r="J534" s="234"/>
      <c r="K534" s="234"/>
      <c r="L534" s="239"/>
      <c r="M534" s="240"/>
      <c r="N534" s="241"/>
      <c r="O534" s="241"/>
      <c r="P534" s="241"/>
      <c r="Q534" s="241"/>
      <c r="R534" s="241"/>
      <c r="S534" s="241"/>
      <c r="T534" s="24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43" t="s">
        <v>208</v>
      </c>
      <c r="AU534" s="243" t="s">
        <v>81</v>
      </c>
      <c r="AV534" s="13" t="s">
        <v>79</v>
      </c>
      <c r="AW534" s="13" t="s">
        <v>33</v>
      </c>
      <c r="AX534" s="13" t="s">
        <v>72</v>
      </c>
      <c r="AY534" s="243" t="s">
        <v>196</v>
      </c>
    </row>
    <row r="535" s="14" customFormat="1">
      <c r="A535" s="14"/>
      <c r="B535" s="244"/>
      <c r="C535" s="245"/>
      <c r="D535" s="235" t="s">
        <v>208</v>
      </c>
      <c r="E535" s="246" t="s">
        <v>19</v>
      </c>
      <c r="F535" s="247" t="s">
        <v>3412</v>
      </c>
      <c r="G535" s="245"/>
      <c r="H535" s="248">
        <v>84.719999999999999</v>
      </c>
      <c r="I535" s="249"/>
      <c r="J535" s="245"/>
      <c r="K535" s="245"/>
      <c r="L535" s="250"/>
      <c r="M535" s="251"/>
      <c r="N535" s="252"/>
      <c r="O535" s="252"/>
      <c r="P535" s="252"/>
      <c r="Q535" s="252"/>
      <c r="R535" s="252"/>
      <c r="S535" s="252"/>
      <c r="T535" s="253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T535" s="254" t="s">
        <v>208</v>
      </c>
      <c r="AU535" s="254" t="s">
        <v>81</v>
      </c>
      <c r="AV535" s="14" t="s">
        <v>81</v>
      </c>
      <c r="AW535" s="14" t="s">
        <v>33</v>
      </c>
      <c r="AX535" s="14" t="s">
        <v>72</v>
      </c>
      <c r="AY535" s="254" t="s">
        <v>196</v>
      </c>
    </row>
    <row r="536" s="16" customFormat="1">
      <c r="A536" s="16"/>
      <c r="B536" s="266"/>
      <c r="C536" s="267"/>
      <c r="D536" s="235" t="s">
        <v>208</v>
      </c>
      <c r="E536" s="268" t="s">
        <v>19</v>
      </c>
      <c r="F536" s="269" t="s">
        <v>917</v>
      </c>
      <c r="G536" s="267"/>
      <c r="H536" s="270">
        <v>84.719999999999999</v>
      </c>
      <c r="I536" s="271"/>
      <c r="J536" s="267"/>
      <c r="K536" s="267"/>
      <c r="L536" s="272"/>
      <c r="M536" s="273"/>
      <c r="N536" s="274"/>
      <c r="O536" s="274"/>
      <c r="P536" s="274"/>
      <c r="Q536" s="274"/>
      <c r="R536" s="274"/>
      <c r="S536" s="274"/>
      <c r="T536" s="275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T536" s="276" t="s">
        <v>208</v>
      </c>
      <c r="AU536" s="276" t="s">
        <v>81</v>
      </c>
      <c r="AV536" s="16" t="s">
        <v>226</v>
      </c>
      <c r="AW536" s="16" t="s">
        <v>33</v>
      </c>
      <c r="AX536" s="16" t="s">
        <v>79</v>
      </c>
      <c r="AY536" s="276" t="s">
        <v>196</v>
      </c>
    </row>
    <row r="537" s="14" customFormat="1">
      <c r="A537" s="14"/>
      <c r="B537" s="244"/>
      <c r="C537" s="245"/>
      <c r="D537" s="235" t="s">
        <v>208</v>
      </c>
      <c r="E537" s="245"/>
      <c r="F537" s="247" t="s">
        <v>3417</v>
      </c>
      <c r="G537" s="245"/>
      <c r="H537" s="248">
        <v>847.20000000000005</v>
      </c>
      <c r="I537" s="249"/>
      <c r="J537" s="245"/>
      <c r="K537" s="245"/>
      <c r="L537" s="250"/>
      <c r="M537" s="251"/>
      <c r="N537" s="252"/>
      <c r="O537" s="252"/>
      <c r="P537" s="252"/>
      <c r="Q537" s="252"/>
      <c r="R537" s="252"/>
      <c r="S537" s="252"/>
      <c r="T537" s="253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4" t="s">
        <v>208</v>
      </c>
      <c r="AU537" s="254" t="s">
        <v>81</v>
      </c>
      <c r="AV537" s="14" t="s">
        <v>81</v>
      </c>
      <c r="AW537" s="14" t="s">
        <v>4</v>
      </c>
      <c r="AX537" s="14" t="s">
        <v>79</v>
      </c>
      <c r="AY537" s="254" t="s">
        <v>196</v>
      </c>
    </row>
    <row r="538" s="12" customFormat="1" ht="22.8" customHeight="1">
      <c r="A538" s="12"/>
      <c r="B538" s="199"/>
      <c r="C538" s="200"/>
      <c r="D538" s="201" t="s">
        <v>71</v>
      </c>
      <c r="E538" s="213" t="s">
        <v>796</v>
      </c>
      <c r="F538" s="213" t="s">
        <v>797</v>
      </c>
      <c r="G538" s="200"/>
      <c r="H538" s="200"/>
      <c r="I538" s="203"/>
      <c r="J538" s="214">
        <f>BK538</f>
        <v>0</v>
      </c>
      <c r="K538" s="200"/>
      <c r="L538" s="205"/>
      <c r="M538" s="206"/>
      <c r="N538" s="207"/>
      <c r="O538" s="207"/>
      <c r="P538" s="208">
        <f>SUM(P539:P540)</f>
        <v>0</v>
      </c>
      <c r="Q538" s="207"/>
      <c r="R538" s="208">
        <f>SUM(R539:R540)</f>
        <v>0</v>
      </c>
      <c r="S538" s="207"/>
      <c r="T538" s="209">
        <f>SUM(T539:T540)</f>
        <v>0</v>
      </c>
      <c r="U538" s="12"/>
      <c r="V538" s="12"/>
      <c r="W538" s="12"/>
      <c r="X538" s="12"/>
      <c r="Y538" s="12"/>
      <c r="Z538" s="12"/>
      <c r="AA538" s="12"/>
      <c r="AB538" s="12"/>
      <c r="AC538" s="12"/>
      <c r="AD538" s="12"/>
      <c r="AE538" s="12"/>
      <c r="AR538" s="210" t="s">
        <v>79</v>
      </c>
      <c r="AT538" s="211" t="s">
        <v>71</v>
      </c>
      <c r="AU538" s="211" t="s">
        <v>79</v>
      </c>
      <c r="AY538" s="210" t="s">
        <v>196</v>
      </c>
      <c r="BK538" s="212">
        <f>SUM(BK539:BK540)</f>
        <v>0</v>
      </c>
    </row>
    <row r="539" s="2" customFormat="1" ht="24.15" customHeight="1">
      <c r="A539" s="41"/>
      <c r="B539" s="42"/>
      <c r="C539" s="215" t="s">
        <v>308</v>
      </c>
      <c r="D539" s="215" t="s">
        <v>199</v>
      </c>
      <c r="E539" s="216" t="s">
        <v>1073</v>
      </c>
      <c r="F539" s="217" t="s">
        <v>1074</v>
      </c>
      <c r="G539" s="218" t="s">
        <v>317</v>
      </c>
      <c r="H539" s="219">
        <v>111.331</v>
      </c>
      <c r="I539" s="220"/>
      <c r="J539" s="221">
        <f>ROUND(I539*H539,2)</f>
        <v>0</v>
      </c>
      <c r="K539" s="217" t="s">
        <v>203</v>
      </c>
      <c r="L539" s="47"/>
      <c r="M539" s="222" t="s">
        <v>19</v>
      </c>
      <c r="N539" s="223" t="s">
        <v>43</v>
      </c>
      <c r="O539" s="87"/>
      <c r="P539" s="224">
        <f>O539*H539</f>
        <v>0</v>
      </c>
      <c r="Q539" s="224">
        <v>0</v>
      </c>
      <c r="R539" s="224">
        <f>Q539*H539</f>
        <v>0</v>
      </c>
      <c r="S539" s="224">
        <v>0</v>
      </c>
      <c r="T539" s="225">
        <f>S539*H539</f>
        <v>0</v>
      </c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R539" s="226" t="s">
        <v>204</v>
      </c>
      <c r="AT539" s="226" t="s">
        <v>199</v>
      </c>
      <c r="AU539" s="226" t="s">
        <v>81</v>
      </c>
      <c r="AY539" s="20" t="s">
        <v>196</v>
      </c>
      <c r="BE539" s="227">
        <f>IF(N539="základní",J539,0)</f>
        <v>0</v>
      </c>
      <c r="BF539" s="227">
        <f>IF(N539="snížená",J539,0)</f>
        <v>0</v>
      </c>
      <c r="BG539" s="227">
        <f>IF(N539="zákl. přenesená",J539,0)</f>
        <v>0</v>
      </c>
      <c r="BH539" s="227">
        <f>IF(N539="sníž. přenesená",J539,0)</f>
        <v>0</v>
      </c>
      <c r="BI539" s="227">
        <f>IF(N539="nulová",J539,0)</f>
        <v>0</v>
      </c>
      <c r="BJ539" s="20" t="s">
        <v>79</v>
      </c>
      <c r="BK539" s="227">
        <f>ROUND(I539*H539,2)</f>
        <v>0</v>
      </c>
      <c r="BL539" s="20" t="s">
        <v>204</v>
      </c>
      <c r="BM539" s="226" t="s">
        <v>3418</v>
      </c>
    </row>
    <row r="540" s="2" customFormat="1">
      <c r="A540" s="41"/>
      <c r="B540" s="42"/>
      <c r="C540" s="43"/>
      <c r="D540" s="228" t="s">
        <v>206</v>
      </c>
      <c r="E540" s="43"/>
      <c r="F540" s="229" t="s">
        <v>1076</v>
      </c>
      <c r="G540" s="43"/>
      <c r="H540" s="43"/>
      <c r="I540" s="230"/>
      <c r="J540" s="43"/>
      <c r="K540" s="43"/>
      <c r="L540" s="47"/>
      <c r="M540" s="290"/>
      <c r="N540" s="291"/>
      <c r="O540" s="292"/>
      <c r="P540" s="292"/>
      <c r="Q540" s="292"/>
      <c r="R540" s="292"/>
      <c r="S540" s="292"/>
      <c r="T540" s="293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T540" s="20" t="s">
        <v>206</v>
      </c>
      <c r="AU540" s="20" t="s">
        <v>81</v>
      </c>
    </row>
    <row r="541" s="2" customFormat="1" ht="6.96" customHeight="1">
      <c r="A541" s="41"/>
      <c r="B541" s="62"/>
      <c r="C541" s="63"/>
      <c r="D541" s="63"/>
      <c r="E541" s="63"/>
      <c r="F541" s="63"/>
      <c r="G541" s="63"/>
      <c r="H541" s="63"/>
      <c r="I541" s="63"/>
      <c r="J541" s="63"/>
      <c r="K541" s="63"/>
      <c r="L541" s="47"/>
      <c r="M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</row>
  </sheetData>
  <sheetProtection sheet="1" autoFilter="0" formatColumns="0" formatRows="0" objects="1" scenarios="1" spinCount="100000" saltValue="8pbxlW8a9br4nN1uGzL2xbYpXR98db7xwo/094UZ7Wa5Dtg/cOi37i7+WMnUkmha5G5lEcGe4u1ve0ZirZ5VKg==" hashValue="fOyuejMJRFXwWwEHeaBEDiSjmmiG/531+iNhRyVmkr+jmIxQhBAc4714yk3MbiLm4Pu0aiwD9DRp0cQqTpydkA==" algorithmName="SHA-512" password="CC35"/>
  <autoFilter ref="C87:K54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3_02/181111111"/>
    <hyperlink ref="F127" r:id="rId2" display="https://podminky.urs.cz/item/CS_URS_2023_02/183111112"/>
    <hyperlink ref="F157" r:id="rId3" display="https://podminky.urs.cz/item/CS_URS_2023_02/183111113"/>
    <hyperlink ref="F183" r:id="rId4" display="https://podminky.urs.cz/item/CS_URS_2023_02/183211312"/>
    <hyperlink ref="F235" r:id="rId5" display="https://podminky.urs.cz/item/CS_URS_2023_02/183211313"/>
    <hyperlink ref="F287" r:id="rId6" display="https://podminky.urs.cz/item/CS_URS_2023_02/183403111"/>
    <hyperlink ref="F306" r:id="rId7" display="https://podminky.urs.cz/item/CS_URS_2023_02/183403153"/>
    <hyperlink ref="F325" r:id="rId8" display="https://podminky.urs.cz/item/CS_URS_2023_02/184911151"/>
    <hyperlink ref="F349" r:id="rId9" display="https://podminky.urs.cz/item/CS_URS_2023_02/185804111"/>
    <hyperlink ref="F384" r:id="rId10" display="https://podminky.urs.cz/item/CS_URS_2023_02/185804211"/>
    <hyperlink ref="F540" r:id="rId11" display="https://podminky.urs.cz/item/CS_URS_2023_02/9982314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2"/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164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166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3419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6. 11. 2023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19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27</v>
      </c>
      <c r="F15" s="41"/>
      <c r="G15" s="41"/>
      <c r="H15" s="41"/>
      <c r="I15" s="145" t="s">
        <v>28</v>
      </c>
      <c r="J15" s="136" t="s">
        <v>19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29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28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31</v>
      </c>
      <c r="E20" s="41"/>
      <c r="F20" s="41"/>
      <c r="G20" s="41"/>
      <c r="H20" s="41"/>
      <c r="I20" s="145" t="s">
        <v>26</v>
      </c>
      <c r="J20" s="136" t="s">
        <v>19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32</v>
      </c>
      <c r="F21" s="41"/>
      <c r="G21" s="41"/>
      <c r="H21" s="41"/>
      <c r="I21" s="145" t="s">
        <v>28</v>
      </c>
      <c r="J21" s="136" t="s">
        <v>19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34</v>
      </c>
      <c r="E23" s="41"/>
      <c r="F23" s="41"/>
      <c r="G23" s="41"/>
      <c r="H23" s="41"/>
      <c r="I23" s="145" t="s">
        <v>26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35</v>
      </c>
      <c r="F24" s="41"/>
      <c r="G24" s="41"/>
      <c r="H24" s="41"/>
      <c r="I24" s="145" t="s">
        <v>28</v>
      </c>
      <c r="J24" s="136" t="s">
        <v>19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36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50"/>
      <c r="B27" s="151"/>
      <c r="C27" s="150"/>
      <c r="D27" s="150"/>
      <c r="E27" s="152" t="s">
        <v>170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38</v>
      </c>
      <c r="E30" s="41"/>
      <c r="F30" s="41"/>
      <c r="G30" s="41"/>
      <c r="H30" s="41"/>
      <c r="I30" s="41"/>
      <c r="J30" s="156">
        <f>ROUND(J84,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40</v>
      </c>
      <c r="G32" s="41"/>
      <c r="H32" s="41"/>
      <c r="I32" s="157" t="s">
        <v>39</v>
      </c>
      <c r="J32" s="157" t="s">
        <v>41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42</v>
      </c>
      <c r="E33" s="145" t="s">
        <v>43</v>
      </c>
      <c r="F33" s="159">
        <f>ROUND((SUM(BE84:BE122)),  2)</f>
        <v>0</v>
      </c>
      <c r="G33" s="41"/>
      <c r="H33" s="41"/>
      <c r="I33" s="160">
        <v>0.20999999999999999</v>
      </c>
      <c r="J33" s="159">
        <f>ROUND(((SUM(BE84:BE122))*I33),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44</v>
      </c>
      <c r="F34" s="159">
        <f>ROUND((SUM(BF84:BF122)),  2)</f>
        <v>0</v>
      </c>
      <c r="G34" s="41"/>
      <c r="H34" s="41"/>
      <c r="I34" s="160">
        <v>0.14999999999999999</v>
      </c>
      <c r="J34" s="159">
        <f>ROUND(((SUM(BF84:BF122))*I34),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45</v>
      </c>
      <c r="F35" s="159">
        <f>ROUND((SUM(BG84:BG122)),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46</v>
      </c>
      <c r="F36" s="159">
        <f>ROUND((SUM(BH84:BH122)),  2)</f>
        <v>0</v>
      </c>
      <c r="G36" s="41"/>
      <c r="H36" s="41"/>
      <c r="I36" s="160">
        <v>0.14999999999999999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47</v>
      </c>
      <c r="F37" s="159">
        <f>ROUND((SUM(BI84:BI122)),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48</v>
      </c>
      <c r="E39" s="163"/>
      <c r="F39" s="163"/>
      <c r="G39" s="164" t="s">
        <v>49</v>
      </c>
      <c r="H39" s="165" t="s">
        <v>50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171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Vědomice - Úprava ulice Na Zavadilce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2023-065-05 - VRN - vedlejší rozpočtové náklady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k.ú. Vědomice </v>
      </c>
      <c r="G52" s="43"/>
      <c r="H52" s="43"/>
      <c r="I52" s="35" t="s">
        <v>23</v>
      </c>
      <c r="J52" s="75" t="str">
        <f>IF(J12="","",J12)</f>
        <v>6. 11. 2023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40.05" customHeight="1">
      <c r="A54" s="41"/>
      <c r="B54" s="42"/>
      <c r="C54" s="35" t="s">
        <v>25</v>
      </c>
      <c r="D54" s="43"/>
      <c r="E54" s="43"/>
      <c r="F54" s="30" t="str">
        <f>E15</f>
        <v>Obec Vědomice, Na Průhonu 270, Roudnice nad Labem</v>
      </c>
      <c r="G54" s="43"/>
      <c r="H54" s="43"/>
      <c r="I54" s="35" t="s">
        <v>31</v>
      </c>
      <c r="J54" s="39" t="str">
        <f>E21</f>
        <v>Ing. arch. Pavel Šulc Ph.D.Krásného 351/8, Praha 6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Ing. Dana Mlejnková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172</v>
      </c>
      <c r="D57" s="174"/>
      <c r="E57" s="174"/>
      <c r="F57" s="174"/>
      <c r="G57" s="174"/>
      <c r="H57" s="174"/>
      <c r="I57" s="174"/>
      <c r="J57" s="175" t="s">
        <v>173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70</v>
      </c>
      <c r="D59" s="43"/>
      <c r="E59" s="43"/>
      <c r="F59" s="43"/>
      <c r="G59" s="43"/>
      <c r="H59" s="43"/>
      <c r="I59" s="43"/>
      <c r="J59" s="105">
        <f>J84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174</v>
      </c>
    </row>
    <row r="60" s="9" customFormat="1" ht="24.96" customHeight="1">
      <c r="A60" s="9"/>
      <c r="B60" s="177"/>
      <c r="C60" s="178"/>
      <c r="D60" s="179" t="s">
        <v>3420</v>
      </c>
      <c r="E60" s="180"/>
      <c r="F60" s="180"/>
      <c r="G60" s="180"/>
      <c r="H60" s="180"/>
      <c r="I60" s="180"/>
      <c r="J60" s="181">
        <f>J85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3421</v>
      </c>
      <c r="E61" s="185"/>
      <c r="F61" s="185"/>
      <c r="G61" s="185"/>
      <c r="H61" s="185"/>
      <c r="I61" s="185"/>
      <c r="J61" s="186">
        <f>J86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9.92" customHeight="1">
      <c r="A62" s="10"/>
      <c r="B62" s="183"/>
      <c r="C62" s="128"/>
      <c r="D62" s="184" t="s">
        <v>3422</v>
      </c>
      <c r="E62" s="185"/>
      <c r="F62" s="185"/>
      <c r="G62" s="185"/>
      <c r="H62" s="185"/>
      <c r="I62" s="185"/>
      <c r="J62" s="186">
        <f>J100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9.92" customHeight="1">
      <c r="A63" s="10"/>
      <c r="B63" s="183"/>
      <c r="C63" s="128"/>
      <c r="D63" s="184" t="s">
        <v>3423</v>
      </c>
      <c r="E63" s="185"/>
      <c r="F63" s="185"/>
      <c r="G63" s="185"/>
      <c r="H63" s="185"/>
      <c r="I63" s="185"/>
      <c r="J63" s="186">
        <f>J109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3"/>
      <c r="C64" s="128"/>
      <c r="D64" s="184" t="s">
        <v>3424</v>
      </c>
      <c r="E64" s="185"/>
      <c r="F64" s="185"/>
      <c r="G64" s="185"/>
      <c r="H64" s="185"/>
      <c r="I64" s="185"/>
      <c r="J64" s="186">
        <f>J120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1"/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147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6.96" customHeight="1">
      <c r="A66" s="41"/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14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70" s="2" customFormat="1" ht="6.96" customHeight="1">
      <c r="A70" s="41"/>
      <c r="B70" s="64"/>
      <c r="C70" s="65"/>
      <c r="D70" s="65"/>
      <c r="E70" s="65"/>
      <c r="F70" s="65"/>
      <c r="G70" s="65"/>
      <c r="H70" s="65"/>
      <c r="I70" s="65"/>
      <c r="J70" s="65"/>
      <c r="K70" s="65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24.96" customHeight="1">
      <c r="A71" s="41"/>
      <c r="B71" s="42"/>
      <c r="C71" s="26" t="s">
        <v>181</v>
      </c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16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3"/>
      <c r="D74" s="43"/>
      <c r="E74" s="172" t="str">
        <f>E7</f>
        <v>Vědomice - Úprava ulice Na Zavadilce</v>
      </c>
      <c r="F74" s="35"/>
      <c r="G74" s="35"/>
      <c r="H74" s="35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72" t="str">
        <f>E9</f>
        <v>2023-065-05 - VRN - vedlejší rozpočtové náklady</v>
      </c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21</v>
      </c>
      <c r="D78" s="43"/>
      <c r="E78" s="43"/>
      <c r="F78" s="30" t="str">
        <f>F12</f>
        <v xml:space="preserve">k.ú. Vědomice </v>
      </c>
      <c r="G78" s="43"/>
      <c r="H78" s="43"/>
      <c r="I78" s="35" t="s">
        <v>23</v>
      </c>
      <c r="J78" s="75" t="str">
        <f>IF(J12="","",J12)</f>
        <v>6. 11. 2023</v>
      </c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40.05" customHeight="1">
      <c r="A80" s="41"/>
      <c r="B80" s="42"/>
      <c r="C80" s="35" t="s">
        <v>25</v>
      </c>
      <c r="D80" s="43"/>
      <c r="E80" s="43"/>
      <c r="F80" s="30" t="str">
        <f>E15</f>
        <v>Obec Vědomice, Na Průhonu 270, Roudnice nad Labem</v>
      </c>
      <c r="G80" s="43"/>
      <c r="H80" s="43"/>
      <c r="I80" s="35" t="s">
        <v>31</v>
      </c>
      <c r="J80" s="39" t="str">
        <f>E21</f>
        <v>Ing. arch. Pavel Šulc Ph.D.Krásného 351/8, Praha 6</v>
      </c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29</v>
      </c>
      <c r="D81" s="43"/>
      <c r="E81" s="43"/>
      <c r="F81" s="30" t="str">
        <f>IF(E18="","",E18)</f>
        <v>Vyplň údaj</v>
      </c>
      <c r="G81" s="43"/>
      <c r="H81" s="43"/>
      <c r="I81" s="35" t="s">
        <v>34</v>
      </c>
      <c r="J81" s="39" t="str">
        <f>E24</f>
        <v>Ing. Dana Mlejnková</v>
      </c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0.32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1" customFormat="1" ht="29.28" customHeight="1">
      <c r="A83" s="188"/>
      <c r="B83" s="189"/>
      <c r="C83" s="190" t="s">
        <v>182</v>
      </c>
      <c r="D83" s="191" t="s">
        <v>57</v>
      </c>
      <c r="E83" s="191" t="s">
        <v>53</v>
      </c>
      <c r="F83" s="191" t="s">
        <v>54</v>
      </c>
      <c r="G83" s="191" t="s">
        <v>183</v>
      </c>
      <c r="H83" s="191" t="s">
        <v>184</v>
      </c>
      <c r="I83" s="191" t="s">
        <v>185</v>
      </c>
      <c r="J83" s="191" t="s">
        <v>173</v>
      </c>
      <c r="K83" s="192" t="s">
        <v>186</v>
      </c>
      <c r="L83" s="193"/>
      <c r="M83" s="95" t="s">
        <v>19</v>
      </c>
      <c r="N83" s="96" t="s">
        <v>42</v>
      </c>
      <c r="O83" s="96" t="s">
        <v>187</v>
      </c>
      <c r="P83" s="96" t="s">
        <v>188</v>
      </c>
      <c r="Q83" s="96" t="s">
        <v>189</v>
      </c>
      <c r="R83" s="96" t="s">
        <v>190</v>
      </c>
      <c r="S83" s="96" t="s">
        <v>191</v>
      </c>
      <c r="T83" s="97" t="s">
        <v>192</v>
      </c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</row>
    <row r="84" s="2" customFormat="1" ht="22.8" customHeight="1">
      <c r="A84" s="41"/>
      <c r="B84" s="42"/>
      <c r="C84" s="102" t="s">
        <v>193</v>
      </c>
      <c r="D84" s="43"/>
      <c r="E84" s="43"/>
      <c r="F84" s="43"/>
      <c r="G84" s="43"/>
      <c r="H84" s="43"/>
      <c r="I84" s="43"/>
      <c r="J84" s="194">
        <f>BK84</f>
        <v>0</v>
      </c>
      <c r="K84" s="43"/>
      <c r="L84" s="47"/>
      <c r="M84" s="98"/>
      <c r="N84" s="195"/>
      <c r="O84" s="99"/>
      <c r="P84" s="196">
        <f>P85</f>
        <v>0</v>
      </c>
      <c r="Q84" s="99"/>
      <c r="R84" s="196">
        <f>R85</f>
        <v>0</v>
      </c>
      <c r="S84" s="99"/>
      <c r="T84" s="197">
        <f>T85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T84" s="20" t="s">
        <v>71</v>
      </c>
      <c r="AU84" s="20" t="s">
        <v>174</v>
      </c>
      <c r="BK84" s="198">
        <f>BK85</f>
        <v>0</v>
      </c>
    </row>
    <row r="85" s="12" customFormat="1" ht="25.92" customHeight="1">
      <c r="A85" s="12"/>
      <c r="B85" s="199"/>
      <c r="C85" s="200"/>
      <c r="D85" s="201" t="s">
        <v>71</v>
      </c>
      <c r="E85" s="202" t="s">
        <v>3425</v>
      </c>
      <c r="F85" s="202" t="s">
        <v>3426</v>
      </c>
      <c r="G85" s="200"/>
      <c r="H85" s="200"/>
      <c r="I85" s="203"/>
      <c r="J85" s="204">
        <f>BK85</f>
        <v>0</v>
      </c>
      <c r="K85" s="200"/>
      <c r="L85" s="205"/>
      <c r="M85" s="206"/>
      <c r="N85" s="207"/>
      <c r="O85" s="207"/>
      <c r="P85" s="208">
        <f>P86+P100+P109+P120</f>
        <v>0</v>
      </c>
      <c r="Q85" s="207"/>
      <c r="R85" s="208">
        <f>R86+R100+R109+R120</f>
        <v>0</v>
      </c>
      <c r="S85" s="207"/>
      <c r="T85" s="209">
        <f>T86+T100+T109+T120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10" t="s">
        <v>241</v>
      </c>
      <c r="AT85" s="211" t="s">
        <v>71</v>
      </c>
      <c r="AU85" s="211" t="s">
        <v>72</v>
      </c>
      <c r="AY85" s="210" t="s">
        <v>196</v>
      </c>
      <c r="BK85" s="212">
        <f>BK86+BK100+BK109+BK120</f>
        <v>0</v>
      </c>
    </row>
    <row r="86" s="12" customFormat="1" ht="22.8" customHeight="1">
      <c r="A86" s="12"/>
      <c r="B86" s="199"/>
      <c r="C86" s="200"/>
      <c r="D86" s="201" t="s">
        <v>71</v>
      </c>
      <c r="E86" s="213" t="s">
        <v>3427</v>
      </c>
      <c r="F86" s="213" t="s">
        <v>3428</v>
      </c>
      <c r="G86" s="200"/>
      <c r="H86" s="200"/>
      <c r="I86" s="203"/>
      <c r="J86" s="214">
        <f>BK86</f>
        <v>0</v>
      </c>
      <c r="K86" s="200"/>
      <c r="L86" s="205"/>
      <c r="M86" s="206"/>
      <c r="N86" s="207"/>
      <c r="O86" s="207"/>
      <c r="P86" s="208">
        <f>SUM(P87:P99)</f>
        <v>0</v>
      </c>
      <c r="Q86" s="207"/>
      <c r="R86" s="208">
        <f>SUM(R87:R99)</f>
        <v>0</v>
      </c>
      <c r="S86" s="207"/>
      <c r="T86" s="209">
        <f>SUM(T87:T99)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10" t="s">
        <v>241</v>
      </c>
      <c r="AT86" s="211" t="s">
        <v>71</v>
      </c>
      <c r="AU86" s="211" t="s">
        <v>79</v>
      </c>
      <c r="AY86" s="210" t="s">
        <v>196</v>
      </c>
      <c r="BK86" s="212">
        <f>SUM(BK87:BK99)</f>
        <v>0</v>
      </c>
    </row>
    <row r="87" s="2" customFormat="1" ht="16.5" customHeight="1">
      <c r="A87" s="41"/>
      <c r="B87" s="42"/>
      <c r="C87" s="215" t="s">
        <v>79</v>
      </c>
      <c r="D87" s="215" t="s">
        <v>199</v>
      </c>
      <c r="E87" s="216" t="s">
        <v>3429</v>
      </c>
      <c r="F87" s="217" t="s">
        <v>3428</v>
      </c>
      <c r="G87" s="218" t="s">
        <v>847</v>
      </c>
      <c r="H87" s="219">
        <v>1</v>
      </c>
      <c r="I87" s="220"/>
      <c r="J87" s="221">
        <f>ROUND(I87*H87,2)</f>
        <v>0</v>
      </c>
      <c r="K87" s="217" t="s">
        <v>203</v>
      </c>
      <c r="L87" s="47"/>
      <c r="M87" s="222" t="s">
        <v>19</v>
      </c>
      <c r="N87" s="223" t="s">
        <v>43</v>
      </c>
      <c r="O87" s="87"/>
      <c r="P87" s="224">
        <f>O87*H87</f>
        <v>0</v>
      </c>
      <c r="Q87" s="224">
        <v>0</v>
      </c>
      <c r="R87" s="224">
        <f>Q87*H87</f>
        <v>0</v>
      </c>
      <c r="S87" s="224">
        <v>0</v>
      </c>
      <c r="T87" s="225">
        <f>S87*H87</f>
        <v>0</v>
      </c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R87" s="226" t="s">
        <v>3430</v>
      </c>
      <c r="AT87" s="226" t="s">
        <v>199</v>
      </c>
      <c r="AU87" s="226" t="s">
        <v>81</v>
      </c>
      <c r="AY87" s="20" t="s">
        <v>196</v>
      </c>
      <c r="BE87" s="227">
        <f>IF(N87="základní",J87,0)</f>
        <v>0</v>
      </c>
      <c r="BF87" s="227">
        <f>IF(N87="snížená",J87,0)</f>
        <v>0</v>
      </c>
      <c r="BG87" s="227">
        <f>IF(N87="zákl. přenesená",J87,0)</f>
        <v>0</v>
      </c>
      <c r="BH87" s="227">
        <f>IF(N87="sníž. přenesená",J87,0)</f>
        <v>0</v>
      </c>
      <c r="BI87" s="227">
        <f>IF(N87="nulová",J87,0)</f>
        <v>0</v>
      </c>
      <c r="BJ87" s="20" t="s">
        <v>79</v>
      </c>
      <c r="BK87" s="227">
        <f>ROUND(I87*H87,2)</f>
        <v>0</v>
      </c>
      <c r="BL87" s="20" t="s">
        <v>3430</v>
      </c>
      <c r="BM87" s="226" t="s">
        <v>3431</v>
      </c>
    </row>
    <row r="88" s="2" customFormat="1">
      <c r="A88" s="41"/>
      <c r="B88" s="42"/>
      <c r="C88" s="43"/>
      <c r="D88" s="228" t="s">
        <v>206</v>
      </c>
      <c r="E88" s="43"/>
      <c r="F88" s="229" t="s">
        <v>3432</v>
      </c>
      <c r="G88" s="43"/>
      <c r="H88" s="43"/>
      <c r="I88" s="230"/>
      <c r="J88" s="43"/>
      <c r="K88" s="43"/>
      <c r="L88" s="47"/>
      <c r="M88" s="231"/>
      <c r="N88" s="232"/>
      <c r="O88" s="87"/>
      <c r="P88" s="87"/>
      <c r="Q88" s="87"/>
      <c r="R88" s="87"/>
      <c r="S88" s="87"/>
      <c r="T88" s="88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206</v>
      </c>
      <c r="AU88" s="20" t="s">
        <v>81</v>
      </c>
    </row>
    <row r="89" s="2" customFormat="1" ht="16.5" customHeight="1">
      <c r="A89" s="41"/>
      <c r="B89" s="42"/>
      <c r="C89" s="215" t="s">
        <v>81</v>
      </c>
      <c r="D89" s="215" t="s">
        <v>199</v>
      </c>
      <c r="E89" s="216" t="s">
        <v>3433</v>
      </c>
      <c r="F89" s="217" t="s">
        <v>3434</v>
      </c>
      <c r="G89" s="218" t="s">
        <v>847</v>
      </c>
      <c r="H89" s="219">
        <v>1</v>
      </c>
      <c r="I89" s="220"/>
      <c r="J89" s="221">
        <f>ROUND(I89*H89,2)</f>
        <v>0</v>
      </c>
      <c r="K89" s="217" t="s">
        <v>203</v>
      </c>
      <c r="L89" s="47"/>
      <c r="M89" s="222" t="s">
        <v>19</v>
      </c>
      <c r="N89" s="223" t="s">
        <v>43</v>
      </c>
      <c r="O89" s="87"/>
      <c r="P89" s="224">
        <f>O89*H89</f>
        <v>0</v>
      </c>
      <c r="Q89" s="224">
        <v>0</v>
      </c>
      <c r="R89" s="224">
        <f>Q89*H89</f>
        <v>0</v>
      </c>
      <c r="S89" s="224">
        <v>0</v>
      </c>
      <c r="T89" s="225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26" t="s">
        <v>3430</v>
      </c>
      <c r="AT89" s="226" t="s">
        <v>199</v>
      </c>
      <c r="AU89" s="226" t="s">
        <v>81</v>
      </c>
      <c r="AY89" s="20" t="s">
        <v>196</v>
      </c>
      <c r="BE89" s="227">
        <f>IF(N89="základní",J89,0)</f>
        <v>0</v>
      </c>
      <c r="BF89" s="227">
        <f>IF(N89="snížená",J89,0)</f>
        <v>0</v>
      </c>
      <c r="BG89" s="227">
        <f>IF(N89="zákl. přenesená",J89,0)</f>
        <v>0</v>
      </c>
      <c r="BH89" s="227">
        <f>IF(N89="sníž. přenesená",J89,0)</f>
        <v>0</v>
      </c>
      <c r="BI89" s="227">
        <f>IF(N89="nulová",J89,0)</f>
        <v>0</v>
      </c>
      <c r="BJ89" s="20" t="s">
        <v>79</v>
      </c>
      <c r="BK89" s="227">
        <f>ROUND(I89*H89,2)</f>
        <v>0</v>
      </c>
      <c r="BL89" s="20" t="s">
        <v>3430</v>
      </c>
      <c r="BM89" s="226" t="s">
        <v>3435</v>
      </c>
    </row>
    <row r="90" s="2" customFormat="1">
      <c r="A90" s="41"/>
      <c r="B90" s="42"/>
      <c r="C90" s="43"/>
      <c r="D90" s="228" t="s">
        <v>206</v>
      </c>
      <c r="E90" s="43"/>
      <c r="F90" s="229" t="s">
        <v>3436</v>
      </c>
      <c r="G90" s="43"/>
      <c r="H90" s="43"/>
      <c r="I90" s="230"/>
      <c r="J90" s="43"/>
      <c r="K90" s="43"/>
      <c r="L90" s="47"/>
      <c r="M90" s="231"/>
      <c r="N90" s="232"/>
      <c r="O90" s="87"/>
      <c r="P90" s="87"/>
      <c r="Q90" s="87"/>
      <c r="R90" s="87"/>
      <c r="S90" s="87"/>
      <c r="T90" s="88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T90" s="20" t="s">
        <v>206</v>
      </c>
      <c r="AU90" s="20" t="s">
        <v>81</v>
      </c>
    </row>
    <row r="91" s="2" customFormat="1" ht="16.5" customHeight="1">
      <c r="A91" s="41"/>
      <c r="B91" s="42"/>
      <c r="C91" s="215" t="s">
        <v>226</v>
      </c>
      <c r="D91" s="215" t="s">
        <v>199</v>
      </c>
      <c r="E91" s="216" t="s">
        <v>3437</v>
      </c>
      <c r="F91" s="217" t="s">
        <v>3438</v>
      </c>
      <c r="G91" s="218" t="s">
        <v>847</v>
      </c>
      <c r="H91" s="219">
        <v>1</v>
      </c>
      <c r="I91" s="220"/>
      <c r="J91" s="221">
        <f>ROUND(I91*H91,2)</f>
        <v>0</v>
      </c>
      <c r="K91" s="217" t="s">
        <v>203</v>
      </c>
      <c r="L91" s="47"/>
      <c r="M91" s="222" t="s">
        <v>19</v>
      </c>
      <c r="N91" s="223" t="s">
        <v>43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3430</v>
      </c>
      <c r="AT91" s="226" t="s">
        <v>199</v>
      </c>
      <c r="AU91" s="226" t="s">
        <v>81</v>
      </c>
      <c r="AY91" s="20" t="s">
        <v>196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79</v>
      </c>
      <c r="BK91" s="227">
        <f>ROUND(I91*H91,2)</f>
        <v>0</v>
      </c>
      <c r="BL91" s="20" t="s">
        <v>3430</v>
      </c>
      <c r="BM91" s="226" t="s">
        <v>3439</v>
      </c>
    </row>
    <row r="92" s="2" customFormat="1">
      <c r="A92" s="41"/>
      <c r="B92" s="42"/>
      <c r="C92" s="43"/>
      <c r="D92" s="228" t="s">
        <v>206</v>
      </c>
      <c r="E92" s="43"/>
      <c r="F92" s="229" t="s">
        <v>3440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206</v>
      </c>
      <c r="AU92" s="20" t="s">
        <v>81</v>
      </c>
    </row>
    <row r="93" s="2" customFormat="1" ht="16.5" customHeight="1">
      <c r="A93" s="41"/>
      <c r="B93" s="42"/>
      <c r="C93" s="215" t="s">
        <v>204</v>
      </c>
      <c r="D93" s="215" t="s">
        <v>199</v>
      </c>
      <c r="E93" s="216" t="s">
        <v>3441</v>
      </c>
      <c r="F93" s="217" t="s">
        <v>3442</v>
      </c>
      <c r="G93" s="218" t="s">
        <v>847</v>
      </c>
      <c r="H93" s="219">
        <v>1</v>
      </c>
      <c r="I93" s="220"/>
      <c r="J93" s="221">
        <f>ROUND(I93*H93,2)</f>
        <v>0</v>
      </c>
      <c r="K93" s="217" t="s">
        <v>203</v>
      </c>
      <c r="L93" s="47"/>
      <c r="M93" s="222" t="s">
        <v>19</v>
      </c>
      <c r="N93" s="223" t="s">
        <v>43</v>
      </c>
      <c r="O93" s="87"/>
      <c r="P93" s="224">
        <f>O93*H93</f>
        <v>0</v>
      </c>
      <c r="Q93" s="224">
        <v>0</v>
      </c>
      <c r="R93" s="224">
        <f>Q93*H93</f>
        <v>0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3430</v>
      </c>
      <c r="AT93" s="226" t="s">
        <v>199</v>
      </c>
      <c r="AU93" s="226" t="s">
        <v>81</v>
      </c>
      <c r="AY93" s="20" t="s">
        <v>196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79</v>
      </c>
      <c r="BK93" s="227">
        <f>ROUND(I93*H93,2)</f>
        <v>0</v>
      </c>
      <c r="BL93" s="20" t="s">
        <v>3430</v>
      </c>
      <c r="BM93" s="226" t="s">
        <v>3443</v>
      </c>
    </row>
    <row r="94" s="2" customFormat="1">
      <c r="A94" s="41"/>
      <c r="B94" s="42"/>
      <c r="C94" s="43"/>
      <c r="D94" s="228" t="s">
        <v>206</v>
      </c>
      <c r="E94" s="43"/>
      <c r="F94" s="229" t="s">
        <v>3444</v>
      </c>
      <c r="G94" s="43"/>
      <c r="H94" s="43"/>
      <c r="I94" s="230"/>
      <c r="J94" s="43"/>
      <c r="K94" s="43"/>
      <c r="L94" s="47"/>
      <c r="M94" s="231"/>
      <c r="N94" s="232"/>
      <c r="O94" s="87"/>
      <c r="P94" s="87"/>
      <c r="Q94" s="87"/>
      <c r="R94" s="87"/>
      <c r="S94" s="87"/>
      <c r="T94" s="88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206</v>
      </c>
      <c r="AU94" s="20" t="s">
        <v>81</v>
      </c>
    </row>
    <row r="95" s="2" customFormat="1" ht="16.5" customHeight="1">
      <c r="A95" s="41"/>
      <c r="B95" s="42"/>
      <c r="C95" s="215" t="s">
        <v>241</v>
      </c>
      <c r="D95" s="215" t="s">
        <v>199</v>
      </c>
      <c r="E95" s="216" t="s">
        <v>3445</v>
      </c>
      <c r="F95" s="217" t="s">
        <v>3446</v>
      </c>
      <c r="G95" s="218" t="s">
        <v>847</v>
      </c>
      <c r="H95" s="219">
        <v>1</v>
      </c>
      <c r="I95" s="220"/>
      <c r="J95" s="221">
        <f>ROUND(I95*H95,2)</f>
        <v>0</v>
      </c>
      <c r="K95" s="217" t="s">
        <v>203</v>
      </c>
      <c r="L95" s="47"/>
      <c r="M95" s="222" t="s">
        <v>19</v>
      </c>
      <c r="N95" s="223" t="s">
        <v>43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3430</v>
      </c>
      <c r="AT95" s="226" t="s">
        <v>199</v>
      </c>
      <c r="AU95" s="226" t="s">
        <v>81</v>
      </c>
      <c r="AY95" s="20" t="s">
        <v>196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79</v>
      </c>
      <c r="BK95" s="227">
        <f>ROUND(I95*H95,2)</f>
        <v>0</v>
      </c>
      <c r="BL95" s="20" t="s">
        <v>3430</v>
      </c>
      <c r="BM95" s="226" t="s">
        <v>3447</v>
      </c>
    </row>
    <row r="96" s="2" customFormat="1">
      <c r="A96" s="41"/>
      <c r="B96" s="42"/>
      <c r="C96" s="43"/>
      <c r="D96" s="228" t="s">
        <v>206</v>
      </c>
      <c r="E96" s="43"/>
      <c r="F96" s="229" t="s">
        <v>3448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206</v>
      </c>
      <c r="AU96" s="20" t="s">
        <v>81</v>
      </c>
    </row>
    <row r="97" s="2" customFormat="1" ht="16.5" customHeight="1">
      <c r="A97" s="41"/>
      <c r="B97" s="42"/>
      <c r="C97" s="215" t="s">
        <v>261</v>
      </c>
      <c r="D97" s="215" t="s">
        <v>199</v>
      </c>
      <c r="E97" s="216" t="s">
        <v>3449</v>
      </c>
      <c r="F97" s="217" t="s">
        <v>3450</v>
      </c>
      <c r="G97" s="218" t="s">
        <v>847</v>
      </c>
      <c r="H97" s="219">
        <v>1</v>
      </c>
      <c r="I97" s="220"/>
      <c r="J97" s="221">
        <f>ROUND(I97*H97,2)</f>
        <v>0</v>
      </c>
      <c r="K97" s="217" t="s">
        <v>203</v>
      </c>
      <c r="L97" s="47"/>
      <c r="M97" s="222" t="s">
        <v>19</v>
      </c>
      <c r="N97" s="223" t="s">
        <v>43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3430</v>
      </c>
      <c r="AT97" s="226" t="s">
        <v>199</v>
      </c>
      <c r="AU97" s="226" t="s">
        <v>81</v>
      </c>
      <c r="AY97" s="20" t="s">
        <v>196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79</v>
      </c>
      <c r="BK97" s="227">
        <f>ROUND(I97*H97,2)</f>
        <v>0</v>
      </c>
      <c r="BL97" s="20" t="s">
        <v>3430</v>
      </c>
      <c r="BM97" s="226" t="s">
        <v>3451</v>
      </c>
    </row>
    <row r="98" s="2" customFormat="1">
      <c r="A98" s="41"/>
      <c r="B98" s="42"/>
      <c r="C98" s="43"/>
      <c r="D98" s="228" t="s">
        <v>206</v>
      </c>
      <c r="E98" s="43"/>
      <c r="F98" s="229" t="s">
        <v>3452</v>
      </c>
      <c r="G98" s="43"/>
      <c r="H98" s="43"/>
      <c r="I98" s="230"/>
      <c r="J98" s="43"/>
      <c r="K98" s="43"/>
      <c r="L98" s="47"/>
      <c r="M98" s="231"/>
      <c r="N98" s="232"/>
      <c r="O98" s="87"/>
      <c r="P98" s="87"/>
      <c r="Q98" s="87"/>
      <c r="R98" s="87"/>
      <c r="S98" s="87"/>
      <c r="T98" s="88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206</v>
      </c>
      <c r="AU98" s="20" t="s">
        <v>81</v>
      </c>
    </row>
    <row r="99" s="2" customFormat="1" ht="21.75" customHeight="1">
      <c r="A99" s="41"/>
      <c r="B99" s="42"/>
      <c r="C99" s="215" t="s">
        <v>278</v>
      </c>
      <c r="D99" s="215" t="s">
        <v>199</v>
      </c>
      <c r="E99" s="216" t="s">
        <v>3453</v>
      </c>
      <c r="F99" s="217" t="s">
        <v>3454</v>
      </c>
      <c r="G99" s="218" t="s">
        <v>847</v>
      </c>
      <c r="H99" s="219">
        <v>1</v>
      </c>
      <c r="I99" s="220"/>
      <c r="J99" s="221">
        <f>ROUND(I99*H99,2)</f>
        <v>0</v>
      </c>
      <c r="K99" s="217" t="s">
        <v>19</v>
      </c>
      <c r="L99" s="47"/>
      <c r="M99" s="222" t="s">
        <v>19</v>
      </c>
      <c r="N99" s="223" t="s">
        <v>43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3430</v>
      </c>
      <c r="AT99" s="226" t="s">
        <v>199</v>
      </c>
      <c r="AU99" s="226" t="s">
        <v>81</v>
      </c>
      <c r="AY99" s="20" t="s">
        <v>196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3430</v>
      </c>
      <c r="BM99" s="226" t="s">
        <v>3455</v>
      </c>
    </row>
    <row r="100" s="12" customFormat="1" ht="22.8" customHeight="1">
      <c r="A100" s="12"/>
      <c r="B100" s="199"/>
      <c r="C100" s="200"/>
      <c r="D100" s="201" t="s">
        <v>71</v>
      </c>
      <c r="E100" s="213" t="s">
        <v>3456</v>
      </c>
      <c r="F100" s="213" t="s">
        <v>3457</v>
      </c>
      <c r="G100" s="200"/>
      <c r="H100" s="200"/>
      <c r="I100" s="203"/>
      <c r="J100" s="214">
        <f>BK100</f>
        <v>0</v>
      </c>
      <c r="K100" s="200"/>
      <c r="L100" s="205"/>
      <c r="M100" s="206"/>
      <c r="N100" s="207"/>
      <c r="O100" s="207"/>
      <c r="P100" s="208">
        <f>SUM(P101:P108)</f>
        <v>0</v>
      </c>
      <c r="Q100" s="207"/>
      <c r="R100" s="208">
        <f>SUM(R101:R108)</f>
        <v>0</v>
      </c>
      <c r="S100" s="207"/>
      <c r="T100" s="209">
        <f>SUM(T101:T108)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0" t="s">
        <v>241</v>
      </c>
      <c r="AT100" s="211" t="s">
        <v>71</v>
      </c>
      <c r="AU100" s="211" t="s">
        <v>79</v>
      </c>
      <c r="AY100" s="210" t="s">
        <v>196</v>
      </c>
      <c r="BK100" s="212">
        <f>SUM(BK101:BK108)</f>
        <v>0</v>
      </c>
    </row>
    <row r="101" s="2" customFormat="1" ht="16.5" customHeight="1">
      <c r="A101" s="41"/>
      <c r="B101" s="42"/>
      <c r="C101" s="215" t="s">
        <v>284</v>
      </c>
      <c r="D101" s="215" t="s">
        <v>199</v>
      </c>
      <c r="E101" s="216" t="s">
        <v>3458</v>
      </c>
      <c r="F101" s="217" t="s">
        <v>3457</v>
      </c>
      <c r="G101" s="218" t="s">
        <v>3459</v>
      </c>
      <c r="H101" s="302"/>
      <c r="I101" s="220"/>
      <c r="J101" s="221">
        <f>ROUND(I101*H101,2)</f>
        <v>0</v>
      </c>
      <c r="K101" s="217" t="s">
        <v>203</v>
      </c>
      <c r="L101" s="47"/>
      <c r="M101" s="222" t="s">
        <v>19</v>
      </c>
      <c r="N101" s="223" t="s">
        <v>43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3430</v>
      </c>
      <c r="AT101" s="226" t="s">
        <v>199</v>
      </c>
      <c r="AU101" s="226" t="s">
        <v>81</v>
      </c>
      <c r="AY101" s="20" t="s">
        <v>196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79</v>
      </c>
      <c r="BK101" s="227">
        <f>ROUND(I101*H101,2)</f>
        <v>0</v>
      </c>
      <c r="BL101" s="20" t="s">
        <v>3430</v>
      </c>
      <c r="BM101" s="226" t="s">
        <v>3460</v>
      </c>
    </row>
    <row r="102" s="2" customFormat="1">
      <c r="A102" s="41"/>
      <c r="B102" s="42"/>
      <c r="C102" s="43"/>
      <c r="D102" s="228" t="s">
        <v>206</v>
      </c>
      <c r="E102" s="43"/>
      <c r="F102" s="229" t="s">
        <v>3461</v>
      </c>
      <c r="G102" s="43"/>
      <c r="H102" s="43"/>
      <c r="I102" s="230"/>
      <c r="J102" s="43"/>
      <c r="K102" s="43"/>
      <c r="L102" s="47"/>
      <c r="M102" s="231"/>
      <c r="N102" s="232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206</v>
      </c>
      <c r="AU102" s="20" t="s">
        <v>81</v>
      </c>
    </row>
    <row r="103" s="2" customFormat="1" ht="16.5" customHeight="1">
      <c r="A103" s="41"/>
      <c r="B103" s="42"/>
      <c r="C103" s="215" t="s">
        <v>294</v>
      </c>
      <c r="D103" s="215" t="s">
        <v>199</v>
      </c>
      <c r="E103" s="216" t="s">
        <v>3462</v>
      </c>
      <c r="F103" s="217" t="s">
        <v>3463</v>
      </c>
      <c r="G103" s="218" t="s">
        <v>847</v>
      </c>
      <c r="H103" s="219">
        <v>1</v>
      </c>
      <c r="I103" s="220"/>
      <c r="J103" s="221">
        <f>ROUND(I103*H103,2)</f>
        <v>0</v>
      </c>
      <c r="K103" s="217" t="s">
        <v>203</v>
      </c>
      <c r="L103" s="47"/>
      <c r="M103" s="222" t="s">
        <v>19</v>
      </c>
      <c r="N103" s="223" t="s">
        <v>43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3430</v>
      </c>
      <c r="AT103" s="226" t="s">
        <v>199</v>
      </c>
      <c r="AU103" s="226" t="s">
        <v>81</v>
      </c>
      <c r="AY103" s="20" t="s">
        <v>196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79</v>
      </c>
      <c r="BK103" s="227">
        <f>ROUND(I103*H103,2)</f>
        <v>0</v>
      </c>
      <c r="BL103" s="20" t="s">
        <v>3430</v>
      </c>
      <c r="BM103" s="226" t="s">
        <v>3464</v>
      </c>
    </row>
    <row r="104" s="2" customFormat="1">
      <c r="A104" s="41"/>
      <c r="B104" s="42"/>
      <c r="C104" s="43"/>
      <c r="D104" s="228" t="s">
        <v>206</v>
      </c>
      <c r="E104" s="43"/>
      <c r="F104" s="229" t="s">
        <v>3465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206</v>
      </c>
      <c r="AU104" s="20" t="s">
        <v>81</v>
      </c>
    </row>
    <row r="105" s="2" customFormat="1" ht="16.5" customHeight="1">
      <c r="A105" s="41"/>
      <c r="B105" s="42"/>
      <c r="C105" s="215" t="s">
        <v>299</v>
      </c>
      <c r="D105" s="215" t="s">
        <v>199</v>
      </c>
      <c r="E105" s="216" t="s">
        <v>3466</v>
      </c>
      <c r="F105" s="217" t="s">
        <v>3467</v>
      </c>
      <c r="G105" s="218" t="s">
        <v>847</v>
      </c>
      <c r="H105" s="219">
        <v>4</v>
      </c>
      <c r="I105" s="220"/>
      <c r="J105" s="221">
        <f>ROUND(I105*H105,2)</f>
        <v>0</v>
      </c>
      <c r="K105" s="217" t="s">
        <v>203</v>
      </c>
      <c r="L105" s="47"/>
      <c r="M105" s="222" t="s">
        <v>19</v>
      </c>
      <c r="N105" s="223" t="s">
        <v>43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3430</v>
      </c>
      <c r="AT105" s="226" t="s">
        <v>199</v>
      </c>
      <c r="AU105" s="226" t="s">
        <v>81</v>
      </c>
      <c r="AY105" s="20" t="s">
        <v>196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79</v>
      </c>
      <c r="BK105" s="227">
        <f>ROUND(I105*H105,2)</f>
        <v>0</v>
      </c>
      <c r="BL105" s="20" t="s">
        <v>3430</v>
      </c>
      <c r="BM105" s="226" t="s">
        <v>3468</v>
      </c>
    </row>
    <row r="106" s="2" customFormat="1">
      <c r="A106" s="41"/>
      <c r="B106" s="42"/>
      <c r="C106" s="43"/>
      <c r="D106" s="228" t="s">
        <v>206</v>
      </c>
      <c r="E106" s="43"/>
      <c r="F106" s="229" t="s">
        <v>3469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206</v>
      </c>
      <c r="AU106" s="20" t="s">
        <v>81</v>
      </c>
    </row>
    <row r="107" s="2" customFormat="1" ht="16.5" customHeight="1">
      <c r="A107" s="41"/>
      <c r="B107" s="42"/>
      <c r="C107" s="215" t="s">
        <v>197</v>
      </c>
      <c r="D107" s="215" t="s">
        <v>199</v>
      </c>
      <c r="E107" s="216" t="s">
        <v>3470</v>
      </c>
      <c r="F107" s="217" t="s">
        <v>3471</v>
      </c>
      <c r="G107" s="218" t="s">
        <v>847</v>
      </c>
      <c r="H107" s="219">
        <v>1</v>
      </c>
      <c r="I107" s="220"/>
      <c r="J107" s="221">
        <f>ROUND(I107*H107,2)</f>
        <v>0</v>
      </c>
      <c r="K107" s="217" t="s">
        <v>203</v>
      </c>
      <c r="L107" s="47"/>
      <c r="M107" s="222" t="s">
        <v>19</v>
      </c>
      <c r="N107" s="223" t="s">
        <v>43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3430</v>
      </c>
      <c r="AT107" s="226" t="s">
        <v>199</v>
      </c>
      <c r="AU107" s="226" t="s">
        <v>81</v>
      </c>
      <c r="AY107" s="20" t="s">
        <v>196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79</v>
      </c>
      <c r="BK107" s="227">
        <f>ROUND(I107*H107,2)</f>
        <v>0</v>
      </c>
      <c r="BL107" s="20" t="s">
        <v>3430</v>
      </c>
      <c r="BM107" s="226" t="s">
        <v>3472</v>
      </c>
    </row>
    <row r="108" s="2" customFormat="1">
      <c r="A108" s="41"/>
      <c r="B108" s="42"/>
      <c r="C108" s="43"/>
      <c r="D108" s="228" t="s">
        <v>206</v>
      </c>
      <c r="E108" s="43"/>
      <c r="F108" s="229" t="s">
        <v>3473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206</v>
      </c>
      <c r="AU108" s="20" t="s">
        <v>81</v>
      </c>
    </row>
    <row r="109" s="12" customFormat="1" ht="22.8" customHeight="1">
      <c r="A109" s="12"/>
      <c r="B109" s="199"/>
      <c r="C109" s="200"/>
      <c r="D109" s="201" t="s">
        <v>71</v>
      </c>
      <c r="E109" s="213" t="s">
        <v>3474</v>
      </c>
      <c r="F109" s="213" t="s">
        <v>3475</v>
      </c>
      <c r="G109" s="200"/>
      <c r="H109" s="200"/>
      <c r="I109" s="203"/>
      <c r="J109" s="214">
        <f>BK109</f>
        <v>0</v>
      </c>
      <c r="K109" s="200"/>
      <c r="L109" s="205"/>
      <c r="M109" s="206"/>
      <c r="N109" s="207"/>
      <c r="O109" s="207"/>
      <c r="P109" s="208">
        <f>SUM(P110:P119)</f>
        <v>0</v>
      </c>
      <c r="Q109" s="207"/>
      <c r="R109" s="208">
        <f>SUM(R110:R119)</f>
        <v>0</v>
      </c>
      <c r="S109" s="207"/>
      <c r="T109" s="209">
        <f>SUM(T110:T119)</f>
        <v>0</v>
      </c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R109" s="210" t="s">
        <v>241</v>
      </c>
      <c r="AT109" s="211" t="s">
        <v>71</v>
      </c>
      <c r="AU109" s="211" t="s">
        <v>79</v>
      </c>
      <c r="AY109" s="210" t="s">
        <v>196</v>
      </c>
      <c r="BK109" s="212">
        <f>SUM(BK110:BK119)</f>
        <v>0</v>
      </c>
    </row>
    <row r="110" s="2" customFormat="1" ht="16.5" customHeight="1">
      <c r="A110" s="41"/>
      <c r="B110" s="42"/>
      <c r="C110" s="215" t="s">
        <v>259</v>
      </c>
      <c r="D110" s="215" t="s">
        <v>199</v>
      </c>
      <c r="E110" s="216" t="s">
        <v>3476</v>
      </c>
      <c r="F110" s="217" t="s">
        <v>3477</v>
      </c>
      <c r="G110" s="218" t="s">
        <v>1789</v>
      </c>
      <c r="H110" s="219">
        <v>40</v>
      </c>
      <c r="I110" s="220"/>
      <c r="J110" s="221">
        <f>ROUND(I110*H110,2)</f>
        <v>0</v>
      </c>
      <c r="K110" s="217" t="s">
        <v>203</v>
      </c>
      <c r="L110" s="47"/>
      <c r="M110" s="222" t="s">
        <v>19</v>
      </c>
      <c r="N110" s="223" t="s">
        <v>43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3430</v>
      </c>
      <c r="AT110" s="226" t="s">
        <v>199</v>
      </c>
      <c r="AU110" s="226" t="s">
        <v>81</v>
      </c>
      <c r="AY110" s="20" t="s">
        <v>196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79</v>
      </c>
      <c r="BK110" s="227">
        <f>ROUND(I110*H110,2)</f>
        <v>0</v>
      </c>
      <c r="BL110" s="20" t="s">
        <v>3430</v>
      </c>
      <c r="BM110" s="226" t="s">
        <v>3478</v>
      </c>
    </row>
    <row r="111" s="2" customFormat="1">
      <c r="A111" s="41"/>
      <c r="B111" s="42"/>
      <c r="C111" s="43"/>
      <c r="D111" s="228" t="s">
        <v>206</v>
      </c>
      <c r="E111" s="43"/>
      <c r="F111" s="229" t="s">
        <v>3479</v>
      </c>
      <c r="G111" s="43"/>
      <c r="H111" s="43"/>
      <c r="I111" s="230"/>
      <c r="J111" s="43"/>
      <c r="K111" s="43"/>
      <c r="L111" s="47"/>
      <c r="M111" s="231"/>
      <c r="N111" s="232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206</v>
      </c>
      <c r="AU111" s="20" t="s">
        <v>81</v>
      </c>
    </row>
    <row r="112" s="2" customFormat="1" ht="16.5" customHeight="1">
      <c r="A112" s="41"/>
      <c r="B112" s="42"/>
      <c r="C112" s="215" t="s">
        <v>314</v>
      </c>
      <c r="D112" s="215" t="s">
        <v>199</v>
      </c>
      <c r="E112" s="216" t="s">
        <v>3480</v>
      </c>
      <c r="F112" s="217" t="s">
        <v>3481</v>
      </c>
      <c r="G112" s="218" t="s">
        <v>847</v>
      </c>
      <c r="H112" s="219">
        <v>1</v>
      </c>
      <c r="I112" s="220"/>
      <c r="J112" s="221">
        <f>ROUND(I112*H112,2)</f>
        <v>0</v>
      </c>
      <c r="K112" s="217" t="s">
        <v>203</v>
      </c>
      <c r="L112" s="47"/>
      <c r="M112" s="222" t="s">
        <v>19</v>
      </c>
      <c r="N112" s="223" t="s">
        <v>43</v>
      </c>
      <c r="O112" s="87"/>
      <c r="P112" s="224">
        <f>O112*H112</f>
        <v>0</v>
      </c>
      <c r="Q112" s="224">
        <v>0</v>
      </c>
      <c r="R112" s="224">
        <f>Q112*H112</f>
        <v>0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3430</v>
      </c>
      <c r="AT112" s="226" t="s">
        <v>199</v>
      </c>
      <c r="AU112" s="226" t="s">
        <v>81</v>
      </c>
      <c r="AY112" s="20" t="s">
        <v>196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79</v>
      </c>
      <c r="BK112" s="227">
        <f>ROUND(I112*H112,2)</f>
        <v>0</v>
      </c>
      <c r="BL112" s="20" t="s">
        <v>3430</v>
      </c>
      <c r="BM112" s="226" t="s">
        <v>3482</v>
      </c>
    </row>
    <row r="113" s="2" customFormat="1">
      <c r="A113" s="41"/>
      <c r="B113" s="42"/>
      <c r="C113" s="43"/>
      <c r="D113" s="228" t="s">
        <v>206</v>
      </c>
      <c r="E113" s="43"/>
      <c r="F113" s="229" t="s">
        <v>3483</v>
      </c>
      <c r="G113" s="43"/>
      <c r="H113" s="43"/>
      <c r="I113" s="230"/>
      <c r="J113" s="43"/>
      <c r="K113" s="43"/>
      <c r="L113" s="47"/>
      <c r="M113" s="231"/>
      <c r="N113" s="232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206</v>
      </c>
      <c r="AU113" s="20" t="s">
        <v>81</v>
      </c>
    </row>
    <row r="114" s="2" customFormat="1" ht="16.5" customHeight="1">
      <c r="A114" s="41"/>
      <c r="B114" s="42"/>
      <c r="C114" s="215" t="s">
        <v>323</v>
      </c>
      <c r="D114" s="215" t="s">
        <v>199</v>
      </c>
      <c r="E114" s="216" t="s">
        <v>3484</v>
      </c>
      <c r="F114" s="217" t="s">
        <v>3485</v>
      </c>
      <c r="G114" s="218" t="s">
        <v>847</v>
      </c>
      <c r="H114" s="219">
        <v>1</v>
      </c>
      <c r="I114" s="220"/>
      <c r="J114" s="221">
        <f>ROUND(I114*H114,2)</f>
        <v>0</v>
      </c>
      <c r="K114" s="217" t="s">
        <v>203</v>
      </c>
      <c r="L114" s="47"/>
      <c r="M114" s="222" t="s">
        <v>19</v>
      </c>
      <c r="N114" s="223" t="s">
        <v>43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3430</v>
      </c>
      <c r="AT114" s="226" t="s">
        <v>199</v>
      </c>
      <c r="AU114" s="226" t="s">
        <v>81</v>
      </c>
      <c r="AY114" s="20" t="s">
        <v>196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79</v>
      </c>
      <c r="BK114" s="227">
        <f>ROUND(I114*H114,2)</f>
        <v>0</v>
      </c>
      <c r="BL114" s="20" t="s">
        <v>3430</v>
      </c>
      <c r="BM114" s="226" t="s">
        <v>3486</v>
      </c>
    </row>
    <row r="115" s="2" customFormat="1">
      <c r="A115" s="41"/>
      <c r="B115" s="42"/>
      <c r="C115" s="43"/>
      <c r="D115" s="228" t="s">
        <v>206</v>
      </c>
      <c r="E115" s="43"/>
      <c r="F115" s="229" t="s">
        <v>3487</v>
      </c>
      <c r="G115" s="43"/>
      <c r="H115" s="43"/>
      <c r="I115" s="230"/>
      <c r="J115" s="43"/>
      <c r="K115" s="43"/>
      <c r="L115" s="47"/>
      <c r="M115" s="231"/>
      <c r="N115" s="232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206</v>
      </c>
      <c r="AU115" s="20" t="s">
        <v>81</v>
      </c>
    </row>
    <row r="116" s="2" customFormat="1" ht="16.5" customHeight="1">
      <c r="A116" s="41"/>
      <c r="B116" s="42"/>
      <c r="C116" s="215" t="s">
        <v>8</v>
      </c>
      <c r="D116" s="215" t="s">
        <v>199</v>
      </c>
      <c r="E116" s="216" t="s">
        <v>3488</v>
      </c>
      <c r="F116" s="217" t="s">
        <v>3489</v>
      </c>
      <c r="G116" s="218" t="s">
        <v>847</v>
      </c>
      <c r="H116" s="219">
        <v>1</v>
      </c>
      <c r="I116" s="220"/>
      <c r="J116" s="221">
        <f>ROUND(I116*H116,2)</f>
        <v>0</v>
      </c>
      <c r="K116" s="217" t="s">
        <v>203</v>
      </c>
      <c r="L116" s="47"/>
      <c r="M116" s="222" t="s">
        <v>19</v>
      </c>
      <c r="N116" s="223" t="s">
        <v>43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3430</v>
      </c>
      <c r="AT116" s="226" t="s">
        <v>199</v>
      </c>
      <c r="AU116" s="226" t="s">
        <v>81</v>
      </c>
      <c r="AY116" s="20" t="s">
        <v>196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3430</v>
      </c>
      <c r="BM116" s="226" t="s">
        <v>3490</v>
      </c>
    </row>
    <row r="117" s="2" customFormat="1">
      <c r="A117" s="41"/>
      <c r="B117" s="42"/>
      <c r="C117" s="43"/>
      <c r="D117" s="228" t="s">
        <v>206</v>
      </c>
      <c r="E117" s="43"/>
      <c r="F117" s="229" t="s">
        <v>3491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206</v>
      </c>
      <c r="AU117" s="20" t="s">
        <v>81</v>
      </c>
    </row>
    <row r="118" s="2" customFormat="1" ht="16.5" customHeight="1">
      <c r="A118" s="41"/>
      <c r="B118" s="42"/>
      <c r="C118" s="215" t="s">
        <v>292</v>
      </c>
      <c r="D118" s="215" t="s">
        <v>199</v>
      </c>
      <c r="E118" s="216" t="s">
        <v>3492</v>
      </c>
      <c r="F118" s="217" t="s">
        <v>3493</v>
      </c>
      <c r="G118" s="218" t="s">
        <v>3459</v>
      </c>
      <c r="H118" s="302"/>
      <c r="I118" s="220"/>
      <c r="J118" s="221">
        <f>ROUND(I118*H118,2)</f>
        <v>0</v>
      </c>
      <c r="K118" s="217" t="s">
        <v>203</v>
      </c>
      <c r="L118" s="47"/>
      <c r="M118" s="222" t="s">
        <v>19</v>
      </c>
      <c r="N118" s="223" t="s">
        <v>43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3430</v>
      </c>
      <c r="AT118" s="226" t="s">
        <v>199</v>
      </c>
      <c r="AU118" s="226" t="s">
        <v>81</v>
      </c>
      <c r="AY118" s="20" t="s">
        <v>196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79</v>
      </c>
      <c r="BK118" s="227">
        <f>ROUND(I118*H118,2)</f>
        <v>0</v>
      </c>
      <c r="BL118" s="20" t="s">
        <v>3430</v>
      </c>
      <c r="BM118" s="226" t="s">
        <v>3494</v>
      </c>
    </row>
    <row r="119" s="2" customFormat="1">
      <c r="A119" s="41"/>
      <c r="B119" s="42"/>
      <c r="C119" s="43"/>
      <c r="D119" s="228" t="s">
        <v>206</v>
      </c>
      <c r="E119" s="43"/>
      <c r="F119" s="229" t="s">
        <v>3495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206</v>
      </c>
      <c r="AU119" s="20" t="s">
        <v>81</v>
      </c>
    </row>
    <row r="120" s="12" customFormat="1" ht="22.8" customHeight="1">
      <c r="A120" s="12"/>
      <c r="B120" s="199"/>
      <c r="C120" s="200"/>
      <c r="D120" s="201" t="s">
        <v>71</v>
      </c>
      <c r="E120" s="213" t="s">
        <v>3496</v>
      </c>
      <c r="F120" s="213" t="s">
        <v>3497</v>
      </c>
      <c r="G120" s="200"/>
      <c r="H120" s="200"/>
      <c r="I120" s="203"/>
      <c r="J120" s="214">
        <f>BK120</f>
        <v>0</v>
      </c>
      <c r="K120" s="200"/>
      <c r="L120" s="205"/>
      <c r="M120" s="206"/>
      <c r="N120" s="207"/>
      <c r="O120" s="207"/>
      <c r="P120" s="208">
        <f>SUM(P121:P122)</f>
        <v>0</v>
      </c>
      <c r="Q120" s="207"/>
      <c r="R120" s="208">
        <f>SUM(R121:R122)</f>
        <v>0</v>
      </c>
      <c r="S120" s="207"/>
      <c r="T120" s="209">
        <f>SUM(T121:T122)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10" t="s">
        <v>241</v>
      </c>
      <c r="AT120" s="211" t="s">
        <v>71</v>
      </c>
      <c r="AU120" s="211" t="s">
        <v>79</v>
      </c>
      <c r="AY120" s="210" t="s">
        <v>196</v>
      </c>
      <c r="BK120" s="212">
        <f>SUM(BK121:BK122)</f>
        <v>0</v>
      </c>
    </row>
    <row r="121" s="2" customFormat="1" ht="16.5" customHeight="1">
      <c r="A121" s="41"/>
      <c r="B121" s="42"/>
      <c r="C121" s="215" t="s">
        <v>308</v>
      </c>
      <c r="D121" s="215" t="s">
        <v>199</v>
      </c>
      <c r="E121" s="216" t="s">
        <v>3498</v>
      </c>
      <c r="F121" s="217" t="s">
        <v>3499</v>
      </c>
      <c r="G121" s="218" t="s">
        <v>847</v>
      </c>
      <c r="H121" s="219">
        <v>1</v>
      </c>
      <c r="I121" s="220"/>
      <c r="J121" s="221">
        <f>ROUND(I121*H121,2)</f>
        <v>0</v>
      </c>
      <c r="K121" s="217" t="s">
        <v>203</v>
      </c>
      <c r="L121" s="47"/>
      <c r="M121" s="222" t="s">
        <v>19</v>
      </c>
      <c r="N121" s="223" t="s">
        <v>43</v>
      </c>
      <c r="O121" s="87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3430</v>
      </c>
      <c r="AT121" s="226" t="s">
        <v>199</v>
      </c>
      <c r="AU121" s="226" t="s">
        <v>81</v>
      </c>
      <c r="AY121" s="20" t="s">
        <v>196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79</v>
      </c>
      <c r="BK121" s="227">
        <f>ROUND(I121*H121,2)</f>
        <v>0</v>
      </c>
      <c r="BL121" s="20" t="s">
        <v>3430</v>
      </c>
      <c r="BM121" s="226" t="s">
        <v>3500</v>
      </c>
    </row>
    <row r="122" s="2" customFormat="1">
      <c r="A122" s="41"/>
      <c r="B122" s="42"/>
      <c r="C122" s="43"/>
      <c r="D122" s="228" t="s">
        <v>206</v>
      </c>
      <c r="E122" s="43"/>
      <c r="F122" s="229" t="s">
        <v>3501</v>
      </c>
      <c r="G122" s="43"/>
      <c r="H122" s="43"/>
      <c r="I122" s="230"/>
      <c r="J122" s="43"/>
      <c r="K122" s="43"/>
      <c r="L122" s="47"/>
      <c r="M122" s="290"/>
      <c r="N122" s="291"/>
      <c r="O122" s="292"/>
      <c r="P122" s="292"/>
      <c r="Q122" s="292"/>
      <c r="R122" s="292"/>
      <c r="S122" s="292"/>
      <c r="T122" s="293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206</v>
      </c>
      <c r="AU122" s="20" t="s">
        <v>81</v>
      </c>
    </row>
    <row r="123" s="2" customFormat="1" ht="6.96" customHeight="1">
      <c r="A123" s="41"/>
      <c r="B123" s="62"/>
      <c r="C123" s="63"/>
      <c r="D123" s="63"/>
      <c r="E123" s="63"/>
      <c r="F123" s="63"/>
      <c r="G123" s="63"/>
      <c r="H123" s="63"/>
      <c r="I123" s="63"/>
      <c r="J123" s="63"/>
      <c r="K123" s="63"/>
      <c r="L123" s="47"/>
      <c r="M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</row>
  </sheetData>
  <sheetProtection sheet="1" autoFilter="0" formatColumns="0" formatRows="0" objects="1" scenarios="1" spinCount="100000" saltValue="tIMhrOd68jXKSomCYhzqvzzgVFuV/FJyLOQdhuiCj1yZXQHmj10wNlCv+1y73tdjFB1Oq9U4Yy/IcTwoQyei1A==" hashValue="hOylXm0pcXd789z7Vx2RGzz8MpWmsbaDhM1WVqAFx7sIj331K8vHIHKxaGgJKKR9ibaJpNR5NirNsF/BLc6R7g==" algorithmName="SHA-512" password="CC35"/>
  <autoFilter ref="C83:K122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hyperlinks>
    <hyperlink ref="F88" r:id="rId1" display="https://podminky.urs.cz/item/CS_URS_2023_02/010001000"/>
    <hyperlink ref="F90" r:id="rId2" display="https://podminky.urs.cz/item/CS_URS_2023_02/012002000.KV"/>
    <hyperlink ref="F92" r:id="rId3" display="https://podminky.urs.cz/item/CS_URS_2023_02/012002000.V"/>
    <hyperlink ref="F94" r:id="rId4" display="https://podminky.urs.cz/item/CS_URS_2023_02/013254000"/>
    <hyperlink ref="F96" r:id="rId5" display="https://podminky.urs.cz/item/CS_URS_2023_02/013254000.KV"/>
    <hyperlink ref="F98" r:id="rId6" display="https://podminky.urs.cz/item/CS_URS_2023_02/013254000.V"/>
    <hyperlink ref="F102" r:id="rId7" display="https://podminky.urs.cz/item/CS_URS_2023_02/030001000"/>
    <hyperlink ref="F104" r:id="rId8" display="https://podminky.urs.cz/item/CS_URS_2023_02/034303000.KV"/>
    <hyperlink ref="F106" r:id="rId9" display="https://podminky.urs.cz/item/CS_URS_2023_02/034503000"/>
    <hyperlink ref="F108" r:id="rId10" display="https://podminky.urs.cz/item/CS_URS_2023_02/034703000"/>
    <hyperlink ref="F111" r:id="rId11" display="https://podminky.urs.cz/item/CS_URS_2023_02/041403000"/>
    <hyperlink ref="F113" r:id="rId12" display="https://podminky.urs.cz/item/CS_URS_2023_02/042503000"/>
    <hyperlink ref="F115" r:id="rId13" display="https://podminky.urs.cz/item/CS_URS_2023_02/043114000.R"/>
    <hyperlink ref="F117" r:id="rId14" display="https://podminky.urs.cz/item/CS_URS_2023_02/044002000"/>
    <hyperlink ref="F119" r:id="rId15" display="https://podminky.urs.cz/item/CS_URS_2023_02/045002000.KV"/>
    <hyperlink ref="F122" r:id="rId16" display="https://podminky.urs.cz/item/CS_URS_2023_02/06200202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7"/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303" customWidth="1"/>
    <col min="2" max="2" width="1.667969" style="303" customWidth="1"/>
    <col min="3" max="4" width="5" style="303" customWidth="1"/>
    <col min="5" max="5" width="11.66016" style="303" customWidth="1"/>
    <col min="6" max="6" width="9.160156" style="303" customWidth="1"/>
    <col min="7" max="7" width="5" style="303" customWidth="1"/>
    <col min="8" max="8" width="77.83203" style="303" customWidth="1"/>
    <col min="9" max="10" width="20" style="303" customWidth="1"/>
    <col min="11" max="11" width="1.667969" style="303" customWidth="1"/>
  </cols>
  <sheetData>
    <row r="1" s="1" customFormat="1" ht="37.5" customHeight="1"/>
    <row r="2" s="1" customFormat="1" ht="7.5" customHeight="1">
      <c r="B2" s="304"/>
      <c r="C2" s="305"/>
      <c r="D2" s="305"/>
      <c r="E2" s="305"/>
      <c r="F2" s="305"/>
      <c r="G2" s="305"/>
      <c r="H2" s="305"/>
      <c r="I2" s="305"/>
      <c r="J2" s="305"/>
      <c r="K2" s="306"/>
    </row>
    <row r="3" s="17" customFormat="1" ht="45" customHeight="1">
      <c r="B3" s="307"/>
      <c r="C3" s="308" t="s">
        <v>3502</v>
      </c>
      <c r="D3" s="308"/>
      <c r="E3" s="308"/>
      <c r="F3" s="308"/>
      <c r="G3" s="308"/>
      <c r="H3" s="308"/>
      <c r="I3" s="308"/>
      <c r="J3" s="308"/>
      <c r="K3" s="309"/>
    </row>
    <row r="4" s="1" customFormat="1" ht="25.5" customHeight="1">
      <c r="B4" s="310"/>
      <c r="C4" s="311" t="s">
        <v>3503</v>
      </c>
      <c r="D4" s="311"/>
      <c r="E4" s="311"/>
      <c r="F4" s="311"/>
      <c r="G4" s="311"/>
      <c r="H4" s="311"/>
      <c r="I4" s="311"/>
      <c r="J4" s="311"/>
      <c r="K4" s="312"/>
    </row>
    <row r="5" s="1" customFormat="1" ht="5.25" customHeight="1">
      <c r="B5" s="310"/>
      <c r="C5" s="313"/>
      <c r="D5" s="313"/>
      <c r="E5" s="313"/>
      <c r="F5" s="313"/>
      <c r="G5" s="313"/>
      <c r="H5" s="313"/>
      <c r="I5" s="313"/>
      <c r="J5" s="313"/>
      <c r="K5" s="312"/>
    </row>
    <row r="6" s="1" customFormat="1" ht="15" customHeight="1">
      <c r="B6" s="310"/>
      <c r="C6" s="314" t="s">
        <v>3504</v>
      </c>
      <c r="D6" s="314"/>
      <c r="E6" s="314"/>
      <c r="F6" s="314"/>
      <c r="G6" s="314"/>
      <c r="H6" s="314"/>
      <c r="I6" s="314"/>
      <c r="J6" s="314"/>
      <c r="K6" s="312"/>
    </row>
    <row r="7" s="1" customFormat="1" ht="15" customHeight="1">
      <c r="B7" s="315"/>
      <c r="C7" s="314" t="s">
        <v>3505</v>
      </c>
      <c r="D7" s="314"/>
      <c r="E7" s="314"/>
      <c r="F7" s="314"/>
      <c r="G7" s="314"/>
      <c r="H7" s="314"/>
      <c r="I7" s="314"/>
      <c r="J7" s="314"/>
      <c r="K7" s="312"/>
    </row>
    <row r="8" s="1" customFormat="1" ht="12.75" customHeight="1">
      <c r="B8" s="315"/>
      <c r="C8" s="314"/>
      <c r="D8" s="314"/>
      <c r="E8" s="314"/>
      <c r="F8" s="314"/>
      <c r="G8" s="314"/>
      <c r="H8" s="314"/>
      <c r="I8" s="314"/>
      <c r="J8" s="314"/>
      <c r="K8" s="312"/>
    </row>
    <row r="9" s="1" customFormat="1" ht="15" customHeight="1">
      <c r="B9" s="315"/>
      <c r="C9" s="314" t="s">
        <v>3506</v>
      </c>
      <c r="D9" s="314"/>
      <c r="E9" s="314"/>
      <c r="F9" s="314"/>
      <c r="G9" s="314"/>
      <c r="H9" s="314"/>
      <c r="I9" s="314"/>
      <c r="J9" s="314"/>
      <c r="K9" s="312"/>
    </row>
    <row r="10" s="1" customFormat="1" ht="15" customHeight="1">
      <c r="B10" s="315"/>
      <c r="C10" s="314"/>
      <c r="D10" s="314" t="s">
        <v>3507</v>
      </c>
      <c r="E10" s="314"/>
      <c r="F10" s="314"/>
      <c r="G10" s="314"/>
      <c r="H10" s="314"/>
      <c r="I10" s="314"/>
      <c r="J10" s="314"/>
      <c r="K10" s="312"/>
    </row>
    <row r="11" s="1" customFormat="1" ht="15" customHeight="1">
      <c r="B11" s="315"/>
      <c r="C11" s="316"/>
      <c r="D11" s="314" t="s">
        <v>3508</v>
      </c>
      <c r="E11" s="314"/>
      <c r="F11" s="314"/>
      <c r="G11" s="314"/>
      <c r="H11" s="314"/>
      <c r="I11" s="314"/>
      <c r="J11" s="314"/>
      <c r="K11" s="312"/>
    </row>
    <row r="12" s="1" customFormat="1" ht="15" customHeight="1">
      <c r="B12" s="315"/>
      <c r="C12" s="316"/>
      <c r="D12" s="314"/>
      <c r="E12" s="314"/>
      <c r="F12" s="314"/>
      <c r="G12" s="314"/>
      <c r="H12" s="314"/>
      <c r="I12" s="314"/>
      <c r="J12" s="314"/>
      <c r="K12" s="312"/>
    </row>
    <row r="13" s="1" customFormat="1" ht="15" customHeight="1">
      <c r="B13" s="315"/>
      <c r="C13" s="316"/>
      <c r="D13" s="317" t="s">
        <v>3509</v>
      </c>
      <c r="E13" s="314"/>
      <c r="F13" s="314"/>
      <c r="G13" s="314"/>
      <c r="H13" s="314"/>
      <c r="I13" s="314"/>
      <c r="J13" s="314"/>
      <c r="K13" s="312"/>
    </row>
    <row r="14" s="1" customFormat="1" ht="12.75" customHeight="1">
      <c r="B14" s="315"/>
      <c r="C14" s="316"/>
      <c r="D14" s="316"/>
      <c r="E14" s="316"/>
      <c r="F14" s="316"/>
      <c r="G14" s="316"/>
      <c r="H14" s="316"/>
      <c r="I14" s="316"/>
      <c r="J14" s="316"/>
      <c r="K14" s="312"/>
    </row>
    <row r="15" s="1" customFormat="1" ht="15" customHeight="1">
      <c r="B15" s="315"/>
      <c r="C15" s="316"/>
      <c r="D15" s="314" t="s">
        <v>3510</v>
      </c>
      <c r="E15" s="314"/>
      <c r="F15" s="314"/>
      <c r="G15" s="314"/>
      <c r="H15" s="314"/>
      <c r="I15" s="314"/>
      <c r="J15" s="314"/>
      <c r="K15" s="312"/>
    </row>
    <row r="16" s="1" customFormat="1" ht="15" customHeight="1">
      <c r="B16" s="315"/>
      <c r="C16" s="316"/>
      <c r="D16" s="314" t="s">
        <v>3511</v>
      </c>
      <c r="E16" s="314"/>
      <c r="F16" s="314"/>
      <c r="G16" s="314"/>
      <c r="H16" s="314"/>
      <c r="I16" s="314"/>
      <c r="J16" s="314"/>
      <c r="K16" s="312"/>
    </row>
    <row r="17" s="1" customFormat="1" ht="15" customHeight="1">
      <c r="B17" s="315"/>
      <c r="C17" s="316"/>
      <c r="D17" s="314" t="s">
        <v>3512</v>
      </c>
      <c r="E17" s="314"/>
      <c r="F17" s="314"/>
      <c r="G17" s="314"/>
      <c r="H17" s="314"/>
      <c r="I17" s="314"/>
      <c r="J17" s="314"/>
      <c r="K17" s="312"/>
    </row>
    <row r="18" s="1" customFormat="1" ht="15" customHeight="1">
      <c r="B18" s="315"/>
      <c r="C18" s="316"/>
      <c r="D18" s="316"/>
      <c r="E18" s="318" t="s">
        <v>78</v>
      </c>
      <c r="F18" s="314" t="s">
        <v>3513</v>
      </c>
      <c r="G18" s="314"/>
      <c r="H18" s="314"/>
      <c r="I18" s="314"/>
      <c r="J18" s="314"/>
      <c r="K18" s="312"/>
    </row>
    <row r="19" s="1" customFormat="1" ht="15" customHeight="1">
      <c r="B19" s="315"/>
      <c r="C19" s="316"/>
      <c r="D19" s="316"/>
      <c r="E19" s="318" t="s">
        <v>3514</v>
      </c>
      <c r="F19" s="314" t="s">
        <v>3515</v>
      </c>
      <c r="G19" s="314"/>
      <c r="H19" s="314"/>
      <c r="I19" s="314"/>
      <c r="J19" s="314"/>
      <c r="K19" s="312"/>
    </row>
    <row r="20" s="1" customFormat="1" ht="15" customHeight="1">
      <c r="B20" s="315"/>
      <c r="C20" s="316"/>
      <c r="D20" s="316"/>
      <c r="E20" s="318" t="s">
        <v>3516</v>
      </c>
      <c r="F20" s="314" t="s">
        <v>3517</v>
      </c>
      <c r="G20" s="314"/>
      <c r="H20" s="314"/>
      <c r="I20" s="314"/>
      <c r="J20" s="314"/>
      <c r="K20" s="312"/>
    </row>
    <row r="21" s="1" customFormat="1" ht="15" customHeight="1">
      <c r="B21" s="315"/>
      <c r="C21" s="316"/>
      <c r="D21" s="316"/>
      <c r="E21" s="318" t="s">
        <v>3518</v>
      </c>
      <c r="F21" s="314" t="s">
        <v>3519</v>
      </c>
      <c r="G21" s="314"/>
      <c r="H21" s="314"/>
      <c r="I21" s="314"/>
      <c r="J21" s="314"/>
      <c r="K21" s="312"/>
    </row>
    <row r="22" s="1" customFormat="1" ht="15" customHeight="1">
      <c r="B22" s="315"/>
      <c r="C22" s="316"/>
      <c r="D22" s="316"/>
      <c r="E22" s="318" t="s">
        <v>3520</v>
      </c>
      <c r="F22" s="314" t="s">
        <v>3521</v>
      </c>
      <c r="G22" s="314"/>
      <c r="H22" s="314"/>
      <c r="I22" s="314"/>
      <c r="J22" s="314"/>
      <c r="K22" s="312"/>
    </row>
    <row r="23" s="1" customFormat="1" ht="15" customHeight="1">
      <c r="B23" s="315"/>
      <c r="C23" s="316"/>
      <c r="D23" s="316"/>
      <c r="E23" s="318" t="s">
        <v>85</v>
      </c>
      <c r="F23" s="314" t="s">
        <v>3522</v>
      </c>
      <c r="G23" s="314"/>
      <c r="H23" s="314"/>
      <c r="I23" s="314"/>
      <c r="J23" s="314"/>
      <c r="K23" s="312"/>
    </row>
    <row r="24" s="1" customFormat="1" ht="12.75" customHeight="1">
      <c r="B24" s="315"/>
      <c r="C24" s="316"/>
      <c r="D24" s="316"/>
      <c r="E24" s="316"/>
      <c r="F24" s="316"/>
      <c r="G24" s="316"/>
      <c r="H24" s="316"/>
      <c r="I24" s="316"/>
      <c r="J24" s="316"/>
      <c r="K24" s="312"/>
    </row>
    <row r="25" s="1" customFormat="1" ht="15" customHeight="1">
      <c r="B25" s="315"/>
      <c r="C25" s="314" t="s">
        <v>3523</v>
      </c>
      <c r="D25" s="314"/>
      <c r="E25" s="314"/>
      <c r="F25" s="314"/>
      <c r="G25" s="314"/>
      <c r="H25" s="314"/>
      <c r="I25" s="314"/>
      <c r="J25" s="314"/>
      <c r="K25" s="312"/>
    </row>
    <row r="26" s="1" customFormat="1" ht="15" customHeight="1">
      <c r="B26" s="315"/>
      <c r="C26" s="314" t="s">
        <v>3524</v>
      </c>
      <c r="D26" s="314"/>
      <c r="E26" s="314"/>
      <c r="F26" s="314"/>
      <c r="G26" s="314"/>
      <c r="H26" s="314"/>
      <c r="I26" s="314"/>
      <c r="J26" s="314"/>
      <c r="K26" s="312"/>
    </row>
    <row r="27" s="1" customFormat="1" ht="15" customHeight="1">
      <c r="B27" s="315"/>
      <c r="C27" s="314"/>
      <c r="D27" s="314" t="s">
        <v>3525</v>
      </c>
      <c r="E27" s="314"/>
      <c r="F27" s="314"/>
      <c r="G27" s="314"/>
      <c r="H27" s="314"/>
      <c r="I27" s="314"/>
      <c r="J27" s="314"/>
      <c r="K27" s="312"/>
    </row>
    <row r="28" s="1" customFormat="1" ht="15" customHeight="1">
      <c r="B28" s="315"/>
      <c r="C28" s="316"/>
      <c r="D28" s="314" t="s">
        <v>3526</v>
      </c>
      <c r="E28" s="314"/>
      <c r="F28" s="314"/>
      <c r="G28" s="314"/>
      <c r="H28" s="314"/>
      <c r="I28" s="314"/>
      <c r="J28" s="314"/>
      <c r="K28" s="312"/>
    </row>
    <row r="29" s="1" customFormat="1" ht="12.75" customHeight="1">
      <c r="B29" s="315"/>
      <c r="C29" s="316"/>
      <c r="D29" s="316"/>
      <c r="E29" s="316"/>
      <c r="F29" s="316"/>
      <c r="G29" s="316"/>
      <c r="H29" s="316"/>
      <c r="I29" s="316"/>
      <c r="J29" s="316"/>
      <c r="K29" s="312"/>
    </row>
    <row r="30" s="1" customFormat="1" ht="15" customHeight="1">
      <c r="B30" s="315"/>
      <c r="C30" s="316"/>
      <c r="D30" s="314" t="s">
        <v>3527</v>
      </c>
      <c r="E30" s="314"/>
      <c r="F30" s="314"/>
      <c r="G30" s="314"/>
      <c r="H30" s="314"/>
      <c r="I30" s="314"/>
      <c r="J30" s="314"/>
      <c r="K30" s="312"/>
    </row>
    <row r="31" s="1" customFormat="1" ht="15" customHeight="1">
      <c r="B31" s="315"/>
      <c r="C31" s="316"/>
      <c r="D31" s="314" t="s">
        <v>3528</v>
      </c>
      <c r="E31" s="314"/>
      <c r="F31" s="314"/>
      <c r="G31" s="314"/>
      <c r="H31" s="314"/>
      <c r="I31" s="314"/>
      <c r="J31" s="314"/>
      <c r="K31" s="312"/>
    </row>
    <row r="32" s="1" customFormat="1" ht="12.75" customHeight="1">
      <c r="B32" s="315"/>
      <c r="C32" s="316"/>
      <c r="D32" s="316"/>
      <c r="E32" s="316"/>
      <c r="F32" s="316"/>
      <c r="G32" s="316"/>
      <c r="H32" s="316"/>
      <c r="I32" s="316"/>
      <c r="J32" s="316"/>
      <c r="K32" s="312"/>
    </row>
    <row r="33" s="1" customFormat="1" ht="15" customHeight="1">
      <c r="B33" s="315"/>
      <c r="C33" s="316"/>
      <c r="D33" s="314" t="s">
        <v>3529</v>
      </c>
      <c r="E33" s="314"/>
      <c r="F33" s="314"/>
      <c r="G33" s="314"/>
      <c r="H33" s="314"/>
      <c r="I33" s="314"/>
      <c r="J33" s="314"/>
      <c r="K33" s="312"/>
    </row>
    <row r="34" s="1" customFormat="1" ht="15" customHeight="1">
      <c r="B34" s="315"/>
      <c r="C34" s="316"/>
      <c r="D34" s="314" t="s">
        <v>3530</v>
      </c>
      <c r="E34" s="314"/>
      <c r="F34" s="314"/>
      <c r="G34" s="314"/>
      <c r="H34" s="314"/>
      <c r="I34" s="314"/>
      <c r="J34" s="314"/>
      <c r="K34" s="312"/>
    </row>
    <row r="35" s="1" customFormat="1" ht="15" customHeight="1">
      <c r="B35" s="315"/>
      <c r="C35" s="316"/>
      <c r="D35" s="314" t="s">
        <v>3531</v>
      </c>
      <c r="E35" s="314"/>
      <c r="F35" s="314"/>
      <c r="G35" s="314"/>
      <c r="H35" s="314"/>
      <c r="I35" s="314"/>
      <c r="J35" s="314"/>
      <c r="K35" s="312"/>
    </row>
    <row r="36" s="1" customFormat="1" ht="15" customHeight="1">
      <c r="B36" s="315"/>
      <c r="C36" s="316"/>
      <c r="D36" s="314"/>
      <c r="E36" s="317" t="s">
        <v>182</v>
      </c>
      <c r="F36" s="314"/>
      <c r="G36" s="314" t="s">
        <v>3532</v>
      </c>
      <c r="H36" s="314"/>
      <c r="I36" s="314"/>
      <c r="J36" s="314"/>
      <c r="K36" s="312"/>
    </row>
    <row r="37" s="1" customFormat="1" ht="30.75" customHeight="1">
      <c r="B37" s="315"/>
      <c r="C37" s="316"/>
      <c r="D37" s="314"/>
      <c r="E37" s="317" t="s">
        <v>3533</v>
      </c>
      <c r="F37" s="314"/>
      <c r="G37" s="314" t="s">
        <v>3534</v>
      </c>
      <c r="H37" s="314"/>
      <c r="I37" s="314"/>
      <c r="J37" s="314"/>
      <c r="K37" s="312"/>
    </row>
    <row r="38" s="1" customFormat="1" ht="15" customHeight="1">
      <c r="B38" s="315"/>
      <c r="C38" s="316"/>
      <c r="D38" s="314"/>
      <c r="E38" s="317" t="s">
        <v>53</v>
      </c>
      <c r="F38" s="314"/>
      <c r="G38" s="314" t="s">
        <v>3535</v>
      </c>
      <c r="H38" s="314"/>
      <c r="I38" s="314"/>
      <c r="J38" s="314"/>
      <c r="K38" s="312"/>
    </row>
    <row r="39" s="1" customFormat="1" ht="15" customHeight="1">
      <c r="B39" s="315"/>
      <c r="C39" s="316"/>
      <c r="D39" s="314"/>
      <c r="E39" s="317" t="s">
        <v>54</v>
      </c>
      <c r="F39" s="314"/>
      <c r="G39" s="314" t="s">
        <v>3536</v>
      </c>
      <c r="H39" s="314"/>
      <c r="I39" s="314"/>
      <c r="J39" s="314"/>
      <c r="K39" s="312"/>
    </row>
    <row r="40" s="1" customFormat="1" ht="15" customHeight="1">
      <c r="B40" s="315"/>
      <c r="C40" s="316"/>
      <c r="D40" s="314"/>
      <c r="E40" s="317" t="s">
        <v>183</v>
      </c>
      <c r="F40" s="314"/>
      <c r="G40" s="314" t="s">
        <v>3537</v>
      </c>
      <c r="H40" s="314"/>
      <c r="I40" s="314"/>
      <c r="J40" s="314"/>
      <c r="K40" s="312"/>
    </row>
    <row r="41" s="1" customFormat="1" ht="15" customHeight="1">
      <c r="B41" s="315"/>
      <c r="C41" s="316"/>
      <c r="D41" s="314"/>
      <c r="E41" s="317" t="s">
        <v>184</v>
      </c>
      <c r="F41" s="314"/>
      <c r="G41" s="314" t="s">
        <v>3538</v>
      </c>
      <c r="H41" s="314"/>
      <c r="I41" s="314"/>
      <c r="J41" s="314"/>
      <c r="K41" s="312"/>
    </row>
    <row r="42" s="1" customFormat="1" ht="15" customHeight="1">
      <c r="B42" s="315"/>
      <c r="C42" s="316"/>
      <c r="D42" s="314"/>
      <c r="E42" s="317" t="s">
        <v>3539</v>
      </c>
      <c r="F42" s="314"/>
      <c r="G42" s="314" t="s">
        <v>3540</v>
      </c>
      <c r="H42" s="314"/>
      <c r="I42" s="314"/>
      <c r="J42" s="314"/>
      <c r="K42" s="312"/>
    </row>
    <row r="43" s="1" customFormat="1" ht="15" customHeight="1">
      <c r="B43" s="315"/>
      <c r="C43" s="316"/>
      <c r="D43" s="314"/>
      <c r="E43" s="317"/>
      <c r="F43" s="314"/>
      <c r="G43" s="314" t="s">
        <v>3541</v>
      </c>
      <c r="H43" s="314"/>
      <c r="I43" s="314"/>
      <c r="J43" s="314"/>
      <c r="K43" s="312"/>
    </row>
    <row r="44" s="1" customFormat="1" ht="15" customHeight="1">
      <c r="B44" s="315"/>
      <c r="C44" s="316"/>
      <c r="D44" s="314"/>
      <c r="E44" s="317" t="s">
        <v>3542</v>
      </c>
      <c r="F44" s="314"/>
      <c r="G44" s="314" t="s">
        <v>3543</v>
      </c>
      <c r="H44" s="314"/>
      <c r="I44" s="314"/>
      <c r="J44" s="314"/>
      <c r="K44" s="312"/>
    </row>
    <row r="45" s="1" customFormat="1" ht="15" customHeight="1">
      <c r="B45" s="315"/>
      <c r="C45" s="316"/>
      <c r="D45" s="314"/>
      <c r="E45" s="317" t="s">
        <v>186</v>
      </c>
      <c r="F45" s="314"/>
      <c r="G45" s="314" t="s">
        <v>3544</v>
      </c>
      <c r="H45" s="314"/>
      <c r="I45" s="314"/>
      <c r="J45" s="314"/>
      <c r="K45" s="312"/>
    </row>
    <row r="46" s="1" customFormat="1" ht="12.75" customHeight="1">
      <c r="B46" s="315"/>
      <c r="C46" s="316"/>
      <c r="D46" s="314"/>
      <c r="E46" s="314"/>
      <c r="F46" s="314"/>
      <c r="G46" s="314"/>
      <c r="H46" s="314"/>
      <c r="I46" s="314"/>
      <c r="J46" s="314"/>
      <c r="K46" s="312"/>
    </row>
    <row r="47" s="1" customFormat="1" ht="15" customHeight="1">
      <c r="B47" s="315"/>
      <c r="C47" s="316"/>
      <c r="D47" s="314" t="s">
        <v>3545</v>
      </c>
      <c r="E47" s="314"/>
      <c r="F47" s="314"/>
      <c r="G47" s="314"/>
      <c r="H47" s="314"/>
      <c r="I47" s="314"/>
      <c r="J47" s="314"/>
      <c r="K47" s="312"/>
    </row>
    <row r="48" s="1" customFormat="1" ht="15" customHeight="1">
      <c r="B48" s="315"/>
      <c r="C48" s="316"/>
      <c r="D48" s="316"/>
      <c r="E48" s="314" t="s">
        <v>3546</v>
      </c>
      <c r="F48" s="314"/>
      <c r="G48" s="314"/>
      <c r="H48" s="314"/>
      <c r="I48" s="314"/>
      <c r="J48" s="314"/>
      <c r="K48" s="312"/>
    </row>
    <row r="49" s="1" customFormat="1" ht="15" customHeight="1">
      <c r="B49" s="315"/>
      <c r="C49" s="316"/>
      <c r="D49" s="316"/>
      <c r="E49" s="314" t="s">
        <v>3547</v>
      </c>
      <c r="F49" s="314"/>
      <c r="G49" s="314"/>
      <c r="H49" s="314"/>
      <c r="I49" s="314"/>
      <c r="J49" s="314"/>
      <c r="K49" s="312"/>
    </row>
    <row r="50" s="1" customFormat="1" ht="15" customHeight="1">
      <c r="B50" s="315"/>
      <c r="C50" s="316"/>
      <c r="D50" s="316"/>
      <c r="E50" s="314" t="s">
        <v>3548</v>
      </c>
      <c r="F50" s="314"/>
      <c r="G50" s="314"/>
      <c r="H50" s="314"/>
      <c r="I50" s="314"/>
      <c r="J50" s="314"/>
      <c r="K50" s="312"/>
    </row>
    <row r="51" s="1" customFormat="1" ht="15" customHeight="1">
      <c r="B51" s="315"/>
      <c r="C51" s="316"/>
      <c r="D51" s="314" t="s">
        <v>3549</v>
      </c>
      <c r="E51" s="314"/>
      <c r="F51" s="314"/>
      <c r="G51" s="314"/>
      <c r="H51" s="314"/>
      <c r="I51" s="314"/>
      <c r="J51" s="314"/>
      <c r="K51" s="312"/>
    </row>
    <row r="52" s="1" customFormat="1" ht="25.5" customHeight="1">
      <c r="B52" s="310"/>
      <c r="C52" s="311" t="s">
        <v>3550</v>
      </c>
      <c r="D52" s="311"/>
      <c r="E52" s="311"/>
      <c r="F52" s="311"/>
      <c r="G52" s="311"/>
      <c r="H52" s="311"/>
      <c r="I52" s="311"/>
      <c r="J52" s="311"/>
      <c r="K52" s="312"/>
    </row>
    <row r="53" s="1" customFormat="1" ht="5.25" customHeight="1">
      <c r="B53" s="310"/>
      <c r="C53" s="313"/>
      <c r="D53" s="313"/>
      <c r="E53" s="313"/>
      <c r="F53" s="313"/>
      <c r="G53" s="313"/>
      <c r="H53" s="313"/>
      <c r="I53" s="313"/>
      <c r="J53" s="313"/>
      <c r="K53" s="312"/>
    </row>
    <row r="54" s="1" customFormat="1" ht="15" customHeight="1">
      <c r="B54" s="310"/>
      <c r="C54" s="314" t="s">
        <v>3551</v>
      </c>
      <c r="D54" s="314"/>
      <c r="E54" s="314"/>
      <c r="F54" s="314"/>
      <c r="G54" s="314"/>
      <c r="H54" s="314"/>
      <c r="I54" s="314"/>
      <c r="J54" s="314"/>
      <c r="K54" s="312"/>
    </row>
    <row r="55" s="1" customFormat="1" ht="15" customHeight="1">
      <c r="B55" s="310"/>
      <c r="C55" s="314" t="s">
        <v>3552</v>
      </c>
      <c r="D55" s="314"/>
      <c r="E55" s="314"/>
      <c r="F55" s="314"/>
      <c r="G55" s="314"/>
      <c r="H55" s="314"/>
      <c r="I55" s="314"/>
      <c r="J55" s="314"/>
      <c r="K55" s="312"/>
    </row>
    <row r="56" s="1" customFormat="1" ht="12.75" customHeight="1">
      <c r="B56" s="310"/>
      <c r="C56" s="314"/>
      <c r="D56" s="314"/>
      <c r="E56" s="314"/>
      <c r="F56" s="314"/>
      <c r="G56" s="314"/>
      <c r="H56" s="314"/>
      <c r="I56" s="314"/>
      <c r="J56" s="314"/>
      <c r="K56" s="312"/>
    </row>
    <row r="57" s="1" customFormat="1" ht="15" customHeight="1">
      <c r="B57" s="310"/>
      <c r="C57" s="314" t="s">
        <v>3553</v>
      </c>
      <c r="D57" s="314"/>
      <c r="E57" s="314"/>
      <c r="F57" s="314"/>
      <c r="G57" s="314"/>
      <c r="H57" s="314"/>
      <c r="I57" s="314"/>
      <c r="J57" s="314"/>
      <c r="K57" s="312"/>
    </row>
    <row r="58" s="1" customFormat="1" ht="15" customHeight="1">
      <c r="B58" s="310"/>
      <c r="C58" s="316"/>
      <c r="D58" s="314" t="s">
        <v>3554</v>
      </c>
      <c r="E58" s="314"/>
      <c r="F58" s="314"/>
      <c r="G58" s="314"/>
      <c r="H58" s="314"/>
      <c r="I58" s="314"/>
      <c r="J58" s="314"/>
      <c r="K58" s="312"/>
    </row>
    <row r="59" s="1" customFormat="1" ht="15" customHeight="1">
      <c r="B59" s="310"/>
      <c r="C59" s="316"/>
      <c r="D59" s="314" t="s">
        <v>3555</v>
      </c>
      <c r="E59" s="314"/>
      <c r="F59" s="314"/>
      <c r="G59" s="314"/>
      <c r="H59" s="314"/>
      <c r="I59" s="314"/>
      <c r="J59" s="314"/>
      <c r="K59" s="312"/>
    </row>
    <row r="60" s="1" customFormat="1" ht="15" customHeight="1">
      <c r="B60" s="310"/>
      <c r="C60" s="316"/>
      <c r="D60" s="314" t="s">
        <v>3556</v>
      </c>
      <c r="E60" s="314"/>
      <c r="F60" s="314"/>
      <c r="G60" s="314"/>
      <c r="H60" s="314"/>
      <c r="I60" s="314"/>
      <c r="J60" s="314"/>
      <c r="K60" s="312"/>
    </row>
    <row r="61" s="1" customFormat="1" ht="15" customHeight="1">
      <c r="B61" s="310"/>
      <c r="C61" s="316"/>
      <c r="D61" s="314" t="s">
        <v>3557</v>
      </c>
      <c r="E61" s="314"/>
      <c r="F61" s="314"/>
      <c r="G61" s="314"/>
      <c r="H61" s="314"/>
      <c r="I61" s="314"/>
      <c r="J61" s="314"/>
      <c r="K61" s="312"/>
    </row>
    <row r="62" s="1" customFormat="1" ht="15" customHeight="1">
      <c r="B62" s="310"/>
      <c r="C62" s="316"/>
      <c r="D62" s="319" t="s">
        <v>3558</v>
      </c>
      <c r="E62" s="319"/>
      <c r="F62" s="319"/>
      <c r="G62" s="319"/>
      <c r="H62" s="319"/>
      <c r="I62" s="319"/>
      <c r="J62" s="319"/>
      <c r="K62" s="312"/>
    </row>
    <row r="63" s="1" customFormat="1" ht="15" customHeight="1">
      <c r="B63" s="310"/>
      <c r="C63" s="316"/>
      <c r="D63" s="314" t="s">
        <v>3559</v>
      </c>
      <c r="E63" s="314"/>
      <c r="F63" s="314"/>
      <c r="G63" s="314"/>
      <c r="H63" s="314"/>
      <c r="I63" s="314"/>
      <c r="J63" s="314"/>
      <c r="K63" s="312"/>
    </row>
    <row r="64" s="1" customFormat="1" ht="12.75" customHeight="1">
      <c r="B64" s="310"/>
      <c r="C64" s="316"/>
      <c r="D64" s="316"/>
      <c r="E64" s="320"/>
      <c r="F64" s="316"/>
      <c r="G64" s="316"/>
      <c r="H64" s="316"/>
      <c r="I64" s="316"/>
      <c r="J64" s="316"/>
      <c r="K64" s="312"/>
    </row>
    <row r="65" s="1" customFormat="1" ht="15" customHeight="1">
      <c r="B65" s="310"/>
      <c r="C65" s="316"/>
      <c r="D65" s="314" t="s">
        <v>3560</v>
      </c>
      <c r="E65" s="314"/>
      <c r="F65" s="314"/>
      <c r="G65" s="314"/>
      <c r="H65" s="314"/>
      <c r="I65" s="314"/>
      <c r="J65" s="314"/>
      <c r="K65" s="312"/>
    </row>
    <row r="66" s="1" customFormat="1" ht="15" customHeight="1">
      <c r="B66" s="310"/>
      <c r="C66" s="316"/>
      <c r="D66" s="319" t="s">
        <v>3561</v>
      </c>
      <c r="E66" s="319"/>
      <c r="F66" s="319"/>
      <c r="G66" s="319"/>
      <c r="H66" s="319"/>
      <c r="I66" s="319"/>
      <c r="J66" s="319"/>
      <c r="K66" s="312"/>
    </row>
    <row r="67" s="1" customFormat="1" ht="15" customHeight="1">
      <c r="B67" s="310"/>
      <c r="C67" s="316"/>
      <c r="D67" s="314" t="s">
        <v>3562</v>
      </c>
      <c r="E67" s="314"/>
      <c r="F67" s="314"/>
      <c r="G67" s="314"/>
      <c r="H67" s="314"/>
      <c r="I67" s="314"/>
      <c r="J67" s="314"/>
      <c r="K67" s="312"/>
    </row>
    <row r="68" s="1" customFormat="1" ht="15" customHeight="1">
      <c r="B68" s="310"/>
      <c r="C68" s="316"/>
      <c r="D68" s="314" t="s">
        <v>3563</v>
      </c>
      <c r="E68" s="314"/>
      <c r="F68" s="314"/>
      <c r="G68" s="314"/>
      <c r="H68" s="314"/>
      <c r="I68" s="314"/>
      <c r="J68" s="314"/>
      <c r="K68" s="312"/>
    </row>
    <row r="69" s="1" customFormat="1" ht="15" customHeight="1">
      <c r="B69" s="310"/>
      <c r="C69" s="316"/>
      <c r="D69" s="314" t="s">
        <v>3564</v>
      </c>
      <c r="E69" s="314"/>
      <c r="F69" s="314"/>
      <c r="G69" s="314"/>
      <c r="H69" s="314"/>
      <c r="I69" s="314"/>
      <c r="J69" s="314"/>
      <c r="K69" s="312"/>
    </row>
    <row r="70" s="1" customFormat="1" ht="15" customHeight="1">
      <c r="B70" s="310"/>
      <c r="C70" s="316"/>
      <c r="D70" s="314" t="s">
        <v>3565</v>
      </c>
      <c r="E70" s="314"/>
      <c r="F70" s="314"/>
      <c r="G70" s="314"/>
      <c r="H70" s="314"/>
      <c r="I70" s="314"/>
      <c r="J70" s="314"/>
      <c r="K70" s="312"/>
    </row>
    <row r="71" s="1" customFormat="1" ht="12.75" customHeight="1">
      <c r="B71" s="321"/>
      <c r="C71" s="322"/>
      <c r="D71" s="322"/>
      <c r="E71" s="322"/>
      <c r="F71" s="322"/>
      <c r="G71" s="322"/>
      <c r="H71" s="322"/>
      <c r="I71" s="322"/>
      <c r="J71" s="322"/>
      <c r="K71" s="323"/>
    </row>
    <row r="72" s="1" customFormat="1" ht="18.75" customHeight="1">
      <c r="B72" s="324"/>
      <c r="C72" s="324"/>
      <c r="D72" s="324"/>
      <c r="E72" s="324"/>
      <c r="F72" s="324"/>
      <c r="G72" s="324"/>
      <c r="H72" s="324"/>
      <c r="I72" s="324"/>
      <c r="J72" s="324"/>
      <c r="K72" s="325"/>
    </row>
    <row r="73" s="1" customFormat="1" ht="18.75" customHeight="1">
      <c r="B73" s="325"/>
      <c r="C73" s="325"/>
      <c r="D73" s="325"/>
      <c r="E73" s="325"/>
      <c r="F73" s="325"/>
      <c r="G73" s="325"/>
      <c r="H73" s="325"/>
      <c r="I73" s="325"/>
      <c r="J73" s="325"/>
      <c r="K73" s="325"/>
    </row>
    <row r="74" s="1" customFormat="1" ht="7.5" customHeight="1">
      <c r="B74" s="326"/>
      <c r="C74" s="327"/>
      <c r="D74" s="327"/>
      <c r="E74" s="327"/>
      <c r="F74" s="327"/>
      <c r="G74" s="327"/>
      <c r="H74" s="327"/>
      <c r="I74" s="327"/>
      <c r="J74" s="327"/>
      <c r="K74" s="328"/>
    </row>
    <row r="75" s="1" customFormat="1" ht="45" customHeight="1">
      <c r="B75" s="329"/>
      <c r="C75" s="330" t="s">
        <v>3566</v>
      </c>
      <c r="D75" s="330"/>
      <c r="E75" s="330"/>
      <c r="F75" s="330"/>
      <c r="G75" s="330"/>
      <c r="H75" s="330"/>
      <c r="I75" s="330"/>
      <c r="J75" s="330"/>
      <c r="K75" s="331"/>
    </row>
    <row r="76" s="1" customFormat="1" ht="17.25" customHeight="1">
      <c r="B76" s="329"/>
      <c r="C76" s="332" t="s">
        <v>3567</v>
      </c>
      <c r="D76" s="332"/>
      <c r="E76" s="332"/>
      <c r="F76" s="332" t="s">
        <v>3568</v>
      </c>
      <c r="G76" s="333"/>
      <c r="H76" s="332" t="s">
        <v>54</v>
      </c>
      <c r="I76" s="332" t="s">
        <v>57</v>
      </c>
      <c r="J76" s="332" t="s">
        <v>3569</v>
      </c>
      <c r="K76" s="331"/>
    </row>
    <row r="77" s="1" customFormat="1" ht="17.25" customHeight="1">
      <c r="B77" s="329"/>
      <c r="C77" s="334" t="s">
        <v>3570</v>
      </c>
      <c r="D77" s="334"/>
      <c r="E77" s="334"/>
      <c r="F77" s="335" t="s">
        <v>3571</v>
      </c>
      <c r="G77" s="336"/>
      <c r="H77" s="334"/>
      <c r="I77" s="334"/>
      <c r="J77" s="334" t="s">
        <v>3572</v>
      </c>
      <c r="K77" s="331"/>
    </row>
    <row r="78" s="1" customFormat="1" ht="5.25" customHeight="1">
      <c r="B78" s="329"/>
      <c r="C78" s="337"/>
      <c r="D78" s="337"/>
      <c r="E78" s="337"/>
      <c r="F78" s="337"/>
      <c r="G78" s="338"/>
      <c r="H78" s="337"/>
      <c r="I78" s="337"/>
      <c r="J78" s="337"/>
      <c r="K78" s="331"/>
    </row>
    <row r="79" s="1" customFormat="1" ht="15" customHeight="1">
      <c r="B79" s="329"/>
      <c r="C79" s="317" t="s">
        <v>53</v>
      </c>
      <c r="D79" s="339"/>
      <c r="E79" s="339"/>
      <c r="F79" s="340" t="s">
        <v>3573</v>
      </c>
      <c r="G79" s="341"/>
      <c r="H79" s="317" t="s">
        <v>3574</v>
      </c>
      <c r="I79" s="317" t="s">
        <v>3575</v>
      </c>
      <c r="J79" s="317">
        <v>20</v>
      </c>
      <c r="K79" s="331"/>
    </row>
    <row r="80" s="1" customFormat="1" ht="15" customHeight="1">
      <c r="B80" s="329"/>
      <c r="C80" s="317" t="s">
        <v>3576</v>
      </c>
      <c r="D80" s="317"/>
      <c r="E80" s="317"/>
      <c r="F80" s="340" t="s">
        <v>3573</v>
      </c>
      <c r="G80" s="341"/>
      <c r="H80" s="317" t="s">
        <v>3577</v>
      </c>
      <c r="I80" s="317" t="s">
        <v>3575</v>
      </c>
      <c r="J80" s="317">
        <v>120</v>
      </c>
      <c r="K80" s="331"/>
    </row>
    <row r="81" s="1" customFormat="1" ht="15" customHeight="1">
      <c r="B81" s="342"/>
      <c r="C81" s="317" t="s">
        <v>3578</v>
      </c>
      <c r="D81" s="317"/>
      <c r="E81" s="317"/>
      <c r="F81" s="340" t="s">
        <v>3579</v>
      </c>
      <c r="G81" s="341"/>
      <c r="H81" s="317" t="s">
        <v>3580</v>
      </c>
      <c r="I81" s="317" t="s">
        <v>3575</v>
      </c>
      <c r="J81" s="317">
        <v>50</v>
      </c>
      <c r="K81" s="331"/>
    </row>
    <row r="82" s="1" customFormat="1" ht="15" customHeight="1">
      <c r="B82" s="342"/>
      <c r="C82" s="317" t="s">
        <v>3581</v>
      </c>
      <c r="D82" s="317"/>
      <c r="E82" s="317"/>
      <c r="F82" s="340" t="s">
        <v>3573</v>
      </c>
      <c r="G82" s="341"/>
      <c r="H82" s="317" t="s">
        <v>3582</v>
      </c>
      <c r="I82" s="317" t="s">
        <v>3583</v>
      </c>
      <c r="J82" s="317"/>
      <c r="K82" s="331"/>
    </row>
    <row r="83" s="1" customFormat="1" ht="15" customHeight="1">
      <c r="B83" s="342"/>
      <c r="C83" s="343" t="s">
        <v>3584</v>
      </c>
      <c r="D83" s="343"/>
      <c r="E83" s="343"/>
      <c r="F83" s="344" t="s">
        <v>3579</v>
      </c>
      <c r="G83" s="343"/>
      <c r="H83" s="343" t="s">
        <v>3585</v>
      </c>
      <c r="I83" s="343" t="s">
        <v>3575</v>
      </c>
      <c r="J83" s="343">
        <v>15</v>
      </c>
      <c r="K83" s="331"/>
    </row>
    <row r="84" s="1" customFormat="1" ht="15" customHeight="1">
      <c r="B84" s="342"/>
      <c r="C84" s="343" t="s">
        <v>3586</v>
      </c>
      <c r="D84" s="343"/>
      <c r="E84" s="343"/>
      <c r="F84" s="344" t="s">
        <v>3579</v>
      </c>
      <c r="G84" s="343"/>
      <c r="H84" s="343" t="s">
        <v>3587</v>
      </c>
      <c r="I84" s="343" t="s">
        <v>3575</v>
      </c>
      <c r="J84" s="343">
        <v>15</v>
      </c>
      <c r="K84" s="331"/>
    </row>
    <row r="85" s="1" customFormat="1" ht="15" customHeight="1">
      <c r="B85" s="342"/>
      <c r="C85" s="343" t="s">
        <v>3588</v>
      </c>
      <c r="D85" s="343"/>
      <c r="E85" s="343"/>
      <c r="F85" s="344" t="s">
        <v>3579</v>
      </c>
      <c r="G85" s="343"/>
      <c r="H85" s="343" t="s">
        <v>3589</v>
      </c>
      <c r="I85" s="343" t="s">
        <v>3575</v>
      </c>
      <c r="J85" s="343">
        <v>20</v>
      </c>
      <c r="K85" s="331"/>
    </row>
    <row r="86" s="1" customFormat="1" ht="15" customHeight="1">
      <c r="B86" s="342"/>
      <c r="C86" s="343" t="s">
        <v>3590</v>
      </c>
      <c r="D86" s="343"/>
      <c r="E86" s="343"/>
      <c r="F86" s="344" t="s">
        <v>3579</v>
      </c>
      <c r="G86" s="343"/>
      <c r="H86" s="343" t="s">
        <v>3591</v>
      </c>
      <c r="I86" s="343" t="s">
        <v>3575</v>
      </c>
      <c r="J86" s="343">
        <v>20</v>
      </c>
      <c r="K86" s="331"/>
    </row>
    <row r="87" s="1" customFormat="1" ht="15" customHeight="1">
      <c r="B87" s="342"/>
      <c r="C87" s="317" t="s">
        <v>3592</v>
      </c>
      <c r="D87" s="317"/>
      <c r="E87" s="317"/>
      <c r="F87" s="340" t="s">
        <v>3579</v>
      </c>
      <c r="G87" s="341"/>
      <c r="H87" s="317" t="s">
        <v>3593</v>
      </c>
      <c r="I87" s="317" t="s">
        <v>3575</v>
      </c>
      <c r="J87" s="317">
        <v>50</v>
      </c>
      <c r="K87" s="331"/>
    </row>
    <row r="88" s="1" customFormat="1" ht="15" customHeight="1">
      <c r="B88" s="342"/>
      <c r="C88" s="317" t="s">
        <v>3594</v>
      </c>
      <c r="D88" s="317"/>
      <c r="E88" s="317"/>
      <c r="F88" s="340" t="s">
        <v>3579</v>
      </c>
      <c r="G88" s="341"/>
      <c r="H88" s="317" t="s">
        <v>3595</v>
      </c>
      <c r="I88" s="317" t="s">
        <v>3575</v>
      </c>
      <c r="J88" s="317">
        <v>20</v>
      </c>
      <c r="K88" s="331"/>
    </row>
    <row r="89" s="1" customFormat="1" ht="15" customHeight="1">
      <c r="B89" s="342"/>
      <c r="C89" s="317" t="s">
        <v>3596</v>
      </c>
      <c r="D89" s="317"/>
      <c r="E89" s="317"/>
      <c r="F89" s="340" t="s">
        <v>3579</v>
      </c>
      <c r="G89" s="341"/>
      <c r="H89" s="317" t="s">
        <v>3597</v>
      </c>
      <c r="I89" s="317" t="s">
        <v>3575</v>
      </c>
      <c r="J89" s="317">
        <v>20</v>
      </c>
      <c r="K89" s="331"/>
    </row>
    <row r="90" s="1" customFormat="1" ht="15" customHeight="1">
      <c r="B90" s="342"/>
      <c r="C90" s="317" t="s">
        <v>3598</v>
      </c>
      <c r="D90" s="317"/>
      <c r="E90" s="317"/>
      <c r="F90" s="340" t="s">
        <v>3579</v>
      </c>
      <c r="G90" s="341"/>
      <c r="H90" s="317" t="s">
        <v>3599</v>
      </c>
      <c r="I90" s="317" t="s">
        <v>3575</v>
      </c>
      <c r="J90" s="317">
        <v>50</v>
      </c>
      <c r="K90" s="331"/>
    </row>
    <row r="91" s="1" customFormat="1" ht="15" customHeight="1">
      <c r="B91" s="342"/>
      <c r="C91" s="317" t="s">
        <v>3600</v>
      </c>
      <c r="D91" s="317"/>
      <c r="E91" s="317"/>
      <c r="F91" s="340" t="s">
        <v>3579</v>
      </c>
      <c r="G91" s="341"/>
      <c r="H91" s="317" t="s">
        <v>3600</v>
      </c>
      <c r="I91" s="317" t="s">
        <v>3575</v>
      </c>
      <c r="J91" s="317">
        <v>50</v>
      </c>
      <c r="K91" s="331"/>
    </row>
    <row r="92" s="1" customFormat="1" ht="15" customHeight="1">
      <c r="B92" s="342"/>
      <c r="C92" s="317" t="s">
        <v>3601</v>
      </c>
      <c r="D92" s="317"/>
      <c r="E92" s="317"/>
      <c r="F92" s="340" t="s">
        <v>3579</v>
      </c>
      <c r="G92" s="341"/>
      <c r="H92" s="317" t="s">
        <v>3602</v>
      </c>
      <c r="I92" s="317" t="s">
        <v>3575</v>
      </c>
      <c r="J92" s="317">
        <v>255</v>
      </c>
      <c r="K92" s="331"/>
    </row>
    <row r="93" s="1" customFormat="1" ht="15" customHeight="1">
      <c r="B93" s="342"/>
      <c r="C93" s="317" t="s">
        <v>3603</v>
      </c>
      <c r="D93" s="317"/>
      <c r="E93" s="317"/>
      <c r="F93" s="340" t="s">
        <v>3573</v>
      </c>
      <c r="G93" s="341"/>
      <c r="H93" s="317" t="s">
        <v>3604</v>
      </c>
      <c r="I93" s="317" t="s">
        <v>3605</v>
      </c>
      <c r="J93" s="317"/>
      <c r="K93" s="331"/>
    </row>
    <row r="94" s="1" customFormat="1" ht="15" customHeight="1">
      <c r="B94" s="342"/>
      <c r="C94" s="317" t="s">
        <v>3606</v>
      </c>
      <c r="D94" s="317"/>
      <c r="E94" s="317"/>
      <c r="F94" s="340" t="s">
        <v>3573</v>
      </c>
      <c r="G94" s="341"/>
      <c r="H94" s="317" t="s">
        <v>3607</v>
      </c>
      <c r="I94" s="317" t="s">
        <v>3608</v>
      </c>
      <c r="J94" s="317"/>
      <c r="K94" s="331"/>
    </row>
    <row r="95" s="1" customFormat="1" ht="15" customHeight="1">
      <c r="B95" s="342"/>
      <c r="C95" s="317" t="s">
        <v>3609</v>
      </c>
      <c r="D95" s="317"/>
      <c r="E95" s="317"/>
      <c r="F95" s="340" t="s">
        <v>3573</v>
      </c>
      <c r="G95" s="341"/>
      <c r="H95" s="317" t="s">
        <v>3609</v>
      </c>
      <c r="I95" s="317" t="s">
        <v>3608</v>
      </c>
      <c r="J95" s="317"/>
      <c r="K95" s="331"/>
    </row>
    <row r="96" s="1" customFormat="1" ht="15" customHeight="1">
      <c r="B96" s="342"/>
      <c r="C96" s="317" t="s">
        <v>38</v>
      </c>
      <c r="D96" s="317"/>
      <c r="E96" s="317"/>
      <c r="F96" s="340" t="s">
        <v>3573</v>
      </c>
      <c r="G96" s="341"/>
      <c r="H96" s="317" t="s">
        <v>3610</v>
      </c>
      <c r="I96" s="317" t="s">
        <v>3608</v>
      </c>
      <c r="J96" s="317"/>
      <c r="K96" s="331"/>
    </row>
    <row r="97" s="1" customFormat="1" ht="15" customHeight="1">
      <c r="B97" s="342"/>
      <c r="C97" s="317" t="s">
        <v>48</v>
      </c>
      <c r="D97" s="317"/>
      <c r="E97" s="317"/>
      <c r="F97" s="340" t="s">
        <v>3573</v>
      </c>
      <c r="G97" s="341"/>
      <c r="H97" s="317" t="s">
        <v>3611</v>
      </c>
      <c r="I97" s="317" t="s">
        <v>3608</v>
      </c>
      <c r="J97" s="317"/>
      <c r="K97" s="331"/>
    </row>
    <row r="98" s="1" customFormat="1" ht="15" customHeight="1">
      <c r="B98" s="345"/>
      <c r="C98" s="346"/>
      <c r="D98" s="346"/>
      <c r="E98" s="346"/>
      <c r="F98" s="346"/>
      <c r="G98" s="346"/>
      <c r="H98" s="346"/>
      <c r="I98" s="346"/>
      <c r="J98" s="346"/>
      <c r="K98" s="347"/>
    </row>
    <row r="99" s="1" customFormat="1" ht="18.75" customHeight="1">
      <c r="B99" s="348"/>
      <c r="C99" s="349"/>
      <c r="D99" s="349"/>
      <c r="E99" s="349"/>
      <c r="F99" s="349"/>
      <c r="G99" s="349"/>
      <c r="H99" s="349"/>
      <c r="I99" s="349"/>
      <c r="J99" s="349"/>
      <c r="K99" s="348"/>
    </row>
    <row r="100" s="1" customFormat="1" ht="18.75" customHeight="1">
      <c r="B100" s="325"/>
      <c r="C100" s="325"/>
      <c r="D100" s="325"/>
      <c r="E100" s="325"/>
      <c r="F100" s="325"/>
      <c r="G100" s="325"/>
      <c r="H100" s="325"/>
      <c r="I100" s="325"/>
      <c r="J100" s="325"/>
      <c r="K100" s="325"/>
    </row>
    <row r="101" s="1" customFormat="1" ht="7.5" customHeight="1">
      <c r="B101" s="326"/>
      <c r="C101" s="327"/>
      <c r="D101" s="327"/>
      <c r="E101" s="327"/>
      <c r="F101" s="327"/>
      <c r="G101" s="327"/>
      <c r="H101" s="327"/>
      <c r="I101" s="327"/>
      <c r="J101" s="327"/>
      <c r="K101" s="328"/>
    </row>
    <row r="102" s="1" customFormat="1" ht="45" customHeight="1">
      <c r="B102" s="329"/>
      <c r="C102" s="330" t="s">
        <v>3612</v>
      </c>
      <c r="D102" s="330"/>
      <c r="E102" s="330"/>
      <c r="F102" s="330"/>
      <c r="G102" s="330"/>
      <c r="H102" s="330"/>
      <c r="I102" s="330"/>
      <c r="J102" s="330"/>
      <c r="K102" s="331"/>
    </row>
    <row r="103" s="1" customFormat="1" ht="17.25" customHeight="1">
      <c r="B103" s="329"/>
      <c r="C103" s="332" t="s">
        <v>3567</v>
      </c>
      <c r="D103" s="332"/>
      <c r="E103" s="332"/>
      <c r="F103" s="332" t="s">
        <v>3568</v>
      </c>
      <c r="G103" s="333"/>
      <c r="H103" s="332" t="s">
        <v>54</v>
      </c>
      <c r="I103" s="332" t="s">
        <v>57</v>
      </c>
      <c r="J103" s="332" t="s">
        <v>3569</v>
      </c>
      <c r="K103" s="331"/>
    </row>
    <row r="104" s="1" customFormat="1" ht="17.25" customHeight="1">
      <c r="B104" s="329"/>
      <c r="C104" s="334" t="s">
        <v>3570</v>
      </c>
      <c r="D104" s="334"/>
      <c r="E104" s="334"/>
      <c r="F104" s="335" t="s">
        <v>3571</v>
      </c>
      <c r="G104" s="336"/>
      <c r="H104" s="334"/>
      <c r="I104" s="334"/>
      <c r="J104" s="334" t="s">
        <v>3572</v>
      </c>
      <c r="K104" s="331"/>
    </row>
    <row r="105" s="1" customFormat="1" ht="5.25" customHeight="1">
      <c r="B105" s="329"/>
      <c r="C105" s="332"/>
      <c r="D105" s="332"/>
      <c r="E105" s="332"/>
      <c r="F105" s="332"/>
      <c r="G105" s="350"/>
      <c r="H105" s="332"/>
      <c r="I105" s="332"/>
      <c r="J105" s="332"/>
      <c r="K105" s="331"/>
    </row>
    <row r="106" s="1" customFormat="1" ht="15" customHeight="1">
      <c r="B106" s="329"/>
      <c r="C106" s="317" t="s">
        <v>53</v>
      </c>
      <c r="D106" s="339"/>
      <c r="E106" s="339"/>
      <c r="F106" s="340" t="s">
        <v>3573</v>
      </c>
      <c r="G106" s="317"/>
      <c r="H106" s="317" t="s">
        <v>3613</v>
      </c>
      <c r="I106" s="317" t="s">
        <v>3575</v>
      </c>
      <c r="J106" s="317">
        <v>20</v>
      </c>
      <c r="K106" s="331"/>
    </row>
    <row r="107" s="1" customFormat="1" ht="15" customHeight="1">
      <c r="B107" s="329"/>
      <c r="C107" s="317" t="s">
        <v>3576</v>
      </c>
      <c r="D107" s="317"/>
      <c r="E107" s="317"/>
      <c r="F107" s="340" t="s">
        <v>3573</v>
      </c>
      <c r="G107" s="317"/>
      <c r="H107" s="317" t="s">
        <v>3613</v>
      </c>
      <c r="I107" s="317" t="s">
        <v>3575</v>
      </c>
      <c r="J107" s="317">
        <v>120</v>
      </c>
      <c r="K107" s="331"/>
    </row>
    <row r="108" s="1" customFormat="1" ht="15" customHeight="1">
      <c r="B108" s="342"/>
      <c r="C108" s="317" t="s">
        <v>3578</v>
      </c>
      <c r="D108" s="317"/>
      <c r="E108" s="317"/>
      <c r="F108" s="340" t="s">
        <v>3579</v>
      </c>
      <c r="G108" s="317"/>
      <c r="H108" s="317" t="s">
        <v>3613</v>
      </c>
      <c r="I108" s="317" t="s">
        <v>3575</v>
      </c>
      <c r="J108" s="317">
        <v>50</v>
      </c>
      <c r="K108" s="331"/>
    </row>
    <row r="109" s="1" customFormat="1" ht="15" customHeight="1">
      <c r="B109" s="342"/>
      <c r="C109" s="317" t="s">
        <v>3581</v>
      </c>
      <c r="D109" s="317"/>
      <c r="E109" s="317"/>
      <c r="F109" s="340" t="s">
        <v>3573</v>
      </c>
      <c r="G109" s="317"/>
      <c r="H109" s="317" t="s">
        <v>3613</v>
      </c>
      <c r="I109" s="317" t="s">
        <v>3583</v>
      </c>
      <c r="J109" s="317"/>
      <c r="K109" s="331"/>
    </row>
    <row r="110" s="1" customFormat="1" ht="15" customHeight="1">
      <c r="B110" s="342"/>
      <c r="C110" s="317" t="s">
        <v>3592</v>
      </c>
      <c r="D110" s="317"/>
      <c r="E110" s="317"/>
      <c r="F110" s="340" t="s">
        <v>3579</v>
      </c>
      <c r="G110" s="317"/>
      <c r="H110" s="317" t="s">
        <v>3613</v>
      </c>
      <c r="I110" s="317" t="s">
        <v>3575</v>
      </c>
      <c r="J110" s="317">
        <v>50</v>
      </c>
      <c r="K110" s="331"/>
    </row>
    <row r="111" s="1" customFormat="1" ht="15" customHeight="1">
      <c r="B111" s="342"/>
      <c r="C111" s="317" t="s">
        <v>3600</v>
      </c>
      <c r="D111" s="317"/>
      <c r="E111" s="317"/>
      <c r="F111" s="340" t="s">
        <v>3579</v>
      </c>
      <c r="G111" s="317"/>
      <c r="H111" s="317" t="s">
        <v>3613</v>
      </c>
      <c r="I111" s="317" t="s">
        <v>3575</v>
      </c>
      <c r="J111" s="317">
        <v>50</v>
      </c>
      <c r="K111" s="331"/>
    </row>
    <row r="112" s="1" customFormat="1" ht="15" customHeight="1">
      <c r="B112" s="342"/>
      <c r="C112" s="317" t="s">
        <v>3598</v>
      </c>
      <c r="D112" s="317"/>
      <c r="E112" s="317"/>
      <c r="F112" s="340" t="s">
        <v>3579</v>
      </c>
      <c r="G112" s="317"/>
      <c r="H112" s="317" t="s">
        <v>3613</v>
      </c>
      <c r="I112" s="317" t="s">
        <v>3575</v>
      </c>
      <c r="J112" s="317">
        <v>50</v>
      </c>
      <c r="K112" s="331"/>
    </row>
    <row r="113" s="1" customFormat="1" ht="15" customHeight="1">
      <c r="B113" s="342"/>
      <c r="C113" s="317" t="s">
        <v>53</v>
      </c>
      <c r="D113" s="317"/>
      <c r="E113" s="317"/>
      <c r="F113" s="340" t="s">
        <v>3573</v>
      </c>
      <c r="G113" s="317"/>
      <c r="H113" s="317" t="s">
        <v>3614</v>
      </c>
      <c r="I113" s="317" t="s">
        <v>3575</v>
      </c>
      <c r="J113" s="317">
        <v>20</v>
      </c>
      <c r="K113" s="331"/>
    </row>
    <row r="114" s="1" customFormat="1" ht="15" customHeight="1">
      <c r="B114" s="342"/>
      <c r="C114" s="317" t="s">
        <v>3615</v>
      </c>
      <c r="D114" s="317"/>
      <c r="E114" s="317"/>
      <c r="F114" s="340" t="s">
        <v>3573</v>
      </c>
      <c r="G114" s="317"/>
      <c r="H114" s="317" t="s">
        <v>3616</v>
      </c>
      <c r="I114" s="317" t="s">
        <v>3575</v>
      </c>
      <c r="J114" s="317">
        <v>120</v>
      </c>
      <c r="K114" s="331"/>
    </row>
    <row r="115" s="1" customFormat="1" ht="15" customHeight="1">
      <c r="B115" s="342"/>
      <c r="C115" s="317" t="s">
        <v>38</v>
      </c>
      <c r="D115" s="317"/>
      <c r="E115" s="317"/>
      <c r="F115" s="340" t="s">
        <v>3573</v>
      </c>
      <c r="G115" s="317"/>
      <c r="H115" s="317" t="s">
        <v>3617</v>
      </c>
      <c r="I115" s="317" t="s">
        <v>3608</v>
      </c>
      <c r="J115" s="317"/>
      <c r="K115" s="331"/>
    </row>
    <row r="116" s="1" customFormat="1" ht="15" customHeight="1">
      <c r="B116" s="342"/>
      <c r="C116" s="317" t="s">
        <v>48</v>
      </c>
      <c r="D116" s="317"/>
      <c r="E116" s="317"/>
      <c r="F116" s="340" t="s">
        <v>3573</v>
      </c>
      <c r="G116" s="317"/>
      <c r="H116" s="317" t="s">
        <v>3618</v>
      </c>
      <c r="I116" s="317" t="s">
        <v>3608</v>
      </c>
      <c r="J116" s="317"/>
      <c r="K116" s="331"/>
    </row>
    <row r="117" s="1" customFormat="1" ht="15" customHeight="1">
      <c r="B117" s="342"/>
      <c r="C117" s="317" t="s">
        <v>57</v>
      </c>
      <c r="D117" s="317"/>
      <c r="E117" s="317"/>
      <c r="F117" s="340" t="s">
        <v>3573</v>
      </c>
      <c r="G117" s="317"/>
      <c r="H117" s="317" t="s">
        <v>3619</v>
      </c>
      <c r="I117" s="317" t="s">
        <v>3620</v>
      </c>
      <c r="J117" s="317"/>
      <c r="K117" s="331"/>
    </row>
    <row r="118" s="1" customFormat="1" ht="15" customHeight="1">
      <c r="B118" s="345"/>
      <c r="C118" s="351"/>
      <c r="D118" s="351"/>
      <c r="E118" s="351"/>
      <c r="F118" s="351"/>
      <c r="G118" s="351"/>
      <c r="H118" s="351"/>
      <c r="I118" s="351"/>
      <c r="J118" s="351"/>
      <c r="K118" s="347"/>
    </row>
    <row r="119" s="1" customFormat="1" ht="18.75" customHeight="1">
      <c r="B119" s="352"/>
      <c r="C119" s="353"/>
      <c r="D119" s="353"/>
      <c r="E119" s="353"/>
      <c r="F119" s="354"/>
      <c r="G119" s="353"/>
      <c r="H119" s="353"/>
      <c r="I119" s="353"/>
      <c r="J119" s="353"/>
      <c r="K119" s="352"/>
    </row>
    <row r="120" s="1" customFormat="1" ht="18.75" customHeight="1">
      <c r="B120" s="325"/>
      <c r="C120" s="325"/>
      <c r="D120" s="325"/>
      <c r="E120" s="325"/>
      <c r="F120" s="325"/>
      <c r="G120" s="325"/>
      <c r="H120" s="325"/>
      <c r="I120" s="325"/>
      <c r="J120" s="325"/>
      <c r="K120" s="325"/>
    </row>
    <row r="121" s="1" customFormat="1" ht="7.5" customHeight="1">
      <c r="B121" s="355"/>
      <c r="C121" s="356"/>
      <c r="D121" s="356"/>
      <c r="E121" s="356"/>
      <c r="F121" s="356"/>
      <c r="G121" s="356"/>
      <c r="H121" s="356"/>
      <c r="I121" s="356"/>
      <c r="J121" s="356"/>
      <c r="K121" s="357"/>
    </row>
    <row r="122" s="1" customFormat="1" ht="45" customHeight="1">
      <c r="B122" s="358"/>
      <c r="C122" s="308" t="s">
        <v>3621</v>
      </c>
      <c r="D122" s="308"/>
      <c r="E122" s="308"/>
      <c r="F122" s="308"/>
      <c r="G122" s="308"/>
      <c r="H122" s="308"/>
      <c r="I122" s="308"/>
      <c r="J122" s="308"/>
      <c r="K122" s="359"/>
    </row>
    <row r="123" s="1" customFormat="1" ht="17.25" customHeight="1">
      <c r="B123" s="360"/>
      <c r="C123" s="332" t="s">
        <v>3567</v>
      </c>
      <c r="D123" s="332"/>
      <c r="E123" s="332"/>
      <c r="F123" s="332" t="s">
        <v>3568</v>
      </c>
      <c r="G123" s="333"/>
      <c r="H123" s="332" t="s">
        <v>54</v>
      </c>
      <c r="I123" s="332" t="s">
        <v>57</v>
      </c>
      <c r="J123" s="332" t="s">
        <v>3569</v>
      </c>
      <c r="K123" s="361"/>
    </row>
    <row r="124" s="1" customFormat="1" ht="17.25" customHeight="1">
      <c r="B124" s="360"/>
      <c r="C124" s="334" t="s">
        <v>3570</v>
      </c>
      <c r="D124" s="334"/>
      <c r="E124" s="334"/>
      <c r="F124" s="335" t="s">
        <v>3571</v>
      </c>
      <c r="G124" s="336"/>
      <c r="H124" s="334"/>
      <c r="I124" s="334"/>
      <c r="J124" s="334" t="s">
        <v>3572</v>
      </c>
      <c r="K124" s="361"/>
    </row>
    <row r="125" s="1" customFormat="1" ht="5.25" customHeight="1">
      <c r="B125" s="362"/>
      <c r="C125" s="337"/>
      <c r="D125" s="337"/>
      <c r="E125" s="337"/>
      <c r="F125" s="337"/>
      <c r="G125" s="363"/>
      <c r="H125" s="337"/>
      <c r="I125" s="337"/>
      <c r="J125" s="337"/>
      <c r="K125" s="364"/>
    </row>
    <row r="126" s="1" customFormat="1" ht="15" customHeight="1">
      <c r="B126" s="362"/>
      <c r="C126" s="317" t="s">
        <v>3576</v>
      </c>
      <c r="D126" s="339"/>
      <c r="E126" s="339"/>
      <c r="F126" s="340" t="s">
        <v>3573</v>
      </c>
      <c r="G126" s="317"/>
      <c r="H126" s="317" t="s">
        <v>3613</v>
      </c>
      <c r="I126" s="317" t="s">
        <v>3575</v>
      </c>
      <c r="J126" s="317">
        <v>120</v>
      </c>
      <c r="K126" s="365"/>
    </row>
    <row r="127" s="1" customFormat="1" ht="15" customHeight="1">
      <c r="B127" s="362"/>
      <c r="C127" s="317" t="s">
        <v>3622</v>
      </c>
      <c r="D127" s="317"/>
      <c r="E127" s="317"/>
      <c r="F127" s="340" t="s">
        <v>3573</v>
      </c>
      <c r="G127" s="317"/>
      <c r="H127" s="317" t="s">
        <v>3623</v>
      </c>
      <c r="I127" s="317" t="s">
        <v>3575</v>
      </c>
      <c r="J127" s="317" t="s">
        <v>3624</v>
      </c>
      <c r="K127" s="365"/>
    </row>
    <row r="128" s="1" customFormat="1" ht="15" customHeight="1">
      <c r="B128" s="362"/>
      <c r="C128" s="317" t="s">
        <v>85</v>
      </c>
      <c r="D128" s="317"/>
      <c r="E128" s="317"/>
      <c r="F128" s="340" t="s">
        <v>3573</v>
      </c>
      <c r="G128" s="317"/>
      <c r="H128" s="317" t="s">
        <v>3625</v>
      </c>
      <c r="I128" s="317" t="s">
        <v>3575</v>
      </c>
      <c r="J128" s="317" t="s">
        <v>3624</v>
      </c>
      <c r="K128" s="365"/>
    </row>
    <row r="129" s="1" customFormat="1" ht="15" customHeight="1">
      <c r="B129" s="362"/>
      <c r="C129" s="317" t="s">
        <v>3584</v>
      </c>
      <c r="D129" s="317"/>
      <c r="E129" s="317"/>
      <c r="F129" s="340" t="s">
        <v>3579</v>
      </c>
      <c r="G129" s="317"/>
      <c r="H129" s="317" t="s">
        <v>3585</v>
      </c>
      <c r="I129" s="317" t="s">
        <v>3575</v>
      </c>
      <c r="J129" s="317">
        <v>15</v>
      </c>
      <c r="K129" s="365"/>
    </row>
    <row r="130" s="1" customFormat="1" ht="15" customHeight="1">
      <c r="B130" s="362"/>
      <c r="C130" s="343" t="s">
        <v>3586</v>
      </c>
      <c r="D130" s="343"/>
      <c r="E130" s="343"/>
      <c r="F130" s="344" t="s">
        <v>3579</v>
      </c>
      <c r="G130" s="343"/>
      <c r="H130" s="343" t="s">
        <v>3587</v>
      </c>
      <c r="I130" s="343" t="s">
        <v>3575</v>
      </c>
      <c r="J130" s="343">
        <v>15</v>
      </c>
      <c r="K130" s="365"/>
    </row>
    <row r="131" s="1" customFormat="1" ht="15" customHeight="1">
      <c r="B131" s="362"/>
      <c r="C131" s="343" t="s">
        <v>3588</v>
      </c>
      <c r="D131" s="343"/>
      <c r="E131" s="343"/>
      <c r="F131" s="344" t="s">
        <v>3579</v>
      </c>
      <c r="G131" s="343"/>
      <c r="H131" s="343" t="s">
        <v>3589</v>
      </c>
      <c r="I131" s="343" t="s">
        <v>3575</v>
      </c>
      <c r="J131" s="343">
        <v>20</v>
      </c>
      <c r="K131" s="365"/>
    </row>
    <row r="132" s="1" customFormat="1" ht="15" customHeight="1">
      <c r="B132" s="362"/>
      <c r="C132" s="343" t="s">
        <v>3590</v>
      </c>
      <c r="D132" s="343"/>
      <c r="E132" s="343"/>
      <c r="F132" s="344" t="s">
        <v>3579</v>
      </c>
      <c r="G132" s="343"/>
      <c r="H132" s="343" t="s">
        <v>3591</v>
      </c>
      <c r="I132" s="343" t="s">
        <v>3575</v>
      </c>
      <c r="J132" s="343">
        <v>20</v>
      </c>
      <c r="K132" s="365"/>
    </row>
    <row r="133" s="1" customFormat="1" ht="15" customHeight="1">
      <c r="B133" s="362"/>
      <c r="C133" s="317" t="s">
        <v>3578</v>
      </c>
      <c r="D133" s="317"/>
      <c r="E133" s="317"/>
      <c r="F133" s="340" t="s">
        <v>3579</v>
      </c>
      <c r="G133" s="317"/>
      <c r="H133" s="317" t="s">
        <v>3613</v>
      </c>
      <c r="I133" s="317" t="s">
        <v>3575</v>
      </c>
      <c r="J133" s="317">
        <v>50</v>
      </c>
      <c r="K133" s="365"/>
    </row>
    <row r="134" s="1" customFormat="1" ht="15" customHeight="1">
      <c r="B134" s="362"/>
      <c r="C134" s="317" t="s">
        <v>3592</v>
      </c>
      <c r="D134" s="317"/>
      <c r="E134" s="317"/>
      <c r="F134" s="340" t="s">
        <v>3579</v>
      </c>
      <c r="G134" s="317"/>
      <c r="H134" s="317" t="s">
        <v>3613</v>
      </c>
      <c r="I134" s="317" t="s">
        <v>3575</v>
      </c>
      <c r="J134" s="317">
        <v>50</v>
      </c>
      <c r="K134" s="365"/>
    </row>
    <row r="135" s="1" customFormat="1" ht="15" customHeight="1">
      <c r="B135" s="362"/>
      <c r="C135" s="317" t="s">
        <v>3598</v>
      </c>
      <c r="D135" s="317"/>
      <c r="E135" s="317"/>
      <c r="F135" s="340" t="s">
        <v>3579</v>
      </c>
      <c r="G135" s="317"/>
      <c r="H135" s="317" t="s">
        <v>3613</v>
      </c>
      <c r="I135" s="317" t="s">
        <v>3575</v>
      </c>
      <c r="J135" s="317">
        <v>50</v>
      </c>
      <c r="K135" s="365"/>
    </row>
    <row r="136" s="1" customFormat="1" ht="15" customHeight="1">
      <c r="B136" s="362"/>
      <c r="C136" s="317" t="s">
        <v>3600</v>
      </c>
      <c r="D136" s="317"/>
      <c r="E136" s="317"/>
      <c r="F136" s="340" t="s">
        <v>3579</v>
      </c>
      <c r="G136" s="317"/>
      <c r="H136" s="317" t="s">
        <v>3613</v>
      </c>
      <c r="I136" s="317" t="s">
        <v>3575</v>
      </c>
      <c r="J136" s="317">
        <v>50</v>
      </c>
      <c r="K136" s="365"/>
    </row>
    <row r="137" s="1" customFormat="1" ht="15" customHeight="1">
      <c r="B137" s="362"/>
      <c r="C137" s="317" t="s">
        <v>3601</v>
      </c>
      <c r="D137" s="317"/>
      <c r="E137" s="317"/>
      <c r="F137" s="340" t="s">
        <v>3579</v>
      </c>
      <c r="G137" s="317"/>
      <c r="H137" s="317" t="s">
        <v>3626</v>
      </c>
      <c r="I137" s="317" t="s">
        <v>3575</v>
      </c>
      <c r="J137" s="317">
        <v>255</v>
      </c>
      <c r="K137" s="365"/>
    </row>
    <row r="138" s="1" customFormat="1" ht="15" customHeight="1">
      <c r="B138" s="362"/>
      <c r="C138" s="317" t="s">
        <v>3603</v>
      </c>
      <c r="D138" s="317"/>
      <c r="E138" s="317"/>
      <c r="F138" s="340" t="s">
        <v>3573</v>
      </c>
      <c r="G138" s="317"/>
      <c r="H138" s="317" t="s">
        <v>3627</v>
      </c>
      <c r="I138" s="317" t="s">
        <v>3605</v>
      </c>
      <c r="J138" s="317"/>
      <c r="K138" s="365"/>
    </row>
    <row r="139" s="1" customFormat="1" ht="15" customHeight="1">
      <c r="B139" s="362"/>
      <c r="C139" s="317" t="s">
        <v>3606</v>
      </c>
      <c r="D139" s="317"/>
      <c r="E139" s="317"/>
      <c r="F139" s="340" t="s">
        <v>3573</v>
      </c>
      <c r="G139" s="317"/>
      <c r="H139" s="317" t="s">
        <v>3628</v>
      </c>
      <c r="I139" s="317" t="s">
        <v>3608</v>
      </c>
      <c r="J139" s="317"/>
      <c r="K139" s="365"/>
    </row>
    <row r="140" s="1" customFormat="1" ht="15" customHeight="1">
      <c r="B140" s="362"/>
      <c r="C140" s="317" t="s">
        <v>3609</v>
      </c>
      <c r="D140" s="317"/>
      <c r="E140" s="317"/>
      <c r="F140" s="340" t="s">
        <v>3573</v>
      </c>
      <c r="G140" s="317"/>
      <c r="H140" s="317" t="s">
        <v>3609</v>
      </c>
      <c r="I140" s="317" t="s">
        <v>3608</v>
      </c>
      <c r="J140" s="317"/>
      <c r="K140" s="365"/>
    </row>
    <row r="141" s="1" customFormat="1" ht="15" customHeight="1">
      <c r="B141" s="362"/>
      <c r="C141" s="317" t="s">
        <v>38</v>
      </c>
      <c r="D141" s="317"/>
      <c r="E141" s="317"/>
      <c r="F141" s="340" t="s">
        <v>3573</v>
      </c>
      <c r="G141" s="317"/>
      <c r="H141" s="317" t="s">
        <v>3629</v>
      </c>
      <c r="I141" s="317" t="s">
        <v>3608</v>
      </c>
      <c r="J141" s="317"/>
      <c r="K141" s="365"/>
    </row>
    <row r="142" s="1" customFormat="1" ht="15" customHeight="1">
      <c r="B142" s="362"/>
      <c r="C142" s="317" t="s">
        <v>3630</v>
      </c>
      <c r="D142" s="317"/>
      <c r="E142" s="317"/>
      <c r="F142" s="340" t="s">
        <v>3573</v>
      </c>
      <c r="G142" s="317"/>
      <c r="H142" s="317" t="s">
        <v>3631</v>
      </c>
      <c r="I142" s="317" t="s">
        <v>3608</v>
      </c>
      <c r="J142" s="317"/>
      <c r="K142" s="365"/>
    </row>
    <row r="143" s="1" customFormat="1" ht="15" customHeight="1">
      <c r="B143" s="366"/>
      <c r="C143" s="367"/>
      <c r="D143" s="367"/>
      <c r="E143" s="367"/>
      <c r="F143" s="367"/>
      <c r="G143" s="367"/>
      <c r="H143" s="367"/>
      <c r="I143" s="367"/>
      <c r="J143" s="367"/>
      <c r="K143" s="368"/>
    </row>
    <row r="144" s="1" customFormat="1" ht="18.75" customHeight="1">
      <c r="B144" s="353"/>
      <c r="C144" s="353"/>
      <c r="D144" s="353"/>
      <c r="E144" s="353"/>
      <c r="F144" s="354"/>
      <c r="G144" s="353"/>
      <c r="H144" s="353"/>
      <c r="I144" s="353"/>
      <c r="J144" s="353"/>
      <c r="K144" s="353"/>
    </row>
    <row r="145" s="1" customFormat="1" ht="18.75" customHeight="1">
      <c r="B145" s="325"/>
      <c r="C145" s="325"/>
      <c r="D145" s="325"/>
      <c r="E145" s="325"/>
      <c r="F145" s="325"/>
      <c r="G145" s="325"/>
      <c r="H145" s="325"/>
      <c r="I145" s="325"/>
      <c r="J145" s="325"/>
      <c r="K145" s="325"/>
    </row>
    <row r="146" s="1" customFormat="1" ht="7.5" customHeight="1">
      <c r="B146" s="326"/>
      <c r="C146" s="327"/>
      <c r="D146" s="327"/>
      <c r="E146" s="327"/>
      <c r="F146" s="327"/>
      <c r="G146" s="327"/>
      <c r="H146" s="327"/>
      <c r="I146" s="327"/>
      <c r="J146" s="327"/>
      <c r="K146" s="328"/>
    </row>
    <row r="147" s="1" customFormat="1" ht="45" customHeight="1">
      <c r="B147" s="329"/>
      <c r="C147" s="330" t="s">
        <v>3632</v>
      </c>
      <c r="D147" s="330"/>
      <c r="E147" s="330"/>
      <c r="F147" s="330"/>
      <c r="G147" s="330"/>
      <c r="H147" s="330"/>
      <c r="I147" s="330"/>
      <c r="J147" s="330"/>
      <c r="K147" s="331"/>
    </row>
    <row r="148" s="1" customFormat="1" ht="17.25" customHeight="1">
      <c r="B148" s="329"/>
      <c r="C148" s="332" t="s">
        <v>3567</v>
      </c>
      <c r="D148" s="332"/>
      <c r="E148" s="332"/>
      <c r="F148" s="332" t="s">
        <v>3568</v>
      </c>
      <c r="G148" s="333"/>
      <c r="H148" s="332" t="s">
        <v>54</v>
      </c>
      <c r="I148" s="332" t="s">
        <v>57</v>
      </c>
      <c r="J148" s="332" t="s">
        <v>3569</v>
      </c>
      <c r="K148" s="331"/>
    </row>
    <row r="149" s="1" customFormat="1" ht="17.25" customHeight="1">
      <c r="B149" s="329"/>
      <c r="C149" s="334" t="s">
        <v>3570</v>
      </c>
      <c r="D149" s="334"/>
      <c r="E149" s="334"/>
      <c r="F149" s="335" t="s">
        <v>3571</v>
      </c>
      <c r="G149" s="336"/>
      <c r="H149" s="334"/>
      <c r="I149" s="334"/>
      <c r="J149" s="334" t="s">
        <v>3572</v>
      </c>
      <c r="K149" s="331"/>
    </row>
    <row r="150" s="1" customFormat="1" ht="5.25" customHeight="1">
      <c r="B150" s="342"/>
      <c r="C150" s="337"/>
      <c r="D150" s="337"/>
      <c r="E150" s="337"/>
      <c r="F150" s="337"/>
      <c r="G150" s="338"/>
      <c r="H150" s="337"/>
      <c r="I150" s="337"/>
      <c r="J150" s="337"/>
      <c r="K150" s="365"/>
    </row>
    <row r="151" s="1" customFormat="1" ht="15" customHeight="1">
      <c r="B151" s="342"/>
      <c r="C151" s="369" t="s">
        <v>3576</v>
      </c>
      <c r="D151" s="317"/>
      <c r="E151" s="317"/>
      <c r="F151" s="370" t="s">
        <v>3573</v>
      </c>
      <c r="G151" s="317"/>
      <c r="H151" s="369" t="s">
        <v>3613</v>
      </c>
      <c r="I151" s="369" t="s">
        <v>3575</v>
      </c>
      <c r="J151" s="369">
        <v>120</v>
      </c>
      <c r="K151" s="365"/>
    </row>
    <row r="152" s="1" customFormat="1" ht="15" customHeight="1">
      <c r="B152" s="342"/>
      <c r="C152" s="369" t="s">
        <v>3622</v>
      </c>
      <c r="D152" s="317"/>
      <c r="E152" s="317"/>
      <c r="F152" s="370" t="s">
        <v>3573</v>
      </c>
      <c r="G152" s="317"/>
      <c r="H152" s="369" t="s">
        <v>3633</v>
      </c>
      <c r="I152" s="369" t="s">
        <v>3575</v>
      </c>
      <c r="J152" s="369" t="s">
        <v>3624</v>
      </c>
      <c r="K152" s="365"/>
    </row>
    <row r="153" s="1" customFormat="1" ht="15" customHeight="1">
      <c r="B153" s="342"/>
      <c r="C153" s="369" t="s">
        <v>85</v>
      </c>
      <c r="D153" s="317"/>
      <c r="E153" s="317"/>
      <c r="F153" s="370" t="s">
        <v>3573</v>
      </c>
      <c r="G153" s="317"/>
      <c r="H153" s="369" t="s">
        <v>3634</v>
      </c>
      <c r="I153" s="369" t="s">
        <v>3575</v>
      </c>
      <c r="J153" s="369" t="s">
        <v>3624</v>
      </c>
      <c r="K153" s="365"/>
    </row>
    <row r="154" s="1" customFormat="1" ht="15" customHeight="1">
      <c r="B154" s="342"/>
      <c r="C154" s="369" t="s">
        <v>3578</v>
      </c>
      <c r="D154" s="317"/>
      <c r="E154" s="317"/>
      <c r="F154" s="370" t="s">
        <v>3579</v>
      </c>
      <c r="G154" s="317"/>
      <c r="H154" s="369" t="s">
        <v>3613</v>
      </c>
      <c r="I154" s="369" t="s">
        <v>3575</v>
      </c>
      <c r="J154" s="369">
        <v>50</v>
      </c>
      <c r="K154" s="365"/>
    </row>
    <row r="155" s="1" customFormat="1" ht="15" customHeight="1">
      <c r="B155" s="342"/>
      <c r="C155" s="369" t="s">
        <v>3581</v>
      </c>
      <c r="D155" s="317"/>
      <c r="E155" s="317"/>
      <c r="F155" s="370" t="s">
        <v>3573</v>
      </c>
      <c r="G155" s="317"/>
      <c r="H155" s="369" t="s">
        <v>3613</v>
      </c>
      <c r="I155" s="369" t="s">
        <v>3583</v>
      </c>
      <c r="J155" s="369"/>
      <c r="K155" s="365"/>
    </row>
    <row r="156" s="1" customFormat="1" ht="15" customHeight="1">
      <c r="B156" s="342"/>
      <c r="C156" s="369" t="s">
        <v>3592</v>
      </c>
      <c r="D156" s="317"/>
      <c r="E156" s="317"/>
      <c r="F156" s="370" t="s">
        <v>3579</v>
      </c>
      <c r="G156" s="317"/>
      <c r="H156" s="369" t="s">
        <v>3613</v>
      </c>
      <c r="I156" s="369" t="s">
        <v>3575</v>
      </c>
      <c r="J156" s="369">
        <v>50</v>
      </c>
      <c r="K156" s="365"/>
    </row>
    <row r="157" s="1" customFormat="1" ht="15" customHeight="1">
      <c r="B157" s="342"/>
      <c r="C157" s="369" t="s">
        <v>3600</v>
      </c>
      <c r="D157" s="317"/>
      <c r="E157" s="317"/>
      <c r="F157" s="370" t="s">
        <v>3579</v>
      </c>
      <c r="G157" s="317"/>
      <c r="H157" s="369" t="s">
        <v>3613</v>
      </c>
      <c r="I157" s="369" t="s">
        <v>3575</v>
      </c>
      <c r="J157" s="369">
        <v>50</v>
      </c>
      <c r="K157" s="365"/>
    </row>
    <row r="158" s="1" customFormat="1" ht="15" customHeight="1">
      <c r="B158" s="342"/>
      <c r="C158" s="369" t="s">
        <v>3598</v>
      </c>
      <c r="D158" s="317"/>
      <c r="E158" s="317"/>
      <c r="F158" s="370" t="s">
        <v>3579</v>
      </c>
      <c r="G158" s="317"/>
      <c r="H158" s="369" t="s">
        <v>3613</v>
      </c>
      <c r="I158" s="369" t="s">
        <v>3575</v>
      </c>
      <c r="J158" s="369">
        <v>50</v>
      </c>
      <c r="K158" s="365"/>
    </row>
    <row r="159" s="1" customFormat="1" ht="15" customHeight="1">
      <c r="B159" s="342"/>
      <c r="C159" s="369" t="s">
        <v>172</v>
      </c>
      <c r="D159" s="317"/>
      <c r="E159" s="317"/>
      <c r="F159" s="370" t="s">
        <v>3573</v>
      </c>
      <c r="G159" s="317"/>
      <c r="H159" s="369" t="s">
        <v>3635</v>
      </c>
      <c r="I159" s="369" t="s">
        <v>3575</v>
      </c>
      <c r="J159" s="369" t="s">
        <v>3636</v>
      </c>
      <c r="K159" s="365"/>
    </row>
    <row r="160" s="1" customFormat="1" ht="15" customHeight="1">
      <c r="B160" s="342"/>
      <c r="C160" s="369" t="s">
        <v>3637</v>
      </c>
      <c r="D160" s="317"/>
      <c r="E160" s="317"/>
      <c r="F160" s="370" t="s">
        <v>3573</v>
      </c>
      <c r="G160" s="317"/>
      <c r="H160" s="369" t="s">
        <v>3638</v>
      </c>
      <c r="I160" s="369" t="s">
        <v>3608</v>
      </c>
      <c r="J160" s="369"/>
      <c r="K160" s="365"/>
    </row>
    <row r="161" s="1" customFormat="1" ht="15" customHeight="1">
      <c r="B161" s="371"/>
      <c r="C161" s="351"/>
      <c r="D161" s="351"/>
      <c r="E161" s="351"/>
      <c r="F161" s="351"/>
      <c r="G161" s="351"/>
      <c r="H161" s="351"/>
      <c r="I161" s="351"/>
      <c r="J161" s="351"/>
      <c r="K161" s="372"/>
    </row>
    <row r="162" s="1" customFormat="1" ht="18.75" customHeight="1">
      <c r="B162" s="353"/>
      <c r="C162" s="363"/>
      <c r="D162" s="363"/>
      <c r="E162" s="363"/>
      <c r="F162" s="373"/>
      <c r="G162" s="363"/>
      <c r="H162" s="363"/>
      <c r="I162" s="363"/>
      <c r="J162" s="363"/>
      <c r="K162" s="353"/>
    </row>
    <row r="163" s="1" customFormat="1" ht="18.75" customHeight="1">
      <c r="B163" s="325"/>
      <c r="C163" s="325"/>
      <c r="D163" s="325"/>
      <c r="E163" s="325"/>
      <c r="F163" s="325"/>
      <c r="G163" s="325"/>
      <c r="H163" s="325"/>
      <c r="I163" s="325"/>
      <c r="J163" s="325"/>
      <c r="K163" s="325"/>
    </row>
    <row r="164" s="1" customFormat="1" ht="7.5" customHeight="1">
      <c r="B164" s="304"/>
      <c r="C164" s="305"/>
      <c r="D164" s="305"/>
      <c r="E164" s="305"/>
      <c r="F164" s="305"/>
      <c r="G164" s="305"/>
      <c r="H164" s="305"/>
      <c r="I164" s="305"/>
      <c r="J164" s="305"/>
      <c r="K164" s="306"/>
    </row>
    <row r="165" s="1" customFormat="1" ht="45" customHeight="1">
      <c r="B165" s="307"/>
      <c r="C165" s="308" t="s">
        <v>3639</v>
      </c>
      <c r="D165" s="308"/>
      <c r="E165" s="308"/>
      <c r="F165" s="308"/>
      <c r="G165" s="308"/>
      <c r="H165" s="308"/>
      <c r="I165" s="308"/>
      <c r="J165" s="308"/>
      <c r="K165" s="309"/>
    </row>
    <row r="166" s="1" customFormat="1" ht="17.25" customHeight="1">
      <c r="B166" s="307"/>
      <c r="C166" s="332" t="s">
        <v>3567</v>
      </c>
      <c r="D166" s="332"/>
      <c r="E166" s="332"/>
      <c r="F166" s="332" t="s">
        <v>3568</v>
      </c>
      <c r="G166" s="374"/>
      <c r="H166" s="375" t="s">
        <v>54</v>
      </c>
      <c r="I166" s="375" t="s">
        <v>57</v>
      </c>
      <c r="J166" s="332" t="s">
        <v>3569</v>
      </c>
      <c r="K166" s="309"/>
    </row>
    <row r="167" s="1" customFormat="1" ht="17.25" customHeight="1">
      <c r="B167" s="310"/>
      <c r="C167" s="334" t="s">
        <v>3570</v>
      </c>
      <c r="D167" s="334"/>
      <c r="E167" s="334"/>
      <c r="F167" s="335" t="s">
        <v>3571</v>
      </c>
      <c r="G167" s="376"/>
      <c r="H167" s="377"/>
      <c r="I167" s="377"/>
      <c r="J167" s="334" t="s">
        <v>3572</v>
      </c>
      <c r="K167" s="312"/>
    </row>
    <row r="168" s="1" customFormat="1" ht="5.25" customHeight="1">
      <c r="B168" s="342"/>
      <c r="C168" s="337"/>
      <c r="D168" s="337"/>
      <c r="E168" s="337"/>
      <c r="F168" s="337"/>
      <c r="G168" s="338"/>
      <c r="H168" s="337"/>
      <c r="I168" s="337"/>
      <c r="J168" s="337"/>
      <c r="K168" s="365"/>
    </row>
    <row r="169" s="1" customFormat="1" ht="15" customHeight="1">
      <c r="B169" s="342"/>
      <c r="C169" s="317" t="s">
        <v>3576</v>
      </c>
      <c r="D169" s="317"/>
      <c r="E169" s="317"/>
      <c r="F169" s="340" t="s">
        <v>3573</v>
      </c>
      <c r="G169" s="317"/>
      <c r="H169" s="317" t="s">
        <v>3613</v>
      </c>
      <c r="I169" s="317" t="s">
        <v>3575</v>
      </c>
      <c r="J169" s="317">
        <v>120</v>
      </c>
      <c r="K169" s="365"/>
    </row>
    <row r="170" s="1" customFormat="1" ht="15" customHeight="1">
      <c r="B170" s="342"/>
      <c r="C170" s="317" t="s">
        <v>3622</v>
      </c>
      <c r="D170" s="317"/>
      <c r="E170" s="317"/>
      <c r="F170" s="340" t="s">
        <v>3573</v>
      </c>
      <c r="G170" s="317"/>
      <c r="H170" s="317" t="s">
        <v>3623</v>
      </c>
      <c r="I170" s="317" t="s">
        <v>3575</v>
      </c>
      <c r="J170" s="317" t="s">
        <v>3624</v>
      </c>
      <c r="K170" s="365"/>
    </row>
    <row r="171" s="1" customFormat="1" ht="15" customHeight="1">
      <c r="B171" s="342"/>
      <c r="C171" s="317" t="s">
        <v>85</v>
      </c>
      <c r="D171" s="317"/>
      <c r="E171" s="317"/>
      <c r="F171" s="340" t="s">
        <v>3573</v>
      </c>
      <c r="G171" s="317"/>
      <c r="H171" s="317" t="s">
        <v>3640</v>
      </c>
      <c r="I171" s="317" t="s">
        <v>3575</v>
      </c>
      <c r="J171" s="317" t="s">
        <v>3624</v>
      </c>
      <c r="K171" s="365"/>
    </row>
    <row r="172" s="1" customFormat="1" ht="15" customHeight="1">
      <c r="B172" s="342"/>
      <c r="C172" s="317" t="s">
        <v>3578</v>
      </c>
      <c r="D172" s="317"/>
      <c r="E172" s="317"/>
      <c r="F172" s="340" t="s">
        <v>3579</v>
      </c>
      <c r="G172" s="317"/>
      <c r="H172" s="317" t="s">
        <v>3640</v>
      </c>
      <c r="I172" s="317" t="s">
        <v>3575</v>
      </c>
      <c r="J172" s="317">
        <v>50</v>
      </c>
      <c r="K172" s="365"/>
    </row>
    <row r="173" s="1" customFormat="1" ht="15" customHeight="1">
      <c r="B173" s="342"/>
      <c r="C173" s="317" t="s">
        <v>3581</v>
      </c>
      <c r="D173" s="317"/>
      <c r="E173" s="317"/>
      <c r="F173" s="340" t="s">
        <v>3573</v>
      </c>
      <c r="G173" s="317"/>
      <c r="H173" s="317" t="s">
        <v>3640</v>
      </c>
      <c r="I173" s="317" t="s">
        <v>3583</v>
      </c>
      <c r="J173" s="317"/>
      <c r="K173" s="365"/>
    </row>
    <row r="174" s="1" customFormat="1" ht="15" customHeight="1">
      <c r="B174" s="342"/>
      <c r="C174" s="317" t="s">
        <v>3592</v>
      </c>
      <c r="D174" s="317"/>
      <c r="E174" s="317"/>
      <c r="F174" s="340" t="s">
        <v>3579</v>
      </c>
      <c r="G174" s="317"/>
      <c r="H174" s="317" t="s">
        <v>3640</v>
      </c>
      <c r="I174" s="317" t="s">
        <v>3575</v>
      </c>
      <c r="J174" s="317">
        <v>50</v>
      </c>
      <c r="K174" s="365"/>
    </row>
    <row r="175" s="1" customFormat="1" ht="15" customHeight="1">
      <c r="B175" s="342"/>
      <c r="C175" s="317" t="s">
        <v>3600</v>
      </c>
      <c r="D175" s="317"/>
      <c r="E175" s="317"/>
      <c r="F175" s="340" t="s">
        <v>3579</v>
      </c>
      <c r="G175" s="317"/>
      <c r="H175" s="317" t="s">
        <v>3640</v>
      </c>
      <c r="I175" s="317" t="s">
        <v>3575</v>
      </c>
      <c r="J175" s="317">
        <v>50</v>
      </c>
      <c r="K175" s="365"/>
    </row>
    <row r="176" s="1" customFormat="1" ht="15" customHeight="1">
      <c r="B176" s="342"/>
      <c r="C176" s="317" t="s">
        <v>3598</v>
      </c>
      <c r="D176" s="317"/>
      <c r="E176" s="317"/>
      <c r="F176" s="340" t="s">
        <v>3579</v>
      </c>
      <c r="G176" s="317"/>
      <c r="H176" s="317" t="s">
        <v>3640</v>
      </c>
      <c r="I176" s="317" t="s">
        <v>3575</v>
      </c>
      <c r="J176" s="317">
        <v>50</v>
      </c>
      <c r="K176" s="365"/>
    </row>
    <row r="177" s="1" customFormat="1" ht="15" customHeight="1">
      <c r="B177" s="342"/>
      <c r="C177" s="317" t="s">
        <v>182</v>
      </c>
      <c r="D177" s="317"/>
      <c r="E177" s="317"/>
      <c r="F177" s="340" t="s">
        <v>3573</v>
      </c>
      <c r="G177" s="317"/>
      <c r="H177" s="317" t="s">
        <v>3641</v>
      </c>
      <c r="I177" s="317" t="s">
        <v>3642</v>
      </c>
      <c r="J177" s="317"/>
      <c r="K177" s="365"/>
    </row>
    <row r="178" s="1" customFormat="1" ht="15" customHeight="1">
      <c r="B178" s="342"/>
      <c r="C178" s="317" t="s">
        <v>57</v>
      </c>
      <c r="D178" s="317"/>
      <c r="E178" s="317"/>
      <c r="F178" s="340" t="s">
        <v>3573</v>
      </c>
      <c r="G178" s="317"/>
      <c r="H178" s="317" t="s">
        <v>3643</v>
      </c>
      <c r="I178" s="317" t="s">
        <v>3644</v>
      </c>
      <c r="J178" s="317">
        <v>1</v>
      </c>
      <c r="K178" s="365"/>
    </row>
    <row r="179" s="1" customFormat="1" ht="15" customHeight="1">
      <c r="B179" s="342"/>
      <c r="C179" s="317" t="s">
        <v>53</v>
      </c>
      <c r="D179" s="317"/>
      <c r="E179" s="317"/>
      <c r="F179" s="340" t="s">
        <v>3573</v>
      </c>
      <c r="G179" s="317"/>
      <c r="H179" s="317" t="s">
        <v>3645</v>
      </c>
      <c r="I179" s="317" t="s">
        <v>3575</v>
      </c>
      <c r="J179" s="317">
        <v>20</v>
      </c>
      <c r="K179" s="365"/>
    </row>
    <row r="180" s="1" customFormat="1" ht="15" customHeight="1">
      <c r="B180" s="342"/>
      <c r="C180" s="317" t="s">
        <v>54</v>
      </c>
      <c r="D180" s="317"/>
      <c r="E180" s="317"/>
      <c r="F180" s="340" t="s">
        <v>3573</v>
      </c>
      <c r="G180" s="317"/>
      <c r="H180" s="317" t="s">
        <v>3646</v>
      </c>
      <c r="I180" s="317" t="s">
        <v>3575</v>
      </c>
      <c r="J180" s="317">
        <v>255</v>
      </c>
      <c r="K180" s="365"/>
    </row>
    <row r="181" s="1" customFormat="1" ht="15" customHeight="1">
      <c r="B181" s="342"/>
      <c r="C181" s="317" t="s">
        <v>183</v>
      </c>
      <c r="D181" s="317"/>
      <c r="E181" s="317"/>
      <c r="F181" s="340" t="s">
        <v>3573</v>
      </c>
      <c r="G181" s="317"/>
      <c r="H181" s="317" t="s">
        <v>3537</v>
      </c>
      <c r="I181" s="317" t="s">
        <v>3575</v>
      </c>
      <c r="J181" s="317">
        <v>10</v>
      </c>
      <c r="K181" s="365"/>
    </row>
    <row r="182" s="1" customFormat="1" ht="15" customHeight="1">
      <c r="B182" s="342"/>
      <c r="C182" s="317" t="s">
        <v>184</v>
      </c>
      <c r="D182" s="317"/>
      <c r="E182" s="317"/>
      <c r="F182" s="340" t="s">
        <v>3573</v>
      </c>
      <c r="G182" s="317"/>
      <c r="H182" s="317" t="s">
        <v>3647</v>
      </c>
      <c r="I182" s="317" t="s">
        <v>3608</v>
      </c>
      <c r="J182" s="317"/>
      <c r="K182" s="365"/>
    </row>
    <row r="183" s="1" customFormat="1" ht="15" customHeight="1">
      <c r="B183" s="342"/>
      <c r="C183" s="317" t="s">
        <v>3648</v>
      </c>
      <c r="D183" s="317"/>
      <c r="E183" s="317"/>
      <c r="F183" s="340" t="s">
        <v>3573</v>
      </c>
      <c r="G183" s="317"/>
      <c r="H183" s="317" t="s">
        <v>3649</v>
      </c>
      <c r="I183" s="317" t="s">
        <v>3608</v>
      </c>
      <c r="J183" s="317"/>
      <c r="K183" s="365"/>
    </row>
    <row r="184" s="1" customFormat="1" ht="15" customHeight="1">
      <c r="B184" s="342"/>
      <c r="C184" s="317" t="s">
        <v>3637</v>
      </c>
      <c r="D184" s="317"/>
      <c r="E184" s="317"/>
      <c r="F184" s="340" t="s">
        <v>3573</v>
      </c>
      <c r="G184" s="317"/>
      <c r="H184" s="317" t="s">
        <v>3650</v>
      </c>
      <c r="I184" s="317" t="s">
        <v>3608</v>
      </c>
      <c r="J184" s="317"/>
      <c r="K184" s="365"/>
    </row>
    <row r="185" s="1" customFormat="1" ht="15" customHeight="1">
      <c r="B185" s="342"/>
      <c r="C185" s="317" t="s">
        <v>186</v>
      </c>
      <c r="D185" s="317"/>
      <c r="E185" s="317"/>
      <c r="F185" s="340" t="s">
        <v>3579</v>
      </c>
      <c r="G185" s="317"/>
      <c r="H185" s="317" t="s">
        <v>3651</v>
      </c>
      <c r="I185" s="317" t="s">
        <v>3575</v>
      </c>
      <c r="J185" s="317">
        <v>50</v>
      </c>
      <c r="K185" s="365"/>
    </row>
    <row r="186" s="1" customFormat="1" ht="15" customHeight="1">
      <c r="B186" s="342"/>
      <c r="C186" s="317" t="s">
        <v>3652</v>
      </c>
      <c r="D186" s="317"/>
      <c r="E186" s="317"/>
      <c r="F186" s="340" t="s">
        <v>3579</v>
      </c>
      <c r="G186" s="317"/>
      <c r="H186" s="317" t="s">
        <v>3653</v>
      </c>
      <c r="I186" s="317" t="s">
        <v>3654</v>
      </c>
      <c r="J186" s="317"/>
      <c r="K186" s="365"/>
    </row>
    <row r="187" s="1" customFormat="1" ht="15" customHeight="1">
      <c r="B187" s="342"/>
      <c r="C187" s="317" t="s">
        <v>3655</v>
      </c>
      <c r="D187" s="317"/>
      <c r="E187" s="317"/>
      <c r="F187" s="340" t="s">
        <v>3579</v>
      </c>
      <c r="G187" s="317"/>
      <c r="H187" s="317" t="s">
        <v>3656</v>
      </c>
      <c r="I187" s="317" t="s">
        <v>3654</v>
      </c>
      <c r="J187" s="317"/>
      <c r="K187" s="365"/>
    </row>
    <row r="188" s="1" customFormat="1" ht="15" customHeight="1">
      <c r="B188" s="342"/>
      <c r="C188" s="317" t="s">
        <v>3657</v>
      </c>
      <c r="D188" s="317"/>
      <c r="E188" s="317"/>
      <c r="F188" s="340" t="s">
        <v>3579</v>
      </c>
      <c r="G188" s="317"/>
      <c r="H188" s="317" t="s">
        <v>3658</v>
      </c>
      <c r="I188" s="317" t="s">
        <v>3654</v>
      </c>
      <c r="J188" s="317"/>
      <c r="K188" s="365"/>
    </row>
    <row r="189" s="1" customFormat="1" ht="15" customHeight="1">
      <c r="B189" s="342"/>
      <c r="C189" s="378" t="s">
        <v>3659</v>
      </c>
      <c r="D189" s="317"/>
      <c r="E189" s="317"/>
      <c r="F189" s="340" t="s">
        <v>3579</v>
      </c>
      <c r="G189" s="317"/>
      <c r="H189" s="317" t="s">
        <v>3660</v>
      </c>
      <c r="I189" s="317" t="s">
        <v>3661</v>
      </c>
      <c r="J189" s="379" t="s">
        <v>3662</v>
      </c>
      <c r="K189" s="365"/>
    </row>
    <row r="190" s="18" customFormat="1" ht="15" customHeight="1">
      <c r="B190" s="380"/>
      <c r="C190" s="381" t="s">
        <v>3663</v>
      </c>
      <c r="D190" s="382"/>
      <c r="E190" s="382"/>
      <c r="F190" s="383" t="s">
        <v>3579</v>
      </c>
      <c r="G190" s="382"/>
      <c r="H190" s="382" t="s">
        <v>3664</v>
      </c>
      <c r="I190" s="382" t="s">
        <v>3661</v>
      </c>
      <c r="J190" s="384" t="s">
        <v>3662</v>
      </c>
      <c r="K190" s="385"/>
    </row>
    <row r="191" s="1" customFormat="1" ht="15" customHeight="1">
      <c r="B191" s="342"/>
      <c r="C191" s="378" t="s">
        <v>42</v>
      </c>
      <c r="D191" s="317"/>
      <c r="E191" s="317"/>
      <c r="F191" s="340" t="s">
        <v>3573</v>
      </c>
      <c r="G191" s="317"/>
      <c r="H191" s="314" t="s">
        <v>3665</v>
      </c>
      <c r="I191" s="317" t="s">
        <v>3666</v>
      </c>
      <c r="J191" s="317"/>
      <c r="K191" s="365"/>
    </row>
    <row r="192" s="1" customFormat="1" ht="15" customHeight="1">
      <c r="B192" s="342"/>
      <c r="C192" s="378" t="s">
        <v>3667</v>
      </c>
      <c r="D192" s="317"/>
      <c r="E192" s="317"/>
      <c r="F192" s="340" t="s">
        <v>3573</v>
      </c>
      <c r="G192" s="317"/>
      <c r="H192" s="317" t="s">
        <v>3668</v>
      </c>
      <c r="I192" s="317" t="s">
        <v>3608</v>
      </c>
      <c r="J192" s="317"/>
      <c r="K192" s="365"/>
    </row>
    <row r="193" s="1" customFormat="1" ht="15" customHeight="1">
      <c r="B193" s="342"/>
      <c r="C193" s="378" t="s">
        <v>3669</v>
      </c>
      <c r="D193" s="317"/>
      <c r="E193" s="317"/>
      <c r="F193" s="340" t="s">
        <v>3573</v>
      </c>
      <c r="G193" s="317"/>
      <c r="H193" s="317" t="s">
        <v>3670</v>
      </c>
      <c r="I193" s="317" t="s">
        <v>3608</v>
      </c>
      <c r="J193" s="317"/>
      <c r="K193" s="365"/>
    </row>
    <row r="194" s="1" customFormat="1" ht="15" customHeight="1">
      <c r="B194" s="342"/>
      <c r="C194" s="378" t="s">
        <v>3671</v>
      </c>
      <c r="D194" s="317"/>
      <c r="E194" s="317"/>
      <c r="F194" s="340" t="s">
        <v>3579</v>
      </c>
      <c r="G194" s="317"/>
      <c r="H194" s="317" t="s">
        <v>3672</v>
      </c>
      <c r="I194" s="317" t="s">
        <v>3608</v>
      </c>
      <c r="J194" s="317"/>
      <c r="K194" s="365"/>
    </row>
    <row r="195" s="1" customFormat="1" ht="15" customHeight="1">
      <c r="B195" s="371"/>
      <c r="C195" s="386"/>
      <c r="D195" s="351"/>
      <c r="E195" s="351"/>
      <c r="F195" s="351"/>
      <c r="G195" s="351"/>
      <c r="H195" s="351"/>
      <c r="I195" s="351"/>
      <c r="J195" s="351"/>
      <c r="K195" s="372"/>
    </row>
    <row r="196" s="1" customFormat="1" ht="18.75" customHeight="1">
      <c r="B196" s="353"/>
      <c r="C196" s="363"/>
      <c r="D196" s="363"/>
      <c r="E196" s="363"/>
      <c r="F196" s="373"/>
      <c r="G196" s="363"/>
      <c r="H196" s="363"/>
      <c r="I196" s="363"/>
      <c r="J196" s="363"/>
      <c r="K196" s="353"/>
    </row>
    <row r="197" s="1" customFormat="1" ht="18.75" customHeight="1">
      <c r="B197" s="353"/>
      <c r="C197" s="363"/>
      <c r="D197" s="363"/>
      <c r="E197" s="363"/>
      <c r="F197" s="373"/>
      <c r="G197" s="363"/>
      <c r="H197" s="363"/>
      <c r="I197" s="363"/>
      <c r="J197" s="363"/>
      <c r="K197" s="353"/>
    </row>
    <row r="198" s="1" customFormat="1" ht="18.75" customHeight="1">
      <c r="B198" s="325"/>
      <c r="C198" s="325"/>
      <c r="D198" s="325"/>
      <c r="E198" s="325"/>
      <c r="F198" s="325"/>
      <c r="G198" s="325"/>
      <c r="H198" s="325"/>
      <c r="I198" s="325"/>
      <c r="J198" s="325"/>
      <c r="K198" s="325"/>
    </row>
    <row r="199" s="1" customFormat="1" ht="13.5">
      <c r="B199" s="304"/>
      <c r="C199" s="305"/>
      <c r="D199" s="305"/>
      <c r="E199" s="305"/>
      <c r="F199" s="305"/>
      <c r="G199" s="305"/>
      <c r="H199" s="305"/>
      <c r="I199" s="305"/>
      <c r="J199" s="305"/>
      <c r="K199" s="306"/>
    </row>
    <row r="200" s="1" customFormat="1" ht="21">
      <c r="B200" s="307"/>
      <c r="C200" s="308" t="s">
        <v>3673</v>
      </c>
      <c r="D200" s="308"/>
      <c r="E200" s="308"/>
      <c r="F200" s="308"/>
      <c r="G200" s="308"/>
      <c r="H200" s="308"/>
      <c r="I200" s="308"/>
      <c r="J200" s="308"/>
      <c r="K200" s="309"/>
    </row>
    <row r="201" s="1" customFormat="1" ht="25.5" customHeight="1">
      <c r="B201" s="307"/>
      <c r="C201" s="387" t="s">
        <v>3674</v>
      </c>
      <c r="D201" s="387"/>
      <c r="E201" s="387"/>
      <c r="F201" s="387" t="s">
        <v>3675</v>
      </c>
      <c r="G201" s="388"/>
      <c r="H201" s="387" t="s">
        <v>3676</v>
      </c>
      <c r="I201" s="387"/>
      <c r="J201" s="387"/>
      <c r="K201" s="309"/>
    </row>
    <row r="202" s="1" customFormat="1" ht="5.25" customHeight="1">
      <c r="B202" s="342"/>
      <c r="C202" s="337"/>
      <c r="D202" s="337"/>
      <c r="E202" s="337"/>
      <c r="F202" s="337"/>
      <c r="G202" s="363"/>
      <c r="H202" s="337"/>
      <c r="I202" s="337"/>
      <c r="J202" s="337"/>
      <c r="K202" s="365"/>
    </row>
    <row r="203" s="1" customFormat="1" ht="15" customHeight="1">
      <c r="B203" s="342"/>
      <c r="C203" s="317" t="s">
        <v>3666</v>
      </c>
      <c r="D203" s="317"/>
      <c r="E203" s="317"/>
      <c r="F203" s="340" t="s">
        <v>43</v>
      </c>
      <c r="G203" s="317"/>
      <c r="H203" s="317" t="s">
        <v>3677</v>
      </c>
      <c r="I203" s="317"/>
      <c r="J203" s="317"/>
      <c r="K203" s="365"/>
    </row>
    <row r="204" s="1" customFormat="1" ht="15" customHeight="1">
      <c r="B204" s="342"/>
      <c r="C204" s="317"/>
      <c r="D204" s="317"/>
      <c r="E204" s="317"/>
      <c r="F204" s="340" t="s">
        <v>44</v>
      </c>
      <c r="G204" s="317"/>
      <c r="H204" s="317" t="s">
        <v>3678</v>
      </c>
      <c r="I204" s="317"/>
      <c r="J204" s="317"/>
      <c r="K204" s="365"/>
    </row>
    <row r="205" s="1" customFormat="1" ht="15" customHeight="1">
      <c r="B205" s="342"/>
      <c r="C205" s="317"/>
      <c r="D205" s="317"/>
      <c r="E205" s="317"/>
      <c r="F205" s="340" t="s">
        <v>47</v>
      </c>
      <c r="G205" s="317"/>
      <c r="H205" s="317" t="s">
        <v>3679</v>
      </c>
      <c r="I205" s="317"/>
      <c r="J205" s="317"/>
      <c r="K205" s="365"/>
    </row>
    <row r="206" s="1" customFormat="1" ht="15" customHeight="1">
      <c r="B206" s="342"/>
      <c r="C206" s="317"/>
      <c r="D206" s="317"/>
      <c r="E206" s="317"/>
      <c r="F206" s="340" t="s">
        <v>45</v>
      </c>
      <c r="G206" s="317"/>
      <c r="H206" s="317" t="s">
        <v>3680</v>
      </c>
      <c r="I206" s="317"/>
      <c r="J206" s="317"/>
      <c r="K206" s="365"/>
    </row>
    <row r="207" s="1" customFormat="1" ht="15" customHeight="1">
      <c r="B207" s="342"/>
      <c r="C207" s="317"/>
      <c r="D207" s="317"/>
      <c r="E207" s="317"/>
      <c r="F207" s="340" t="s">
        <v>46</v>
      </c>
      <c r="G207" s="317"/>
      <c r="H207" s="317" t="s">
        <v>3681</v>
      </c>
      <c r="I207" s="317"/>
      <c r="J207" s="317"/>
      <c r="K207" s="365"/>
    </row>
    <row r="208" s="1" customFormat="1" ht="15" customHeight="1">
      <c r="B208" s="342"/>
      <c r="C208" s="317"/>
      <c r="D208" s="317"/>
      <c r="E208" s="317"/>
      <c r="F208" s="340"/>
      <c r="G208" s="317"/>
      <c r="H208" s="317"/>
      <c r="I208" s="317"/>
      <c r="J208" s="317"/>
      <c r="K208" s="365"/>
    </row>
    <row r="209" s="1" customFormat="1" ht="15" customHeight="1">
      <c r="B209" s="342"/>
      <c r="C209" s="317" t="s">
        <v>3620</v>
      </c>
      <c r="D209" s="317"/>
      <c r="E209" s="317"/>
      <c r="F209" s="340" t="s">
        <v>78</v>
      </c>
      <c r="G209" s="317"/>
      <c r="H209" s="317" t="s">
        <v>3682</v>
      </c>
      <c r="I209" s="317"/>
      <c r="J209" s="317"/>
      <c r="K209" s="365"/>
    </row>
    <row r="210" s="1" customFormat="1" ht="15" customHeight="1">
      <c r="B210" s="342"/>
      <c r="C210" s="317"/>
      <c r="D210" s="317"/>
      <c r="E210" s="317"/>
      <c r="F210" s="340" t="s">
        <v>3516</v>
      </c>
      <c r="G210" s="317"/>
      <c r="H210" s="317" t="s">
        <v>3517</v>
      </c>
      <c r="I210" s="317"/>
      <c r="J210" s="317"/>
      <c r="K210" s="365"/>
    </row>
    <row r="211" s="1" customFormat="1" ht="15" customHeight="1">
      <c r="B211" s="342"/>
      <c r="C211" s="317"/>
      <c r="D211" s="317"/>
      <c r="E211" s="317"/>
      <c r="F211" s="340" t="s">
        <v>3514</v>
      </c>
      <c r="G211" s="317"/>
      <c r="H211" s="317" t="s">
        <v>3683</v>
      </c>
      <c r="I211" s="317"/>
      <c r="J211" s="317"/>
      <c r="K211" s="365"/>
    </row>
    <row r="212" s="1" customFormat="1" ht="15" customHeight="1">
      <c r="B212" s="389"/>
      <c r="C212" s="317"/>
      <c r="D212" s="317"/>
      <c r="E212" s="317"/>
      <c r="F212" s="340" t="s">
        <v>3518</v>
      </c>
      <c r="G212" s="378"/>
      <c r="H212" s="369" t="s">
        <v>3519</v>
      </c>
      <c r="I212" s="369"/>
      <c r="J212" s="369"/>
      <c r="K212" s="390"/>
    </row>
    <row r="213" s="1" customFormat="1" ht="15" customHeight="1">
      <c r="B213" s="389"/>
      <c r="C213" s="317"/>
      <c r="D213" s="317"/>
      <c r="E213" s="317"/>
      <c r="F213" s="340" t="s">
        <v>3520</v>
      </c>
      <c r="G213" s="378"/>
      <c r="H213" s="369" t="s">
        <v>3684</v>
      </c>
      <c r="I213" s="369"/>
      <c r="J213" s="369"/>
      <c r="K213" s="390"/>
    </row>
    <row r="214" s="1" customFormat="1" ht="15" customHeight="1">
      <c r="B214" s="389"/>
      <c r="C214" s="317"/>
      <c r="D214" s="317"/>
      <c r="E214" s="317"/>
      <c r="F214" s="340"/>
      <c r="G214" s="378"/>
      <c r="H214" s="369"/>
      <c r="I214" s="369"/>
      <c r="J214" s="369"/>
      <c r="K214" s="390"/>
    </row>
    <row r="215" s="1" customFormat="1" ht="15" customHeight="1">
      <c r="B215" s="389"/>
      <c r="C215" s="317" t="s">
        <v>3644</v>
      </c>
      <c r="D215" s="317"/>
      <c r="E215" s="317"/>
      <c r="F215" s="340">
        <v>1</v>
      </c>
      <c r="G215" s="378"/>
      <c r="H215" s="369" t="s">
        <v>3685</v>
      </c>
      <c r="I215" s="369"/>
      <c r="J215" s="369"/>
      <c r="K215" s="390"/>
    </row>
    <row r="216" s="1" customFormat="1" ht="15" customHeight="1">
      <c r="B216" s="389"/>
      <c r="C216" s="317"/>
      <c r="D216" s="317"/>
      <c r="E216" s="317"/>
      <c r="F216" s="340">
        <v>2</v>
      </c>
      <c r="G216" s="378"/>
      <c r="H216" s="369" t="s">
        <v>3686</v>
      </c>
      <c r="I216" s="369"/>
      <c r="J216" s="369"/>
      <c r="K216" s="390"/>
    </row>
    <row r="217" s="1" customFormat="1" ht="15" customHeight="1">
      <c r="B217" s="389"/>
      <c r="C217" s="317"/>
      <c r="D217" s="317"/>
      <c r="E217" s="317"/>
      <c r="F217" s="340">
        <v>3</v>
      </c>
      <c r="G217" s="378"/>
      <c r="H217" s="369" t="s">
        <v>3687</v>
      </c>
      <c r="I217" s="369"/>
      <c r="J217" s="369"/>
      <c r="K217" s="390"/>
    </row>
    <row r="218" s="1" customFormat="1" ht="15" customHeight="1">
      <c r="B218" s="389"/>
      <c r="C218" s="317"/>
      <c r="D218" s="317"/>
      <c r="E218" s="317"/>
      <c r="F218" s="340">
        <v>4</v>
      </c>
      <c r="G218" s="378"/>
      <c r="H218" s="369" t="s">
        <v>3688</v>
      </c>
      <c r="I218" s="369"/>
      <c r="J218" s="369"/>
      <c r="K218" s="390"/>
    </row>
    <row r="219" s="1" customFormat="1" ht="12.75" customHeight="1">
      <c r="B219" s="391"/>
      <c r="C219" s="392"/>
      <c r="D219" s="392"/>
      <c r="E219" s="392"/>
      <c r="F219" s="392"/>
      <c r="G219" s="392"/>
      <c r="H219" s="392"/>
      <c r="I219" s="392"/>
      <c r="J219" s="392"/>
      <c r="K219" s="393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89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167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374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ROUND((SUM(BE98:BE724)),  2)</f>
        <v>0</v>
      </c>
      <c r="G35" s="41"/>
      <c r="H35" s="41"/>
      <c r="I35" s="160">
        <v>0.20999999999999999</v>
      </c>
      <c r="J35" s="159">
        <f>ROUND(((SUM(BE98:BE724))*I35),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ROUND((SUM(BF98:BF724)),  2)</f>
        <v>0</v>
      </c>
      <c r="G36" s="41"/>
      <c r="H36" s="41"/>
      <c r="I36" s="160">
        <v>0.14999999999999999</v>
      </c>
      <c r="J36" s="159">
        <f>ROUND(((SUM(BF98:BF724))*I36),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ROUND((SUM(BG98:BG724)),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ROUND((SUM(BH98:BH724)),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ROUND((SUM(BI98:BI724)),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167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2023-065-01-02 - SO-01 - Dopravní řešení - nové kce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J99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375</v>
      </c>
      <c r="E65" s="185"/>
      <c r="F65" s="185"/>
      <c r="G65" s="185"/>
      <c r="H65" s="185"/>
      <c r="I65" s="185"/>
      <c r="J65" s="186">
        <f>J100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376</v>
      </c>
      <c r="E66" s="185"/>
      <c r="F66" s="185"/>
      <c r="G66" s="185"/>
      <c r="H66" s="185"/>
      <c r="I66" s="185"/>
      <c r="J66" s="186">
        <f>J133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377</v>
      </c>
      <c r="E67" s="185"/>
      <c r="F67" s="185"/>
      <c r="G67" s="185"/>
      <c r="H67" s="185"/>
      <c r="I67" s="185"/>
      <c r="J67" s="186">
        <f>J164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378</v>
      </c>
      <c r="E68" s="185"/>
      <c r="F68" s="185"/>
      <c r="G68" s="185"/>
      <c r="H68" s="185"/>
      <c r="I68" s="185"/>
      <c r="J68" s="186">
        <f>J203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379</v>
      </c>
      <c r="E69" s="185"/>
      <c r="F69" s="185"/>
      <c r="G69" s="185"/>
      <c r="H69" s="185"/>
      <c r="I69" s="185"/>
      <c r="J69" s="186">
        <f>J242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380</v>
      </c>
      <c r="E70" s="185"/>
      <c r="F70" s="185"/>
      <c r="G70" s="185"/>
      <c r="H70" s="185"/>
      <c r="I70" s="185"/>
      <c r="J70" s="186">
        <f>J299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381</v>
      </c>
      <c r="E71" s="185"/>
      <c r="F71" s="185"/>
      <c r="G71" s="185"/>
      <c r="H71" s="185"/>
      <c r="I71" s="185"/>
      <c r="J71" s="186">
        <f>J336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8"/>
      <c r="D72" s="184" t="s">
        <v>382</v>
      </c>
      <c r="E72" s="185"/>
      <c r="F72" s="185"/>
      <c r="G72" s="185"/>
      <c r="H72" s="185"/>
      <c r="I72" s="185"/>
      <c r="J72" s="186">
        <f>J427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3"/>
      <c r="C73" s="128"/>
      <c r="D73" s="184" t="s">
        <v>383</v>
      </c>
      <c r="E73" s="185"/>
      <c r="F73" s="185"/>
      <c r="G73" s="185"/>
      <c r="H73" s="185"/>
      <c r="I73" s="185"/>
      <c r="J73" s="186">
        <f>J496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3"/>
      <c r="C74" s="128"/>
      <c r="D74" s="184" t="s">
        <v>384</v>
      </c>
      <c r="E74" s="185"/>
      <c r="F74" s="185"/>
      <c r="G74" s="185"/>
      <c r="H74" s="185"/>
      <c r="I74" s="185"/>
      <c r="J74" s="186">
        <f>J558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3"/>
      <c r="C75" s="128"/>
      <c r="D75" s="184" t="s">
        <v>385</v>
      </c>
      <c r="E75" s="185"/>
      <c r="F75" s="185"/>
      <c r="G75" s="185"/>
      <c r="H75" s="185"/>
      <c r="I75" s="185"/>
      <c r="J75" s="186">
        <f>J612</f>
        <v>0</v>
      </c>
      <c r="K75" s="128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3"/>
      <c r="C76" s="128"/>
      <c r="D76" s="184" t="s">
        <v>386</v>
      </c>
      <c r="E76" s="185"/>
      <c r="F76" s="185"/>
      <c r="G76" s="185"/>
      <c r="H76" s="185"/>
      <c r="I76" s="185"/>
      <c r="J76" s="186">
        <f>J694</f>
        <v>0</v>
      </c>
      <c r="K76" s="128"/>
      <c r="L76" s="18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2" customFormat="1" ht="21.84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62"/>
      <c r="C78" s="63"/>
      <c r="D78" s="63"/>
      <c r="E78" s="63"/>
      <c r="F78" s="63"/>
      <c r="G78" s="63"/>
      <c r="H78" s="63"/>
      <c r="I78" s="63"/>
      <c r="J78" s="63"/>
      <c r="K78" s="6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82" s="2" customFormat="1" ht="6.96" customHeight="1">
      <c r="A82" s="41"/>
      <c r="B82" s="64"/>
      <c r="C82" s="65"/>
      <c r="D82" s="65"/>
      <c r="E82" s="65"/>
      <c r="F82" s="65"/>
      <c r="G82" s="65"/>
      <c r="H82" s="65"/>
      <c r="I82" s="65"/>
      <c r="J82" s="65"/>
      <c r="K82" s="65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24.96" customHeight="1">
      <c r="A83" s="41"/>
      <c r="B83" s="42"/>
      <c r="C83" s="26" t="s">
        <v>181</v>
      </c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16</v>
      </c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3"/>
      <c r="D86" s="43"/>
      <c r="E86" s="172" t="str">
        <f>E7</f>
        <v>Vědomice - Úprava ulice Na Zavadilce</v>
      </c>
      <c r="F86" s="35"/>
      <c r="G86" s="35"/>
      <c r="H86" s="35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" customFormat="1" ht="12" customHeight="1">
      <c r="B87" s="24"/>
      <c r="C87" s="35" t="s">
        <v>166</v>
      </c>
      <c r="D87" s="25"/>
      <c r="E87" s="25"/>
      <c r="F87" s="25"/>
      <c r="G87" s="25"/>
      <c r="H87" s="25"/>
      <c r="I87" s="25"/>
      <c r="J87" s="25"/>
      <c r="K87" s="25"/>
      <c r="L87" s="23"/>
    </row>
    <row r="88" s="2" customFormat="1" ht="16.5" customHeight="1">
      <c r="A88" s="41"/>
      <c r="B88" s="42"/>
      <c r="C88" s="43"/>
      <c r="D88" s="43"/>
      <c r="E88" s="172" t="s">
        <v>167</v>
      </c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2" customHeight="1">
      <c r="A89" s="41"/>
      <c r="B89" s="42"/>
      <c r="C89" s="35" t="s">
        <v>168</v>
      </c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6.5" customHeight="1">
      <c r="A90" s="41"/>
      <c r="B90" s="42"/>
      <c r="C90" s="43"/>
      <c r="D90" s="43"/>
      <c r="E90" s="72" t="str">
        <f>E11</f>
        <v>2023-065-01-02 - SO-01 - Dopravní řešení - nové kce</v>
      </c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6.96" customHeight="1">
      <c r="A91" s="41"/>
      <c r="B91" s="42"/>
      <c r="C91" s="43"/>
      <c r="D91" s="43"/>
      <c r="E91" s="43"/>
      <c r="F91" s="43"/>
      <c r="G91" s="43"/>
      <c r="H91" s="43"/>
      <c r="I91" s="43"/>
      <c r="J91" s="43"/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2" customHeight="1">
      <c r="A92" s="41"/>
      <c r="B92" s="42"/>
      <c r="C92" s="35" t="s">
        <v>21</v>
      </c>
      <c r="D92" s="43"/>
      <c r="E92" s="43"/>
      <c r="F92" s="30" t="str">
        <f>F14</f>
        <v xml:space="preserve">k.ú. Vědomice </v>
      </c>
      <c r="G92" s="43"/>
      <c r="H92" s="43"/>
      <c r="I92" s="35" t="s">
        <v>23</v>
      </c>
      <c r="J92" s="75" t="str">
        <f>IF(J14="","",J14)</f>
        <v>6. 11. 2023</v>
      </c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6.96" customHeight="1">
      <c r="A93" s="41"/>
      <c r="B93" s="42"/>
      <c r="C93" s="43"/>
      <c r="D93" s="43"/>
      <c r="E93" s="43"/>
      <c r="F93" s="43"/>
      <c r="G93" s="43"/>
      <c r="H93" s="43"/>
      <c r="I93" s="43"/>
      <c r="J93" s="43"/>
      <c r="K93" s="43"/>
      <c r="L93" s="14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40.05" customHeight="1">
      <c r="A94" s="41"/>
      <c r="B94" s="42"/>
      <c r="C94" s="35" t="s">
        <v>25</v>
      </c>
      <c r="D94" s="43"/>
      <c r="E94" s="43"/>
      <c r="F94" s="30" t="str">
        <f>E17</f>
        <v>Obec Vědomice, Na Průhonu 270, Roudnice nad Labem</v>
      </c>
      <c r="G94" s="43"/>
      <c r="H94" s="43"/>
      <c r="I94" s="35" t="s">
        <v>31</v>
      </c>
      <c r="J94" s="39" t="str">
        <f>E23</f>
        <v>Ing. arch. Pavel Šulc Ph.D.Krásného 351/8, Praha 6</v>
      </c>
      <c r="K94" s="43"/>
      <c r="L94" s="14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5.15" customHeight="1">
      <c r="A95" s="41"/>
      <c r="B95" s="42"/>
      <c r="C95" s="35" t="s">
        <v>29</v>
      </c>
      <c r="D95" s="43"/>
      <c r="E95" s="43"/>
      <c r="F95" s="30" t="str">
        <f>IF(E20="","",E20)</f>
        <v>Vyplň údaj</v>
      </c>
      <c r="G95" s="43"/>
      <c r="H95" s="43"/>
      <c r="I95" s="35" t="s">
        <v>34</v>
      </c>
      <c r="J95" s="39" t="str">
        <f>E26</f>
        <v>Ing. Dana Mlejnková</v>
      </c>
      <c r="K95" s="43"/>
      <c r="L95" s="147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0.32" customHeight="1">
      <c r="A96" s="41"/>
      <c r="B96" s="42"/>
      <c r="C96" s="43"/>
      <c r="D96" s="43"/>
      <c r="E96" s="43"/>
      <c r="F96" s="43"/>
      <c r="G96" s="43"/>
      <c r="H96" s="43"/>
      <c r="I96" s="43"/>
      <c r="J96" s="43"/>
      <c r="K96" s="43"/>
      <c r="L96" s="147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11" customFormat="1" ht="29.28" customHeight="1">
      <c r="A97" s="188"/>
      <c r="B97" s="189"/>
      <c r="C97" s="190" t="s">
        <v>182</v>
      </c>
      <c r="D97" s="191" t="s">
        <v>57</v>
      </c>
      <c r="E97" s="191" t="s">
        <v>53</v>
      </c>
      <c r="F97" s="191" t="s">
        <v>54</v>
      </c>
      <c r="G97" s="191" t="s">
        <v>183</v>
      </c>
      <c r="H97" s="191" t="s">
        <v>184</v>
      </c>
      <c r="I97" s="191" t="s">
        <v>185</v>
      </c>
      <c r="J97" s="191" t="s">
        <v>173</v>
      </c>
      <c r="K97" s="192" t="s">
        <v>186</v>
      </c>
      <c r="L97" s="193"/>
      <c r="M97" s="95" t="s">
        <v>19</v>
      </c>
      <c r="N97" s="96" t="s">
        <v>42</v>
      </c>
      <c r="O97" s="96" t="s">
        <v>187</v>
      </c>
      <c r="P97" s="96" t="s">
        <v>188</v>
      </c>
      <c r="Q97" s="96" t="s">
        <v>189</v>
      </c>
      <c r="R97" s="96" t="s">
        <v>190</v>
      </c>
      <c r="S97" s="96" t="s">
        <v>191</v>
      </c>
      <c r="T97" s="97" t="s">
        <v>192</v>
      </c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</row>
    <row r="98" s="2" customFormat="1" ht="22.8" customHeight="1">
      <c r="A98" s="41"/>
      <c r="B98" s="42"/>
      <c r="C98" s="102" t="s">
        <v>193</v>
      </c>
      <c r="D98" s="43"/>
      <c r="E98" s="43"/>
      <c r="F98" s="43"/>
      <c r="G98" s="43"/>
      <c r="H98" s="43"/>
      <c r="I98" s="43"/>
      <c r="J98" s="194">
        <f>BK98</f>
        <v>0</v>
      </c>
      <c r="K98" s="43"/>
      <c r="L98" s="47"/>
      <c r="M98" s="98"/>
      <c r="N98" s="195"/>
      <c r="O98" s="99"/>
      <c r="P98" s="196">
        <f>P99</f>
        <v>0</v>
      </c>
      <c r="Q98" s="99"/>
      <c r="R98" s="196">
        <f>R99</f>
        <v>2339.8334364099992</v>
      </c>
      <c r="S98" s="99"/>
      <c r="T98" s="197">
        <f>T99</f>
        <v>74.060000000000002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T98" s="20" t="s">
        <v>71</v>
      </c>
      <c r="AU98" s="20" t="s">
        <v>174</v>
      </c>
      <c r="BK98" s="198">
        <f>BK99</f>
        <v>0</v>
      </c>
    </row>
    <row r="99" s="12" customFormat="1" ht="25.92" customHeight="1">
      <c r="A99" s="12"/>
      <c r="B99" s="199"/>
      <c r="C99" s="200"/>
      <c r="D99" s="201" t="s">
        <v>71</v>
      </c>
      <c r="E99" s="202" t="s">
        <v>194</v>
      </c>
      <c r="F99" s="202" t="s">
        <v>195</v>
      </c>
      <c r="G99" s="200"/>
      <c r="H99" s="200"/>
      <c r="I99" s="203"/>
      <c r="J99" s="204">
        <f>BK99</f>
        <v>0</v>
      </c>
      <c r="K99" s="200"/>
      <c r="L99" s="205"/>
      <c r="M99" s="206"/>
      <c r="N99" s="207"/>
      <c r="O99" s="207"/>
      <c r="P99" s="208">
        <f>P100+P133+P164+P203+P242+P299+P336+P427+P496+P558+P612+P694</f>
        <v>0</v>
      </c>
      <c r="Q99" s="207"/>
      <c r="R99" s="208">
        <f>R100+R133+R164+R203+R242+R299+R336+R427+R496+R558+R612+R694</f>
        <v>2339.8334364099992</v>
      </c>
      <c r="S99" s="207"/>
      <c r="T99" s="209">
        <f>T100+T133+T164+T203+T242+T299+T336+T427+T496+T558+T612+T694</f>
        <v>74.060000000000002</v>
      </c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R99" s="210" t="s">
        <v>79</v>
      </c>
      <c r="AT99" s="211" t="s">
        <v>71</v>
      </c>
      <c r="AU99" s="211" t="s">
        <v>72</v>
      </c>
      <c r="AY99" s="210" t="s">
        <v>196</v>
      </c>
      <c r="BK99" s="212">
        <f>BK100+BK133+BK164+BK203+BK242+BK299+BK336+BK427+BK496+BK558+BK612+BK694</f>
        <v>0</v>
      </c>
    </row>
    <row r="100" s="12" customFormat="1" ht="22.8" customHeight="1">
      <c r="A100" s="12"/>
      <c r="B100" s="199"/>
      <c r="C100" s="200"/>
      <c r="D100" s="201" t="s">
        <v>71</v>
      </c>
      <c r="E100" s="213" t="s">
        <v>387</v>
      </c>
      <c r="F100" s="213" t="s">
        <v>388</v>
      </c>
      <c r="G100" s="200"/>
      <c r="H100" s="200"/>
      <c r="I100" s="203"/>
      <c r="J100" s="214">
        <f>BK100</f>
        <v>0</v>
      </c>
      <c r="K100" s="200"/>
      <c r="L100" s="205"/>
      <c r="M100" s="206"/>
      <c r="N100" s="207"/>
      <c r="O100" s="207"/>
      <c r="P100" s="208">
        <f>SUM(P101:P132)</f>
        <v>0</v>
      </c>
      <c r="Q100" s="207"/>
      <c r="R100" s="208">
        <f>SUM(R101:R132)</f>
        <v>327.44619599999999</v>
      </c>
      <c r="S100" s="207"/>
      <c r="T100" s="209">
        <f>SUM(T101:T132)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0" t="s">
        <v>79</v>
      </c>
      <c r="AT100" s="211" t="s">
        <v>71</v>
      </c>
      <c r="AU100" s="211" t="s">
        <v>79</v>
      </c>
      <c r="AY100" s="210" t="s">
        <v>196</v>
      </c>
      <c r="BK100" s="212">
        <f>SUM(BK101:BK132)</f>
        <v>0</v>
      </c>
    </row>
    <row r="101" s="2" customFormat="1" ht="24.15" customHeight="1">
      <c r="A101" s="41"/>
      <c r="B101" s="42"/>
      <c r="C101" s="215" t="s">
        <v>79</v>
      </c>
      <c r="D101" s="215" t="s">
        <v>199</v>
      </c>
      <c r="E101" s="216" t="s">
        <v>389</v>
      </c>
      <c r="F101" s="217" t="s">
        <v>390</v>
      </c>
      <c r="G101" s="218" t="s">
        <v>202</v>
      </c>
      <c r="H101" s="219">
        <v>427.89999999999998</v>
      </c>
      <c r="I101" s="220"/>
      <c r="J101" s="221">
        <f>ROUND(I101*H101,2)</f>
        <v>0</v>
      </c>
      <c r="K101" s="217" t="s">
        <v>203</v>
      </c>
      <c r="L101" s="47"/>
      <c r="M101" s="222" t="s">
        <v>19</v>
      </c>
      <c r="N101" s="223" t="s">
        <v>43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204</v>
      </c>
      <c r="AT101" s="226" t="s">
        <v>199</v>
      </c>
      <c r="AU101" s="226" t="s">
        <v>81</v>
      </c>
      <c r="AY101" s="20" t="s">
        <v>196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79</v>
      </c>
      <c r="BK101" s="227">
        <f>ROUND(I101*H101,2)</f>
        <v>0</v>
      </c>
      <c r="BL101" s="20" t="s">
        <v>204</v>
      </c>
      <c r="BM101" s="226" t="s">
        <v>391</v>
      </c>
    </row>
    <row r="102" s="2" customFormat="1">
      <c r="A102" s="41"/>
      <c r="B102" s="42"/>
      <c r="C102" s="43"/>
      <c r="D102" s="228" t="s">
        <v>206</v>
      </c>
      <c r="E102" s="43"/>
      <c r="F102" s="229" t="s">
        <v>392</v>
      </c>
      <c r="G102" s="43"/>
      <c r="H102" s="43"/>
      <c r="I102" s="230"/>
      <c r="J102" s="43"/>
      <c r="K102" s="43"/>
      <c r="L102" s="47"/>
      <c r="M102" s="231"/>
      <c r="N102" s="232"/>
      <c r="O102" s="87"/>
      <c r="P102" s="87"/>
      <c r="Q102" s="87"/>
      <c r="R102" s="87"/>
      <c r="S102" s="87"/>
      <c r="T102" s="88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T102" s="20" t="s">
        <v>206</v>
      </c>
      <c r="AU102" s="20" t="s">
        <v>81</v>
      </c>
    </row>
    <row r="103" s="13" customFormat="1">
      <c r="A103" s="13"/>
      <c r="B103" s="233"/>
      <c r="C103" s="234"/>
      <c r="D103" s="235" t="s">
        <v>208</v>
      </c>
      <c r="E103" s="236" t="s">
        <v>19</v>
      </c>
      <c r="F103" s="237" t="s">
        <v>393</v>
      </c>
      <c r="G103" s="234"/>
      <c r="H103" s="236" t="s">
        <v>19</v>
      </c>
      <c r="I103" s="238"/>
      <c r="J103" s="234"/>
      <c r="K103" s="234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208</v>
      </c>
      <c r="AU103" s="243" t="s">
        <v>81</v>
      </c>
      <c r="AV103" s="13" t="s">
        <v>79</v>
      </c>
      <c r="AW103" s="13" t="s">
        <v>33</v>
      </c>
      <c r="AX103" s="13" t="s">
        <v>72</v>
      </c>
      <c r="AY103" s="243" t="s">
        <v>196</v>
      </c>
    </row>
    <row r="104" s="13" customFormat="1">
      <c r="A104" s="13"/>
      <c r="B104" s="233"/>
      <c r="C104" s="234"/>
      <c r="D104" s="235" t="s">
        <v>208</v>
      </c>
      <c r="E104" s="236" t="s">
        <v>19</v>
      </c>
      <c r="F104" s="237" t="s">
        <v>394</v>
      </c>
      <c r="G104" s="234"/>
      <c r="H104" s="236" t="s">
        <v>19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208</v>
      </c>
      <c r="AU104" s="243" t="s">
        <v>81</v>
      </c>
      <c r="AV104" s="13" t="s">
        <v>79</v>
      </c>
      <c r="AW104" s="13" t="s">
        <v>33</v>
      </c>
      <c r="AX104" s="13" t="s">
        <v>72</v>
      </c>
      <c r="AY104" s="243" t="s">
        <v>196</v>
      </c>
    </row>
    <row r="105" s="14" customFormat="1">
      <c r="A105" s="14"/>
      <c r="B105" s="244"/>
      <c r="C105" s="245"/>
      <c r="D105" s="235" t="s">
        <v>208</v>
      </c>
      <c r="E105" s="246" t="s">
        <v>19</v>
      </c>
      <c r="F105" s="247" t="s">
        <v>395</v>
      </c>
      <c r="G105" s="245"/>
      <c r="H105" s="248">
        <v>427.89999999999998</v>
      </c>
      <c r="I105" s="249"/>
      <c r="J105" s="245"/>
      <c r="K105" s="245"/>
      <c r="L105" s="250"/>
      <c r="M105" s="251"/>
      <c r="N105" s="252"/>
      <c r="O105" s="252"/>
      <c r="P105" s="252"/>
      <c r="Q105" s="252"/>
      <c r="R105" s="252"/>
      <c r="S105" s="252"/>
      <c r="T105" s="253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4" t="s">
        <v>208</v>
      </c>
      <c r="AU105" s="254" t="s">
        <v>81</v>
      </c>
      <c r="AV105" s="14" t="s">
        <v>81</v>
      </c>
      <c r="AW105" s="14" t="s">
        <v>33</v>
      </c>
      <c r="AX105" s="14" t="s">
        <v>72</v>
      </c>
      <c r="AY105" s="254" t="s">
        <v>196</v>
      </c>
    </row>
    <row r="106" s="16" customFormat="1">
      <c r="A106" s="16"/>
      <c r="B106" s="266"/>
      <c r="C106" s="267"/>
      <c r="D106" s="235" t="s">
        <v>208</v>
      </c>
      <c r="E106" s="268" t="s">
        <v>19</v>
      </c>
      <c r="F106" s="269" t="s">
        <v>269</v>
      </c>
      <c r="G106" s="267"/>
      <c r="H106" s="270">
        <v>427.89999999999998</v>
      </c>
      <c r="I106" s="271"/>
      <c r="J106" s="267"/>
      <c r="K106" s="267"/>
      <c r="L106" s="272"/>
      <c r="M106" s="273"/>
      <c r="N106" s="274"/>
      <c r="O106" s="274"/>
      <c r="P106" s="274"/>
      <c r="Q106" s="274"/>
      <c r="R106" s="274"/>
      <c r="S106" s="274"/>
      <c r="T106" s="275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T106" s="276" t="s">
        <v>208</v>
      </c>
      <c r="AU106" s="276" t="s">
        <v>81</v>
      </c>
      <c r="AV106" s="16" t="s">
        <v>226</v>
      </c>
      <c r="AW106" s="16" t="s">
        <v>33</v>
      </c>
      <c r="AX106" s="16" t="s">
        <v>72</v>
      </c>
      <c r="AY106" s="276" t="s">
        <v>196</v>
      </c>
    </row>
    <row r="107" s="15" customFormat="1">
      <c r="A107" s="15"/>
      <c r="B107" s="255"/>
      <c r="C107" s="256"/>
      <c r="D107" s="235" t="s">
        <v>208</v>
      </c>
      <c r="E107" s="257" t="s">
        <v>19</v>
      </c>
      <c r="F107" s="258" t="s">
        <v>219</v>
      </c>
      <c r="G107" s="256"/>
      <c r="H107" s="259">
        <v>427.89999999999998</v>
      </c>
      <c r="I107" s="260"/>
      <c r="J107" s="256"/>
      <c r="K107" s="256"/>
      <c r="L107" s="261"/>
      <c r="M107" s="262"/>
      <c r="N107" s="263"/>
      <c r="O107" s="263"/>
      <c r="P107" s="263"/>
      <c r="Q107" s="263"/>
      <c r="R107" s="263"/>
      <c r="S107" s="263"/>
      <c r="T107" s="264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5" t="s">
        <v>208</v>
      </c>
      <c r="AU107" s="265" t="s">
        <v>81</v>
      </c>
      <c r="AV107" s="15" t="s">
        <v>204</v>
      </c>
      <c r="AW107" s="15" t="s">
        <v>33</v>
      </c>
      <c r="AX107" s="15" t="s">
        <v>79</v>
      </c>
      <c r="AY107" s="265" t="s">
        <v>196</v>
      </c>
    </row>
    <row r="108" s="2" customFormat="1" ht="21.75" customHeight="1">
      <c r="A108" s="41"/>
      <c r="B108" s="42"/>
      <c r="C108" s="215" t="s">
        <v>81</v>
      </c>
      <c r="D108" s="215" t="s">
        <v>199</v>
      </c>
      <c r="E108" s="216" t="s">
        <v>396</v>
      </c>
      <c r="F108" s="217" t="s">
        <v>397</v>
      </c>
      <c r="G108" s="218" t="s">
        <v>202</v>
      </c>
      <c r="H108" s="219">
        <v>427.89999999999998</v>
      </c>
      <c r="I108" s="220"/>
      <c r="J108" s="221">
        <f>ROUND(I108*H108,2)</f>
        <v>0</v>
      </c>
      <c r="K108" s="217" t="s">
        <v>203</v>
      </c>
      <c r="L108" s="47"/>
      <c r="M108" s="222" t="s">
        <v>19</v>
      </c>
      <c r="N108" s="223" t="s">
        <v>43</v>
      </c>
      <c r="O108" s="87"/>
      <c r="P108" s="224">
        <f>O108*H108</f>
        <v>0</v>
      </c>
      <c r="Q108" s="224">
        <v>0.46000000000000002</v>
      </c>
      <c r="R108" s="224">
        <f>Q108*H108</f>
        <v>196.834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204</v>
      </c>
      <c r="AT108" s="226" t="s">
        <v>199</v>
      </c>
      <c r="AU108" s="226" t="s">
        <v>81</v>
      </c>
      <c r="AY108" s="20" t="s">
        <v>196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79</v>
      </c>
      <c r="BK108" s="227">
        <f>ROUND(I108*H108,2)</f>
        <v>0</v>
      </c>
      <c r="BL108" s="20" t="s">
        <v>204</v>
      </c>
      <c r="BM108" s="226" t="s">
        <v>398</v>
      </c>
    </row>
    <row r="109" s="2" customFormat="1">
      <c r="A109" s="41"/>
      <c r="B109" s="42"/>
      <c r="C109" s="43"/>
      <c r="D109" s="228" t="s">
        <v>206</v>
      </c>
      <c r="E109" s="43"/>
      <c r="F109" s="229" t="s">
        <v>399</v>
      </c>
      <c r="G109" s="43"/>
      <c r="H109" s="43"/>
      <c r="I109" s="230"/>
      <c r="J109" s="43"/>
      <c r="K109" s="43"/>
      <c r="L109" s="47"/>
      <c r="M109" s="231"/>
      <c r="N109" s="232"/>
      <c r="O109" s="87"/>
      <c r="P109" s="87"/>
      <c r="Q109" s="87"/>
      <c r="R109" s="87"/>
      <c r="S109" s="87"/>
      <c r="T109" s="88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T109" s="20" t="s">
        <v>206</v>
      </c>
      <c r="AU109" s="20" t="s">
        <v>81</v>
      </c>
    </row>
    <row r="110" s="13" customFormat="1">
      <c r="A110" s="13"/>
      <c r="B110" s="233"/>
      <c r="C110" s="234"/>
      <c r="D110" s="235" t="s">
        <v>208</v>
      </c>
      <c r="E110" s="236" t="s">
        <v>19</v>
      </c>
      <c r="F110" s="237" t="s">
        <v>393</v>
      </c>
      <c r="G110" s="234"/>
      <c r="H110" s="236" t="s">
        <v>19</v>
      </c>
      <c r="I110" s="238"/>
      <c r="J110" s="234"/>
      <c r="K110" s="234"/>
      <c r="L110" s="239"/>
      <c r="M110" s="240"/>
      <c r="N110" s="241"/>
      <c r="O110" s="241"/>
      <c r="P110" s="241"/>
      <c r="Q110" s="241"/>
      <c r="R110" s="241"/>
      <c r="S110" s="241"/>
      <c r="T110" s="242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43" t="s">
        <v>208</v>
      </c>
      <c r="AU110" s="243" t="s">
        <v>81</v>
      </c>
      <c r="AV110" s="13" t="s">
        <v>79</v>
      </c>
      <c r="AW110" s="13" t="s">
        <v>33</v>
      </c>
      <c r="AX110" s="13" t="s">
        <v>72</v>
      </c>
      <c r="AY110" s="243" t="s">
        <v>196</v>
      </c>
    </row>
    <row r="111" s="13" customFormat="1">
      <c r="A111" s="13"/>
      <c r="B111" s="233"/>
      <c r="C111" s="234"/>
      <c r="D111" s="235" t="s">
        <v>208</v>
      </c>
      <c r="E111" s="236" t="s">
        <v>19</v>
      </c>
      <c r="F111" s="237" t="s">
        <v>400</v>
      </c>
      <c r="G111" s="234"/>
      <c r="H111" s="236" t="s">
        <v>19</v>
      </c>
      <c r="I111" s="238"/>
      <c r="J111" s="234"/>
      <c r="K111" s="234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208</v>
      </c>
      <c r="AU111" s="243" t="s">
        <v>81</v>
      </c>
      <c r="AV111" s="13" t="s">
        <v>79</v>
      </c>
      <c r="AW111" s="13" t="s">
        <v>33</v>
      </c>
      <c r="AX111" s="13" t="s">
        <v>72</v>
      </c>
      <c r="AY111" s="243" t="s">
        <v>196</v>
      </c>
    </row>
    <row r="112" s="13" customFormat="1">
      <c r="A112" s="13"/>
      <c r="B112" s="233"/>
      <c r="C112" s="234"/>
      <c r="D112" s="235" t="s">
        <v>208</v>
      </c>
      <c r="E112" s="236" t="s">
        <v>19</v>
      </c>
      <c r="F112" s="237" t="s">
        <v>401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208</v>
      </c>
      <c r="AU112" s="243" t="s">
        <v>81</v>
      </c>
      <c r="AV112" s="13" t="s">
        <v>79</v>
      </c>
      <c r="AW112" s="13" t="s">
        <v>33</v>
      </c>
      <c r="AX112" s="13" t="s">
        <v>72</v>
      </c>
      <c r="AY112" s="243" t="s">
        <v>196</v>
      </c>
    </row>
    <row r="113" s="14" customFormat="1">
      <c r="A113" s="14"/>
      <c r="B113" s="244"/>
      <c r="C113" s="245"/>
      <c r="D113" s="235" t="s">
        <v>208</v>
      </c>
      <c r="E113" s="246" t="s">
        <v>19</v>
      </c>
      <c r="F113" s="247" t="s">
        <v>395</v>
      </c>
      <c r="G113" s="245"/>
      <c r="H113" s="248">
        <v>427.89999999999998</v>
      </c>
      <c r="I113" s="249"/>
      <c r="J113" s="245"/>
      <c r="K113" s="245"/>
      <c r="L113" s="250"/>
      <c r="M113" s="251"/>
      <c r="N113" s="252"/>
      <c r="O113" s="252"/>
      <c r="P113" s="252"/>
      <c r="Q113" s="252"/>
      <c r="R113" s="252"/>
      <c r="S113" s="252"/>
      <c r="T113" s="25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4" t="s">
        <v>208</v>
      </c>
      <c r="AU113" s="254" t="s">
        <v>81</v>
      </c>
      <c r="AV113" s="14" t="s">
        <v>81</v>
      </c>
      <c r="AW113" s="14" t="s">
        <v>33</v>
      </c>
      <c r="AX113" s="14" t="s">
        <v>72</v>
      </c>
      <c r="AY113" s="254" t="s">
        <v>196</v>
      </c>
    </row>
    <row r="114" s="15" customFormat="1">
      <c r="A114" s="15"/>
      <c r="B114" s="255"/>
      <c r="C114" s="256"/>
      <c r="D114" s="235" t="s">
        <v>208</v>
      </c>
      <c r="E114" s="257" t="s">
        <v>19</v>
      </c>
      <c r="F114" s="258" t="s">
        <v>219</v>
      </c>
      <c r="G114" s="256"/>
      <c r="H114" s="259">
        <v>427.89999999999998</v>
      </c>
      <c r="I114" s="260"/>
      <c r="J114" s="256"/>
      <c r="K114" s="256"/>
      <c r="L114" s="261"/>
      <c r="M114" s="262"/>
      <c r="N114" s="263"/>
      <c r="O114" s="263"/>
      <c r="P114" s="263"/>
      <c r="Q114" s="263"/>
      <c r="R114" s="263"/>
      <c r="S114" s="263"/>
      <c r="T114" s="264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5" t="s">
        <v>208</v>
      </c>
      <c r="AU114" s="265" t="s">
        <v>81</v>
      </c>
      <c r="AV114" s="15" t="s">
        <v>204</v>
      </c>
      <c r="AW114" s="15" t="s">
        <v>33</v>
      </c>
      <c r="AX114" s="15" t="s">
        <v>79</v>
      </c>
      <c r="AY114" s="265" t="s">
        <v>196</v>
      </c>
    </row>
    <row r="115" s="2" customFormat="1" ht="33" customHeight="1">
      <c r="A115" s="41"/>
      <c r="B115" s="42"/>
      <c r="C115" s="215" t="s">
        <v>226</v>
      </c>
      <c r="D115" s="215" t="s">
        <v>199</v>
      </c>
      <c r="E115" s="216" t="s">
        <v>402</v>
      </c>
      <c r="F115" s="217" t="s">
        <v>403</v>
      </c>
      <c r="G115" s="218" t="s">
        <v>202</v>
      </c>
      <c r="H115" s="219">
        <v>427.89999999999998</v>
      </c>
      <c r="I115" s="220"/>
      <c r="J115" s="221">
        <f>ROUND(I115*H115,2)</f>
        <v>0</v>
      </c>
      <c r="K115" s="217" t="s">
        <v>203</v>
      </c>
      <c r="L115" s="47"/>
      <c r="M115" s="222" t="s">
        <v>19</v>
      </c>
      <c r="N115" s="223" t="s">
        <v>43</v>
      </c>
      <c r="O115" s="87"/>
      <c r="P115" s="224">
        <f>O115*H115</f>
        <v>0</v>
      </c>
      <c r="Q115" s="224">
        <v>0.1837</v>
      </c>
      <c r="R115" s="224">
        <f>Q115*H115</f>
        <v>78.605229999999992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204</v>
      </c>
      <c r="AT115" s="226" t="s">
        <v>199</v>
      </c>
      <c r="AU115" s="226" t="s">
        <v>81</v>
      </c>
      <c r="AY115" s="20" t="s">
        <v>196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79</v>
      </c>
      <c r="BK115" s="227">
        <f>ROUND(I115*H115,2)</f>
        <v>0</v>
      </c>
      <c r="BL115" s="20" t="s">
        <v>204</v>
      </c>
      <c r="BM115" s="226" t="s">
        <v>404</v>
      </c>
    </row>
    <row r="116" s="2" customFormat="1">
      <c r="A116" s="41"/>
      <c r="B116" s="42"/>
      <c r="C116" s="43"/>
      <c r="D116" s="228" t="s">
        <v>206</v>
      </c>
      <c r="E116" s="43"/>
      <c r="F116" s="229" t="s">
        <v>405</v>
      </c>
      <c r="G116" s="43"/>
      <c r="H116" s="43"/>
      <c r="I116" s="230"/>
      <c r="J116" s="43"/>
      <c r="K116" s="43"/>
      <c r="L116" s="47"/>
      <c r="M116" s="231"/>
      <c r="N116" s="232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206</v>
      </c>
      <c r="AU116" s="20" t="s">
        <v>81</v>
      </c>
    </row>
    <row r="117" s="13" customFormat="1">
      <c r="A117" s="13"/>
      <c r="B117" s="233"/>
      <c r="C117" s="234"/>
      <c r="D117" s="235" t="s">
        <v>208</v>
      </c>
      <c r="E117" s="236" t="s">
        <v>19</v>
      </c>
      <c r="F117" s="237" t="s">
        <v>393</v>
      </c>
      <c r="G117" s="234"/>
      <c r="H117" s="236" t="s">
        <v>19</v>
      </c>
      <c r="I117" s="238"/>
      <c r="J117" s="234"/>
      <c r="K117" s="234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208</v>
      </c>
      <c r="AU117" s="243" t="s">
        <v>81</v>
      </c>
      <c r="AV117" s="13" t="s">
        <v>79</v>
      </c>
      <c r="AW117" s="13" t="s">
        <v>33</v>
      </c>
      <c r="AX117" s="13" t="s">
        <v>72</v>
      </c>
      <c r="AY117" s="243" t="s">
        <v>196</v>
      </c>
    </row>
    <row r="118" s="13" customFormat="1">
      <c r="A118" s="13"/>
      <c r="B118" s="233"/>
      <c r="C118" s="234"/>
      <c r="D118" s="235" t="s">
        <v>208</v>
      </c>
      <c r="E118" s="236" t="s">
        <v>19</v>
      </c>
      <c r="F118" s="237" t="s">
        <v>406</v>
      </c>
      <c r="G118" s="234"/>
      <c r="H118" s="236" t="s">
        <v>19</v>
      </c>
      <c r="I118" s="238"/>
      <c r="J118" s="234"/>
      <c r="K118" s="234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208</v>
      </c>
      <c r="AU118" s="243" t="s">
        <v>81</v>
      </c>
      <c r="AV118" s="13" t="s">
        <v>79</v>
      </c>
      <c r="AW118" s="13" t="s">
        <v>33</v>
      </c>
      <c r="AX118" s="13" t="s">
        <v>72</v>
      </c>
      <c r="AY118" s="243" t="s">
        <v>196</v>
      </c>
    </row>
    <row r="119" s="13" customFormat="1">
      <c r="A119" s="13"/>
      <c r="B119" s="233"/>
      <c r="C119" s="234"/>
      <c r="D119" s="235" t="s">
        <v>208</v>
      </c>
      <c r="E119" s="236" t="s">
        <v>19</v>
      </c>
      <c r="F119" s="237" t="s">
        <v>401</v>
      </c>
      <c r="G119" s="234"/>
      <c r="H119" s="236" t="s">
        <v>19</v>
      </c>
      <c r="I119" s="238"/>
      <c r="J119" s="234"/>
      <c r="K119" s="234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208</v>
      </c>
      <c r="AU119" s="243" t="s">
        <v>81</v>
      </c>
      <c r="AV119" s="13" t="s">
        <v>79</v>
      </c>
      <c r="AW119" s="13" t="s">
        <v>33</v>
      </c>
      <c r="AX119" s="13" t="s">
        <v>72</v>
      </c>
      <c r="AY119" s="243" t="s">
        <v>196</v>
      </c>
    </row>
    <row r="120" s="14" customFormat="1">
      <c r="A120" s="14"/>
      <c r="B120" s="244"/>
      <c r="C120" s="245"/>
      <c r="D120" s="235" t="s">
        <v>208</v>
      </c>
      <c r="E120" s="246" t="s">
        <v>19</v>
      </c>
      <c r="F120" s="247" t="s">
        <v>395</v>
      </c>
      <c r="G120" s="245"/>
      <c r="H120" s="248">
        <v>427.89999999999998</v>
      </c>
      <c r="I120" s="249"/>
      <c r="J120" s="245"/>
      <c r="K120" s="245"/>
      <c r="L120" s="250"/>
      <c r="M120" s="251"/>
      <c r="N120" s="252"/>
      <c r="O120" s="252"/>
      <c r="P120" s="252"/>
      <c r="Q120" s="252"/>
      <c r="R120" s="252"/>
      <c r="S120" s="252"/>
      <c r="T120" s="25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4" t="s">
        <v>208</v>
      </c>
      <c r="AU120" s="254" t="s">
        <v>81</v>
      </c>
      <c r="AV120" s="14" t="s">
        <v>81</v>
      </c>
      <c r="AW120" s="14" t="s">
        <v>33</v>
      </c>
      <c r="AX120" s="14" t="s">
        <v>72</v>
      </c>
      <c r="AY120" s="254" t="s">
        <v>196</v>
      </c>
    </row>
    <row r="121" s="15" customFormat="1">
      <c r="A121" s="15"/>
      <c r="B121" s="255"/>
      <c r="C121" s="256"/>
      <c r="D121" s="235" t="s">
        <v>208</v>
      </c>
      <c r="E121" s="257" t="s">
        <v>19</v>
      </c>
      <c r="F121" s="258" t="s">
        <v>219</v>
      </c>
      <c r="G121" s="256"/>
      <c r="H121" s="259">
        <v>427.89999999999998</v>
      </c>
      <c r="I121" s="260"/>
      <c r="J121" s="256"/>
      <c r="K121" s="256"/>
      <c r="L121" s="261"/>
      <c r="M121" s="262"/>
      <c r="N121" s="263"/>
      <c r="O121" s="263"/>
      <c r="P121" s="263"/>
      <c r="Q121" s="263"/>
      <c r="R121" s="263"/>
      <c r="S121" s="263"/>
      <c r="T121" s="264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65" t="s">
        <v>208</v>
      </c>
      <c r="AU121" s="265" t="s">
        <v>81</v>
      </c>
      <c r="AV121" s="15" t="s">
        <v>204</v>
      </c>
      <c r="AW121" s="15" t="s">
        <v>33</v>
      </c>
      <c r="AX121" s="15" t="s">
        <v>79</v>
      </c>
      <c r="AY121" s="265" t="s">
        <v>196</v>
      </c>
    </row>
    <row r="122" s="2" customFormat="1" ht="16.5" customHeight="1">
      <c r="A122" s="41"/>
      <c r="B122" s="42"/>
      <c r="C122" s="280" t="s">
        <v>204</v>
      </c>
      <c r="D122" s="280" t="s">
        <v>407</v>
      </c>
      <c r="E122" s="281" t="s">
        <v>408</v>
      </c>
      <c r="F122" s="282" t="s">
        <v>409</v>
      </c>
      <c r="G122" s="283" t="s">
        <v>202</v>
      </c>
      <c r="H122" s="284">
        <v>440.73700000000002</v>
      </c>
      <c r="I122" s="285"/>
      <c r="J122" s="286">
        <f>ROUND(I122*H122,2)</f>
        <v>0</v>
      </c>
      <c r="K122" s="282" t="s">
        <v>203</v>
      </c>
      <c r="L122" s="287"/>
      <c r="M122" s="288" t="s">
        <v>19</v>
      </c>
      <c r="N122" s="289" t="s">
        <v>43</v>
      </c>
      <c r="O122" s="87"/>
      <c r="P122" s="224">
        <f>O122*H122</f>
        <v>0</v>
      </c>
      <c r="Q122" s="224">
        <v>0.11799999999999999</v>
      </c>
      <c r="R122" s="224">
        <f>Q122*H122</f>
        <v>52.006965999999998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284</v>
      </c>
      <c r="AT122" s="226" t="s">
        <v>407</v>
      </c>
      <c r="AU122" s="226" t="s">
        <v>81</v>
      </c>
      <c r="AY122" s="20" t="s">
        <v>196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79</v>
      </c>
      <c r="BK122" s="227">
        <f>ROUND(I122*H122,2)</f>
        <v>0</v>
      </c>
      <c r="BL122" s="20" t="s">
        <v>204</v>
      </c>
      <c r="BM122" s="226" t="s">
        <v>410</v>
      </c>
    </row>
    <row r="123" s="13" customFormat="1">
      <c r="A123" s="13"/>
      <c r="B123" s="233"/>
      <c r="C123" s="234"/>
      <c r="D123" s="235" t="s">
        <v>208</v>
      </c>
      <c r="E123" s="236" t="s">
        <v>19</v>
      </c>
      <c r="F123" s="237" t="s">
        <v>393</v>
      </c>
      <c r="G123" s="234"/>
      <c r="H123" s="236" t="s">
        <v>19</v>
      </c>
      <c r="I123" s="238"/>
      <c r="J123" s="234"/>
      <c r="K123" s="234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208</v>
      </c>
      <c r="AU123" s="243" t="s">
        <v>81</v>
      </c>
      <c r="AV123" s="13" t="s">
        <v>79</v>
      </c>
      <c r="AW123" s="13" t="s">
        <v>33</v>
      </c>
      <c r="AX123" s="13" t="s">
        <v>72</v>
      </c>
      <c r="AY123" s="243" t="s">
        <v>196</v>
      </c>
    </row>
    <row r="124" s="13" customFormat="1">
      <c r="A124" s="13"/>
      <c r="B124" s="233"/>
      <c r="C124" s="234"/>
      <c r="D124" s="235" t="s">
        <v>208</v>
      </c>
      <c r="E124" s="236" t="s">
        <v>19</v>
      </c>
      <c r="F124" s="237" t="s">
        <v>406</v>
      </c>
      <c r="G124" s="234"/>
      <c r="H124" s="236" t="s">
        <v>19</v>
      </c>
      <c r="I124" s="238"/>
      <c r="J124" s="234"/>
      <c r="K124" s="234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208</v>
      </c>
      <c r="AU124" s="243" t="s">
        <v>81</v>
      </c>
      <c r="AV124" s="13" t="s">
        <v>79</v>
      </c>
      <c r="AW124" s="13" t="s">
        <v>33</v>
      </c>
      <c r="AX124" s="13" t="s">
        <v>72</v>
      </c>
      <c r="AY124" s="243" t="s">
        <v>196</v>
      </c>
    </row>
    <row r="125" s="13" customFormat="1">
      <c r="A125" s="13"/>
      <c r="B125" s="233"/>
      <c r="C125" s="234"/>
      <c r="D125" s="235" t="s">
        <v>208</v>
      </c>
      <c r="E125" s="236" t="s">
        <v>19</v>
      </c>
      <c r="F125" s="237" t="s">
        <v>401</v>
      </c>
      <c r="G125" s="234"/>
      <c r="H125" s="236" t="s">
        <v>19</v>
      </c>
      <c r="I125" s="238"/>
      <c r="J125" s="234"/>
      <c r="K125" s="234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208</v>
      </c>
      <c r="AU125" s="243" t="s">
        <v>81</v>
      </c>
      <c r="AV125" s="13" t="s">
        <v>79</v>
      </c>
      <c r="AW125" s="13" t="s">
        <v>33</v>
      </c>
      <c r="AX125" s="13" t="s">
        <v>72</v>
      </c>
      <c r="AY125" s="243" t="s">
        <v>196</v>
      </c>
    </row>
    <row r="126" s="14" customFormat="1">
      <c r="A126" s="14"/>
      <c r="B126" s="244"/>
      <c r="C126" s="245"/>
      <c r="D126" s="235" t="s">
        <v>208</v>
      </c>
      <c r="E126" s="246" t="s">
        <v>19</v>
      </c>
      <c r="F126" s="247" t="s">
        <v>395</v>
      </c>
      <c r="G126" s="245"/>
      <c r="H126" s="248">
        <v>427.89999999999998</v>
      </c>
      <c r="I126" s="249"/>
      <c r="J126" s="245"/>
      <c r="K126" s="245"/>
      <c r="L126" s="250"/>
      <c r="M126" s="251"/>
      <c r="N126" s="252"/>
      <c r="O126" s="252"/>
      <c r="P126" s="252"/>
      <c r="Q126" s="252"/>
      <c r="R126" s="252"/>
      <c r="S126" s="252"/>
      <c r="T126" s="253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4" t="s">
        <v>208</v>
      </c>
      <c r="AU126" s="254" t="s">
        <v>81</v>
      </c>
      <c r="AV126" s="14" t="s">
        <v>81</v>
      </c>
      <c r="AW126" s="14" t="s">
        <v>33</v>
      </c>
      <c r="AX126" s="14" t="s">
        <v>72</v>
      </c>
      <c r="AY126" s="254" t="s">
        <v>196</v>
      </c>
    </row>
    <row r="127" s="15" customFormat="1">
      <c r="A127" s="15"/>
      <c r="B127" s="255"/>
      <c r="C127" s="256"/>
      <c r="D127" s="235" t="s">
        <v>208</v>
      </c>
      <c r="E127" s="257" t="s">
        <v>19</v>
      </c>
      <c r="F127" s="258" t="s">
        <v>219</v>
      </c>
      <c r="G127" s="256"/>
      <c r="H127" s="259">
        <v>427.89999999999998</v>
      </c>
      <c r="I127" s="260"/>
      <c r="J127" s="256"/>
      <c r="K127" s="256"/>
      <c r="L127" s="261"/>
      <c r="M127" s="262"/>
      <c r="N127" s="263"/>
      <c r="O127" s="263"/>
      <c r="P127" s="263"/>
      <c r="Q127" s="263"/>
      <c r="R127" s="263"/>
      <c r="S127" s="263"/>
      <c r="T127" s="264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5" t="s">
        <v>208</v>
      </c>
      <c r="AU127" s="265" t="s">
        <v>81</v>
      </c>
      <c r="AV127" s="15" t="s">
        <v>204</v>
      </c>
      <c r="AW127" s="15" t="s">
        <v>33</v>
      </c>
      <c r="AX127" s="15" t="s">
        <v>79</v>
      </c>
      <c r="AY127" s="265" t="s">
        <v>196</v>
      </c>
    </row>
    <row r="128" s="14" customFormat="1">
      <c r="A128" s="14"/>
      <c r="B128" s="244"/>
      <c r="C128" s="245"/>
      <c r="D128" s="235" t="s">
        <v>208</v>
      </c>
      <c r="E128" s="245"/>
      <c r="F128" s="247" t="s">
        <v>411</v>
      </c>
      <c r="G128" s="245"/>
      <c r="H128" s="248">
        <v>440.73700000000002</v>
      </c>
      <c r="I128" s="249"/>
      <c r="J128" s="245"/>
      <c r="K128" s="245"/>
      <c r="L128" s="250"/>
      <c r="M128" s="251"/>
      <c r="N128" s="252"/>
      <c r="O128" s="252"/>
      <c r="P128" s="252"/>
      <c r="Q128" s="252"/>
      <c r="R128" s="252"/>
      <c r="S128" s="252"/>
      <c r="T128" s="253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4" t="s">
        <v>208</v>
      </c>
      <c r="AU128" s="254" t="s">
        <v>81</v>
      </c>
      <c r="AV128" s="14" t="s">
        <v>81</v>
      </c>
      <c r="AW128" s="14" t="s">
        <v>4</v>
      </c>
      <c r="AX128" s="14" t="s">
        <v>79</v>
      </c>
      <c r="AY128" s="254" t="s">
        <v>196</v>
      </c>
    </row>
    <row r="129" s="2" customFormat="1" ht="24.15" customHeight="1">
      <c r="A129" s="41"/>
      <c r="B129" s="42"/>
      <c r="C129" s="215" t="s">
        <v>241</v>
      </c>
      <c r="D129" s="215" t="s">
        <v>199</v>
      </c>
      <c r="E129" s="216" t="s">
        <v>412</v>
      </c>
      <c r="F129" s="217" t="s">
        <v>413</v>
      </c>
      <c r="G129" s="218" t="s">
        <v>317</v>
      </c>
      <c r="H129" s="219">
        <v>327.44600000000003</v>
      </c>
      <c r="I129" s="220"/>
      <c r="J129" s="221">
        <f>ROUND(I129*H129,2)</f>
        <v>0</v>
      </c>
      <c r="K129" s="217" t="s">
        <v>203</v>
      </c>
      <c r="L129" s="47"/>
      <c r="M129" s="222" t="s">
        <v>19</v>
      </c>
      <c r="N129" s="223" t="s">
        <v>43</v>
      </c>
      <c r="O129" s="87"/>
      <c r="P129" s="224">
        <f>O129*H129</f>
        <v>0</v>
      </c>
      <c r="Q129" s="224">
        <v>0</v>
      </c>
      <c r="R129" s="224">
        <f>Q129*H129</f>
        <v>0</v>
      </c>
      <c r="S129" s="224">
        <v>0</v>
      </c>
      <c r="T129" s="225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6" t="s">
        <v>204</v>
      </c>
      <c r="AT129" s="226" t="s">
        <v>199</v>
      </c>
      <c r="AU129" s="226" t="s">
        <v>81</v>
      </c>
      <c r="AY129" s="20" t="s">
        <v>196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20" t="s">
        <v>79</v>
      </c>
      <c r="BK129" s="227">
        <f>ROUND(I129*H129,2)</f>
        <v>0</v>
      </c>
      <c r="BL129" s="20" t="s">
        <v>204</v>
      </c>
      <c r="BM129" s="226" t="s">
        <v>414</v>
      </c>
    </row>
    <row r="130" s="2" customFormat="1">
      <c r="A130" s="41"/>
      <c r="B130" s="42"/>
      <c r="C130" s="43"/>
      <c r="D130" s="228" t="s">
        <v>206</v>
      </c>
      <c r="E130" s="43"/>
      <c r="F130" s="229" t="s">
        <v>415</v>
      </c>
      <c r="G130" s="43"/>
      <c r="H130" s="43"/>
      <c r="I130" s="230"/>
      <c r="J130" s="43"/>
      <c r="K130" s="43"/>
      <c r="L130" s="47"/>
      <c r="M130" s="231"/>
      <c r="N130" s="232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206</v>
      </c>
      <c r="AU130" s="20" t="s">
        <v>81</v>
      </c>
    </row>
    <row r="131" s="14" customFormat="1">
      <c r="A131" s="14"/>
      <c r="B131" s="244"/>
      <c r="C131" s="245"/>
      <c r="D131" s="235" t="s">
        <v>208</v>
      </c>
      <c r="E131" s="246" t="s">
        <v>19</v>
      </c>
      <c r="F131" s="247" t="s">
        <v>416</v>
      </c>
      <c r="G131" s="245"/>
      <c r="H131" s="248">
        <v>327.44600000000003</v>
      </c>
      <c r="I131" s="249"/>
      <c r="J131" s="245"/>
      <c r="K131" s="245"/>
      <c r="L131" s="250"/>
      <c r="M131" s="251"/>
      <c r="N131" s="252"/>
      <c r="O131" s="252"/>
      <c r="P131" s="252"/>
      <c r="Q131" s="252"/>
      <c r="R131" s="252"/>
      <c r="S131" s="252"/>
      <c r="T131" s="253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4" t="s">
        <v>208</v>
      </c>
      <c r="AU131" s="254" t="s">
        <v>81</v>
      </c>
      <c r="AV131" s="14" t="s">
        <v>81</v>
      </c>
      <c r="AW131" s="14" t="s">
        <v>33</v>
      </c>
      <c r="AX131" s="14" t="s">
        <v>72</v>
      </c>
      <c r="AY131" s="254" t="s">
        <v>196</v>
      </c>
    </row>
    <row r="132" s="15" customFormat="1">
      <c r="A132" s="15"/>
      <c r="B132" s="255"/>
      <c r="C132" s="256"/>
      <c r="D132" s="235" t="s">
        <v>208</v>
      </c>
      <c r="E132" s="257" t="s">
        <v>19</v>
      </c>
      <c r="F132" s="258" t="s">
        <v>219</v>
      </c>
      <c r="G132" s="256"/>
      <c r="H132" s="259">
        <v>327.44600000000003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5" t="s">
        <v>208</v>
      </c>
      <c r="AU132" s="265" t="s">
        <v>81</v>
      </c>
      <c r="AV132" s="15" t="s">
        <v>204</v>
      </c>
      <c r="AW132" s="15" t="s">
        <v>33</v>
      </c>
      <c r="AX132" s="15" t="s">
        <v>79</v>
      </c>
      <c r="AY132" s="265" t="s">
        <v>196</v>
      </c>
    </row>
    <row r="133" s="12" customFormat="1" ht="22.8" customHeight="1">
      <c r="A133" s="12"/>
      <c r="B133" s="199"/>
      <c r="C133" s="200"/>
      <c r="D133" s="201" t="s">
        <v>71</v>
      </c>
      <c r="E133" s="213" t="s">
        <v>417</v>
      </c>
      <c r="F133" s="213" t="s">
        <v>418</v>
      </c>
      <c r="G133" s="200"/>
      <c r="H133" s="200"/>
      <c r="I133" s="203"/>
      <c r="J133" s="214">
        <f>BK133</f>
        <v>0</v>
      </c>
      <c r="K133" s="200"/>
      <c r="L133" s="205"/>
      <c r="M133" s="206"/>
      <c r="N133" s="207"/>
      <c r="O133" s="207"/>
      <c r="P133" s="208">
        <f>SUM(P134:P163)</f>
        <v>0</v>
      </c>
      <c r="Q133" s="207"/>
      <c r="R133" s="208">
        <f>SUM(R134:R163)</f>
        <v>26.36244228</v>
      </c>
      <c r="S133" s="207"/>
      <c r="T133" s="209">
        <f>SUM(T134:T163)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0" t="s">
        <v>79</v>
      </c>
      <c r="AT133" s="211" t="s">
        <v>71</v>
      </c>
      <c r="AU133" s="211" t="s">
        <v>79</v>
      </c>
      <c r="AY133" s="210" t="s">
        <v>196</v>
      </c>
      <c r="BK133" s="212">
        <f>SUM(BK134:BK163)</f>
        <v>0</v>
      </c>
    </row>
    <row r="134" s="2" customFormat="1" ht="24.15" customHeight="1">
      <c r="A134" s="41"/>
      <c r="B134" s="42"/>
      <c r="C134" s="215" t="s">
        <v>261</v>
      </c>
      <c r="D134" s="215" t="s">
        <v>199</v>
      </c>
      <c r="E134" s="216" t="s">
        <v>389</v>
      </c>
      <c r="F134" s="217" t="s">
        <v>390</v>
      </c>
      <c r="G134" s="218" t="s">
        <v>202</v>
      </c>
      <c r="H134" s="219">
        <v>37.369999999999997</v>
      </c>
      <c r="I134" s="220"/>
      <c r="J134" s="221">
        <f>ROUND(I134*H134,2)</f>
        <v>0</v>
      </c>
      <c r="K134" s="217" t="s">
        <v>203</v>
      </c>
      <c r="L134" s="47"/>
      <c r="M134" s="222" t="s">
        <v>19</v>
      </c>
      <c r="N134" s="223" t="s">
        <v>43</v>
      </c>
      <c r="O134" s="87"/>
      <c r="P134" s="224">
        <f>O134*H134</f>
        <v>0</v>
      </c>
      <c r="Q134" s="224">
        <v>0</v>
      </c>
      <c r="R134" s="224">
        <f>Q134*H134</f>
        <v>0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204</v>
      </c>
      <c r="AT134" s="226" t="s">
        <v>199</v>
      </c>
      <c r="AU134" s="226" t="s">
        <v>81</v>
      </c>
      <c r="AY134" s="20" t="s">
        <v>196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79</v>
      </c>
      <c r="BK134" s="227">
        <f>ROUND(I134*H134,2)</f>
        <v>0</v>
      </c>
      <c r="BL134" s="20" t="s">
        <v>204</v>
      </c>
      <c r="BM134" s="226" t="s">
        <v>419</v>
      </c>
    </row>
    <row r="135" s="2" customFormat="1">
      <c r="A135" s="41"/>
      <c r="B135" s="42"/>
      <c r="C135" s="43"/>
      <c r="D135" s="228" t="s">
        <v>206</v>
      </c>
      <c r="E135" s="43"/>
      <c r="F135" s="229" t="s">
        <v>392</v>
      </c>
      <c r="G135" s="43"/>
      <c r="H135" s="43"/>
      <c r="I135" s="230"/>
      <c r="J135" s="43"/>
      <c r="K135" s="43"/>
      <c r="L135" s="47"/>
      <c r="M135" s="231"/>
      <c r="N135" s="232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206</v>
      </c>
      <c r="AU135" s="20" t="s">
        <v>81</v>
      </c>
    </row>
    <row r="136" s="13" customFormat="1">
      <c r="A136" s="13"/>
      <c r="B136" s="233"/>
      <c r="C136" s="234"/>
      <c r="D136" s="235" t="s">
        <v>208</v>
      </c>
      <c r="E136" s="236" t="s">
        <v>19</v>
      </c>
      <c r="F136" s="237" t="s">
        <v>420</v>
      </c>
      <c r="G136" s="234"/>
      <c r="H136" s="236" t="s">
        <v>19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208</v>
      </c>
      <c r="AU136" s="243" t="s">
        <v>81</v>
      </c>
      <c r="AV136" s="13" t="s">
        <v>79</v>
      </c>
      <c r="AW136" s="13" t="s">
        <v>33</v>
      </c>
      <c r="AX136" s="13" t="s">
        <v>72</v>
      </c>
      <c r="AY136" s="243" t="s">
        <v>196</v>
      </c>
    </row>
    <row r="137" s="13" customFormat="1">
      <c r="A137" s="13"/>
      <c r="B137" s="233"/>
      <c r="C137" s="234"/>
      <c r="D137" s="235" t="s">
        <v>208</v>
      </c>
      <c r="E137" s="236" t="s">
        <v>19</v>
      </c>
      <c r="F137" s="237" t="s">
        <v>394</v>
      </c>
      <c r="G137" s="234"/>
      <c r="H137" s="236" t="s">
        <v>19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208</v>
      </c>
      <c r="AU137" s="243" t="s">
        <v>81</v>
      </c>
      <c r="AV137" s="13" t="s">
        <v>79</v>
      </c>
      <c r="AW137" s="13" t="s">
        <v>33</v>
      </c>
      <c r="AX137" s="13" t="s">
        <v>72</v>
      </c>
      <c r="AY137" s="243" t="s">
        <v>196</v>
      </c>
    </row>
    <row r="138" s="14" customFormat="1">
      <c r="A138" s="14"/>
      <c r="B138" s="244"/>
      <c r="C138" s="245"/>
      <c r="D138" s="235" t="s">
        <v>208</v>
      </c>
      <c r="E138" s="246" t="s">
        <v>19</v>
      </c>
      <c r="F138" s="247" t="s">
        <v>421</v>
      </c>
      <c r="G138" s="245"/>
      <c r="H138" s="248">
        <v>37.369999999999997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208</v>
      </c>
      <c r="AU138" s="254" t="s">
        <v>81</v>
      </c>
      <c r="AV138" s="14" t="s">
        <v>81</v>
      </c>
      <c r="AW138" s="14" t="s">
        <v>33</v>
      </c>
      <c r="AX138" s="14" t="s">
        <v>72</v>
      </c>
      <c r="AY138" s="254" t="s">
        <v>196</v>
      </c>
    </row>
    <row r="139" s="15" customFormat="1">
      <c r="A139" s="15"/>
      <c r="B139" s="255"/>
      <c r="C139" s="256"/>
      <c r="D139" s="235" t="s">
        <v>208</v>
      </c>
      <c r="E139" s="257" t="s">
        <v>19</v>
      </c>
      <c r="F139" s="258" t="s">
        <v>219</v>
      </c>
      <c r="G139" s="256"/>
      <c r="H139" s="259">
        <v>37.369999999999997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5" t="s">
        <v>208</v>
      </c>
      <c r="AU139" s="265" t="s">
        <v>81</v>
      </c>
      <c r="AV139" s="15" t="s">
        <v>204</v>
      </c>
      <c r="AW139" s="15" t="s">
        <v>33</v>
      </c>
      <c r="AX139" s="15" t="s">
        <v>79</v>
      </c>
      <c r="AY139" s="265" t="s">
        <v>196</v>
      </c>
    </row>
    <row r="140" s="2" customFormat="1" ht="21.75" customHeight="1">
      <c r="A140" s="41"/>
      <c r="B140" s="42"/>
      <c r="C140" s="215" t="s">
        <v>278</v>
      </c>
      <c r="D140" s="215" t="s">
        <v>199</v>
      </c>
      <c r="E140" s="216" t="s">
        <v>422</v>
      </c>
      <c r="F140" s="217" t="s">
        <v>423</v>
      </c>
      <c r="G140" s="218" t="s">
        <v>202</v>
      </c>
      <c r="H140" s="219">
        <v>37.369999999999997</v>
      </c>
      <c r="I140" s="220"/>
      <c r="J140" s="221">
        <f>ROUND(I140*H140,2)</f>
        <v>0</v>
      </c>
      <c r="K140" s="217" t="s">
        <v>203</v>
      </c>
      <c r="L140" s="47"/>
      <c r="M140" s="222" t="s">
        <v>19</v>
      </c>
      <c r="N140" s="223" t="s">
        <v>43</v>
      </c>
      <c r="O140" s="87"/>
      <c r="P140" s="224">
        <f>O140*H140</f>
        <v>0</v>
      </c>
      <c r="Q140" s="224">
        <v>0.23000000000000001</v>
      </c>
      <c r="R140" s="224">
        <f>Q140*H140</f>
        <v>8.5951000000000004</v>
      </c>
      <c r="S140" s="224">
        <v>0</v>
      </c>
      <c r="T140" s="225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6" t="s">
        <v>204</v>
      </c>
      <c r="AT140" s="226" t="s">
        <v>199</v>
      </c>
      <c r="AU140" s="226" t="s">
        <v>81</v>
      </c>
      <c r="AY140" s="20" t="s">
        <v>196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20" t="s">
        <v>79</v>
      </c>
      <c r="BK140" s="227">
        <f>ROUND(I140*H140,2)</f>
        <v>0</v>
      </c>
      <c r="BL140" s="20" t="s">
        <v>204</v>
      </c>
      <c r="BM140" s="226" t="s">
        <v>424</v>
      </c>
    </row>
    <row r="141" s="2" customFormat="1">
      <c r="A141" s="41"/>
      <c r="B141" s="42"/>
      <c r="C141" s="43"/>
      <c r="D141" s="228" t="s">
        <v>206</v>
      </c>
      <c r="E141" s="43"/>
      <c r="F141" s="229" t="s">
        <v>425</v>
      </c>
      <c r="G141" s="43"/>
      <c r="H141" s="43"/>
      <c r="I141" s="230"/>
      <c r="J141" s="43"/>
      <c r="K141" s="43"/>
      <c r="L141" s="47"/>
      <c r="M141" s="231"/>
      <c r="N141" s="232"/>
      <c r="O141" s="87"/>
      <c r="P141" s="87"/>
      <c r="Q141" s="87"/>
      <c r="R141" s="87"/>
      <c r="S141" s="87"/>
      <c r="T141" s="88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T141" s="20" t="s">
        <v>206</v>
      </c>
      <c r="AU141" s="20" t="s">
        <v>81</v>
      </c>
    </row>
    <row r="142" s="13" customFormat="1">
      <c r="A142" s="13"/>
      <c r="B142" s="233"/>
      <c r="C142" s="234"/>
      <c r="D142" s="235" t="s">
        <v>208</v>
      </c>
      <c r="E142" s="236" t="s">
        <v>19</v>
      </c>
      <c r="F142" s="237" t="s">
        <v>420</v>
      </c>
      <c r="G142" s="234"/>
      <c r="H142" s="236" t="s">
        <v>19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208</v>
      </c>
      <c r="AU142" s="243" t="s">
        <v>81</v>
      </c>
      <c r="AV142" s="13" t="s">
        <v>79</v>
      </c>
      <c r="AW142" s="13" t="s">
        <v>33</v>
      </c>
      <c r="AX142" s="13" t="s">
        <v>72</v>
      </c>
      <c r="AY142" s="243" t="s">
        <v>196</v>
      </c>
    </row>
    <row r="143" s="13" customFormat="1">
      <c r="A143" s="13"/>
      <c r="B143" s="233"/>
      <c r="C143" s="234"/>
      <c r="D143" s="235" t="s">
        <v>208</v>
      </c>
      <c r="E143" s="236" t="s">
        <v>19</v>
      </c>
      <c r="F143" s="237" t="s">
        <v>426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208</v>
      </c>
      <c r="AU143" s="243" t="s">
        <v>81</v>
      </c>
      <c r="AV143" s="13" t="s">
        <v>79</v>
      </c>
      <c r="AW143" s="13" t="s">
        <v>33</v>
      </c>
      <c r="AX143" s="13" t="s">
        <v>72</v>
      </c>
      <c r="AY143" s="243" t="s">
        <v>196</v>
      </c>
    </row>
    <row r="144" s="13" customFormat="1">
      <c r="A144" s="13"/>
      <c r="B144" s="233"/>
      <c r="C144" s="234"/>
      <c r="D144" s="235" t="s">
        <v>208</v>
      </c>
      <c r="E144" s="236" t="s">
        <v>19</v>
      </c>
      <c r="F144" s="237" t="s">
        <v>401</v>
      </c>
      <c r="G144" s="234"/>
      <c r="H144" s="236" t="s">
        <v>19</v>
      </c>
      <c r="I144" s="238"/>
      <c r="J144" s="234"/>
      <c r="K144" s="234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208</v>
      </c>
      <c r="AU144" s="243" t="s">
        <v>81</v>
      </c>
      <c r="AV144" s="13" t="s">
        <v>79</v>
      </c>
      <c r="AW144" s="13" t="s">
        <v>33</v>
      </c>
      <c r="AX144" s="13" t="s">
        <v>72</v>
      </c>
      <c r="AY144" s="243" t="s">
        <v>196</v>
      </c>
    </row>
    <row r="145" s="14" customFormat="1">
      <c r="A145" s="14"/>
      <c r="B145" s="244"/>
      <c r="C145" s="245"/>
      <c r="D145" s="235" t="s">
        <v>208</v>
      </c>
      <c r="E145" s="246" t="s">
        <v>19</v>
      </c>
      <c r="F145" s="247" t="s">
        <v>427</v>
      </c>
      <c r="G145" s="245"/>
      <c r="H145" s="248">
        <v>37.369999999999997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4" t="s">
        <v>208</v>
      </c>
      <c r="AU145" s="254" t="s">
        <v>81</v>
      </c>
      <c r="AV145" s="14" t="s">
        <v>81</v>
      </c>
      <c r="AW145" s="14" t="s">
        <v>33</v>
      </c>
      <c r="AX145" s="14" t="s">
        <v>72</v>
      </c>
      <c r="AY145" s="254" t="s">
        <v>196</v>
      </c>
    </row>
    <row r="146" s="15" customFormat="1">
      <c r="A146" s="15"/>
      <c r="B146" s="255"/>
      <c r="C146" s="256"/>
      <c r="D146" s="235" t="s">
        <v>208</v>
      </c>
      <c r="E146" s="257" t="s">
        <v>19</v>
      </c>
      <c r="F146" s="258" t="s">
        <v>219</v>
      </c>
      <c r="G146" s="256"/>
      <c r="H146" s="259">
        <v>37.369999999999997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5" t="s">
        <v>208</v>
      </c>
      <c r="AU146" s="265" t="s">
        <v>81</v>
      </c>
      <c r="AV146" s="15" t="s">
        <v>204</v>
      </c>
      <c r="AW146" s="15" t="s">
        <v>33</v>
      </c>
      <c r="AX146" s="15" t="s">
        <v>79</v>
      </c>
      <c r="AY146" s="265" t="s">
        <v>196</v>
      </c>
    </row>
    <row r="147" s="2" customFormat="1" ht="24.15" customHeight="1">
      <c r="A147" s="41"/>
      <c r="B147" s="42"/>
      <c r="C147" s="215" t="s">
        <v>284</v>
      </c>
      <c r="D147" s="215" t="s">
        <v>199</v>
      </c>
      <c r="E147" s="216" t="s">
        <v>428</v>
      </c>
      <c r="F147" s="217" t="s">
        <v>429</v>
      </c>
      <c r="G147" s="218" t="s">
        <v>202</v>
      </c>
      <c r="H147" s="219">
        <v>37.369999999999997</v>
      </c>
      <c r="I147" s="220"/>
      <c r="J147" s="221">
        <f>ROUND(I147*H147,2)</f>
        <v>0</v>
      </c>
      <c r="K147" s="217" t="s">
        <v>203</v>
      </c>
      <c r="L147" s="47"/>
      <c r="M147" s="222" t="s">
        <v>19</v>
      </c>
      <c r="N147" s="223" t="s">
        <v>43</v>
      </c>
      <c r="O147" s="87"/>
      <c r="P147" s="224">
        <f>O147*H147</f>
        <v>0</v>
      </c>
      <c r="Q147" s="224">
        <v>0.37190400000000001</v>
      </c>
      <c r="R147" s="224">
        <f>Q147*H147</f>
        <v>13.898052479999999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204</v>
      </c>
      <c r="AT147" s="226" t="s">
        <v>199</v>
      </c>
      <c r="AU147" s="226" t="s">
        <v>81</v>
      </c>
      <c r="AY147" s="20" t="s">
        <v>196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79</v>
      </c>
      <c r="BK147" s="227">
        <f>ROUND(I147*H147,2)</f>
        <v>0</v>
      </c>
      <c r="BL147" s="20" t="s">
        <v>204</v>
      </c>
      <c r="BM147" s="226" t="s">
        <v>430</v>
      </c>
    </row>
    <row r="148" s="2" customFormat="1">
      <c r="A148" s="41"/>
      <c r="B148" s="42"/>
      <c r="C148" s="43"/>
      <c r="D148" s="228" t="s">
        <v>206</v>
      </c>
      <c r="E148" s="43"/>
      <c r="F148" s="229" t="s">
        <v>431</v>
      </c>
      <c r="G148" s="43"/>
      <c r="H148" s="43"/>
      <c r="I148" s="230"/>
      <c r="J148" s="43"/>
      <c r="K148" s="43"/>
      <c r="L148" s="47"/>
      <c r="M148" s="231"/>
      <c r="N148" s="232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206</v>
      </c>
      <c r="AU148" s="20" t="s">
        <v>81</v>
      </c>
    </row>
    <row r="149" s="13" customFormat="1">
      <c r="A149" s="13"/>
      <c r="B149" s="233"/>
      <c r="C149" s="234"/>
      <c r="D149" s="235" t="s">
        <v>208</v>
      </c>
      <c r="E149" s="236" t="s">
        <v>19</v>
      </c>
      <c r="F149" s="237" t="s">
        <v>420</v>
      </c>
      <c r="G149" s="234"/>
      <c r="H149" s="236" t="s">
        <v>19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208</v>
      </c>
      <c r="AU149" s="243" t="s">
        <v>81</v>
      </c>
      <c r="AV149" s="13" t="s">
        <v>79</v>
      </c>
      <c r="AW149" s="13" t="s">
        <v>33</v>
      </c>
      <c r="AX149" s="13" t="s">
        <v>72</v>
      </c>
      <c r="AY149" s="243" t="s">
        <v>196</v>
      </c>
    </row>
    <row r="150" s="13" customFormat="1">
      <c r="A150" s="13"/>
      <c r="B150" s="233"/>
      <c r="C150" s="234"/>
      <c r="D150" s="235" t="s">
        <v>208</v>
      </c>
      <c r="E150" s="236" t="s">
        <v>19</v>
      </c>
      <c r="F150" s="237" t="s">
        <v>432</v>
      </c>
      <c r="G150" s="234"/>
      <c r="H150" s="236" t="s">
        <v>19</v>
      </c>
      <c r="I150" s="238"/>
      <c r="J150" s="234"/>
      <c r="K150" s="234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208</v>
      </c>
      <c r="AU150" s="243" t="s">
        <v>81</v>
      </c>
      <c r="AV150" s="13" t="s">
        <v>79</v>
      </c>
      <c r="AW150" s="13" t="s">
        <v>33</v>
      </c>
      <c r="AX150" s="13" t="s">
        <v>72</v>
      </c>
      <c r="AY150" s="243" t="s">
        <v>196</v>
      </c>
    </row>
    <row r="151" s="13" customFormat="1">
      <c r="A151" s="13"/>
      <c r="B151" s="233"/>
      <c r="C151" s="234"/>
      <c r="D151" s="235" t="s">
        <v>208</v>
      </c>
      <c r="E151" s="236" t="s">
        <v>19</v>
      </c>
      <c r="F151" s="237" t="s">
        <v>401</v>
      </c>
      <c r="G151" s="234"/>
      <c r="H151" s="236" t="s">
        <v>19</v>
      </c>
      <c r="I151" s="238"/>
      <c r="J151" s="234"/>
      <c r="K151" s="234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208</v>
      </c>
      <c r="AU151" s="243" t="s">
        <v>81</v>
      </c>
      <c r="AV151" s="13" t="s">
        <v>79</v>
      </c>
      <c r="AW151" s="13" t="s">
        <v>33</v>
      </c>
      <c r="AX151" s="13" t="s">
        <v>72</v>
      </c>
      <c r="AY151" s="243" t="s">
        <v>196</v>
      </c>
    </row>
    <row r="152" s="14" customFormat="1">
      <c r="A152" s="14"/>
      <c r="B152" s="244"/>
      <c r="C152" s="245"/>
      <c r="D152" s="235" t="s">
        <v>208</v>
      </c>
      <c r="E152" s="246" t="s">
        <v>19</v>
      </c>
      <c r="F152" s="247" t="s">
        <v>427</v>
      </c>
      <c r="G152" s="245"/>
      <c r="H152" s="248">
        <v>37.369999999999997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208</v>
      </c>
      <c r="AU152" s="254" t="s">
        <v>81</v>
      </c>
      <c r="AV152" s="14" t="s">
        <v>81</v>
      </c>
      <c r="AW152" s="14" t="s">
        <v>33</v>
      </c>
      <c r="AX152" s="14" t="s">
        <v>72</v>
      </c>
      <c r="AY152" s="254" t="s">
        <v>196</v>
      </c>
    </row>
    <row r="153" s="15" customFormat="1">
      <c r="A153" s="15"/>
      <c r="B153" s="255"/>
      <c r="C153" s="256"/>
      <c r="D153" s="235" t="s">
        <v>208</v>
      </c>
      <c r="E153" s="257" t="s">
        <v>19</v>
      </c>
      <c r="F153" s="258" t="s">
        <v>219</v>
      </c>
      <c r="G153" s="256"/>
      <c r="H153" s="259">
        <v>37.369999999999997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5" t="s">
        <v>208</v>
      </c>
      <c r="AU153" s="265" t="s">
        <v>81</v>
      </c>
      <c r="AV153" s="15" t="s">
        <v>204</v>
      </c>
      <c r="AW153" s="15" t="s">
        <v>33</v>
      </c>
      <c r="AX153" s="15" t="s">
        <v>79</v>
      </c>
      <c r="AY153" s="265" t="s">
        <v>196</v>
      </c>
    </row>
    <row r="154" s="2" customFormat="1" ht="16.5" customHeight="1">
      <c r="A154" s="41"/>
      <c r="B154" s="42"/>
      <c r="C154" s="215" t="s">
        <v>294</v>
      </c>
      <c r="D154" s="215" t="s">
        <v>199</v>
      </c>
      <c r="E154" s="216" t="s">
        <v>433</v>
      </c>
      <c r="F154" s="217" t="s">
        <v>434</v>
      </c>
      <c r="G154" s="218" t="s">
        <v>202</v>
      </c>
      <c r="H154" s="219">
        <v>37.369999999999997</v>
      </c>
      <c r="I154" s="220"/>
      <c r="J154" s="221">
        <f>ROUND(I154*H154,2)</f>
        <v>0</v>
      </c>
      <c r="K154" s="217" t="s">
        <v>19</v>
      </c>
      <c r="L154" s="47"/>
      <c r="M154" s="222" t="s">
        <v>19</v>
      </c>
      <c r="N154" s="223" t="s">
        <v>43</v>
      </c>
      <c r="O154" s="87"/>
      <c r="P154" s="224">
        <f>O154*H154</f>
        <v>0</v>
      </c>
      <c r="Q154" s="224">
        <v>0.10353999999999999</v>
      </c>
      <c r="R154" s="224">
        <f>Q154*H154</f>
        <v>3.8692897999999993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204</v>
      </c>
      <c r="AT154" s="226" t="s">
        <v>199</v>
      </c>
      <c r="AU154" s="226" t="s">
        <v>81</v>
      </c>
      <c r="AY154" s="20" t="s">
        <v>196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79</v>
      </c>
      <c r="BK154" s="227">
        <f>ROUND(I154*H154,2)</f>
        <v>0</v>
      </c>
      <c r="BL154" s="20" t="s">
        <v>204</v>
      </c>
      <c r="BM154" s="226" t="s">
        <v>435</v>
      </c>
    </row>
    <row r="155" s="13" customFormat="1">
      <c r="A155" s="13"/>
      <c r="B155" s="233"/>
      <c r="C155" s="234"/>
      <c r="D155" s="235" t="s">
        <v>208</v>
      </c>
      <c r="E155" s="236" t="s">
        <v>19</v>
      </c>
      <c r="F155" s="237" t="s">
        <v>420</v>
      </c>
      <c r="G155" s="234"/>
      <c r="H155" s="236" t="s">
        <v>19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208</v>
      </c>
      <c r="AU155" s="243" t="s">
        <v>81</v>
      </c>
      <c r="AV155" s="13" t="s">
        <v>79</v>
      </c>
      <c r="AW155" s="13" t="s">
        <v>33</v>
      </c>
      <c r="AX155" s="13" t="s">
        <v>72</v>
      </c>
      <c r="AY155" s="243" t="s">
        <v>196</v>
      </c>
    </row>
    <row r="156" s="13" customFormat="1">
      <c r="A156" s="13"/>
      <c r="B156" s="233"/>
      <c r="C156" s="234"/>
      <c r="D156" s="235" t="s">
        <v>208</v>
      </c>
      <c r="E156" s="236" t="s">
        <v>19</v>
      </c>
      <c r="F156" s="237" t="s">
        <v>436</v>
      </c>
      <c r="G156" s="234"/>
      <c r="H156" s="236" t="s">
        <v>19</v>
      </c>
      <c r="I156" s="238"/>
      <c r="J156" s="234"/>
      <c r="K156" s="234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208</v>
      </c>
      <c r="AU156" s="243" t="s">
        <v>81</v>
      </c>
      <c r="AV156" s="13" t="s">
        <v>79</v>
      </c>
      <c r="AW156" s="13" t="s">
        <v>33</v>
      </c>
      <c r="AX156" s="13" t="s">
        <v>72</v>
      </c>
      <c r="AY156" s="243" t="s">
        <v>196</v>
      </c>
    </row>
    <row r="157" s="13" customFormat="1">
      <c r="A157" s="13"/>
      <c r="B157" s="233"/>
      <c r="C157" s="234"/>
      <c r="D157" s="235" t="s">
        <v>208</v>
      </c>
      <c r="E157" s="236" t="s">
        <v>19</v>
      </c>
      <c r="F157" s="237" t="s">
        <v>401</v>
      </c>
      <c r="G157" s="234"/>
      <c r="H157" s="236" t="s">
        <v>19</v>
      </c>
      <c r="I157" s="238"/>
      <c r="J157" s="234"/>
      <c r="K157" s="234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208</v>
      </c>
      <c r="AU157" s="243" t="s">
        <v>81</v>
      </c>
      <c r="AV157" s="13" t="s">
        <v>79</v>
      </c>
      <c r="AW157" s="13" t="s">
        <v>33</v>
      </c>
      <c r="AX157" s="13" t="s">
        <v>72</v>
      </c>
      <c r="AY157" s="243" t="s">
        <v>196</v>
      </c>
    </row>
    <row r="158" s="14" customFormat="1">
      <c r="A158" s="14"/>
      <c r="B158" s="244"/>
      <c r="C158" s="245"/>
      <c r="D158" s="235" t="s">
        <v>208</v>
      </c>
      <c r="E158" s="246" t="s">
        <v>19</v>
      </c>
      <c r="F158" s="247" t="s">
        <v>427</v>
      </c>
      <c r="G158" s="245"/>
      <c r="H158" s="248">
        <v>37.369999999999997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4" t="s">
        <v>208</v>
      </c>
      <c r="AU158" s="254" t="s">
        <v>81</v>
      </c>
      <c r="AV158" s="14" t="s">
        <v>81</v>
      </c>
      <c r="AW158" s="14" t="s">
        <v>33</v>
      </c>
      <c r="AX158" s="14" t="s">
        <v>72</v>
      </c>
      <c r="AY158" s="254" t="s">
        <v>196</v>
      </c>
    </row>
    <row r="159" s="15" customFormat="1">
      <c r="A159" s="15"/>
      <c r="B159" s="255"/>
      <c r="C159" s="256"/>
      <c r="D159" s="235" t="s">
        <v>208</v>
      </c>
      <c r="E159" s="257" t="s">
        <v>19</v>
      </c>
      <c r="F159" s="258" t="s">
        <v>219</v>
      </c>
      <c r="G159" s="256"/>
      <c r="H159" s="259">
        <v>37.369999999999997</v>
      </c>
      <c r="I159" s="260"/>
      <c r="J159" s="256"/>
      <c r="K159" s="256"/>
      <c r="L159" s="261"/>
      <c r="M159" s="262"/>
      <c r="N159" s="263"/>
      <c r="O159" s="263"/>
      <c r="P159" s="263"/>
      <c r="Q159" s="263"/>
      <c r="R159" s="263"/>
      <c r="S159" s="263"/>
      <c r="T159" s="264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5" t="s">
        <v>208</v>
      </c>
      <c r="AU159" s="265" t="s">
        <v>81</v>
      </c>
      <c r="AV159" s="15" t="s">
        <v>204</v>
      </c>
      <c r="AW159" s="15" t="s">
        <v>33</v>
      </c>
      <c r="AX159" s="15" t="s">
        <v>79</v>
      </c>
      <c r="AY159" s="265" t="s">
        <v>196</v>
      </c>
    </row>
    <row r="160" s="2" customFormat="1" ht="24.15" customHeight="1">
      <c r="A160" s="41"/>
      <c r="B160" s="42"/>
      <c r="C160" s="215" t="s">
        <v>299</v>
      </c>
      <c r="D160" s="215" t="s">
        <v>199</v>
      </c>
      <c r="E160" s="216" t="s">
        <v>437</v>
      </c>
      <c r="F160" s="217" t="s">
        <v>438</v>
      </c>
      <c r="G160" s="218" t="s">
        <v>317</v>
      </c>
      <c r="H160" s="219">
        <v>26.361999999999998</v>
      </c>
      <c r="I160" s="220"/>
      <c r="J160" s="221">
        <f>ROUND(I160*H160,2)</f>
        <v>0</v>
      </c>
      <c r="K160" s="217" t="s">
        <v>203</v>
      </c>
      <c r="L160" s="47"/>
      <c r="M160" s="222" t="s">
        <v>19</v>
      </c>
      <c r="N160" s="223" t="s">
        <v>43</v>
      </c>
      <c r="O160" s="87"/>
      <c r="P160" s="224">
        <f>O160*H160</f>
        <v>0</v>
      </c>
      <c r="Q160" s="224">
        <v>0</v>
      </c>
      <c r="R160" s="224">
        <f>Q160*H160</f>
        <v>0</v>
      </c>
      <c r="S160" s="224">
        <v>0</v>
      </c>
      <c r="T160" s="22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6" t="s">
        <v>204</v>
      </c>
      <c r="AT160" s="226" t="s">
        <v>199</v>
      </c>
      <c r="AU160" s="226" t="s">
        <v>81</v>
      </c>
      <c r="AY160" s="20" t="s">
        <v>196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20" t="s">
        <v>79</v>
      </c>
      <c r="BK160" s="227">
        <f>ROUND(I160*H160,2)</f>
        <v>0</v>
      </c>
      <c r="BL160" s="20" t="s">
        <v>204</v>
      </c>
      <c r="BM160" s="226" t="s">
        <v>439</v>
      </c>
    </row>
    <row r="161" s="2" customFormat="1">
      <c r="A161" s="41"/>
      <c r="B161" s="42"/>
      <c r="C161" s="43"/>
      <c r="D161" s="228" t="s">
        <v>206</v>
      </c>
      <c r="E161" s="43"/>
      <c r="F161" s="229" t="s">
        <v>440</v>
      </c>
      <c r="G161" s="43"/>
      <c r="H161" s="43"/>
      <c r="I161" s="230"/>
      <c r="J161" s="43"/>
      <c r="K161" s="43"/>
      <c r="L161" s="47"/>
      <c r="M161" s="231"/>
      <c r="N161" s="23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206</v>
      </c>
      <c r="AU161" s="20" t="s">
        <v>81</v>
      </c>
    </row>
    <row r="162" s="14" customFormat="1">
      <c r="A162" s="14"/>
      <c r="B162" s="244"/>
      <c r="C162" s="245"/>
      <c r="D162" s="235" t="s">
        <v>208</v>
      </c>
      <c r="E162" s="246" t="s">
        <v>19</v>
      </c>
      <c r="F162" s="247" t="s">
        <v>441</v>
      </c>
      <c r="G162" s="245"/>
      <c r="H162" s="248">
        <v>26.361999999999998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208</v>
      </c>
      <c r="AU162" s="254" t="s">
        <v>81</v>
      </c>
      <c r="AV162" s="14" t="s">
        <v>81</v>
      </c>
      <c r="AW162" s="14" t="s">
        <v>33</v>
      </c>
      <c r="AX162" s="14" t="s">
        <v>72</v>
      </c>
      <c r="AY162" s="254" t="s">
        <v>196</v>
      </c>
    </row>
    <row r="163" s="15" customFormat="1">
      <c r="A163" s="15"/>
      <c r="B163" s="255"/>
      <c r="C163" s="256"/>
      <c r="D163" s="235" t="s">
        <v>208</v>
      </c>
      <c r="E163" s="257" t="s">
        <v>19</v>
      </c>
      <c r="F163" s="258" t="s">
        <v>219</v>
      </c>
      <c r="G163" s="256"/>
      <c r="H163" s="259">
        <v>26.361999999999998</v>
      </c>
      <c r="I163" s="260"/>
      <c r="J163" s="256"/>
      <c r="K163" s="256"/>
      <c r="L163" s="261"/>
      <c r="M163" s="262"/>
      <c r="N163" s="263"/>
      <c r="O163" s="263"/>
      <c r="P163" s="263"/>
      <c r="Q163" s="263"/>
      <c r="R163" s="263"/>
      <c r="S163" s="263"/>
      <c r="T163" s="264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5" t="s">
        <v>208</v>
      </c>
      <c r="AU163" s="265" t="s">
        <v>81</v>
      </c>
      <c r="AV163" s="15" t="s">
        <v>204</v>
      </c>
      <c r="AW163" s="15" t="s">
        <v>33</v>
      </c>
      <c r="AX163" s="15" t="s">
        <v>79</v>
      </c>
      <c r="AY163" s="265" t="s">
        <v>196</v>
      </c>
    </row>
    <row r="164" s="12" customFormat="1" ht="22.8" customHeight="1">
      <c r="A164" s="12"/>
      <c r="B164" s="199"/>
      <c r="C164" s="200"/>
      <c r="D164" s="201" t="s">
        <v>71</v>
      </c>
      <c r="E164" s="213" t="s">
        <v>442</v>
      </c>
      <c r="F164" s="213" t="s">
        <v>443</v>
      </c>
      <c r="G164" s="200"/>
      <c r="H164" s="200"/>
      <c r="I164" s="203"/>
      <c r="J164" s="214">
        <f>BK164</f>
        <v>0</v>
      </c>
      <c r="K164" s="200"/>
      <c r="L164" s="205"/>
      <c r="M164" s="206"/>
      <c r="N164" s="207"/>
      <c r="O164" s="207"/>
      <c r="P164" s="208">
        <f>SUM(P165:P202)</f>
        <v>0</v>
      </c>
      <c r="Q164" s="207"/>
      <c r="R164" s="208">
        <f>SUM(R165:R202)</f>
        <v>347.08867499999997</v>
      </c>
      <c r="S164" s="207"/>
      <c r="T164" s="209">
        <f>SUM(T165:T202)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10" t="s">
        <v>79</v>
      </c>
      <c r="AT164" s="211" t="s">
        <v>71</v>
      </c>
      <c r="AU164" s="211" t="s">
        <v>79</v>
      </c>
      <c r="AY164" s="210" t="s">
        <v>196</v>
      </c>
      <c r="BK164" s="212">
        <f>SUM(BK165:BK202)</f>
        <v>0</v>
      </c>
    </row>
    <row r="165" s="2" customFormat="1" ht="24.15" customHeight="1">
      <c r="A165" s="41"/>
      <c r="B165" s="42"/>
      <c r="C165" s="215" t="s">
        <v>197</v>
      </c>
      <c r="D165" s="215" t="s">
        <v>199</v>
      </c>
      <c r="E165" s="216" t="s">
        <v>389</v>
      </c>
      <c r="F165" s="217" t="s">
        <v>390</v>
      </c>
      <c r="G165" s="218" t="s">
        <v>202</v>
      </c>
      <c r="H165" s="219">
        <v>190</v>
      </c>
      <c r="I165" s="220"/>
      <c r="J165" s="221">
        <f>ROUND(I165*H165,2)</f>
        <v>0</v>
      </c>
      <c r="K165" s="217" t="s">
        <v>203</v>
      </c>
      <c r="L165" s="47"/>
      <c r="M165" s="222" t="s">
        <v>19</v>
      </c>
      <c r="N165" s="223" t="s">
        <v>43</v>
      </c>
      <c r="O165" s="87"/>
      <c r="P165" s="224">
        <f>O165*H165</f>
        <v>0</v>
      </c>
      <c r="Q165" s="224">
        <v>0</v>
      </c>
      <c r="R165" s="224">
        <f>Q165*H165</f>
        <v>0</v>
      </c>
      <c r="S165" s="224">
        <v>0</v>
      </c>
      <c r="T165" s="225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6" t="s">
        <v>204</v>
      </c>
      <c r="AT165" s="226" t="s">
        <v>199</v>
      </c>
      <c r="AU165" s="226" t="s">
        <v>81</v>
      </c>
      <c r="AY165" s="20" t="s">
        <v>196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20" t="s">
        <v>79</v>
      </c>
      <c r="BK165" s="227">
        <f>ROUND(I165*H165,2)</f>
        <v>0</v>
      </c>
      <c r="BL165" s="20" t="s">
        <v>204</v>
      </c>
      <c r="BM165" s="226" t="s">
        <v>444</v>
      </c>
    </row>
    <row r="166" s="2" customFormat="1">
      <c r="A166" s="41"/>
      <c r="B166" s="42"/>
      <c r="C166" s="43"/>
      <c r="D166" s="228" t="s">
        <v>206</v>
      </c>
      <c r="E166" s="43"/>
      <c r="F166" s="229" t="s">
        <v>392</v>
      </c>
      <c r="G166" s="43"/>
      <c r="H166" s="43"/>
      <c r="I166" s="230"/>
      <c r="J166" s="43"/>
      <c r="K166" s="43"/>
      <c r="L166" s="47"/>
      <c r="M166" s="231"/>
      <c r="N166" s="232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206</v>
      </c>
      <c r="AU166" s="20" t="s">
        <v>81</v>
      </c>
    </row>
    <row r="167" s="13" customFormat="1">
      <c r="A167" s="13"/>
      <c r="B167" s="233"/>
      <c r="C167" s="234"/>
      <c r="D167" s="235" t="s">
        <v>208</v>
      </c>
      <c r="E167" s="236" t="s">
        <v>19</v>
      </c>
      <c r="F167" s="237" t="s">
        <v>445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208</v>
      </c>
      <c r="AU167" s="243" t="s">
        <v>81</v>
      </c>
      <c r="AV167" s="13" t="s">
        <v>79</v>
      </c>
      <c r="AW167" s="13" t="s">
        <v>33</v>
      </c>
      <c r="AX167" s="13" t="s">
        <v>72</v>
      </c>
      <c r="AY167" s="243" t="s">
        <v>196</v>
      </c>
    </row>
    <row r="168" s="13" customFormat="1">
      <c r="A168" s="13"/>
      <c r="B168" s="233"/>
      <c r="C168" s="234"/>
      <c r="D168" s="235" t="s">
        <v>208</v>
      </c>
      <c r="E168" s="236" t="s">
        <v>19</v>
      </c>
      <c r="F168" s="237" t="s">
        <v>401</v>
      </c>
      <c r="G168" s="234"/>
      <c r="H168" s="236" t="s">
        <v>19</v>
      </c>
      <c r="I168" s="238"/>
      <c r="J168" s="234"/>
      <c r="K168" s="234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208</v>
      </c>
      <c r="AU168" s="243" t="s">
        <v>81</v>
      </c>
      <c r="AV168" s="13" t="s">
        <v>79</v>
      </c>
      <c r="AW168" s="13" t="s">
        <v>33</v>
      </c>
      <c r="AX168" s="13" t="s">
        <v>72</v>
      </c>
      <c r="AY168" s="243" t="s">
        <v>196</v>
      </c>
    </row>
    <row r="169" s="14" customFormat="1">
      <c r="A169" s="14"/>
      <c r="B169" s="244"/>
      <c r="C169" s="245"/>
      <c r="D169" s="235" t="s">
        <v>208</v>
      </c>
      <c r="E169" s="246" t="s">
        <v>19</v>
      </c>
      <c r="F169" s="247" t="s">
        <v>446</v>
      </c>
      <c r="G169" s="245"/>
      <c r="H169" s="248">
        <v>190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4" t="s">
        <v>208</v>
      </c>
      <c r="AU169" s="254" t="s">
        <v>81</v>
      </c>
      <c r="AV169" s="14" t="s">
        <v>81</v>
      </c>
      <c r="AW169" s="14" t="s">
        <v>33</v>
      </c>
      <c r="AX169" s="14" t="s">
        <v>72</v>
      </c>
      <c r="AY169" s="254" t="s">
        <v>196</v>
      </c>
    </row>
    <row r="170" s="15" customFormat="1">
      <c r="A170" s="15"/>
      <c r="B170" s="255"/>
      <c r="C170" s="256"/>
      <c r="D170" s="235" t="s">
        <v>208</v>
      </c>
      <c r="E170" s="257" t="s">
        <v>19</v>
      </c>
      <c r="F170" s="258" t="s">
        <v>219</v>
      </c>
      <c r="G170" s="256"/>
      <c r="H170" s="259">
        <v>190</v>
      </c>
      <c r="I170" s="260"/>
      <c r="J170" s="256"/>
      <c r="K170" s="256"/>
      <c r="L170" s="261"/>
      <c r="M170" s="262"/>
      <c r="N170" s="263"/>
      <c r="O170" s="263"/>
      <c r="P170" s="263"/>
      <c r="Q170" s="263"/>
      <c r="R170" s="263"/>
      <c r="S170" s="263"/>
      <c r="T170" s="264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5" t="s">
        <v>208</v>
      </c>
      <c r="AU170" s="265" t="s">
        <v>81</v>
      </c>
      <c r="AV170" s="15" t="s">
        <v>204</v>
      </c>
      <c r="AW170" s="15" t="s">
        <v>33</v>
      </c>
      <c r="AX170" s="15" t="s">
        <v>79</v>
      </c>
      <c r="AY170" s="265" t="s">
        <v>196</v>
      </c>
    </row>
    <row r="171" s="2" customFormat="1" ht="21.75" customHeight="1">
      <c r="A171" s="41"/>
      <c r="B171" s="42"/>
      <c r="C171" s="215" t="s">
        <v>259</v>
      </c>
      <c r="D171" s="215" t="s">
        <v>199</v>
      </c>
      <c r="E171" s="216" t="s">
        <v>447</v>
      </c>
      <c r="F171" s="217" t="s">
        <v>448</v>
      </c>
      <c r="G171" s="218" t="s">
        <v>202</v>
      </c>
      <c r="H171" s="219">
        <v>190</v>
      </c>
      <c r="I171" s="220"/>
      <c r="J171" s="221">
        <f>ROUND(I171*H171,2)</f>
        <v>0</v>
      </c>
      <c r="K171" s="217" t="s">
        <v>203</v>
      </c>
      <c r="L171" s="47"/>
      <c r="M171" s="222" t="s">
        <v>19</v>
      </c>
      <c r="N171" s="223" t="s">
        <v>43</v>
      </c>
      <c r="O171" s="87"/>
      <c r="P171" s="224">
        <f>O171*H171</f>
        <v>0</v>
      </c>
      <c r="Q171" s="224">
        <v>0.57499999999999996</v>
      </c>
      <c r="R171" s="224">
        <f>Q171*H171</f>
        <v>109.24999999999999</v>
      </c>
      <c r="S171" s="224">
        <v>0</v>
      </c>
      <c r="T171" s="225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204</v>
      </c>
      <c r="AT171" s="226" t="s">
        <v>199</v>
      </c>
      <c r="AU171" s="226" t="s">
        <v>81</v>
      </c>
      <c r="AY171" s="20" t="s">
        <v>196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79</v>
      </c>
      <c r="BK171" s="227">
        <f>ROUND(I171*H171,2)</f>
        <v>0</v>
      </c>
      <c r="BL171" s="20" t="s">
        <v>204</v>
      </c>
      <c r="BM171" s="226" t="s">
        <v>449</v>
      </c>
    </row>
    <row r="172" s="2" customFormat="1">
      <c r="A172" s="41"/>
      <c r="B172" s="42"/>
      <c r="C172" s="43"/>
      <c r="D172" s="228" t="s">
        <v>206</v>
      </c>
      <c r="E172" s="43"/>
      <c r="F172" s="229" t="s">
        <v>450</v>
      </c>
      <c r="G172" s="43"/>
      <c r="H172" s="43"/>
      <c r="I172" s="230"/>
      <c r="J172" s="43"/>
      <c r="K172" s="43"/>
      <c r="L172" s="47"/>
      <c r="M172" s="231"/>
      <c r="N172" s="232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206</v>
      </c>
      <c r="AU172" s="20" t="s">
        <v>81</v>
      </c>
    </row>
    <row r="173" s="13" customFormat="1">
      <c r="A173" s="13"/>
      <c r="B173" s="233"/>
      <c r="C173" s="234"/>
      <c r="D173" s="235" t="s">
        <v>208</v>
      </c>
      <c r="E173" s="236" t="s">
        <v>19</v>
      </c>
      <c r="F173" s="237" t="s">
        <v>445</v>
      </c>
      <c r="G173" s="234"/>
      <c r="H173" s="236" t="s">
        <v>19</v>
      </c>
      <c r="I173" s="238"/>
      <c r="J173" s="234"/>
      <c r="K173" s="234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208</v>
      </c>
      <c r="AU173" s="243" t="s">
        <v>81</v>
      </c>
      <c r="AV173" s="13" t="s">
        <v>79</v>
      </c>
      <c r="AW173" s="13" t="s">
        <v>33</v>
      </c>
      <c r="AX173" s="13" t="s">
        <v>72</v>
      </c>
      <c r="AY173" s="243" t="s">
        <v>196</v>
      </c>
    </row>
    <row r="174" s="13" customFormat="1">
      <c r="A174" s="13"/>
      <c r="B174" s="233"/>
      <c r="C174" s="234"/>
      <c r="D174" s="235" t="s">
        <v>208</v>
      </c>
      <c r="E174" s="236" t="s">
        <v>19</v>
      </c>
      <c r="F174" s="237" t="s">
        <v>451</v>
      </c>
      <c r="G174" s="234"/>
      <c r="H174" s="236" t="s">
        <v>19</v>
      </c>
      <c r="I174" s="238"/>
      <c r="J174" s="234"/>
      <c r="K174" s="234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208</v>
      </c>
      <c r="AU174" s="243" t="s">
        <v>81</v>
      </c>
      <c r="AV174" s="13" t="s">
        <v>79</v>
      </c>
      <c r="AW174" s="13" t="s">
        <v>33</v>
      </c>
      <c r="AX174" s="13" t="s">
        <v>72</v>
      </c>
      <c r="AY174" s="243" t="s">
        <v>196</v>
      </c>
    </row>
    <row r="175" s="13" customFormat="1">
      <c r="A175" s="13"/>
      <c r="B175" s="233"/>
      <c r="C175" s="234"/>
      <c r="D175" s="235" t="s">
        <v>208</v>
      </c>
      <c r="E175" s="236" t="s">
        <v>19</v>
      </c>
      <c r="F175" s="237" t="s">
        <v>401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208</v>
      </c>
      <c r="AU175" s="243" t="s">
        <v>81</v>
      </c>
      <c r="AV175" s="13" t="s">
        <v>79</v>
      </c>
      <c r="AW175" s="13" t="s">
        <v>33</v>
      </c>
      <c r="AX175" s="13" t="s">
        <v>72</v>
      </c>
      <c r="AY175" s="243" t="s">
        <v>196</v>
      </c>
    </row>
    <row r="176" s="14" customFormat="1">
      <c r="A176" s="14"/>
      <c r="B176" s="244"/>
      <c r="C176" s="245"/>
      <c r="D176" s="235" t="s">
        <v>208</v>
      </c>
      <c r="E176" s="246" t="s">
        <v>19</v>
      </c>
      <c r="F176" s="247" t="s">
        <v>446</v>
      </c>
      <c r="G176" s="245"/>
      <c r="H176" s="248">
        <v>190</v>
      </c>
      <c r="I176" s="249"/>
      <c r="J176" s="245"/>
      <c r="K176" s="245"/>
      <c r="L176" s="250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4" t="s">
        <v>208</v>
      </c>
      <c r="AU176" s="254" t="s">
        <v>81</v>
      </c>
      <c r="AV176" s="14" t="s">
        <v>81</v>
      </c>
      <c r="AW176" s="14" t="s">
        <v>33</v>
      </c>
      <c r="AX176" s="14" t="s">
        <v>72</v>
      </c>
      <c r="AY176" s="254" t="s">
        <v>196</v>
      </c>
    </row>
    <row r="177" s="15" customFormat="1">
      <c r="A177" s="15"/>
      <c r="B177" s="255"/>
      <c r="C177" s="256"/>
      <c r="D177" s="235" t="s">
        <v>208</v>
      </c>
      <c r="E177" s="257" t="s">
        <v>19</v>
      </c>
      <c r="F177" s="258" t="s">
        <v>219</v>
      </c>
      <c r="G177" s="256"/>
      <c r="H177" s="259">
        <v>190</v>
      </c>
      <c r="I177" s="260"/>
      <c r="J177" s="256"/>
      <c r="K177" s="256"/>
      <c r="L177" s="261"/>
      <c r="M177" s="262"/>
      <c r="N177" s="263"/>
      <c r="O177" s="263"/>
      <c r="P177" s="263"/>
      <c r="Q177" s="263"/>
      <c r="R177" s="263"/>
      <c r="S177" s="263"/>
      <c r="T177" s="26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5" t="s">
        <v>208</v>
      </c>
      <c r="AU177" s="265" t="s">
        <v>81</v>
      </c>
      <c r="AV177" s="15" t="s">
        <v>204</v>
      </c>
      <c r="AW177" s="15" t="s">
        <v>33</v>
      </c>
      <c r="AX177" s="15" t="s">
        <v>79</v>
      </c>
      <c r="AY177" s="265" t="s">
        <v>196</v>
      </c>
    </row>
    <row r="178" s="2" customFormat="1" ht="24.15" customHeight="1">
      <c r="A178" s="41"/>
      <c r="B178" s="42"/>
      <c r="C178" s="215" t="s">
        <v>314</v>
      </c>
      <c r="D178" s="215" t="s">
        <v>199</v>
      </c>
      <c r="E178" s="216" t="s">
        <v>452</v>
      </c>
      <c r="F178" s="217" t="s">
        <v>453</v>
      </c>
      <c r="G178" s="218" t="s">
        <v>202</v>
      </c>
      <c r="H178" s="219">
        <v>190</v>
      </c>
      <c r="I178" s="220"/>
      <c r="J178" s="221">
        <f>ROUND(I178*H178,2)</f>
        <v>0</v>
      </c>
      <c r="K178" s="217" t="s">
        <v>203</v>
      </c>
      <c r="L178" s="47"/>
      <c r="M178" s="222" t="s">
        <v>19</v>
      </c>
      <c r="N178" s="223" t="s">
        <v>43</v>
      </c>
      <c r="O178" s="87"/>
      <c r="P178" s="224">
        <f>O178*H178</f>
        <v>0</v>
      </c>
      <c r="Q178" s="224">
        <v>0.63857249999999999</v>
      </c>
      <c r="R178" s="224">
        <f>Q178*H178</f>
        <v>121.32877499999999</v>
      </c>
      <c r="S178" s="224">
        <v>0</v>
      </c>
      <c r="T178" s="225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6" t="s">
        <v>204</v>
      </c>
      <c r="AT178" s="226" t="s">
        <v>199</v>
      </c>
      <c r="AU178" s="226" t="s">
        <v>81</v>
      </c>
      <c r="AY178" s="20" t="s">
        <v>196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20" t="s">
        <v>79</v>
      </c>
      <c r="BK178" s="227">
        <f>ROUND(I178*H178,2)</f>
        <v>0</v>
      </c>
      <c r="BL178" s="20" t="s">
        <v>204</v>
      </c>
      <c r="BM178" s="226" t="s">
        <v>454</v>
      </c>
    </row>
    <row r="179" s="2" customFormat="1">
      <c r="A179" s="41"/>
      <c r="B179" s="42"/>
      <c r="C179" s="43"/>
      <c r="D179" s="228" t="s">
        <v>206</v>
      </c>
      <c r="E179" s="43"/>
      <c r="F179" s="229" t="s">
        <v>455</v>
      </c>
      <c r="G179" s="43"/>
      <c r="H179" s="43"/>
      <c r="I179" s="230"/>
      <c r="J179" s="43"/>
      <c r="K179" s="43"/>
      <c r="L179" s="47"/>
      <c r="M179" s="231"/>
      <c r="N179" s="232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206</v>
      </c>
      <c r="AU179" s="20" t="s">
        <v>81</v>
      </c>
    </row>
    <row r="180" s="13" customFormat="1">
      <c r="A180" s="13"/>
      <c r="B180" s="233"/>
      <c r="C180" s="234"/>
      <c r="D180" s="235" t="s">
        <v>208</v>
      </c>
      <c r="E180" s="236" t="s">
        <v>19</v>
      </c>
      <c r="F180" s="237" t="s">
        <v>445</v>
      </c>
      <c r="G180" s="234"/>
      <c r="H180" s="236" t="s">
        <v>19</v>
      </c>
      <c r="I180" s="238"/>
      <c r="J180" s="234"/>
      <c r="K180" s="234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208</v>
      </c>
      <c r="AU180" s="243" t="s">
        <v>81</v>
      </c>
      <c r="AV180" s="13" t="s">
        <v>79</v>
      </c>
      <c r="AW180" s="13" t="s">
        <v>33</v>
      </c>
      <c r="AX180" s="13" t="s">
        <v>72</v>
      </c>
      <c r="AY180" s="243" t="s">
        <v>196</v>
      </c>
    </row>
    <row r="181" s="13" customFormat="1">
      <c r="A181" s="13"/>
      <c r="B181" s="233"/>
      <c r="C181" s="234"/>
      <c r="D181" s="235" t="s">
        <v>208</v>
      </c>
      <c r="E181" s="236" t="s">
        <v>19</v>
      </c>
      <c r="F181" s="237" t="s">
        <v>456</v>
      </c>
      <c r="G181" s="234"/>
      <c r="H181" s="236" t="s">
        <v>19</v>
      </c>
      <c r="I181" s="238"/>
      <c r="J181" s="234"/>
      <c r="K181" s="234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208</v>
      </c>
      <c r="AU181" s="243" t="s">
        <v>81</v>
      </c>
      <c r="AV181" s="13" t="s">
        <v>79</v>
      </c>
      <c r="AW181" s="13" t="s">
        <v>33</v>
      </c>
      <c r="AX181" s="13" t="s">
        <v>72</v>
      </c>
      <c r="AY181" s="243" t="s">
        <v>196</v>
      </c>
    </row>
    <row r="182" s="13" customFormat="1">
      <c r="A182" s="13"/>
      <c r="B182" s="233"/>
      <c r="C182" s="234"/>
      <c r="D182" s="235" t="s">
        <v>208</v>
      </c>
      <c r="E182" s="236" t="s">
        <v>19</v>
      </c>
      <c r="F182" s="237" t="s">
        <v>401</v>
      </c>
      <c r="G182" s="234"/>
      <c r="H182" s="236" t="s">
        <v>19</v>
      </c>
      <c r="I182" s="238"/>
      <c r="J182" s="234"/>
      <c r="K182" s="234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208</v>
      </c>
      <c r="AU182" s="243" t="s">
        <v>81</v>
      </c>
      <c r="AV182" s="13" t="s">
        <v>79</v>
      </c>
      <c r="AW182" s="13" t="s">
        <v>33</v>
      </c>
      <c r="AX182" s="13" t="s">
        <v>72</v>
      </c>
      <c r="AY182" s="243" t="s">
        <v>196</v>
      </c>
    </row>
    <row r="183" s="14" customFormat="1">
      <c r="A183" s="14"/>
      <c r="B183" s="244"/>
      <c r="C183" s="245"/>
      <c r="D183" s="235" t="s">
        <v>208</v>
      </c>
      <c r="E183" s="246" t="s">
        <v>19</v>
      </c>
      <c r="F183" s="247" t="s">
        <v>446</v>
      </c>
      <c r="G183" s="245"/>
      <c r="H183" s="248">
        <v>190</v>
      </c>
      <c r="I183" s="249"/>
      <c r="J183" s="245"/>
      <c r="K183" s="245"/>
      <c r="L183" s="250"/>
      <c r="M183" s="251"/>
      <c r="N183" s="252"/>
      <c r="O183" s="252"/>
      <c r="P183" s="252"/>
      <c r="Q183" s="252"/>
      <c r="R183" s="252"/>
      <c r="S183" s="252"/>
      <c r="T183" s="25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4" t="s">
        <v>208</v>
      </c>
      <c r="AU183" s="254" t="s">
        <v>81</v>
      </c>
      <c r="AV183" s="14" t="s">
        <v>81</v>
      </c>
      <c r="AW183" s="14" t="s">
        <v>33</v>
      </c>
      <c r="AX183" s="14" t="s">
        <v>72</v>
      </c>
      <c r="AY183" s="254" t="s">
        <v>196</v>
      </c>
    </row>
    <row r="184" s="15" customFormat="1">
      <c r="A184" s="15"/>
      <c r="B184" s="255"/>
      <c r="C184" s="256"/>
      <c r="D184" s="235" t="s">
        <v>208</v>
      </c>
      <c r="E184" s="257" t="s">
        <v>19</v>
      </c>
      <c r="F184" s="258" t="s">
        <v>219</v>
      </c>
      <c r="G184" s="256"/>
      <c r="H184" s="259">
        <v>190</v>
      </c>
      <c r="I184" s="260"/>
      <c r="J184" s="256"/>
      <c r="K184" s="256"/>
      <c r="L184" s="261"/>
      <c r="M184" s="262"/>
      <c r="N184" s="263"/>
      <c r="O184" s="263"/>
      <c r="P184" s="263"/>
      <c r="Q184" s="263"/>
      <c r="R184" s="263"/>
      <c r="S184" s="263"/>
      <c r="T184" s="264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5" t="s">
        <v>208</v>
      </c>
      <c r="AU184" s="265" t="s">
        <v>81</v>
      </c>
      <c r="AV184" s="15" t="s">
        <v>204</v>
      </c>
      <c r="AW184" s="15" t="s">
        <v>33</v>
      </c>
      <c r="AX184" s="15" t="s">
        <v>79</v>
      </c>
      <c r="AY184" s="265" t="s">
        <v>196</v>
      </c>
    </row>
    <row r="185" s="2" customFormat="1" ht="33" customHeight="1">
      <c r="A185" s="41"/>
      <c r="B185" s="42"/>
      <c r="C185" s="215" t="s">
        <v>323</v>
      </c>
      <c r="D185" s="215" t="s">
        <v>199</v>
      </c>
      <c r="E185" s="216" t="s">
        <v>457</v>
      </c>
      <c r="F185" s="217" t="s">
        <v>458</v>
      </c>
      <c r="G185" s="218" t="s">
        <v>202</v>
      </c>
      <c r="H185" s="219">
        <v>190</v>
      </c>
      <c r="I185" s="220"/>
      <c r="J185" s="221">
        <f>ROUND(I185*H185,2)</f>
        <v>0</v>
      </c>
      <c r="K185" s="217" t="s">
        <v>203</v>
      </c>
      <c r="L185" s="47"/>
      <c r="M185" s="222" t="s">
        <v>19</v>
      </c>
      <c r="N185" s="223" t="s">
        <v>43</v>
      </c>
      <c r="O185" s="87"/>
      <c r="P185" s="224">
        <f>O185*H185</f>
        <v>0</v>
      </c>
      <c r="Q185" s="224">
        <v>0.1837</v>
      </c>
      <c r="R185" s="224">
        <f>Q185*H185</f>
        <v>34.902999999999999</v>
      </c>
      <c r="S185" s="224">
        <v>0</v>
      </c>
      <c r="T185" s="22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6" t="s">
        <v>204</v>
      </c>
      <c r="AT185" s="226" t="s">
        <v>199</v>
      </c>
      <c r="AU185" s="226" t="s">
        <v>81</v>
      </c>
      <c r="AY185" s="20" t="s">
        <v>196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20" t="s">
        <v>79</v>
      </c>
      <c r="BK185" s="227">
        <f>ROUND(I185*H185,2)</f>
        <v>0</v>
      </c>
      <c r="BL185" s="20" t="s">
        <v>204</v>
      </c>
      <c r="BM185" s="226" t="s">
        <v>459</v>
      </c>
    </row>
    <row r="186" s="2" customFormat="1">
      <c r="A186" s="41"/>
      <c r="B186" s="42"/>
      <c r="C186" s="43"/>
      <c r="D186" s="228" t="s">
        <v>206</v>
      </c>
      <c r="E186" s="43"/>
      <c r="F186" s="229" t="s">
        <v>460</v>
      </c>
      <c r="G186" s="43"/>
      <c r="H186" s="43"/>
      <c r="I186" s="230"/>
      <c r="J186" s="43"/>
      <c r="K186" s="43"/>
      <c r="L186" s="47"/>
      <c r="M186" s="231"/>
      <c r="N186" s="232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206</v>
      </c>
      <c r="AU186" s="20" t="s">
        <v>81</v>
      </c>
    </row>
    <row r="187" s="13" customFormat="1">
      <c r="A187" s="13"/>
      <c r="B187" s="233"/>
      <c r="C187" s="234"/>
      <c r="D187" s="235" t="s">
        <v>208</v>
      </c>
      <c r="E187" s="236" t="s">
        <v>19</v>
      </c>
      <c r="F187" s="237" t="s">
        <v>445</v>
      </c>
      <c r="G187" s="234"/>
      <c r="H187" s="236" t="s">
        <v>19</v>
      </c>
      <c r="I187" s="238"/>
      <c r="J187" s="234"/>
      <c r="K187" s="234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208</v>
      </c>
      <c r="AU187" s="243" t="s">
        <v>81</v>
      </c>
      <c r="AV187" s="13" t="s">
        <v>79</v>
      </c>
      <c r="AW187" s="13" t="s">
        <v>33</v>
      </c>
      <c r="AX187" s="13" t="s">
        <v>72</v>
      </c>
      <c r="AY187" s="243" t="s">
        <v>196</v>
      </c>
    </row>
    <row r="188" s="13" customFormat="1">
      <c r="A188" s="13"/>
      <c r="B188" s="233"/>
      <c r="C188" s="234"/>
      <c r="D188" s="235" t="s">
        <v>208</v>
      </c>
      <c r="E188" s="236" t="s">
        <v>19</v>
      </c>
      <c r="F188" s="237" t="s">
        <v>461</v>
      </c>
      <c r="G188" s="234"/>
      <c r="H188" s="236" t="s">
        <v>19</v>
      </c>
      <c r="I188" s="238"/>
      <c r="J188" s="234"/>
      <c r="K188" s="234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208</v>
      </c>
      <c r="AU188" s="243" t="s">
        <v>81</v>
      </c>
      <c r="AV188" s="13" t="s">
        <v>79</v>
      </c>
      <c r="AW188" s="13" t="s">
        <v>33</v>
      </c>
      <c r="AX188" s="13" t="s">
        <v>72</v>
      </c>
      <c r="AY188" s="243" t="s">
        <v>196</v>
      </c>
    </row>
    <row r="189" s="13" customFormat="1">
      <c r="A189" s="13"/>
      <c r="B189" s="233"/>
      <c r="C189" s="234"/>
      <c r="D189" s="235" t="s">
        <v>208</v>
      </c>
      <c r="E189" s="236" t="s">
        <v>19</v>
      </c>
      <c r="F189" s="237" t="s">
        <v>401</v>
      </c>
      <c r="G189" s="234"/>
      <c r="H189" s="236" t="s">
        <v>19</v>
      </c>
      <c r="I189" s="238"/>
      <c r="J189" s="234"/>
      <c r="K189" s="234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208</v>
      </c>
      <c r="AU189" s="243" t="s">
        <v>81</v>
      </c>
      <c r="AV189" s="13" t="s">
        <v>79</v>
      </c>
      <c r="AW189" s="13" t="s">
        <v>33</v>
      </c>
      <c r="AX189" s="13" t="s">
        <v>72</v>
      </c>
      <c r="AY189" s="243" t="s">
        <v>196</v>
      </c>
    </row>
    <row r="190" s="14" customFormat="1">
      <c r="A190" s="14"/>
      <c r="B190" s="244"/>
      <c r="C190" s="245"/>
      <c r="D190" s="235" t="s">
        <v>208</v>
      </c>
      <c r="E190" s="246" t="s">
        <v>19</v>
      </c>
      <c r="F190" s="247" t="s">
        <v>446</v>
      </c>
      <c r="G190" s="245"/>
      <c r="H190" s="248">
        <v>190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4" t="s">
        <v>208</v>
      </c>
      <c r="AU190" s="254" t="s">
        <v>81</v>
      </c>
      <c r="AV190" s="14" t="s">
        <v>81</v>
      </c>
      <c r="AW190" s="14" t="s">
        <v>33</v>
      </c>
      <c r="AX190" s="14" t="s">
        <v>72</v>
      </c>
      <c r="AY190" s="254" t="s">
        <v>196</v>
      </c>
    </row>
    <row r="191" s="15" customFormat="1">
      <c r="A191" s="15"/>
      <c r="B191" s="255"/>
      <c r="C191" s="256"/>
      <c r="D191" s="235" t="s">
        <v>208</v>
      </c>
      <c r="E191" s="257" t="s">
        <v>19</v>
      </c>
      <c r="F191" s="258" t="s">
        <v>219</v>
      </c>
      <c r="G191" s="256"/>
      <c r="H191" s="259">
        <v>190</v>
      </c>
      <c r="I191" s="260"/>
      <c r="J191" s="256"/>
      <c r="K191" s="256"/>
      <c r="L191" s="261"/>
      <c r="M191" s="262"/>
      <c r="N191" s="263"/>
      <c r="O191" s="263"/>
      <c r="P191" s="263"/>
      <c r="Q191" s="263"/>
      <c r="R191" s="263"/>
      <c r="S191" s="263"/>
      <c r="T191" s="264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T191" s="265" t="s">
        <v>208</v>
      </c>
      <c r="AU191" s="265" t="s">
        <v>81</v>
      </c>
      <c r="AV191" s="15" t="s">
        <v>204</v>
      </c>
      <c r="AW191" s="15" t="s">
        <v>33</v>
      </c>
      <c r="AX191" s="15" t="s">
        <v>79</v>
      </c>
      <c r="AY191" s="265" t="s">
        <v>196</v>
      </c>
    </row>
    <row r="192" s="2" customFormat="1" ht="16.5" customHeight="1">
      <c r="A192" s="41"/>
      <c r="B192" s="42"/>
      <c r="C192" s="280" t="s">
        <v>8</v>
      </c>
      <c r="D192" s="280" t="s">
        <v>407</v>
      </c>
      <c r="E192" s="281" t="s">
        <v>462</v>
      </c>
      <c r="F192" s="282" t="s">
        <v>463</v>
      </c>
      <c r="G192" s="283" t="s">
        <v>202</v>
      </c>
      <c r="H192" s="284">
        <v>195.69999999999999</v>
      </c>
      <c r="I192" s="285"/>
      <c r="J192" s="286">
        <f>ROUND(I192*H192,2)</f>
        <v>0</v>
      </c>
      <c r="K192" s="282" t="s">
        <v>203</v>
      </c>
      <c r="L192" s="287"/>
      <c r="M192" s="288" t="s">
        <v>19</v>
      </c>
      <c r="N192" s="289" t="s">
        <v>43</v>
      </c>
      <c r="O192" s="87"/>
      <c r="P192" s="224">
        <f>O192*H192</f>
        <v>0</v>
      </c>
      <c r="Q192" s="224">
        <v>0.41699999999999998</v>
      </c>
      <c r="R192" s="224">
        <f>Q192*H192</f>
        <v>81.606899999999996</v>
      </c>
      <c r="S192" s="224">
        <v>0</v>
      </c>
      <c r="T192" s="22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6" t="s">
        <v>284</v>
      </c>
      <c r="AT192" s="226" t="s">
        <v>407</v>
      </c>
      <c r="AU192" s="226" t="s">
        <v>81</v>
      </c>
      <c r="AY192" s="20" t="s">
        <v>196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20" t="s">
        <v>79</v>
      </c>
      <c r="BK192" s="227">
        <f>ROUND(I192*H192,2)</f>
        <v>0</v>
      </c>
      <c r="BL192" s="20" t="s">
        <v>204</v>
      </c>
      <c r="BM192" s="226" t="s">
        <v>464</v>
      </c>
    </row>
    <row r="193" s="13" customFormat="1">
      <c r="A193" s="13"/>
      <c r="B193" s="233"/>
      <c r="C193" s="234"/>
      <c r="D193" s="235" t="s">
        <v>208</v>
      </c>
      <c r="E193" s="236" t="s">
        <v>19</v>
      </c>
      <c r="F193" s="237" t="s">
        <v>445</v>
      </c>
      <c r="G193" s="234"/>
      <c r="H193" s="236" t="s">
        <v>19</v>
      </c>
      <c r="I193" s="238"/>
      <c r="J193" s="234"/>
      <c r="K193" s="234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208</v>
      </c>
      <c r="AU193" s="243" t="s">
        <v>81</v>
      </c>
      <c r="AV193" s="13" t="s">
        <v>79</v>
      </c>
      <c r="AW193" s="13" t="s">
        <v>33</v>
      </c>
      <c r="AX193" s="13" t="s">
        <v>72</v>
      </c>
      <c r="AY193" s="243" t="s">
        <v>196</v>
      </c>
    </row>
    <row r="194" s="13" customFormat="1">
      <c r="A194" s="13"/>
      <c r="B194" s="233"/>
      <c r="C194" s="234"/>
      <c r="D194" s="235" t="s">
        <v>208</v>
      </c>
      <c r="E194" s="236" t="s">
        <v>19</v>
      </c>
      <c r="F194" s="237" t="s">
        <v>461</v>
      </c>
      <c r="G194" s="234"/>
      <c r="H194" s="236" t="s">
        <v>19</v>
      </c>
      <c r="I194" s="238"/>
      <c r="J194" s="234"/>
      <c r="K194" s="234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208</v>
      </c>
      <c r="AU194" s="243" t="s">
        <v>81</v>
      </c>
      <c r="AV194" s="13" t="s">
        <v>79</v>
      </c>
      <c r="AW194" s="13" t="s">
        <v>33</v>
      </c>
      <c r="AX194" s="13" t="s">
        <v>72</v>
      </c>
      <c r="AY194" s="243" t="s">
        <v>196</v>
      </c>
    </row>
    <row r="195" s="13" customFormat="1">
      <c r="A195" s="13"/>
      <c r="B195" s="233"/>
      <c r="C195" s="234"/>
      <c r="D195" s="235" t="s">
        <v>208</v>
      </c>
      <c r="E195" s="236" t="s">
        <v>19</v>
      </c>
      <c r="F195" s="237" t="s">
        <v>401</v>
      </c>
      <c r="G195" s="234"/>
      <c r="H195" s="236" t="s">
        <v>19</v>
      </c>
      <c r="I195" s="238"/>
      <c r="J195" s="234"/>
      <c r="K195" s="234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208</v>
      </c>
      <c r="AU195" s="243" t="s">
        <v>81</v>
      </c>
      <c r="AV195" s="13" t="s">
        <v>79</v>
      </c>
      <c r="AW195" s="13" t="s">
        <v>33</v>
      </c>
      <c r="AX195" s="13" t="s">
        <v>72</v>
      </c>
      <c r="AY195" s="243" t="s">
        <v>196</v>
      </c>
    </row>
    <row r="196" s="14" customFormat="1">
      <c r="A196" s="14"/>
      <c r="B196" s="244"/>
      <c r="C196" s="245"/>
      <c r="D196" s="235" t="s">
        <v>208</v>
      </c>
      <c r="E196" s="246" t="s">
        <v>19</v>
      </c>
      <c r="F196" s="247" t="s">
        <v>446</v>
      </c>
      <c r="G196" s="245"/>
      <c r="H196" s="248">
        <v>190</v>
      </c>
      <c r="I196" s="249"/>
      <c r="J196" s="245"/>
      <c r="K196" s="245"/>
      <c r="L196" s="250"/>
      <c r="M196" s="251"/>
      <c r="N196" s="252"/>
      <c r="O196" s="252"/>
      <c r="P196" s="252"/>
      <c r="Q196" s="252"/>
      <c r="R196" s="252"/>
      <c r="S196" s="252"/>
      <c r="T196" s="25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4" t="s">
        <v>208</v>
      </c>
      <c r="AU196" s="254" t="s">
        <v>81</v>
      </c>
      <c r="AV196" s="14" t="s">
        <v>81</v>
      </c>
      <c r="AW196" s="14" t="s">
        <v>33</v>
      </c>
      <c r="AX196" s="14" t="s">
        <v>72</v>
      </c>
      <c r="AY196" s="254" t="s">
        <v>196</v>
      </c>
    </row>
    <row r="197" s="15" customFormat="1">
      <c r="A197" s="15"/>
      <c r="B197" s="255"/>
      <c r="C197" s="256"/>
      <c r="D197" s="235" t="s">
        <v>208</v>
      </c>
      <c r="E197" s="257" t="s">
        <v>19</v>
      </c>
      <c r="F197" s="258" t="s">
        <v>219</v>
      </c>
      <c r="G197" s="256"/>
      <c r="H197" s="259">
        <v>190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5" t="s">
        <v>208</v>
      </c>
      <c r="AU197" s="265" t="s">
        <v>81</v>
      </c>
      <c r="AV197" s="15" t="s">
        <v>204</v>
      </c>
      <c r="AW197" s="15" t="s">
        <v>33</v>
      </c>
      <c r="AX197" s="15" t="s">
        <v>79</v>
      </c>
      <c r="AY197" s="265" t="s">
        <v>196</v>
      </c>
    </row>
    <row r="198" s="14" customFormat="1">
      <c r="A198" s="14"/>
      <c r="B198" s="244"/>
      <c r="C198" s="245"/>
      <c r="D198" s="235" t="s">
        <v>208</v>
      </c>
      <c r="E198" s="245"/>
      <c r="F198" s="247" t="s">
        <v>465</v>
      </c>
      <c r="G198" s="245"/>
      <c r="H198" s="248">
        <v>195.69999999999999</v>
      </c>
      <c r="I198" s="249"/>
      <c r="J198" s="245"/>
      <c r="K198" s="245"/>
      <c r="L198" s="250"/>
      <c r="M198" s="251"/>
      <c r="N198" s="252"/>
      <c r="O198" s="252"/>
      <c r="P198" s="252"/>
      <c r="Q198" s="252"/>
      <c r="R198" s="252"/>
      <c r="S198" s="252"/>
      <c r="T198" s="253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4" t="s">
        <v>208</v>
      </c>
      <c r="AU198" s="254" t="s">
        <v>81</v>
      </c>
      <c r="AV198" s="14" t="s">
        <v>81</v>
      </c>
      <c r="AW198" s="14" t="s">
        <v>4</v>
      </c>
      <c r="AX198" s="14" t="s">
        <v>79</v>
      </c>
      <c r="AY198" s="254" t="s">
        <v>196</v>
      </c>
    </row>
    <row r="199" s="2" customFormat="1" ht="24.15" customHeight="1">
      <c r="A199" s="41"/>
      <c r="B199" s="42"/>
      <c r="C199" s="215" t="s">
        <v>292</v>
      </c>
      <c r="D199" s="215" t="s">
        <v>199</v>
      </c>
      <c r="E199" s="216" t="s">
        <v>412</v>
      </c>
      <c r="F199" s="217" t="s">
        <v>413</v>
      </c>
      <c r="G199" s="218" t="s">
        <v>317</v>
      </c>
      <c r="H199" s="219">
        <v>347.08800000000002</v>
      </c>
      <c r="I199" s="220"/>
      <c r="J199" s="221">
        <f>ROUND(I199*H199,2)</f>
        <v>0</v>
      </c>
      <c r="K199" s="217" t="s">
        <v>203</v>
      </c>
      <c r="L199" s="47"/>
      <c r="M199" s="222" t="s">
        <v>19</v>
      </c>
      <c r="N199" s="223" t="s">
        <v>43</v>
      </c>
      <c r="O199" s="87"/>
      <c r="P199" s="224">
        <f>O199*H199</f>
        <v>0</v>
      </c>
      <c r="Q199" s="224">
        <v>0</v>
      </c>
      <c r="R199" s="224">
        <f>Q199*H199</f>
        <v>0</v>
      </c>
      <c r="S199" s="224">
        <v>0</v>
      </c>
      <c r="T199" s="225">
        <f>S199*H199</f>
        <v>0</v>
      </c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R199" s="226" t="s">
        <v>204</v>
      </c>
      <c r="AT199" s="226" t="s">
        <v>199</v>
      </c>
      <c r="AU199" s="226" t="s">
        <v>81</v>
      </c>
      <c r="AY199" s="20" t="s">
        <v>196</v>
      </c>
      <c r="BE199" s="227">
        <f>IF(N199="základní",J199,0)</f>
        <v>0</v>
      </c>
      <c r="BF199" s="227">
        <f>IF(N199="snížená",J199,0)</f>
        <v>0</v>
      </c>
      <c r="BG199" s="227">
        <f>IF(N199="zákl. přenesená",J199,0)</f>
        <v>0</v>
      </c>
      <c r="BH199" s="227">
        <f>IF(N199="sníž. přenesená",J199,0)</f>
        <v>0</v>
      </c>
      <c r="BI199" s="227">
        <f>IF(N199="nulová",J199,0)</f>
        <v>0</v>
      </c>
      <c r="BJ199" s="20" t="s">
        <v>79</v>
      </c>
      <c r="BK199" s="227">
        <f>ROUND(I199*H199,2)</f>
        <v>0</v>
      </c>
      <c r="BL199" s="20" t="s">
        <v>204</v>
      </c>
      <c r="BM199" s="226" t="s">
        <v>466</v>
      </c>
    </row>
    <row r="200" s="2" customFormat="1">
      <c r="A200" s="41"/>
      <c r="B200" s="42"/>
      <c r="C200" s="43"/>
      <c r="D200" s="228" t="s">
        <v>206</v>
      </c>
      <c r="E200" s="43"/>
      <c r="F200" s="229" t="s">
        <v>415</v>
      </c>
      <c r="G200" s="43"/>
      <c r="H200" s="43"/>
      <c r="I200" s="230"/>
      <c r="J200" s="43"/>
      <c r="K200" s="43"/>
      <c r="L200" s="47"/>
      <c r="M200" s="231"/>
      <c r="N200" s="232"/>
      <c r="O200" s="87"/>
      <c r="P200" s="87"/>
      <c r="Q200" s="87"/>
      <c r="R200" s="87"/>
      <c r="S200" s="87"/>
      <c r="T200" s="88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T200" s="20" t="s">
        <v>206</v>
      </c>
      <c r="AU200" s="20" t="s">
        <v>81</v>
      </c>
    </row>
    <row r="201" s="14" customFormat="1">
      <c r="A201" s="14"/>
      <c r="B201" s="244"/>
      <c r="C201" s="245"/>
      <c r="D201" s="235" t="s">
        <v>208</v>
      </c>
      <c r="E201" s="246" t="s">
        <v>19</v>
      </c>
      <c r="F201" s="247" t="s">
        <v>467</v>
      </c>
      <c r="G201" s="245"/>
      <c r="H201" s="248">
        <v>347.08800000000002</v>
      </c>
      <c r="I201" s="249"/>
      <c r="J201" s="245"/>
      <c r="K201" s="245"/>
      <c r="L201" s="250"/>
      <c r="M201" s="251"/>
      <c r="N201" s="252"/>
      <c r="O201" s="252"/>
      <c r="P201" s="252"/>
      <c r="Q201" s="252"/>
      <c r="R201" s="252"/>
      <c r="S201" s="252"/>
      <c r="T201" s="25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4" t="s">
        <v>208</v>
      </c>
      <c r="AU201" s="254" t="s">
        <v>81</v>
      </c>
      <c r="AV201" s="14" t="s">
        <v>81</v>
      </c>
      <c r="AW201" s="14" t="s">
        <v>33</v>
      </c>
      <c r="AX201" s="14" t="s">
        <v>72</v>
      </c>
      <c r="AY201" s="254" t="s">
        <v>196</v>
      </c>
    </row>
    <row r="202" s="15" customFormat="1">
      <c r="A202" s="15"/>
      <c r="B202" s="255"/>
      <c r="C202" s="256"/>
      <c r="D202" s="235" t="s">
        <v>208</v>
      </c>
      <c r="E202" s="257" t="s">
        <v>19</v>
      </c>
      <c r="F202" s="258" t="s">
        <v>219</v>
      </c>
      <c r="G202" s="256"/>
      <c r="H202" s="259">
        <v>347.08800000000002</v>
      </c>
      <c r="I202" s="260"/>
      <c r="J202" s="256"/>
      <c r="K202" s="256"/>
      <c r="L202" s="261"/>
      <c r="M202" s="262"/>
      <c r="N202" s="263"/>
      <c r="O202" s="263"/>
      <c r="P202" s="263"/>
      <c r="Q202" s="263"/>
      <c r="R202" s="263"/>
      <c r="S202" s="263"/>
      <c r="T202" s="264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5" t="s">
        <v>208</v>
      </c>
      <c r="AU202" s="265" t="s">
        <v>81</v>
      </c>
      <c r="AV202" s="15" t="s">
        <v>204</v>
      </c>
      <c r="AW202" s="15" t="s">
        <v>33</v>
      </c>
      <c r="AX202" s="15" t="s">
        <v>79</v>
      </c>
      <c r="AY202" s="265" t="s">
        <v>196</v>
      </c>
    </row>
    <row r="203" s="12" customFormat="1" ht="22.8" customHeight="1">
      <c r="A203" s="12"/>
      <c r="B203" s="199"/>
      <c r="C203" s="200"/>
      <c r="D203" s="201" t="s">
        <v>71</v>
      </c>
      <c r="E203" s="213" t="s">
        <v>468</v>
      </c>
      <c r="F203" s="213" t="s">
        <v>469</v>
      </c>
      <c r="G203" s="200"/>
      <c r="H203" s="200"/>
      <c r="I203" s="203"/>
      <c r="J203" s="214">
        <f>BK203</f>
        <v>0</v>
      </c>
      <c r="K203" s="200"/>
      <c r="L203" s="205"/>
      <c r="M203" s="206"/>
      <c r="N203" s="207"/>
      <c r="O203" s="207"/>
      <c r="P203" s="208">
        <f>SUM(P204:P241)</f>
        <v>0</v>
      </c>
      <c r="Q203" s="207"/>
      <c r="R203" s="208">
        <f>SUM(R204:R241)</f>
        <v>47.496344999999998</v>
      </c>
      <c r="S203" s="207"/>
      <c r="T203" s="209">
        <f>SUM(T204:T241)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10" t="s">
        <v>79</v>
      </c>
      <c r="AT203" s="211" t="s">
        <v>71</v>
      </c>
      <c r="AU203" s="211" t="s">
        <v>79</v>
      </c>
      <c r="AY203" s="210" t="s">
        <v>196</v>
      </c>
      <c r="BK203" s="212">
        <f>SUM(BK204:BK241)</f>
        <v>0</v>
      </c>
    </row>
    <row r="204" s="2" customFormat="1" ht="24.15" customHeight="1">
      <c r="A204" s="41"/>
      <c r="B204" s="42"/>
      <c r="C204" s="215" t="s">
        <v>308</v>
      </c>
      <c r="D204" s="215" t="s">
        <v>199</v>
      </c>
      <c r="E204" s="216" t="s">
        <v>389</v>
      </c>
      <c r="F204" s="217" t="s">
        <v>390</v>
      </c>
      <c r="G204" s="218" t="s">
        <v>202</v>
      </c>
      <c r="H204" s="219">
        <v>26</v>
      </c>
      <c r="I204" s="220"/>
      <c r="J204" s="221">
        <f>ROUND(I204*H204,2)</f>
        <v>0</v>
      </c>
      <c r="K204" s="217" t="s">
        <v>203</v>
      </c>
      <c r="L204" s="47"/>
      <c r="M204" s="222" t="s">
        <v>19</v>
      </c>
      <c r="N204" s="223" t="s">
        <v>43</v>
      </c>
      <c r="O204" s="87"/>
      <c r="P204" s="224">
        <f>O204*H204</f>
        <v>0</v>
      </c>
      <c r="Q204" s="224">
        <v>0</v>
      </c>
      <c r="R204" s="224">
        <f>Q204*H204</f>
        <v>0</v>
      </c>
      <c r="S204" s="224">
        <v>0</v>
      </c>
      <c r="T204" s="22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204</v>
      </c>
      <c r="AT204" s="226" t="s">
        <v>199</v>
      </c>
      <c r="AU204" s="226" t="s">
        <v>81</v>
      </c>
      <c r="AY204" s="20" t="s">
        <v>196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79</v>
      </c>
      <c r="BK204" s="227">
        <f>ROUND(I204*H204,2)</f>
        <v>0</v>
      </c>
      <c r="BL204" s="20" t="s">
        <v>204</v>
      </c>
      <c r="BM204" s="226" t="s">
        <v>470</v>
      </c>
    </row>
    <row r="205" s="2" customFormat="1">
      <c r="A205" s="41"/>
      <c r="B205" s="42"/>
      <c r="C205" s="43"/>
      <c r="D205" s="228" t="s">
        <v>206</v>
      </c>
      <c r="E205" s="43"/>
      <c r="F205" s="229" t="s">
        <v>392</v>
      </c>
      <c r="G205" s="43"/>
      <c r="H205" s="43"/>
      <c r="I205" s="230"/>
      <c r="J205" s="43"/>
      <c r="K205" s="43"/>
      <c r="L205" s="47"/>
      <c r="M205" s="231"/>
      <c r="N205" s="232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206</v>
      </c>
      <c r="AU205" s="20" t="s">
        <v>81</v>
      </c>
    </row>
    <row r="206" s="13" customFormat="1">
      <c r="A206" s="13"/>
      <c r="B206" s="233"/>
      <c r="C206" s="234"/>
      <c r="D206" s="235" t="s">
        <v>208</v>
      </c>
      <c r="E206" s="236" t="s">
        <v>19</v>
      </c>
      <c r="F206" s="237" t="s">
        <v>471</v>
      </c>
      <c r="G206" s="234"/>
      <c r="H206" s="236" t="s">
        <v>19</v>
      </c>
      <c r="I206" s="238"/>
      <c r="J206" s="234"/>
      <c r="K206" s="234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208</v>
      </c>
      <c r="AU206" s="243" t="s">
        <v>81</v>
      </c>
      <c r="AV206" s="13" t="s">
        <v>79</v>
      </c>
      <c r="AW206" s="13" t="s">
        <v>33</v>
      </c>
      <c r="AX206" s="13" t="s">
        <v>72</v>
      </c>
      <c r="AY206" s="243" t="s">
        <v>196</v>
      </c>
    </row>
    <row r="207" s="13" customFormat="1">
      <c r="A207" s="13"/>
      <c r="B207" s="233"/>
      <c r="C207" s="234"/>
      <c r="D207" s="235" t="s">
        <v>208</v>
      </c>
      <c r="E207" s="236" t="s">
        <v>19</v>
      </c>
      <c r="F207" s="237" t="s">
        <v>401</v>
      </c>
      <c r="G207" s="234"/>
      <c r="H207" s="236" t="s">
        <v>19</v>
      </c>
      <c r="I207" s="238"/>
      <c r="J207" s="234"/>
      <c r="K207" s="234"/>
      <c r="L207" s="239"/>
      <c r="M207" s="240"/>
      <c r="N207" s="241"/>
      <c r="O207" s="241"/>
      <c r="P207" s="241"/>
      <c r="Q207" s="241"/>
      <c r="R207" s="241"/>
      <c r="S207" s="241"/>
      <c r="T207" s="24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3" t="s">
        <v>208</v>
      </c>
      <c r="AU207" s="243" t="s">
        <v>81</v>
      </c>
      <c r="AV207" s="13" t="s">
        <v>79</v>
      </c>
      <c r="AW207" s="13" t="s">
        <v>33</v>
      </c>
      <c r="AX207" s="13" t="s">
        <v>72</v>
      </c>
      <c r="AY207" s="243" t="s">
        <v>196</v>
      </c>
    </row>
    <row r="208" s="14" customFormat="1">
      <c r="A208" s="14"/>
      <c r="B208" s="244"/>
      <c r="C208" s="245"/>
      <c r="D208" s="235" t="s">
        <v>208</v>
      </c>
      <c r="E208" s="246" t="s">
        <v>19</v>
      </c>
      <c r="F208" s="247" t="s">
        <v>472</v>
      </c>
      <c r="G208" s="245"/>
      <c r="H208" s="248">
        <v>26</v>
      </c>
      <c r="I208" s="249"/>
      <c r="J208" s="245"/>
      <c r="K208" s="245"/>
      <c r="L208" s="250"/>
      <c r="M208" s="251"/>
      <c r="N208" s="252"/>
      <c r="O208" s="252"/>
      <c r="P208" s="252"/>
      <c r="Q208" s="252"/>
      <c r="R208" s="252"/>
      <c r="S208" s="252"/>
      <c r="T208" s="253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4" t="s">
        <v>208</v>
      </c>
      <c r="AU208" s="254" t="s">
        <v>81</v>
      </c>
      <c r="AV208" s="14" t="s">
        <v>81</v>
      </c>
      <c r="AW208" s="14" t="s">
        <v>33</v>
      </c>
      <c r="AX208" s="14" t="s">
        <v>72</v>
      </c>
      <c r="AY208" s="254" t="s">
        <v>196</v>
      </c>
    </row>
    <row r="209" s="15" customFormat="1">
      <c r="A209" s="15"/>
      <c r="B209" s="255"/>
      <c r="C209" s="256"/>
      <c r="D209" s="235" t="s">
        <v>208</v>
      </c>
      <c r="E209" s="257" t="s">
        <v>19</v>
      </c>
      <c r="F209" s="258" t="s">
        <v>219</v>
      </c>
      <c r="G209" s="256"/>
      <c r="H209" s="259">
        <v>26</v>
      </c>
      <c r="I209" s="260"/>
      <c r="J209" s="256"/>
      <c r="K209" s="256"/>
      <c r="L209" s="261"/>
      <c r="M209" s="262"/>
      <c r="N209" s="263"/>
      <c r="O209" s="263"/>
      <c r="P209" s="263"/>
      <c r="Q209" s="263"/>
      <c r="R209" s="263"/>
      <c r="S209" s="263"/>
      <c r="T209" s="264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65" t="s">
        <v>208</v>
      </c>
      <c r="AU209" s="265" t="s">
        <v>81</v>
      </c>
      <c r="AV209" s="15" t="s">
        <v>204</v>
      </c>
      <c r="AW209" s="15" t="s">
        <v>33</v>
      </c>
      <c r="AX209" s="15" t="s">
        <v>79</v>
      </c>
      <c r="AY209" s="265" t="s">
        <v>196</v>
      </c>
    </row>
    <row r="210" s="2" customFormat="1" ht="21.75" customHeight="1">
      <c r="A210" s="41"/>
      <c r="B210" s="42"/>
      <c r="C210" s="215" t="s">
        <v>345</v>
      </c>
      <c r="D210" s="215" t="s">
        <v>199</v>
      </c>
      <c r="E210" s="216" t="s">
        <v>447</v>
      </c>
      <c r="F210" s="217" t="s">
        <v>448</v>
      </c>
      <c r="G210" s="218" t="s">
        <v>202</v>
      </c>
      <c r="H210" s="219">
        <v>26</v>
      </c>
      <c r="I210" s="220"/>
      <c r="J210" s="221">
        <f>ROUND(I210*H210,2)</f>
        <v>0</v>
      </c>
      <c r="K210" s="217" t="s">
        <v>203</v>
      </c>
      <c r="L210" s="47"/>
      <c r="M210" s="222" t="s">
        <v>19</v>
      </c>
      <c r="N210" s="223" t="s">
        <v>43</v>
      </c>
      <c r="O210" s="87"/>
      <c r="P210" s="224">
        <f>O210*H210</f>
        <v>0</v>
      </c>
      <c r="Q210" s="224">
        <v>0.57499999999999996</v>
      </c>
      <c r="R210" s="224">
        <f>Q210*H210</f>
        <v>14.949999999999999</v>
      </c>
      <c r="S210" s="224">
        <v>0</v>
      </c>
      <c r="T210" s="225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6" t="s">
        <v>204</v>
      </c>
      <c r="AT210" s="226" t="s">
        <v>199</v>
      </c>
      <c r="AU210" s="226" t="s">
        <v>81</v>
      </c>
      <c r="AY210" s="20" t="s">
        <v>196</v>
      </c>
      <c r="BE210" s="227">
        <f>IF(N210="základní",J210,0)</f>
        <v>0</v>
      </c>
      <c r="BF210" s="227">
        <f>IF(N210="snížená",J210,0)</f>
        <v>0</v>
      </c>
      <c r="BG210" s="227">
        <f>IF(N210="zákl. přenesená",J210,0)</f>
        <v>0</v>
      </c>
      <c r="BH210" s="227">
        <f>IF(N210="sníž. přenesená",J210,0)</f>
        <v>0</v>
      </c>
      <c r="BI210" s="227">
        <f>IF(N210="nulová",J210,0)</f>
        <v>0</v>
      </c>
      <c r="BJ210" s="20" t="s">
        <v>79</v>
      </c>
      <c r="BK210" s="227">
        <f>ROUND(I210*H210,2)</f>
        <v>0</v>
      </c>
      <c r="BL210" s="20" t="s">
        <v>204</v>
      </c>
      <c r="BM210" s="226" t="s">
        <v>473</v>
      </c>
    </row>
    <row r="211" s="2" customFormat="1">
      <c r="A211" s="41"/>
      <c r="B211" s="42"/>
      <c r="C211" s="43"/>
      <c r="D211" s="228" t="s">
        <v>206</v>
      </c>
      <c r="E211" s="43"/>
      <c r="F211" s="229" t="s">
        <v>450</v>
      </c>
      <c r="G211" s="43"/>
      <c r="H211" s="43"/>
      <c r="I211" s="230"/>
      <c r="J211" s="43"/>
      <c r="K211" s="43"/>
      <c r="L211" s="47"/>
      <c r="M211" s="231"/>
      <c r="N211" s="232"/>
      <c r="O211" s="87"/>
      <c r="P211" s="87"/>
      <c r="Q211" s="87"/>
      <c r="R211" s="87"/>
      <c r="S211" s="87"/>
      <c r="T211" s="88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T211" s="20" t="s">
        <v>206</v>
      </c>
      <c r="AU211" s="20" t="s">
        <v>81</v>
      </c>
    </row>
    <row r="212" s="13" customFormat="1">
      <c r="A212" s="13"/>
      <c r="B212" s="233"/>
      <c r="C212" s="234"/>
      <c r="D212" s="235" t="s">
        <v>208</v>
      </c>
      <c r="E212" s="236" t="s">
        <v>19</v>
      </c>
      <c r="F212" s="237" t="s">
        <v>471</v>
      </c>
      <c r="G212" s="234"/>
      <c r="H212" s="236" t="s">
        <v>19</v>
      </c>
      <c r="I212" s="238"/>
      <c r="J212" s="234"/>
      <c r="K212" s="234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208</v>
      </c>
      <c r="AU212" s="243" t="s">
        <v>81</v>
      </c>
      <c r="AV212" s="13" t="s">
        <v>79</v>
      </c>
      <c r="AW212" s="13" t="s">
        <v>33</v>
      </c>
      <c r="AX212" s="13" t="s">
        <v>72</v>
      </c>
      <c r="AY212" s="243" t="s">
        <v>196</v>
      </c>
    </row>
    <row r="213" s="13" customFormat="1">
      <c r="A213" s="13"/>
      <c r="B213" s="233"/>
      <c r="C213" s="234"/>
      <c r="D213" s="235" t="s">
        <v>208</v>
      </c>
      <c r="E213" s="236" t="s">
        <v>19</v>
      </c>
      <c r="F213" s="237" t="s">
        <v>451</v>
      </c>
      <c r="G213" s="234"/>
      <c r="H213" s="236" t="s">
        <v>19</v>
      </c>
      <c r="I213" s="238"/>
      <c r="J213" s="234"/>
      <c r="K213" s="234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208</v>
      </c>
      <c r="AU213" s="243" t="s">
        <v>81</v>
      </c>
      <c r="AV213" s="13" t="s">
        <v>79</v>
      </c>
      <c r="AW213" s="13" t="s">
        <v>33</v>
      </c>
      <c r="AX213" s="13" t="s">
        <v>72</v>
      </c>
      <c r="AY213" s="243" t="s">
        <v>196</v>
      </c>
    </row>
    <row r="214" s="13" customFormat="1">
      <c r="A214" s="13"/>
      <c r="B214" s="233"/>
      <c r="C214" s="234"/>
      <c r="D214" s="235" t="s">
        <v>208</v>
      </c>
      <c r="E214" s="236" t="s">
        <v>19</v>
      </c>
      <c r="F214" s="237" t="s">
        <v>401</v>
      </c>
      <c r="G214" s="234"/>
      <c r="H214" s="236" t="s">
        <v>19</v>
      </c>
      <c r="I214" s="238"/>
      <c r="J214" s="234"/>
      <c r="K214" s="234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208</v>
      </c>
      <c r="AU214" s="243" t="s">
        <v>81</v>
      </c>
      <c r="AV214" s="13" t="s">
        <v>79</v>
      </c>
      <c r="AW214" s="13" t="s">
        <v>33</v>
      </c>
      <c r="AX214" s="13" t="s">
        <v>72</v>
      </c>
      <c r="AY214" s="243" t="s">
        <v>196</v>
      </c>
    </row>
    <row r="215" s="14" customFormat="1">
      <c r="A215" s="14"/>
      <c r="B215" s="244"/>
      <c r="C215" s="245"/>
      <c r="D215" s="235" t="s">
        <v>208</v>
      </c>
      <c r="E215" s="246" t="s">
        <v>19</v>
      </c>
      <c r="F215" s="247" t="s">
        <v>472</v>
      </c>
      <c r="G215" s="245"/>
      <c r="H215" s="248">
        <v>26</v>
      </c>
      <c r="I215" s="249"/>
      <c r="J215" s="245"/>
      <c r="K215" s="245"/>
      <c r="L215" s="250"/>
      <c r="M215" s="251"/>
      <c r="N215" s="252"/>
      <c r="O215" s="252"/>
      <c r="P215" s="252"/>
      <c r="Q215" s="252"/>
      <c r="R215" s="252"/>
      <c r="S215" s="252"/>
      <c r="T215" s="253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4" t="s">
        <v>208</v>
      </c>
      <c r="AU215" s="254" t="s">
        <v>81</v>
      </c>
      <c r="AV215" s="14" t="s">
        <v>81</v>
      </c>
      <c r="AW215" s="14" t="s">
        <v>33</v>
      </c>
      <c r="AX215" s="14" t="s">
        <v>72</v>
      </c>
      <c r="AY215" s="254" t="s">
        <v>196</v>
      </c>
    </row>
    <row r="216" s="15" customFormat="1">
      <c r="A216" s="15"/>
      <c r="B216" s="255"/>
      <c r="C216" s="256"/>
      <c r="D216" s="235" t="s">
        <v>208</v>
      </c>
      <c r="E216" s="257" t="s">
        <v>19</v>
      </c>
      <c r="F216" s="258" t="s">
        <v>219</v>
      </c>
      <c r="G216" s="256"/>
      <c r="H216" s="259">
        <v>26</v>
      </c>
      <c r="I216" s="260"/>
      <c r="J216" s="256"/>
      <c r="K216" s="256"/>
      <c r="L216" s="261"/>
      <c r="M216" s="262"/>
      <c r="N216" s="263"/>
      <c r="O216" s="263"/>
      <c r="P216" s="263"/>
      <c r="Q216" s="263"/>
      <c r="R216" s="263"/>
      <c r="S216" s="263"/>
      <c r="T216" s="264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5" t="s">
        <v>208</v>
      </c>
      <c r="AU216" s="265" t="s">
        <v>81</v>
      </c>
      <c r="AV216" s="15" t="s">
        <v>204</v>
      </c>
      <c r="AW216" s="15" t="s">
        <v>33</v>
      </c>
      <c r="AX216" s="15" t="s">
        <v>79</v>
      </c>
      <c r="AY216" s="265" t="s">
        <v>196</v>
      </c>
    </row>
    <row r="217" s="2" customFormat="1" ht="24.15" customHeight="1">
      <c r="A217" s="41"/>
      <c r="B217" s="42"/>
      <c r="C217" s="215" t="s">
        <v>353</v>
      </c>
      <c r="D217" s="215" t="s">
        <v>199</v>
      </c>
      <c r="E217" s="216" t="s">
        <v>452</v>
      </c>
      <c r="F217" s="217" t="s">
        <v>453</v>
      </c>
      <c r="G217" s="218" t="s">
        <v>202</v>
      </c>
      <c r="H217" s="219">
        <v>26</v>
      </c>
      <c r="I217" s="220"/>
      <c r="J217" s="221">
        <f>ROUND(I217*H217,2)</f>
        <v>0</v>
      </c>
      <c r="K217" s="217" t="s">
        <v>203</v>
      </c>
      <c r="L217" s="47"/>
      <c r="M217" s="222" t="s">
        <v>19</v>
      </c>
      <c r="N217" s="223" t="s">
        <v>43</v>
      </c>
      <c r="O217" s="87"/>
      <c r="P217" s="224">
        <f>O217*H217</f>
        <v>0</v>
      </c>
      <c r="Q217" s="224">
        <v>0.63857249999999999</v>
      </c>
      <c r="R217" s="224">
        <f>Q217*H217</f>
        <v>16.602885000000001</v>
      </c>
      <c r="S217" s="224">
        <v>0</v>
      </c>
      <c r="T217" s="225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6" t="s">
        <v>204</v>
      </c>
      <c r="AT217" s="226" t="s">
        <v>199</v>
      </c>
      <c r="AU217" s="226" t="s">
        <v>81</v>
      </c>
      <c r="AY217" s="20" t="s">
        <v>196</v>
      </c>
      <c r="BE217" s="227">
        <f>IF(N217="základní",J217,0)</f>
        <v>0</v>
      </c>
      <c r="BF217" s="227">
        <f>IF(N217="snížená",J217,0)</f>
        <v>0</v>
      </c>
      <c r="BG217" s="227">
        <f>IF(N217="zákl. přenesená",J217,0)</f>
        <v>0</v>
      </c>
      <c r="BH217" s="227">
        <f>IF(N217="sníž. přenesená",J217,0)</f>
        <v>0</v>
      </c>
      <c r="BI217" s="227">
        <f>IF(N217="nulová",J217,0)</f>
        <v>0</v>
      </c>
      <c r="BJ217" s="20" t="s">
        <v>79</v>
      </c>
      <c r="BK217" s="227">
        <f>ROUND(I217*H217,2)</f>
        <v>0</v>
      </c>
      <c r="BL217" s="20" t="s">
        <v>204</v>
      </c>
      <c r="BM217" s="226" t="s">
        <v>474</v>
      </c>
    </row>
    <row r="218" s="2" customFormat="1">
      <c r="A218" s="41"/>
      <c r="B218" s="42"/>
      <c r="C218" s="43"/>
      <c r="D218" s="228" t="s">
        <v>206</v>
      </c>
      <c r="E218" s="43"/>
      <c r="F218" s="229" t="s">
        <v>455</v>
      </c>
      <c r="G218" s="43"/>
      <c r="H218" s="43"/>
      <c r="I218" s="230"/>
      <c r="J218" s="43"/>
      <c r="K218" s="43"/>
      <c r="L218" s="47"/>
      <c r="M218" s="231"/>
      <c r="N218" s="232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206</v>
      </c>
      <c r="AU218" s="20" t="s">
        <v>81</v>
      </c>
    </row>
    <row r="219" s="13" customFormat="1">
      <c r="A219" s="13"/>
      <c r="B219" s="233"/>
      <c r="C219" s="234"/>
      <c r="D219" s="235" t="s">
        <v>208</v>
      </c>
      <c r="E219" s="236" t="s">
        <v>19</v>
      </c>
      <c r="F219" s="237" t="s">
        <v>471</v>
      </c>
      <c r="G219" s="234"/>
      <c r="H219" s="236" t="s">
        <v>19</v>
      </c>
      <c r="I219" s="238"/>
      <c r="J219" s="234"/>
      <c r="K219" s="234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208</v>
      </c>
      <c r="AU219" s="243" t="s">
        <v>81</v>
      </c>
      <c r="AV219" s="13" t="s">
        <v>79</v>
      </c>
      <c r="AW219" s="13" t="s">
        <v>33</v>
      </c>
      <c r="AX219" s="13" t="s">
        <v>72</v>
      </c>
      <c r="AY219" s="243" t="s">
        <v>196</v>
      </c>
    </row>
    <row r="220" s="13" customFormat="1">
      <c r="A220" s="13"/>
      <c r="B220" s="233"/>
      <c r="C220" s="234"/>
      <c r="D220" s="235" t="s">
        <v>208</v>
      </c>
      <c r="E220" s="236" t="s">
        <v>19</v>
      </c>
      <c r="F220" s="237" t="s">
        <v>456</v>
      </c>
      <c r="G220" s="234"/>
      <c r="H220" s="236" t="s">
        <v>19</v>
      </c>
      <c r="I220" s="238"/>
      <c r="J220" s="234"/>
      <c r="K220" s="234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208</v>
      </c>
      <c r="AU220" s="243" t="s">
        <v>81</v>
      </c>
      <c r="AV220" s="13" t="s">
        <v>79</v>
      </c>
      <c r="AW220" s="13" t="s">
        <v>33</v>
      </c>
      <c r="AX220" s="13" t="s">
        <v>72</v>
      </c>
      <c r="AY220" s="243" t="s">
        <v>196</v>
      </c>
    </row>
    <row r="221" s="13" customFormat="1">
      <c r="A221" s="13"/>
      <c r="B221" s="233"/>
      <c r="C221" s="234"/>
      <c r="D221" s="235" t="s">
        <v>208</v>
      </c>
      <c r="E221" s="236" t="s">
        <v>19</v>
      </c>
      <c r="F221" s="237" t="s">
        <v>401</v>
      </c>
      <c r="G221" s="234"/>
      <c r="H221" s="236" t="s">
        <v>19</v>
      </c>
      <c r="I221" s="238"/>
      <c r="J221" s="234"/>
      <c r="K221" s="234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208</v>
      </c>
      <c r="AU221" s="243" t="s">
        <v>81</v>
      </c>
      <c r="AV221" s="13" t="s">
        <v>79</v>
      </c>
      <c r="AW221" s="13" t="s">
        <v>33</v>
      </c>
      <c r="AX221" s="13" t="s">
        <v>72</v>
      </c>
      <c r="AY221" s="243" t="s">
        <v>196</v>
      </c>
    </row>
    <row r="222" s="14" customFormat="1">
      <c r="A222" s="14"/>
      <c r="B222" s="244"/>
      <c r="C222" s="245"/>
      <c r="D222" s="235" t="s">
        <v>208</v>
      </c>
      <c r="E222" s="246" t="s">
        <v>19</v>
      </c>
      <c r="F222" s="247" t="s">
        <v>472</v>
      </c>
      <c r="G222" s="245"/>
      <c r="H222" s="248">
        <v>26</v>
      </c>
      <c r="I222" s="249"/>
      <c r="J222" s="245"/>
      <c r="K222" s="245"/>
      <c r="L222" s="250"/>
      <c r="M222" s="251"/>
      <c r="N222" s="252"/>
      <c r="O222" s="252"/>
      <c r="P222" s="252"/>
      <c r="Q222" s="252"/>
      <c r="R222" s="252"/>
      <c r="S222" s="252"/>
      <c r="T222" s="253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4" t="s">
        <v>208</v>
      </c>
      <c r="AU222" s="254" t="s">
        <v>81</v>
      </c>
      <c r="AV222" s="14" t="s">
        <v>81</v>
      </c>
      <c r="AW222" s="14" t="s">
        <v>33</v>
      </c>
      <c r="AX222" s="14" t="s">
        <v>72</v>
      </c>
      <c r="AY222" s="254" t="s">
        <v>196</v>
      </c>
    </row>
    <row r="223" s="15" customFormat="1">
      <c r="A223" s="15"/>
      <c r="B223" s="255"/>
      <c r="C223" s="256"/>
      <c r="D223" s="235" t="s">
        <v>208</v>
      </c>
      <c r="E223" s="257" t="s">
        <v>19</v>
      </c>
      <c r="F223" s="258" t="s">
        <v>219</v>
      </c>
      <c r="G223" s="256"/>
      <c r="H223" s="259">
        <v>26</v>
      </c>
      <c r="I223" s="260"/>
      <c r="J223" s="256"/>
      <c r="K223" s="256"/>
      <c r="L223" s="261"/>
      <c r="M223" s="262"/>
      <c r="N223" s="263"/>
      <c r="O223" s="263"/>
      <c r="P223" s="263"/>
      <c r="Q223" s="263"/>
      <c r="R223" s="263"/>
      <c r="S223" s="263"/>
      <c r="T223" s="264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65" t="s">
        <v>208</v>
      </c>
      <c r="AU223" s="265" t="s">
        <v>81</v>
      </c>
      <c r="AV223" s="15" t="s">
        <v>204</v>
      </c>
      <c r="AW223" s="15" t="s">
        <v>33</v>
      </c>
      <c r="AX223" s="15" t="s">
        <v>79</v>
      </c>
      <c r="AY223" s="265" t="s">
        <v>196</v>
      </c>
    </row>
    <row r="224" s="2" customFormat="1" ht="33" customHeight="1">
      <c r="A224" s="41"/>
      <c r="B224" s="42"/>
      <c r="C224" s="215" t="s">
        <v>361</v>
      </c>
      <c r="D224" s="215" t="s">
        <v>199</v>
      </c>
      <c r="E224" s="216" t="s">
        <v>457</v>
      </c>
      <c r="F224" s="217" t="s">
        <v>458</v>
      </c>
      <c r="G224" s="218" t="s">
        <v>202</v>
      </c>
      <c r="H224" s="219">
        <v>26</v>
      </c>
      <c r="I224" s="220"/>
      <c r="J224" s="221">
        <f>ROUND(I224*H224,2)</f>
        <v>0</v>
      </c>
      <c r="K224" s="217" t="s">
        <v>203</v>
      </c>
      <c r="L224" s="47"/>
      <c r="M224" s="222" t="s">
        <v>19</v>
      </c>
      <c r="N224" s="223" t="s">
        <v>43</v>
      </c>
      <c r="O224" s="87"/>
      <c r="P224" s="224">
        <f>O224*H224</f>
        <v>0</v>
      </c>
      <c r="Q224" s="224">
        <v>0.1837</v>
      </c>
      <c r="R224" s="224">
        <f>Q224*H224</f>
        <v>4.7762000000000002</v>
      </c>
      <c r="S224" s="224">
        <v>0</v>
      </c>
      <c r="T224" s="22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6" t="s">
        <v>204</v>
      </c>
      <c r="AT224" s="226" t="s">
        <v>199</v>
      </c>
      <c r="AU224" s="226" t="s">
        <v>81</v>
      </c>
      <c r="AY224" s="20" t="s">
        <v>196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20" t="s">
        <v>79</v>
      </c>
      <c r="BK224" s="227">
        <f>ROUND(I224*H224,2)</f>
        <v>0</v>
      </c>
      <c r="BL224" s="20" t="s">
        <v>204</v>
      </c>
      <c r="BM224" s="226" t="s">
        <v>475</v>
      </c>
    </row>
    <row r="225" s="2" customFormat="1">
      <c r="A225" s="41"/>
      <c r="B225" s="42"/>
      <c r="C225" s="43"/>
      <c r="D225" s="228" t="s">
        <v>206</v>
      </c>
      <c r="E225" s="43"/>
      <c r="F225" s="229" t="s">
        <v>460</v>
      </c>
      <c r="G225" s="43"/>
      <c r="H225" s="43"/>
      <c r="I225" s="230"/>
      <c r="J225" s="43"/>
      <c r="K225" s="43"/>
      <c r="L225" s="47"/>
      <c r="M225" s="231"/>
      <c r="N225" s="232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206</v>
      </c>
      <c r="AU225" s="20" t="s">
        <v>81</v>
      </c>
    </row>
    <row r="226" s="13" customFormat="1">
      <c r="A226" s="13"/>
      <c r="B226" s="233"/>
      <c r="C226" s="234"/>
      <c r="D226" s="235" t="s">
        <v>208</v>
      </c>
      <c r="E226" s="236" t="s">
        <v>19</v>
      </c>
      <c r="F226" s="237" t="s">
        <v>471</v>
      </c>
      <c r="G226" s="234"/>
      <c r="H226" s="236" t="s">
        <v>19</v>
      </c>
      <c r="I226" s="238"/>
      <c r="J226" s="234"/>
      <c r="K226" s="234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208</v>
      </c>
      <c r="AU226" s="243" t="s">
        <v>81</v>
      </c>
      <c r="AV226" s="13" t="s">
        <v>79</v>
      </c>
      <c r="AW226" s="13" t="s">
        <v>33</v>
      </c>
      <c r="AX226" s="13" t="s">
        <v>72</v>
      </c>
      <c r="AY226" s="243" t="s">
        <v>196</v>
      </c>
    </row>
    <row r="227" s="13" customFormat="1">
      <c r="A227" s="13"/>
      <c r="B227" s="233"/>
      <c r="C227" s="234"/>
      <c r="D227" s="235" t="s">
        <v>208</v>
      </c>
      <c r="E227" s="236" t="s">
        <v>19</v>
      </c>
      <c r="F227" s="237" t="s">
        <v>461</v>
      </c>
      <c r="G227" s="234"/>
      <c r="H227" s="236" t="s">
        <v>19</v>
      </c>
      <c r="I227" s="238"/>
      <c r="J227" s="234"/>
      <c r="K227" s="234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208</v>
      </c>
      <c r="AU227" s="243" t="s">
        <v>81</v>
      </c>
      <c r="AV227" s="13" t="s">
        <v>79</v>
      </c>
      <c r="AW227" s="13" t="s">
        <v>33</v>
      </c>
      <c r="AX227" s="13" t="s">
        <v>72</v>
      </c>
      <c r="AY227" s="243" t="s">
        <v>196</v>
      </c>
    </row>
    <row r="228" s="13" customFormat="1">
      <c r="A228" s="13"/>
      <c r="B228" s="233"/>
      <c r="C228" s="234"/>
      <c r="D228" s="235" t="s">
        <v>208</v>
      </c>
      <c r="E228" s="236" t="s">
        <v>19</v>
      </c>
      <c r="F228" s="237" t="s">
        <v>401</v>
      </c>
      <c r="G228" s="234"/>
      <c r="H228" s="236" t="s">
        <v>19</v>
      </c>
      <c r="I228" s="238"/>
      <c r="J228" s="234"/>
      <c r="K228" s="234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208</v>
      </c>
      <c r="AU228" s="243" t="s">
        <v>81</v>
      </c>
      <c r="AV228" s="13" t="s">
        <v>79</v>
      </c>
      <c r="AW228" s="13" t="s">
        <v>33</v>
      </c>
      <c r="AX228" s="13" t="s">
        <v>72</v>
      </c>
      <c r="AY228" s="243" t="s">
        <v>196</v>
      </c>
    </row>
    <row r="229" s="14" customFormat="1">
      <c r="A229" s="14"/>
      <c r="B229" s="244"/>
      <c r="C229" s="245"/>
      <c r="D229" s="235" t="s">
        <v>208</v>
      </c>
      <c r="E229" s="246" t="s">
        <v>19</v>
      </c>
      <c r="F229" s="247" t="s">
        <v>472</v>
      </c>
      <c r="G229" s="245"/>
      <c r="H229" s="248">
        <v>26</v>
      </c>
      <c r="I229" s="249"/>
      <c r="J229" s="245"/>
      <c r="K229" s="245"/>
      <c r="L229" s="250"/>
      <c r="M229" s="251"/>
      <c r="N229" s="252"/>
      <c r="O229" s="252"/>
      <c r="P229" s="252"/>
      <c r="Q229" s="252"/>
      <c r="R229" s="252"/>
      <c r="S229" s="252"/>
      <c r="T229" s="253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4" t="s">
        <v>208</v>
      </c>
      <c r="AU229" s="254" t="s">
        <v>81</v>
      </c>
      <c r="AV229" s="14" t="s">
        <v>81</v>
      </c>
      <c r="AW229" s="14" t="s">
        <v>33</v>
      </c>
      <c r="AX229" s="14" t="s">
        <v>72</v>
      </c>
      <c r="AY229" s="254" t="s">
        <v>196</v>
      </c>
    </row>
    <row r="230" s="15" customFormat="1">
      <c r="A230" s="15"/>
      <c r="B230" s="255"/>
      <c r="C230" s="256"/>
      <c r="D230" s="235" t="s">
        <v>208</v>
      </c>
      <c r="E230" s="257" t="s">
        <v>19</v>
      </c>
      <c r="F230" s="258" t="s">
        <v>219</v>
      </c>
      <c r="G230" s="256"/>
      <c r="H230" s="259">
        <v>26</v>
      </c>
      <c r="I230" s="260"/>
      <c r="J230" s="256"/>
      <c r="K230" s="256"/>
      <c r="L230" s="261"/>
      <c r="M230" s="262"/>
      <c r="N230" s="263"/>
      <c r="O230" s="263"/>
      <c r="P230" s="263"/>
      <c r="Q230" s="263"/>
      <c r="R230" s="263"/>
      <c r="S230" s="263"/>
      <c r="T230" s="264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5" t="s">
        <v>208</v>
      </c>
      <c r="AU230" s="265" t="s">
        <v>81</v>
      </c>
      <c r="AV230" s="15" t="s">
        <v>204</v>
      </c>
      <c r="AW230" s="15" t="s">
        <v>33</v>
      </c>
      <c r="AX230" s="15" t="s">
        <v>79</v>
      </c>
      <c r="AY230" s="265" t="s">
        <v>196</v>
      </c>
    </row>
    <row r="231" s="2" customFormat="1" ht="16.5" customHeight="1">
      <c r="A231" s="41"/>
      <c r="B231" s="42"/>
      <c r="C231" s="280" t="s">
        <v>7</v>
      </c>
      <c r="D231" s="280" t="s">
        <v>407</v>
      </c>
      <c r="E231" s="281" t="s">
        <v>462</v>
      </c>
      <c r="F231" s="282" t="s">
        <v>463</v>
      </c>
      <c r="G231" s="283" t="s">
        <v>202</v>
      </c>
      <c r="H231" s="284">
        <v>26.780000000000001</v>
      </c>
      <c r="I231" s="285"/>
      <c r="J231" s="286">
        <f>ROUND(I231*H231,2)</f>
        <v>0</v>
      </c>
      <c r="K231" s="282" t="s">
        <v>203</v>
      </c>
      <c r="L231" s="287"/>
      <c r="M231" s="288" t="s">
        <v>19</v>
      </c>
      <c r="N231" s="289" t="s">
        <v>43</v>
      </c>
      <c r="O231" s="87"/>
      <c r="P231" s="224">
        <f>O231*H231</f>
        <v>0</v>
      </c>
      <c r="Q231" s="224">
        <v>0.41699999999999998</v>
      </c>
      <c r="R231" s="224">
        <f>Q231*H231</f>
        <v>11.167260000000001</v>
      </c>
      <c r="S231" s="224">
        <v>0</v>
      </c>
      <c r="T231" s="225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6" t="s">
        <v>284</v>
      </c>
      <c r="AT231" s="226" t="s">
        <v>407</v>
      </c>
      <c r="AU231" s="226" t="s">
        <v>81</v>
      </c>
      <c r="AY231" s="20" t="s">
        <v>196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20" t="s">
        <v>79</v>
      </c>
      <c r="BK231" s="227">
        <f>ROUND(I231*H231,2)</f>
        <v>0</v>
      </c>
      <c r="BL231" s="20" t="s">
        <v>204</v>
      </c>
      <c r="BM231" s="226" t="s">
        <v>476</v>
      </c>
    </row>
    <row r="232" s="13" customFormat="1">
      <c r="A232" s="13"/>
      <c r="B232" s="233"/>
      <c r="C232" s="234"/>
      <c r="D232" s="235" t="s">
        <v>208</v>
      </c>
      <c r="E232" s="236" t="s">
        <v>19</v>
      </c>
      <c r="F232" s="237" t="s">
        <v>471</v>
      </c>
      <c r="G232" s="234"/>
      <c r="H232" s="236" t="s">
        <v>19</v>
      </c>
      <c r="I232" s="238"/>
      <c r="J232" s="234"/>
      <c r="K232" s="234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208</v>
      </c>
      <c r="AU232" s="243" t="s">
        <v>81</v>
      </c>
      <c r="AV232" s="13" t="s">
        <v>79</v>
      </c>
      <c r="AW232" s="13" t="s">
        <v>33</v>
      </c>
      <c r="AX232" s="13" t="s">
        <v>72</v>
      </c>
      <c r="AY232" s="243" t="s">
        <v>196</v>
      </c>
    </row>
    <row r="233" s="13" customFormat="1">
      <c r="A233" s="13"/>
      <c r="B233" s="233"/>
      <c r="C233" s="234"/>
      <c r="D233" s="235" t="s">
        <v>208</v>
      </c>
      <c r="E233" s="236" t="s">
        <v>19</v>
      </c>
      <c r="F233" s="237" t="s">
        <v>461</v>
      </c>
      <c r="G233" s="234"/>
      <c r="H233" s="236" t="s">
        <v>19</v>
      </c>
      <c r="I233" s="238"/>
      <c r="J233" s="234"/>
      <c r="K233" s="234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208</v>
      </c>
      <c r="AU233" s="243" t="s">
        <v>81</v>
      </c>
      <c r="AV233" s="13" t="s">
        <v>79</v>
      </c>
      <c r="AW233" s="13" t="s">
        <v>33</v>
      </c>
      <c r="AX233" s="13" t="s">
        <v>72</v>
      </c>
      <c r="AY233" s="243" t="s">
        <v>196</v>
      </c>
    </row>
    <row r="234" s="13" customFormat="1">
      <c r="A234" s="13"/>
      <c r="B234" s="233"/>
      <c r="C234" s="234"/>
      <c r="D234" s="235" t="s">
        <v>208</v>
      </c>
      <c r="E234" s="236" t="s">
        <v>19</v>
      </c>
      <c r="F234" s="237" t="s">
        <v>401</v>
      </c>
      <c r="G234" s="234"/>
      <c r="H234" s="236" t="s">
        <v>19</v>
      </c>
      <c r="I234" s="238"/>
      <c r="J234" s="234"/>
      <c r="K234" s="234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208</v>
      </c>
      <c r="AU234" s="243" t="s">
        <v>81</v>
      </c>
      <c r="AV234" s="13" t="s">
        <v>79</v>
      </c>
      <c r="AW234" s="13" t="s">
        <v>33</v>
      </c>
      <c r="AX234" s="13" t="s">
        <v>72</v>
      </c>
      <c r="AY234" s="243" t="s">
        <v>196</v>
      </c>
    </row>
    <row r="235" s="14" customFormat="1">
      <c r="A235" s="14"/>
      <c r="B235" s="244"/>
      <c r="C235" s="245"/>
      <c r="D235" s="235" t="s">
        <v>208</v>
      </c>
      <c r="E235" s="246" t="s">
        <v>19</v>
      </c>
      <c r="F235" s="247" t="s">
        <v>472</v>
      </c>
      <c r="G235" s="245"/>
      <c r="H235" s="248">
        <v>26</v>
      </c>
      <c r="I235" s="249"/>
      <c r="J235" s="245"/>
      <c r="K235" s="245"/>
      <c r="L235" s="250"/>
      <c r="M235" s="251"/>
      <c r="N235" s="252"/>
      <c r="O235" s="252"/>
      <c r="P235" s="252"/>
      <c r="Q235" s="252"/>
      <c r="R235" s="252"/>
      <c r="S235" s="252"/>
      <c r="T235" s="253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4" t="s">
        <v>208</v>
      </c>
      <c r="AU235" s="254" t="s">
        <v>81</v>
      </c>
      <c r="AV235" s="14" t="s">
        <v>81</v>
      </c>
      <c r="AW235" s="14" t="s">
        <v>33</v>
      </c>
      <c r="AX235" s="14" t="s">
        <v>72</v>
      </c>
      <c r="AY235" s="254" t="s">
        <v>196</v>
      </c>
    </row>
    <row r="236" s="15" customFormat="1">
      <c r="A236" s="15"/>
      <c r="B236" s="255"/>
      <c r="C236" s="256"/>
      <c r="D236" s="235" t="s">
        <v>208</v>
      </c>
      <c r="E236" s="257" t="s">
        <v>19</v>
      </c>
      <c r="F236" s="258" t="s">
        <v>219</v>
      </c>
      <c r="G236" s="256"/>
      <c r="H236" s="259">
        <v>26</v>
      </c>
      <c r="I236" s="260"/>
      <c r="J236" s="256"/>
      <c r="K236" s="256"/>
      <c r="L236" s="261"/>
      <c r="M236" s="262"/>
      <c r="N236" s="263"/>
      <c r="O236" s="263"/>
      <c r="P236" s="263"/>
      <c r="Q236" s="263"/>
      <c r="R236" s="263"/>
      <c r="S236" s="263"/>
      <c r="T236" s="264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T236" s="265" t="s">
        <v>208</v>
      </c>
      <c r="AU236" s="265" t="s">
        <v>81</v>
      </c>
      <c r="AV236" s="15" t="s">
        <v>204</v>
      </c>
      <c r="AW236" s="15" t="s">
        <v>33</v>
      </c>
      <c r="AX236" s="15" t="s">
        <v>79</v>
      </c>
      <c r="AY236" s="265" t="s">
        <v>196</v>
      </c>
    </row>
    <row r="237" s="14" customFormat="1">
      <c r="A237" s="14"/>
      <c r="B237" s="244"/>
      <c r="C237" s="245"/>
      <c r="D237" s="235" t="s">
        <v>208</v>
      </c>
      <c r="E237" s="245"/>
      <c r="F237" s="247" t="s">
        <v>477</v>
      </c>
      <c r="G237" s="245"/>
      <c r="H237" s="248">
        <v>26.780000000000001</v>
      </c>
      <c r="I237" s="249"/>
      <c r="J237" s="245"/>
      <c r="K237" s="245"/>
      <c r="L237" s="250"/>
      <c r="M237" s="251"/>
      <c r="N237" s="252"/>
      <c r="O237" s="252"/>
      <c r="P237" s="252"/>
      <c r="Q237" s="252"/>
      <c r="R237" s="252"/>
      <c r="S237" s="252"/>
      <c r="T237" s="253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4" t="s">
        <v>208</v>
      </c>
      <c r="AU237" s="254" t="s">
        <v>81</v>
      </c>
      <c r="AV237" s="14" t="s">
        <v>81</v>
      </c>
      <c r="AW237" s="14" t="s">
        <v>4</v>
      </c>
      <c r="AX237" s="14" t="s">
        <v>79</v>
      </c>
      <c r="AY237" s="254" t="s">
        <v>196</v>
      </c>
    </row>
    <row r="238" s="2" customFormat="1" ht="24.15" customHeight="1">
      <c r="A238" s="41"/>
      <c r="B238" s="42"/>
      <c r="C238" s="215" t="s">
        <v>478</v>
      </c>
      <c r="D238" s="215" t="s">
        <v>199</v>
      </c>
      <c r="E238" s="216" t="s">
        <v>412</v>
      </c>
      <c r="F238" s="217" t="s">
        <v>413</v>
      </c>
      <c r="G238" s="218" t="s">
        <v>317</v>
      </c>
      <c r="H238" s="219">
        <v>47.496000000000002</v>
      </c>
      <c r="I238" s="220"/>
      <c r="J238" s="221">
        <f>ROUND(I238*H238,2)</f>
        <v>0</v>
      </c>
      <c r="K238" s="217" t="s">
        <v>203</v>
      </c>
      <c r="L238" s="47"/>
      <c r="M238" s="222" t="s">
        <v>19</v>
      </c>
      <c r="N238" s="223" t="s">
        <v>43</v>
      </c>
      <c r="O238" s="87"/>
      <c r="P238" s="224">
        <f>O238*H238</f>
        <v>0</v>
      </c>
      <c r="Q238" s="224">
        <v>0</v>
      </c>
      <c r="R238" s="224">
        <f>Q238*H238</f>
        <v>0</v>
      </c>
      <c r="S238" s="224">
        <v>0</v>
      </c>
      <c r="T238" s="225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6" t="s">
        <v>204</v>
      </c>
      <c r="AT238" s="226" t="s">
        <v>199</v>
      </c>
      <c r="AU238" s="226" t="s">
        <v>81</v>
      </c>
      <c r="AY238" s="20" t="s">
        <v>196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20" t="s">
        <v>79</v>
      </c>
      <c r="BK238" s="227">
        <f>ROUND(I238*H238,2)</f>
        <v>0</v>
      </c>
      <c r="BL238" s="20" t="s">
        <v>204</v>
      </c>
      <c r="BM238" s="226" t="s">
        <v>479</v>
      </c>
    </row>
    <row r="239" s="2" customFormat="1">
      <c r="A239" s="41"/>
      <c r="B239" s="42"/>
      <c r="C239" s="43"/>
      <c r="D239" s="228" t="s">
        <v>206</v>
      </c>
      <c r="E239" s="43"/>
      <c r="F239" s="229" t="s">
        <v>415</v>
      </c>
      <c r="G239" s="43"/>
      <c r="H239" s="43"/>
      <c r="I239" s="230"/>
      <c r="J239" s="43"/>
      <c r="K239" s="43"/>
      <c r="L239" s="47"/>
      <c r="M239" s="231"/>
      <c r="N239" s="232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206</v>
      </c>
      <c r="AU239" s="20" t="s">
        <v>81</v>
      </c>
    </row>
    <row r="240" s="14" customFormat="1">
      <c r="A240" s="14"/>
      <c r="B240" s="244"/>
      <c r="C240" s="245"/>
      <c r="D240" s="235" t="s">
        <v>208</v>
      </c>
      <c r="E240" s="246" t="s">
        <v>19</v>
      </c>
      <c r="F240" s="247" t="s">
        <v>480</v>
      </c>
      <c r="G240" s="245"/>
      <c r="H240" s="248">
        <v>47.496000000000002</v>
      </c>
      <c r="I240" s="249"/>
      <c r="J240" s="245"/>
      <c r="K240" s="245"/>
      <c r="L240" s="250"/>
      <c r="M240" s="251"/>
      <c r="N240" s="252"/>
      <c r="O240" s="252"/>
      <c r="P240" s="252"/>
      <c r="Q240" s="252"/>
      <c r="R240" s="252"/>
      <c r="S240" s="252"/>
      <c r="T240" s="253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4" t="s">
        <v>208</v>
      </c>
      <c r="AU240" s="254" t="s">
        <v>81</v>
      </c>
      <c r="AV240" s="14" t="s">
        <v>81</v>
      </c>
      <c r="AW240" s="14" t="s">
        <v>33</v>
      </c>
      <c r="AX240" s="14" t="s">
        <v>72</v>
      </c>
      <c r="AY240" s="254" t="s">
        <v>196</v>
      </c>
    </row>
    <row r="241" s="15" customFormat="1">
      <c r="A241" s="15"/>
      <c r="B241" s="255"/>
      <c r="C241" s="256"/>
      <c r="D241" s="235" t="s">
        <v>208</v>
      </c>
      <c r="E241" s="257" t="s">
        <v>19</v>
      </c>
      <c r="F241" s="258" t="s">
        <v>219</v>
      </c>
      <c r="G241" s="256"/>
      <c r="H241" s="259">
        <v>47.496000000000002</v>
      </c>
      <c r="I241" s="260"/>
      <c r="J241" s="256"/>
      <c r="K241" s="256"/>
      <c r="L241" s="261"/>
      <c r="M241" s="262"/>
      <c r="N241" s="263"/>
      <c r="O241" s="263"/>
      <c r="P241" s="263"/>
      <c r="Q241" s="263"/>
      <c r="R241" s="263"/>
      <c r="S241" s="263"/>
      <c r="T241" s="264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65" t="s">
        <v>208</v>
      </c>
      <c r="AU241" s="265" t="s">
        <v>81</v>
      </c>
      <c r="AV241" s="15" t="s">
        <v>204</v>
      </c>
      <c r="AW241" s="15" t="s">
        <v>33</v>
      </c>
      <c r="AX241" s="15" t="s">
        <v>79</v>
      </c>
      <c r="AY241" s="265" t="s">
        <v>196</v>
      </c>
    </row>
    <row r="242" s="12" customFormat="1" ht="22.8" customHeight="1">
      <c r="A242" s="12"/>
      <c r="B242" s="199"/>
      <c r="C242" s="200"/>
      <c r="D242" s="201" t="s">
        <v>71</v>
      </c>
      <c r="E242" s="213" t="s">
        <v>481</v>
      </c>
      <c r="F242" s="213" t="s">
        <v>482</v>
      </c>
      <c r="G242" s="200"/>
      <c r="H242" s="200"/>
      <c r="I242" s="203"/>
      <c r="J242" s="214">
        <f>BK242</f>
        <v>0</v>
      </c>
      <c r="K242" s="200"/>
      <c r="L242" s="205"/>
      <c r="M242" s="206"/>
      <c r="N242" s="207"/>
      <c r="O242" s="207"/>
      <c r="P242" s="208">
        <f>SUM(P243:P298)</f>
        <v>0</v>
      </c>
      <c r="Q242" s="207"/>
      <c r="R242" s="208">
        <f>SUM(R243:R298)</f>
        <v>159.612315</v>
      </c>
      <c r="S242" s="207"/>
      <c r="T242" s="209">
        <f>SUM(T243:T298)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0" t="s">
        <v>79</v>
      </c>
      <c r="AT242" s="211" t="s">
        <v>71</v>
      </c>
      <c r="AU242" s="211" t="s">
        <v>79</v>
      </c>
      <c r="AY242" s="210" t="s">
        <v>196</v>
      </c>
      <c r="BK242" s="212">
        <f>SUM(BK243:BK298)</f>
        <v>0</v>
      </c>
    </row>
    <row r="243" s="2" customFormat="1" ht="24.15" customHeight="1">
      <c r="A243" s="41"/>
      <c r="B243" s="42"/>
      <c r="C243" s="215" t="s">
        <v>483</v>
      </c>
      <c r="D243" s="215" t="s">
        <v>199</v>
      </c>
      <c r="E243" s="216" t="s">
        <v>389</v>
      </c>
      <c r="F243" s="217" t="s">
        <v>390</v>
      </c>
      <c r="G243" s="218" t="s">
        <v>202</v>
      </c>
      <c r="H243" s="219">
        <v>160.65000000000001</v>
      </c>
      <c r="I243" s="220"/>
      <c r="J243" s="221">
        <f>ROUND(I243*H243,2)</f>
        <v>0</v>
      </c>
      <c r="K243" s="217" t="s">
        <v>203</v>
      </c>
      <c r="L243" s="47"/>
      <c r="M243" s="222" t="s">
        <v>19</v>
      </c>
      <c r="N243" s="223" t="s">
        <v>43</v>
      </c>
      <c r="O243" s="87"/>
      <c r="P243" s="224">
        <f>O243*H243</f>
        <v>0</v>
      </c>
      <c r="Q243" s="224">
        <v>0</v>
      </c>
      <c r="R243" s="224">
        <f>Q243*H243</f>
        <v>0</v>
      </c>
      <c r="S243" s="224">
        <v>0</v>
      </c>
      <c r="T243" s="225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6" t="s">
        <v>204</v>
      </c>
      <c r="AT243" s="226" t="s">
        <v>199</v>
      </c>
      <c r="AU243" s="226" t="s">
        <v>81</v>
      </c>
      <c r="AY243" s="20" t="s">
        <v>196</v>
      </c>
      <c r="BE243" s="227">
        <f>IF(N243="základní",J243,0)</f>
        <v>0</v>
      </c>
      <c r="BF243" s="227">
        <f>IF(N243="snížená",J243,0)</f>
        <v>0</v>
      </c>
      <c r="BG243" s="227">
        <f>IF(N243="zákl. přenesená",J243,0)</f>
        <v>0</v>
      </c>
      <c r="BH243" s="227">
        <f>IF(N243="sníž. přenesená",J243,0)</f>
        <v>0</v>
      </c>
      <c r="BI243" s="227">
        <f>IF(N243="nulová",J243,0)</f>
        <v>0</v>
      </c>
      <c r="BJ243" s="20" t="s">
        <v>79</v>
      </c>
      <c r="BK243" s="227">
        <f>ROUND(I243*H243,2)</f>
        <v>0</v>
      </c>
      <c r="BL243" s="20" t="s">
        <v>204</v>
      </c>
      <c r="BM243" s="226" t="s">
        <v>484</v>
      </c>
    </row>
    <row r="244" s="2" customFormat="1">
      <c r="A244" s="41"/>
      <c r="B244" s="42"/>
      <c r="C244" s="43"/>
      <c r="D244" s="228" t="s">
        <v>206</v>
      </c>
      <c r="E244" s="43"/>
      <c r="F244" s="229" t="s">
        <v>392</v>
      </c>
      <c r="G244" s="43"/>
      <c r="H244" s="43"/>
      <c r="I244" s="230"/>
      <c r="J244" s="43"/>
      <c r="K244" s="43"/>
      <c r="L244" s="47"/>
      <c r="M244" s="231"/>
      <c r="N244" s="232"/>
      <c r="O244" s="87"/>
      <c r="P244" s="87"/>
      <c r="Q244" s="87"/>
      <c r="R244" s="87"/>
      <c r="S244" s="87"/>
      <c r="T244" s="88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T244" s="20" t="s">
        <v>206</v>
      </c>
      <c r="AU244" s="20" t="s">
        <v>81</v>
      </c>
    </row>
    <row r="245" s="13" customFormat="1">
      <c r="A245" s="13"/>
      <c r="B245" s="233"/>
      <c r="C245" s="234"/>
      <c r="D245" s="235" t="s">
        <v>208</v>
      </c>
      <c r="E245" s="236" t="s">
        <v>19</v>
      </c>
      <c r="F245" s="237" t="s">
        <v>485</v>
      </c>
      <c r="G245" s="234"/>
      <c r="H245" s="236" t="s">
        <v>19</v>
      </c>
      <c r="I245" s="238"/>
      <c r="J245" s="234"/>
      <c r="K245" s="234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208</v>
      </c>
      <c r="AU245" s="243" t="s">
        <v>81</v>
      </c>
      <c r="AV245" s="13" t="s">
        <v>79</v>
      </c>
      <c r="AW245" s="13" t="s">
        <v>33</v>
      </c>
      <c r="AX245" s="13" t="s">
        <v>72</v>
      </c>
      <c r="AY245" s="243" t="s">
        <v>196</v>
      </c>
    </row>
    <row r="246" s="13" customFormat="1">
      <c r="A246" s="13"/>
      <c r="B246" s="233"/>
      <c r="C246" s="234"/>
      <c r="D246" s="235" t="s">
        <v>208</v>
      </c>
      <c r="E246" s="236" t="s">
        <v>19</v>
      </c>
      <c r="F246" s="237" t="s">
        <v>486</v>
      </c>
      <c r="G246" s="234"/>
      <c r="H246" s="236" t="s">
        <v>19</v>
      </c>
      <c r="I246" s="238"/>
      <c r="J246" s="234"/>
      <c r="K246" s="234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208</v>
      </c>
      <c r="AU246" s="243" t="s">
        <v>81</v>
      </c>
      <c r="AV246" s="13" t="s">
        <v>79</v>
      </c>
      <c r="AW246" s="13" t="s">
        <v>33</v>
      </c>
      <c r="AX246" s="13" t="s">
        <v>72</v>
      </c>
      <c r="AY246" s="243" t="s">
        <v>196</v>
      </c>
    </row>
    <row r="247" s="13" customFormat="1">
      <c r="A247" s="13"/>
      <c r="B247" s="233"/>
      <c r="C247" s="234"/>
      <c r="D247" s="235" t="s">
        <v>208</v>
      </c>
      <c r="E247" s="236" t="s">
        <v>19</v>
      </c>
      <c r="F247" s="237" t="s">
        <v>487</v>
      </c>
      <c r="G247" s="234"/>
      <c r="H247" s="236" t="s">
        <v>19</v>
      </c>
      <c r="I247" s="238"/>
      <c r="J247" s="234"/>
      <c r="K247" s="234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208</v>
      </c>
      <c r="AU247" s="243" t="s">
        <v>81</v>
      </c>
      <c r="AV247" s="13" t="s">
        <v>79</v>
      </c>
      <c r="AW247" s="13" t="s">
        <v>33</v>
      </c>
      <c r="AX247" s="13" t="s">
        <v>72</v>
      </c>
      <c r="AY247" s="243" t="s">
        <v>196</v>
      </c>
    </row>
    <row r="248" s="14" customFormat="1">
      <c r="A248" s="14"/>
      <c r="B248" s="244"/>
      <c r="C248" s="245"/>
      <c r="D248" s="235" t="s">
        <v>208</v>
      </c>
      <c r="E248" s="246" t="s">
        <v>19</v>
      </c>
      <c r="F248" s="247" t="s">
        <v>72</v>
      </c>
      <c r="G248" s="245"/>
      <c r="H248" s="248">
        <v>0</v>
      </c>
      <c r="I248" s="249"/>
      <c r="J248" s="245"/>
      <c r="K248" s="245"/>
      <c r="L248" s="250"/>
      <c r="M248" s="251"/>
      <c r="N248" s="252"/>
      <c r="O248" s="252"/>
      <c r="P248" s="252"/>
      <c r="Q248" s="252"/>
      <c r="R248" s="252"/>
      <c r="S248" s="252"/>
      <c r="T248" s="253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4" t="s">
        <v>208</v>
      </c>
      <c r="AU248" s="254" t="s">
        <v>81</v>
      </c>
      <c r="AV248" s="14" t="s">
        <v>81</v>
      </c>
      <c r="AW248" s="14" t="s">
        <v>33</v>
      </c>
      <c r="AX248" s="14" t="s">
        <v>72</v>
      </c>
      <c r="AY248" s="254" t="s">
        <v>196</v>
      </c>
    </row>
    <row r="249" s="13" customFormat="1">
      <c r="A249" s="13"/>
      <c r="B249" s="233"/>
      <c r="C249" s="234"/>
      <c r="D249" s="235" t="s">
        <v>208</v>
      </c>
      <c r="E249" s="236" t="s">
        <v>19</v>
      </c>
      <c r="F249" s="237" t="s">
        <v>485</v>
      </c>
      <c r="G249" s="234"/>
      <c r="H249" s="236" t="s">
        <v>19</v>
      </c>
      <c r="I249" s="238"/>
      <c r="J249" s="234"/>
      <c r="K249" s="234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208</v>
      </c>
      <c r="AU249" s="243" t="s">
        <v>81</v>
      </c>
      <c r="AV249" s="13" t="s">
        <v>79</v>
      </c>
      <c r="AW249" s="13" t="s">
        <v>33</v>
      </c>
      <c r="AX249" s="13" t="s">
        <v>72</v>
      </c>
      <c r="AY249" s="243" t="s">
        <v>196</v>
      </c>
    </row>
    <row r="250" s="13" customFormat="1">
      <c r="A250" s="13"/>
      <c r="B250" s="233"/>
      <c r="C250" s="234"/>
      <c r="D250" s="235" t="s">
        <v>208</v>
      </c>
      <c r="E250" s="236" t="s">
        <v>19</v>
      </c>
      <c r="F250" s="237" t="s">
        <v>486</v>
      </c>
      <c r="G250" s="234"/>
      <c r="H250" s="236" t="s">
        <v>19</v>
      </c>
      <c r="I250" s="238"/>
      <c r="J250" s="234"/>
      <c r="K250" s="234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208</v>
      </c>
      <c r="AU250" s="243" t="s">
        <v>81</v>
      </c>
      <c r="AV250" s="13" t="s">
        <v>79</v>
      </c>
      <c r="AW250" s="13" t="s">
        <v>33</v>
      </c>
      <c r="AX250" s="13" t="s">
        <v>72</v>
      </c>
      <c r="AY250" s="243" t="s">
        <v>196</v>
      </c>
    </row>
    <row r="251" s="13" customFormat="1">
      <c r="A251" s="13"/>
      <c r="B251" s="233"/>
      <c r="C251" s="234"/>
      <c r="D251" s="235" t="s">
        <v>208</v>
      </c>
      <c r="E251" s="236" t="s">
        <v>19</v>
      </c>
      <c r="F251" s="237" t="s">
        <v>394</v>
      </c>
      <c r="G251" s="234"/>
      <c r="H251" s="236" t="s">
        <v>19</v>
      </c>
      <c r="I251" s="238"/>
      <c r="J251" s="234"/>
      <c r="K251" s="234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208</v>
      </c>
      <c r="AU251" s="243" t="s">
        <v>81</v>
      </c>
      <c r="AV251" s="13" t="s">
        <v>79</v>
      </c>
      <c r="AW251" s="13" t="s">
        <v>33</v>
      </c>
      <c r="AX251" s="13" t="s">
        <v>72</v>
      </c>
      <c r="AY251" s="243" t="s">
        <v>196</v>
      </c>
    </row>
    <row r="252" s="14" customFormat="1">
      <c r="A252" s="14"/>
      <c r="B252" s="244"/>
      <c r="C252" s="245"/>
      <c r="D252" s="235" t="s">
        <v>208</v>
      </c>
      <c r="E252" s="246" t="s">
        <v>19</v>
      </c>
      <c r="F252" s="247" t="s">
        <v>488</v>
      </c>
      <c r="G252" s="245"/>
      <c r="H252" s="248">
        <v>131.94999999999999</v>
      </c>
      <c r="I252" s="249"/>
      <c r="J252" s="245"/>
      <c r="K252" s="245"/>
      <c r="L252" s="250"/>
      <c r="M252" s="251"/>
      <c r="N252" s="252"/>
      <c r="O252" s="252"/>
      <c r="P252" s="252"/>
      <c r="Q252" s="252"/>
      <c r="R252" s="252"/>
      <c r="S252" s="252"/>
      <c r="T252" s="253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4" t="s">
        <v>208</v>
      </c>
      <c r="AU252" s="254" t="s">
        <v>81</v>
      </c>
      <c r="AV252" s="14" t="s">
        <v>81</v>
      </c>
      <c r="AW252" s="14" t="s">
        <v>33</v>
      </c>
      <c r="AX252" s="14" t="s">
        <v>72</v>
      </c>
      <c r="AY252" s="254" t="s">
        <v>196</v>
      </c>
    </row>
    <row r="253" s="13" customFormat="1">
      <c r="A253" s="13"/>
      <c r="B253" s="233"/>
      <c r="C253" s="234"/>
      <c r="D253" s="235" t="s">
        <v>208</v>
      </c>
      <c r="E253" s="236" t="s">
        <v>19</v>
      </c>
      <c r="F253" s="237" t="s">
        <v>489</v>
      </c>
      <c r="G253" s="234"/>
      <c r="H253" s="236" t="s">
        <v>19</v>
      </c>
      <c r="I253" s="238"/>
      <c r="J253" s="234"/>
      <c r="K253" s="234"/>
      <c r="L253" s="239"/>
      <c r="M253" s="240"/>
      <c r="N253" s="241"/>
      <c r="O253" s="241"/>
      <c r="P253" s="241"/>
      <c r="Q253" s="241"/>
      <c r="R253" s="241"/>
      <c r="S253" s="241"/>
      <c r="T253" s="24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3" t="s">
        <v>208</v>
      </c>
      <c r="AU253" s="243" t="s">
        <v>81</v>
      </c>
      <c r="AV253" s="13" t="s">
        <v>79</v>
      </c>
      <c r="AW253" s="13" t="s">
        <v>33</v>
      </c>
      <c r="AX253" s="13" t="s">
        <v>72</v>
      </c>
      <c r="AY253" s="243" t="s">
        <v>196</v>
      </c>
    </row>
    <row r="254" s="14" customFormat="1">
      <c r="A254" s="14"/>
      <c r="B254" s="244"/>
      <c r="C254" s="245"/>
      <c r="D254" s="235" t="s">
        <v>208</v>
      </c>
      <c r="E254" s="246" t="s">
        <v>19</v>
      </c>
      <c r="F254" s="247" t="s">
        <v>490</v>
      </c>
      <c r="G254" s="245"/>
      <c r="H254" s="248">
        <v>28.699999999999999</v>
      </c>
      <c r="I254" s="249"/>
      <c r="J254" s="245"/>
      <c r="K254" s="245"/>
      <c r="L254" s="250"/>
      <c r="M254" s="251"/>
      <c r="N254" s="252"/>
      <c r="O254" s="252"/>
      <c r="P254" s="252"/>
      <c r="Q254" s="252"/>
      <c r="R254" s="252"/>
      <c r="S254" s="252"/>
      <c r="T254" s="253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4" t="s">
        <v>208</v>
      </c>
      <c r="AU254" s="254" t="s">
        <v>81</v>
      </c>
      <c r="AV254" s="14" t="s">
        <v>81</v>
      </c>
      <c r="AW254" s="14" t="s">
        <v>33</v>
      </c>
      <c r="AX254" s="14" t="s">
        <v>72</v>
      </c>
      <c r="AY254" s="254" t="s">
        <v>196</v>
      </c>
    </row>
    <row r="255" s="15" customFormat="1">
      <c r="A255" s="15"/>
      <c r="B255" s="255"/>
      <c r="C255" s="256"/>
      <c r="D255" s="235" t="s">
        <v>208</v>
      </c>
      <c r="E255" s="257" t="s">
        <v>19</v>
      </c>
      <c r="F255" s="258" t="s">
        <v>219</v>
      </c>
      <c r="G255" s="256"/>
      <c r="H255" s="259">
        <v>160.64999999999998</v>
      </c>
      <c r="I255" s="260"/>
      <c r="J255" s="256"/>
      <c r="K255" s="256"/>
      <c r="L255" s="261"/>
      <c r="M255" s="262"/>
      <c r="N255" s="263"/>
      <c r="O255" s="263"/>
      <c r="P255" s="263"/>
      <c r="Q255" s="263"/>
      <c r="R255" s="263"/>
      <c r="S255" s="263"/>
      <c r="T255" s="264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T255" s="265" t="s">
        <v>208</v>
      </c>
      <c r="AU255" s="265" t="s">
        <v>81</v>
      </c>
      <c r="AV255" s="15" t="s">
        <v>204</v>
      </c>
      <c r="AW255" s="15" t="s">
        <v>33</v>
      </c>
      <c r="AX255" s="15" t="s">
        <v>79</v>
      </c>
      <c r="AY255" s="265" t="s">
        <v>196</v>
      </c>
    </row>
    <row r="256" s="2" customFormat="1" ht="21.75" customHeight="1">
      <c r="A256" s="41"/>
      <c r="B256" s="42"/>
      <c r="C256" s="215" t="s">
        <v>491</v>
      </c>
      <c r="D256" s="215" t="s">
        <v>199</v>
      </c>
      <c r="E256" s="216" t="s">
        <v>447</v>
      </c>
      <c r="F256" s="217" t="s">
        <v>448</v>
      </c>
      <c r="G256" s="218" t="s">
        <v>202</v>
      </c>
      <c r="H256" s="219">
        <v>160.65000000000001</v>
      </c>
      <c r="I256" s="220"/>
      <c r="J256" s="221">
        <f>ROUND(I256*H256,2)</f>
        <v>0</v>
      </c>
      <c r="K256" s="217" t="s">
        <v>203</v>
      </c>
      <c r="L256" s="47"/>
      <c r="M256" s="222" t="s">
        <v>19</v>
      </c>
      <c r="N256" s="223" t="s">
        <v>43</v>
      </c>
      <c r="O256" s="87"/>
      <c r="P256" s="224">
        <f>O256*H256</f>
        <v>0</v>
      </c>
      <c r="Q256" s="224">
        <v>0.57499999999999996</v>
      </c>
      <c r="R256" s="224">
        <f>Q256*H256</f>
        <v>92.373750000000001</v>
      </c>
      <c r="S256" s="224">
        <v>0</v>
      </c>
      <c r="T256" s="225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6" t="s">
        <v>204</v>
      </c>
      <c r="AT256" s="226" t="s">
        <v>199</v>
      </c>
      <c r="AU256" s="226" t="s">
        <v>81</v>
      </c>
      <c r="AY256" s="20" t="s">
        <v>196</v>
      </c>
      <c r="BE256" s="227">
        <f>IF(N256="základní",J256,0)</f>
        <v>0</v>
      </c>
      <c r="BF256" s="227">
        <f>IF(N256="snížená",J256,0)</f>
        <v>0</v>
      </c>
      <c r="BG256" s="227">
        <f>IF(N256="zákl. přenesená",J256,0)</f>
        <v>0</v>
      </c>
      <c r="BH256" s="227">
        <f>IF(N256="sníž. přenesená",J256,0)</f>
        <v>0</v>
      </c>
      <c r="BI256" s="227">
        <f>IF(N256="nulová",J256,0)</f>
        <v>0</v>
      </c>
      <c r="BJ256" s="20" t="s">
        <v>79</v>
      </c>
      <c r="BK256" s="227">
        <f>ROUND(I256*H256,2)</f>
        <v>0</v>
      </c>
      <c r="BL256" s="20" t="s">
        <v>204</v>
      </c>
      <c r="BM256" s="226" t="s">
        <v>492</v>
      </c>
    </row>
    <row r="257" s="2" customFormat="1">
      <c r="A257" s="41"/>
      <c r="B257" s="42"/>
      <c r="C257" s="43"/>
      <c r="D257" s="228" t="s">
        <v>206</v>
      </c>
      <c r="E257" s="43"/>
      <c r="F257" s="229" t="s">
        <v>450</v>
      </c>
      <c r="G257" s="43"/>
      <c r="H257" s="43"/>
      <c r="I257" s="230"/>
      <c r="J257" s="43"/>
      <c r="K257" s="43"/>
      <c r="L257" s="47"/>
      <c r="M257" s="231"/>
      <c r="N257" s="232"/>
      <c r="O257" s="87"/>
      <c r="P257" s="87"/>
      <c r="Q257" s="87"/>
      <c r="R257" s="87"/>
      <c r="S257" s="87"/>
      <c r="T257" s="88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T257" s="20" t="s">
        <v>206</v>
      </c>
      <c r="AU257" s="20" t="s">
        <v>81</v>
      </c>
    </row>
    <row r="258" s="13" customFormat="1">
      <c r="A258" s="13"/>
      <c r="B258" s="233"/>
      <c r="C258" s="234"/>
      <c r="D258" s="235" t="s">
        <v>208</v>
      </c>
      <c r="E258" s="236" t="s">
        <v>19</v>
      </c>
      <c r="F258" s="237" t="s">
        <v>485</v>
      </c>
      <c r="G258" s="234"/>
      <c r="H258" s="236" t="s">
        <v>19</v>
      </c>
      <c r="I258" s="238"/>
      <c r="J258" s="234"/>
      <c r="K258" s="234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208</v>
      </c>
      <c r="AU258" s="243" t="s">
        <v>81</v>
      </c>
      <c r="AV258" s="13" t="s">
        <v>79</v>
      </c>
      <c r="AW258" s="13" t="s">
        <v>33</v>
      </c>
      <c r="AX258" s="13" t="s">
        <v>72</v>
      </c>
      <c r="AY258" s="243" t="s">
        <v>196</v>
      </c>
    </row>
    <row r="259" s="13" customFormat="1">
      <c r="A259" s="13"/>
      <c r="B259" s="233"/>
      <c r="C259" s="234"/>
      <c r="D259" s="235" t="s">
        <v>208</v>
      </c>
      <c r="E259" s="236" t="s">
        <v>19</v>
      </c>
      <c r="F259" s="237" t="s">
        <v>486</v>
      </c>
      <c r="G259" s="234"/>
      <c r="H259" s="236" t="s">
        <v>19</v>
      </c>
      <c r="I259" s="238"/>
      <c r="J259" s="234"/>
      <c r="K259" s="234"/>
      <c r="L259" s="239"/>
      <c r="M259" s="240"/>
      <c r="N259" s="241"/>
      <c r="O259" s="241"/>
      <c r="P259" s="241"/>
      <c r="Q259" s="241"/>
      <c r="R259" s="241"/>
      <c r="S259" s="241"/>
      <c r="T259" s="24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3" t="s">
        <v>208</v>
      </c>
      <c r="AU259" s="243" t="s">
        <v>81</v>
      </c>
      <c r="AV259" s="13" t="s">
        <v>79</v>
      </c>
      <c r="AW259" s="13" t="s">
        <v>33</v>
      </c>
      <c r="AX259" s="13" t="s">
        <v>72</v>
      </c>
      <c r="AY259" s="243" t="s">
        <v>196</v>
      </c>
    </row>
    <row r="260" s="13" customFormat="1">
      <c r="A260" s="13"/>
      <c r="B260" s="233"/>
      <c r="C260" s="234"/>
      <c r="D260" s="235" t="s">
        <v>208</v>
      </c>
      <c r="E260" s="236" t="s">
        <v>19</v>
      </c>
      <c r="F260" s="237" t="s">
        <v>487</v>
      </c>
      <c r="G260" s="234"/>
      <c r="H260" s="236" t="s">
        <v>19</v>
      </c>
      <c r="I260" s="238"/>
      <c r="J260" s="234"/>
      <c r="K260" s="234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208</v>
      </c>
      <c r="AU260" s="243" t="s">
        <v>81</v>
      </c>
      <c r="AV260" s="13" t="s">
        <v>79</v>
      </c>
      <c r="AW260" s="13" t="s">
        <v>33</v>
      </c>
      <c r="AX260" s="13" t="s">
        <v>72</v>
      </c>
      <c r="AY260" s="243" t="s">
        <v>196</v>
      </c>
    </row>
    <row r="261" s="14" customFormat="1">
      <c r="A261" s="14"/>
      <c r="B261" s="244"/>
      <c r="C261" s="245"/>
      <c r="D261" s="235" t="s">
        <v>208</v>
      </c>
      <c r="E261" s="246" t="s">
        <v>19</v>
      </c>
      <c r="F261" s="247" t="s">
        <v>72</v>
      </c>
      <c r="G261" s="245"/>
      <c r="H261" s="248">
        <v>0</v>
      </c>
      <c r="I261" s="249"/>
      <c r="J261" s="245"/>
      <c r="K261" s="245"/>
      <c r="L261" s="250"/>
      <c r="M261" s="251"/>
      <c r="N261" s="252"/>
      <c r="O261" s="252"/>
      <c r="P261" s="252"/>
      <c r="Q261" s="252"/>
      <c r="R261" s="252"/>
      <c r="S261" s="252"/>
      <c r="T261" s="253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4" t="s">
        <v>208</v>
      </c>
      <c r="AU261" s="254" t="s">
        <v>81</v>
      </c>
      <c r="AV261" s="14" t="s">
        <v>81</v>
      </c>
      <c r="AW261" s="14" t="s">
        <v>33</v>
      </c>
      <c r="AX261" s="14" t="s">
        <v>72</v>
      </c>
      <c r="AY261" s="254" t="s">
        <v>196</v>
      </c>
    </row>
    <row r="262" s="13" customFormat="1">
      <c r="A262" s="13"/>
      <c r="B262" s="233"/>
      <c r="C262" s="234"/>
      <c r="D262" s="235" t="s">
        <v>208</v>
      </c>
      <c r="E262" s="236" t="s">
        <v>19</v>
      </c>
      <c r="F262" s="237" t="s">
        <v>485</v>
      </c>
      <c r="G262" s="234"/>
      <c r="H262" s="236" t="s">
        <v>19</v>
      </c>
      <c r="I262" s="238"/>
      <c r="J262" s="234"/>
      <c r="K262" s="234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208</v>
      </c>
      <c r="AU262" s="243" t="s">
        <v>81</v>
      </c>
      <c r="AV262" s="13" t="s">
        <v>79</v>
      </c>
      <c r="AW262" s="13" t="s">
        <v>33</v>
      </c>
      <c r="AX262" s="13" t="s">
        <v>72</v>
      </c>
      <c r="AY262" s="243" t="s">
        <v>196</v>
      </c>
    </row>
    <row r="263" s="13" customFormat="1">
      <c r="A263" s="13"/>
      <c r="B263" s="233"/>
      <c r="C263" s="234"/>
      <c r="D263" s="235" t="s">
        <v>208</v>
      </c>
      <c r="E263" s="236" t="s">
        <v>19</v>
      </c>
      <c r="F263" s="237" t="s">
        <v>486</v>
      </c>
      <c r="G263" s="234"/>
      <c r="H263" s="236" t="s">
        <v>19</v>
      </c>
      <c r="I263" s="238"/>
      <c r="J263" s="234"/>
      <c r="K263" s="234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208</v>
      </c>
      <c r="AU263" s="243" t="s">
        <v>81</v>
      </c>
      <c r="AV263" s="13" t="s">
        <v>79</v>
      </c>
      <c r="AW263" s="13" t="s">
        <v>33</v>
      </c>
      <c r="AX263" s="13" t="s">
        <v>72</v>
      </c>
      <c r="AY263" s="243" t="s">
        <v>196</v>
      </c>
    </row>
    <row r="264" s="13" customFormat="1">
      <c r="A264" s="13"/>
      <c r="B264" s="233"/>
      <c r="C264" s="234"/>
      <c r="D264" s="235" t="s">
        <v>208</v>
      </c>
      <c r="E264" s="236" t="s">
        <v>19</v>
      </c>
      <c r="F264" s="237" t="s">
        <v>394</v>
      </c>
      <c r="G264" s="234"/>
      <c r="H264" s="236" t="s">
        <v>19</v>
      </c>
      <c r="I264" s="238"/>
      <c r="J264" s="234"/>
      <c r="K264" s="234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208</v>
      </c>
      <c r="AU264" s="243" t="s">
        <v>81</v>
      </c>
      <c r="AV264" s="13" t="s">
        <v>79</v>
      </c>
      <c r="AW264" s="13" t="s">
        <v>33</v>
      </c>
      <c r="AX264" s="13" t="s">
        <v>72</v>
      </c>
      <c r="AY264" s="243" t="s">
        <v>196</v>
      </c>
    </row>
    <row r="265" s="14" customFormat="1">
      <c r="A265" s="14"/>
      <c r="B265" s="244"/>
      <c r="C265" s="245"/>
      <c r="D265" s="235" t="s">
        <v>208</v>
      </c>
      <c r="E265" s="246" t="s">
        <v>19</v>
      </c>
      <c r="F265" s="247" t="s">
        <v>488</v>
      </c>
      <c r="G265" s="245"/>
      <c r="H265" s="248">
        <v>131.94999999999999</v>
      </c>
      <c r="I265" s="249"/>
      <c r="J265" s="245"/>
      <c r="K265" s="245"/>
      <c r="L265" s="250"/>
      <c r="M265" s="251"/>
      <c r="N265" s="252"/>
      <c r="O265" s="252"/>
      <c r="P265" s="252"/>
      <c r="Q265" s="252"/>
      <c r="R265" s="252"/>
      <c r="S265" s="252"/>
      <c r="T265" s="253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4" t="s">
        <v>208</v>
      </c>
      <c r="AU265" s="254" t="s">
        <v>81</v>
      </c>
      <c r="AV265" s="14" t="s">
        <v>81</v>
      </c>
      <c r="AW265" s="14" t="s">
        <v>33</v>
      </c>
      <c r="AX265" s="14" t="s">
        <v>72</v>
      </c>
      <c r="AY265" s="254" t="s">
        <v>196</v>
      </c>
    </row>
    <row r="266" s="13" customFormat="1">
      <c r="A266" s="13"/>
      <c r="B266" s="233"/>
      <c r="C266" s="234"/>
      <c r="D266" s="235" t="s">
        <v>208</v>
      </c>
      <c r="E266" s="236" t="s">
        <v>19</v>
      </c>
      <c r="F266" s="237" t="s">
        <v>489</v>
      </c>
      <c r="G266" s="234"/>
      <c r="H266" s="236" t="s">
        <v>19</v>
      </c>
      <c r="I266" s="238"/>
      <c r="J266" s="234"/>
      <c r="K266" s="234"/>
      <c r="L266" s="239"/>
      <c r="M266" s="240"/>
      <c r="N266" s="241"/>
      <c r="O266" s="241"/>
      <c r="P266" s="241"/>
      <c r="Q266" s="241"/>
      <c r="R266" s="241"/>
      <c r="S266" s="241"/>
      <c r="T266" s="24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43" t="s">
        <v>208</v>
      </c>
      <c r="AU266" s="243" t="s">
        <v>81</v>
      </c>
      <c r="AV266" s="13" t="s">
        <v>79</v>
      </c>
      <c r="AW266" s="13" t="s">
        <v>33</v>
      </c>
      <c r="AX266" s="13" t="s">
        <v>72</v>
      </c>
      <c r="AY266" s="243" t="s">
        <v>196</v>
      </c>
    </row>
    <row r="267" s="14" customFormat="1">
      <c r="A267" s="14"/>
      <c r="B267" s="244"/>
      <c r="C267" s="245"/>
      <c r="D267" s="235" t="s">
        <v>208</v>
      </c>
      <c r="E267" s="246" t="s">
        <v>19</v>
      </c>
      <c r="F267" s="247" t="s">
        <v>490</v>
      </c>
      <c r="G267" s="245"/>
      <c r="H267" s="248">
        <v>28.699999999999999</v>
      </c>
      <c r="I267" s="249"/>
      <c r="J267" s="245"/>
      <c r="K267" s="245"/>
      <c r="L267" s="250"/>
      <c r="M267" s="251"/>
      <c r="N267" s="252"/>
      <c r="O267" s="252"/>
      <c r="P267" s="252"/>
      <c r="Q267" s="252"/>
      <c r="R267" s="252"/>
      <c r="S267" s="252"/>
      <c r="T267" s="253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54" t="s">
        <v>208</v>
      </c>
      <c r="AU267" s="254" t="s">
        <v>81</v>
      </c>
      <c r="AV267" s="14" t="s">
        <v>81</v>
      </c>
      <c r="AW267" s="14" t="s">
        <v>33</v>
      </c>
      <c r="AX267" s="14" t="s">
        <v>72</v>
      </c>
      <c r="AY267" s="254" t="s">
        <v>196</v>
      </c>
    </row>
    <row r="268" s="15" customFormat="1">
      <c r="A268" s="15"/>
      <c r="B268" s="255"/>
      <c r="C268" s="256"/>
      <c r="D268" s="235" t="s">
        <v>208</v>
      </c>
      <c r="E268" s="257" t="s">
        <v>19</v>
      </c>
      <c r="F268" s="258" t="s">
        <v>219</v>
      </c>
      <c r="G268" s="256"/>
      <c r="H268" s="259">
        <v>160.64999999999998</v>
      </c>
      <c r="I268" s="260"/>
      <c r="J268" s="256"/>
      <c r="K268" s="256"/>
      <c r="L268" s="261"/>
      <c r="M268" s="262"/>
      <c r="N268" s="263"/>
      <c r="O268" s="263"/>
      <c r="P268" s="263"/>
      <c r="Q268" s="263"/>
      <c r="R268" s="263"/>
      <c r="S268" s="263"/>
      <c r="T268" s="264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65" t="s">
        <v>208</v>
      </c>
      <c r="AU268" s="265" t="s">
        <v>81</v>
      </c>
      <c r="AV268" s="15" t="s">
        <v>204</v>
      </c>
      <c r="AW268" s="15" t="s">
        <v>33</v>
      </c>
      <c r="AX268" s="15" t="s">
        <v>79</v>
      </c>
      <c r="AY268" s="265" t="s">
        <v>196</v>
      </c>
    </row>
    <row r="269" s="2" customFormat="1" ht="33" customHeight="1">
      <c r="A269" s="41"/>
      <c r="B269" s="42"/>
      <c r="C269" s="215" t="s">
        <v>493</v>
      </c>
      <c r="D269" s="215" t="s">
        <v>199</v>
      </c>
      <c r="E269" s="216" t="s">
        <v>457</v>
      </c>
      <c r="F269" s="217" t="s">
        <v>458</v>
      </c>
      <c r="G269" s="218" t="s">
        <v>202</v>
      </c>
      <c r="H269" s="219">
        <v>160.65000000000001</v>
      </c>
      <c r="I269" s="220"/>
      <c r="J269" s="221">
        <f>ROUND(I269*H269,2)</f>
        <v>0</v>
      </c>
      <c r="K269" s="217" t="s">
        <v>203</v>
      </c>
      <c r="L269" s="47"/>
      <c r="M269" s="222" t="s">
        <v>19</v>
      </c>
      <c r="N269" s="223" t="s">
        <v>43</v>
      </c>
      <c r="O269" s="87"/>
      <c r="P269" s="224">
        <f>O269*H269</f>
        <v>0</v>
      </c>
      <c r="Q269" s="224">
        <v>0.1837</v>
      </c>
      <c r="R269" s="224">
        <f>Q269*H269</f>
        <v>29.511405</v>
      </c>
      <c r="S269" s="224">
        <v>0</v>
      </c>
      <c r="T269" s="225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6" t="s">
        <v>204</v>
      </c>
      <c r="AT269" s="226" t="s">
        <v>199</v>
      </c>
      <c r="AU269" s="226" t="s">
        <v>81</v>
      </c>
      <c r="AY269" s="20" t="s">
        <v>196</v>
      </c>
      <c r="BE269" s="227">
        <f>IF(N269="základní",J269,0)</f>
        <v>0</v>
      </c>
      <c r="BF269" s="227">
        <f>IF(N269="snížená",J269,0)</f>
        <v>0</v>
      </c>
      <c r="BG269" s="227">
        <f>IF(N269="zákl. přenesená",J269,0)</f>
        <v>0</v>
      </c>
      <c r="BH269" s="227">
        <f>IF(N269="sníž. přenesená",J269,0)</f>
        <v>0</v>
      </c>
      <c r="BI269" s="227">
        <f>IF(N269="nulová",J269,0)</f>
        <v>0</v>
      </c>
      <c r="BJ269" s="20" t="s">
        <v>79</v>
      </c>
      <c r="BK269" s="227">
        <f>ROUND(I269*H269,2)</f>
        <v>0</v>
      </c>
      <c r="BL269" s="20" t="s">
        <v>204</v>
      </c>
      <c r="BM269" s="226" t="s">
        <v>494</v>
      </c>
    </row>
    <row r="270" s="2" customFormat="1">
      <c r="A270" s="41"/>
      <c r="B270" s="42"/>
      <c r="C270" s="43"/>
      <c r="D270" s="228" t="s">
        <v>206</v>
      </c>
      <c r="E270" s="43"/>
      <c r="F270" s="229" t="s">
        <v>460</v>
      </c>
      <c r="G270" s="43"/>
      <c r="H270" s="43"/>
      <c r="I270" s="230"/>
      <c r="J270" s="43"/>
      <c r="K270" s="43"/>
      <c r="L270" s="47"/>
      <c r="M270" s="231"/>
      <c r="N270" s="232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206</v>
      </c>
      <c r="AU270" s="20" t="s">
        <v>81</v>
      </c>
    </row>
    <row r="271" s="13" customFormat="1">
      <c r="A271" s="13"/>
      <c r="B271" s="233"/>
      <c r="C271" s="234"/>
      <c r="D271" s="235" t="s">
        <v>208</v>
      </c>
      <c r="E271" s="236" t="s">
        <v>19</v>
      </c>
      <c r="F271" s="237" t="s">
        <v>485</v>
      </c>
      <c r="G271" s="234"/>
      <c r="H271" s="236" t="s">
        <v>19</v>
      </c>
      <c r="I271" s="238"/>
      <c r="J271" s="234"/>
      <c r="K271" s="234"/>
      <c r="L271" s="239"/>
      <c r="M271" s="240"/>
      <c r="N271" s="241"/>
      <c r="O271" s="241"/>
      <c r="P271" s="241"/>
      <c r="Q271" s="241"/>
      <c r="R271" s="241"/>
      <c r="S271" s="241"/>
      <c r="T271" s="24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43" t="s">
        <v>208</v>
      </c>
      <c r="AU271" s="243" t="s">
        <v>81</v>
      </c>
      <c r="AV271" s="13" t="s">
        <v>79</v>
      </c>
      <c r="AW271" s="13" t="s">
        <v>33</v>
      </c>
      <c r="AX271" s="13" t="s">
        <v>72</v>
      </c>
      <c r="AY271" s="243" t="s">
        <v>196</v>
      </c>
    </row>
    <row r="272" s="13" customFormat="1">
      <c r="A272" s="13"/>
      <c r="B272" s="233"/>
      <c r="C272" s="234"/>
      <c r="D272" s="235" t="s">
        <v>208</v>
      </c>
      <c r="E272" s="236" t="s">
        <v>19</v>
      </c>
      <c r="F272" s="237" t="s">
        <v>486</v>
      </c>
      <c r="G272" s="234"/>
      <c r="H272" s="236" t="s">
        <v>19</v>
      </c>
      <c r="I272" s="238"/>
      <c r="J272" s="234"/>
      <c r="K272" s="234"/>
      <c r="L272" s="239"/>
      <c r="M272" s="240"/>
      <c r="N272" s="241"/>
      <c r="O272" s="241"/>
      <c r="P272" s="241"/>
      <c r="Q272" s="241"/>
      <c r="R272" s="241"/>
      <c r="S272" s="241"/>
      <c r="T272" s="24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43" t="s">
        <v>208</v>
      </c>
      <c r="AU272" s="243" t="s">
        <v>81</v>
      </c>
      <c r="AV272" s="13" t="s">
        <v>79</v>
      </c>
      <c r="AW272" s="13" t="s">
        <v>33</v>
      </c>
      <c r="AX272" s="13" t="s">
        <v>72</v>
      </c>
      <c r="AY272" s="243" t="s">
        <v>196</v>
      </c>
    </row>
    <row r="273" s="13" customFormat="1">
      <c r="A273" s="13"/>
      <c r="B273" s="233"/>
      <c r="C273" s="234"/>
      <c r="D273" s="235" t="s">
        <v>208</v>
      </c>
      <c r="E273" s="236" t="s">
        <v>19</v>
      </c>
      <c r="F273" s="237" t="s">
        <v>487</v>
      </c>
      <c r="G273" s="234"/>
      <c r="H273" s="236" t="s">
        <v>19</v>
      </c>
      <c r="I273" s="238"/>
      <c r="J273" s="234"/>
      <c r="K273" s="234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208</v>
      </c>
      <c r="AU273" s="243" t="s">
        <v>81</v>
      </c>
      <c r="AV273" s="13" t="s">
        <v>79</v>
      </c>
      <c r="AW273" s="13" t="s">
        <v>33</v>
      </c>
      <c r="AX273" s="13" t="s">
        <v>72</v>
      </c>
      <c r="AY273" s="243" t="s">
        <v>196</v>
      </c>
    </row>
    <row r="274" s="14" customFormat="1">
      <c r="A274" s="14"/>
      <c r="B274" s="244"/>
      <c r="C274" s="245"/>
      <c r="D274" s="235" t="s">
        <v>208</v>
      </c>
      <c r="E274" s="246" t="s">
        <v>19</v>
      </c>
      <c r="F274" s="247" t="s">
        <v>72</v>
      </c>
      <c r="G274" s="245"/>
      <c r="H274" s="248">
        <v>0</v>
      </c>
      <c r="I274" s="249"/>
      <c r="J274" s="245"/>
      <c r="K274" s="245"/>
      <c r="L274" s="250"/>
      <c r="M274" s="251"/>
      <c r="N274" s="252"/>
      <c r="O274" s="252"/>
      <c r="P274" s="252"/>
      <c r="Q274" s="252"/>
      <c r="R274" s="252"/>
      <c r="S274" s="252"/>
      <c r="T274" s="253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4" t="s">
        <v>208</v>
      </c>
      <c r="AU274" s="254" t="s">
        <v>81</v>
      </c>
      <c r="AV274" s="14" t="s">
        <v>81</v>
      </c>
      <c r="AW274" s="14" t="s">
        <v>33</v>
      </c>
      <c r="AX274" s="14" t="s">
        <v>72</v>
      </c>
      <c r="AY274" s="254" t="s">
        <v>196</v>
      </c>
    </row>
    <row r="275" s="13" customFormat="1">
      <c r="A275" s="13"/>
      <c r="B275" s="233"/>
      <c r="C275" s="234"/>
      <c r="D275" s="235" t="s">
        <v>208</v>
      </c>
      <c r="E275" s="236" t="s">
        <v>19</v>
      </c>
      <c r="F275" s="237" t="s">
        <v>485</v>
      </c>
      <c r="G275" s="234"/>
      <c r="H275" s="236" t="s">
        <v>19</v>
      </c>
      <c r="I275" s="238"/>
      <c r="J275" s="234"/>
      <c r="K275" s="234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208</v>
      </c>
      <c r="AU275" s="243" t="s">
        <v>81</v>
      </c>
      <c r="AV275" s="13" t="s">
        <v>79</v>
      </c>
      <c r="AW275" s="13" t="s">
        <v>33</v>
      </c>
      <c r="AX275" s="13" t="s">
        <v>72</v>
      </c>
      <c r="AY275" s="243" t="s">
        <v>196</v>
      </c>
    </row>
    <row r="276" s="13" customFormat="1">
      <c r="A276" s="13"/>
      <c r="B276" s="233"/>
      <c r="C276" s="234"/>
      <c r="D276" s="235" t="s">
        <v>208</v>
      </c>
      <c r="E276" s="236" t="s">
        <v>19</v>
      </c>
      <c r="F276" s="237" t="s">
        <v>486</v>
      </c>
      <c r="G276" s="234"/>
      <c r="H276" s="236" t="s">
        <v>19</v>
      </c>
      <c r="I276" s="238"/>
      <c r="J276" s="234"/>
      <c r="K276" s="234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208</v>
      </c>
      <c r="AU276" s="243" t="s">
        <v>81</v>
      </c>
      <c r="AV276" s="13" t="s">
        <v>79</v>
      </c>
      <c r="AW276" s="13" t="s">
        <v>33</v>
      </c>
      <c r="AX276" s="13" t="s">
        <v>72</v>
      </c>
      <c r="AY276" s="243" t="s">
        <v>196</v>
      </c>
    </row>
    <row r="277" s="13" customFormat="1">
      <c r="A277" s="13"/>
      <c r="B277" s="233"/>
      <c r="C277" s="234"/>
      <c r="D277" s="235" t="s">
        <v>208</v>
      </c>
      <c r="E277" s="236" t="s">
        <v>19</v>
      </c>
      <c r="F277" s="237" t="s">
        <v>394</v>
      </c>
      <c r="G277" s="234"/>
      <c r="H277" s="236" t="s">
        <v>19</v>
      </c>
      <c r="I277" s="238"/>
      <c r="J277" s="234"/>
      <c r="K277" s="234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208</v>
      </c>
      <c r="AU277" s="243" t="s">
        <v>81</v>
      </c>
      <c r="AV277" s="13" t="s">
        <v>79</v>
      </c>
      <c r="AW277" s="13" t="s">
        <v>33</v>
      </c>
      <c r="AX277" s="13" t="s">
        <v>72</v>
      </c>
      <c r="AY277" s="243" t="s">
        <v>196</v>
      </c>
    </row>
    <row r="278" s="14" customFormat="1">
      <c r="A278" s="14"/>
      <c r="B278" s="244"/>
      <c r="C278" s="245"/>
      <c r="D278" s="235" t="s">
        <v>208</v>
      </c>
      <c r="E278" s="246" t="s">
        <v>19</v>
      </c>
      <c r="F278" s="247" t="s">
        <v>488</v>
      </c>
      <c r="G278" s="245"/>
      <c r="H278" s="248">
        <v>131.94999999999999</v>
      </c>
      <c r="I278" s="249"/>
      <c r="J278" s="245"/>
      <c r="K278" s="245"/>
      <c r="L278" s="250"/>
      <c r="M278" s="251"/>
      <c r="N278" s="252"/>
      <c r="O278" s="252"/>
      <c r="P278" s="252"/>
      <c r="Q278" s="252"/>
      <c r="R278" s="252"/>
      <c r="S278" s="252"/>
      <c r="T278" s="253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4" t="s">
        <v>208</v>
      </c>
      <c r="AU278" s="254" t="s">
        <v>81</v>
      </c>
      <c r="AV278" s="14" t="s">
        <v>81</v>
      </c>
      <c r="AW278" s="14" t="s">
        <v>33</v>
      </c>
      <c r="AX278" s="14" t="s">
        <v>72</v>
      </c>
      <c r="AY278" s="254" t="s">
        <v>196</v>
      </c>
    </row>
    <row r="279" s="13" customFormat="1">
      <c r="A279" s="13"/>
      <c r="B279" s="233"/>
      <c r="C279" s="234"/>
      <c r="D279" s="235" t="s">
        <v>208</v>
      </c>
      <c r="E279" s="236" t="s">
        <v>19</v>
      </c>
      <c r="F279" s="237" t="s">
        <v>489</v>
      </c>
      <c r="G279" s="234"/>
      <c r="H279" s="236" t="s">
        <v>19</v>
      </c>
      <c r="I279" s="238"/>
      <c r="J279" s="234"/>
      <c r="K279" s="234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208</v>
      </c>
      <c r="AU279" s="243" t="s">
        <v>81</v>
      </c>
      <c r="AV279" s="13" t="s">
        <v>79</v>
      </c>
      <c r="AW279" s="13" t="s">
        <v>33</v>
      </c>
      <c r="AX279" s="13" t="s">
        <v>72</v>
      </c>
      <c r="AY279" s="243" t="s">
        <v>196</v>
      </c>
    </row>
    <row r="280" s="14" customFormat="1">
      <c r="A280" s="14"/>
      <c r="B280" s="244"/>
      <c r="C280" s="245"/>
      <c r="D280" s="235" t="s">
        <v>208</v>
      </c>
      <c r="E280" s="246" t="s">
        <v>19</v>
      </c>
      <c r="F280" s="247" t="s">
        <v>490</v>
      </c>
      <c r="G280" s="245"/>
      <c r="H280" s="248">
        <v>28.699999999999999</v>
      </c>
      <c r="I280" s="249"/>
      <c r="J280" s="245"/>
      <c r="K280" s="245"/>
      <c r="L280" s="250"/>
      <c r="M280" s="251"/>
      <c r="N280" s="252"/>
      <c r="O280" s="252"/>
      <c r="P280" s="252"/>
      <c r="Q280" s="252"/>
      <c r="R280" s="252"/>
      <c r="S280" s="252"/>
      <c r="T280" s="253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4" t="s">
        <v>208</v>
      </c>
      <c r="AU280" s="254" t="s">
        <v>81</v>
      </c>
      <c r="AV280" s="14" t="s">
        <v>81</v>
      </c>
      <c r="AW280" s="14" t="s">
        <v>33</v>
      </c>
      <c r="AX280" s="14" t="s">
        <v>72</v>
      </c>
      <c r="AY280" s="254" t="s">
        <v>196</v>
      </c>
    </row>
    <row r="281" s="15" customFormat="1">
      <c r="A281" s="15"/>
      <c r="B281" s="255"/>
      <c r="C281" s="256"/>
      <c r="D281" s="235" t="s">
        <v>208</v>
      </c>
      <c r="E281" s="257" t="s">
        <v>19</v>
      </c>
      <c r="F281" s="258" t="s">
        <v>219</v>
      </c>
      <c r="G281" s="256"/>
      <c r="H281" s="259">
        <v>160.64999999999998</v>
      </c>
      <c r="I281" s="260"/>
      <c r="J281" s="256"/>
      <c r="K281" s="256"/>
      <c r="L281" s="261"/>
      <c r="M281" s="262"/>
      <c r="N281" s="263"/>
      <c r="O281" s="263"/>
      <c r="P281" s="263"/>
      <c r="Q281" s="263"/>
      <c r="R281" s="263"/>
      <c r="S281" s="263"/>
      <c r="T281" s="264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65" t="s">
        <v>208</v>
      </c>
      <c r="AU281" s="265" t="s">
        <v>81</v>
      </c>
      <c r="AV281" s="15" t="s">
        <v>204</v>
      </c>
      <c r="AW281" s="15" t="s">
        <v>33</v>
      </c>
      <c r="AX281" s="15" t="s">
        <v>79</v>
      </c>
      <c r="AY281" s="265" t="s">
        <v>196</v>
      </c>
    </row>
    <row r="282" s="2" customFormat="1" ht="16.5" customHeight="1">
      <c r="A282" s="41"/>
      <c r="B282" s="42"/>
      <c r="C282" s="280" t="s">
        <v>472</v>
      </c>
      <c r="D282" s="280" t="s">
        <v>407</v>
      </c>
      <c r="E282" s="281" t="s">
        <v>495</v>
      </c>
      <c r="F282" s="282" t="s">
        <v>496</v>
      </c>
      <c r="G282" s="283" t="s">
        <v>202</v>
      </c>
      <c r="H282" s="284">
        <v>165.47</v>
      </c>
      <c r="I282" s="285"/>
      <c r="J282" s="286">
        <f>ROUND(I282*H282,2)</f>
        <v>0</v>
      </c>
      <c r="K282" s="282" t="s">
        <v>203</v>
      </c>
      <c r="L282" s="287"/>
      <c r="M282" s="288" t="s">
        <v>19</v>
      </c>
      <c r="N282" s="289" t="s">
        <v>43</v>
      </c>
      <c r="O282" s="87"/>
      <c r="P282" s="224">
        <f>O282*H282</f>
        <v>0</v>
      </c>
      <c r="Q282" s="224">
        <v>0.22800000000000001</v>
      </c>
      <c r="R282" s="224">
        <f>Q282*H282</f>
        <v>37.727159999999998</v>
      </c>
      <c r="S282" s="224">
        <v>0</v>
      </c>
      <c r="T282" s="225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6" t="s">
        <v>284</v>
      </c>
      <c r="AT282" s="226" t="s">
        <v>407</v>
      </c>
      <c r="AU282" s="226" t="s">
        <v>81</v>
      </c>
      <c r="AY282" s="20" t="s">
        <v>196</v>
      </c>
      <c r="BE282" s="227">
        <f>IF(N282="základní",J282,0)</f>
        <v>0</v>
      </c>
      <c r="BF282" s="227">
        <f>IF(N282="snížená",J282,0)</f>
        <v>0</v>
      </c>
      <c r="BG282" s="227">
        <f>IF(N282="zákl. přenesená",J282,0)</f>
        <v>0</v>
      </c>
      <c r="BH282" s="227">
        <f>IF(N282="sníž. přenesená",J282,0)</f>
        <v>0</v>
      </c>
      <c r="BI282" s="227">
        <f>IF(N282="nulová",J282,0)</f>
        <v>0</v>
      </c>
      <c r="BJ282" s="20" t="s">
        <v>79</v>
      </c>
      <c r="BK282" s="227">
        <f>ROUND(I282*H282,2)</f>
        <v>0</v>
      </c>
      <c r="BL282" s="20" t="s">
        <v>204</v>
      </c>
      <c r="BM282" s="226" t="s">
        <v>497</v>
      </c>
    </row>
    <row r="283" s="13" customFormat="1">
      <c r="A283" s="13"/>
      <c r="B283" s="233"/>
      <c r="C283" s="234"/>
      <c r="D283" s="235" t="s">
        <v>208</v>
      </c>
      <c r="E283" s="236" t="s">
        <v>19</v>
      </c>
      <c r="F283" s="237" t="s">
        <v>485</v>
      </c>
      <c r="G283" s="234"/>
      <c r="H283" s="236" t="s">
        <v>19</v>
      </c>
      <c r="I283" s="238"/>
      <c r="J283" s="234"/>
      <c r="K283" s="234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208</v>
      </c>
      <c r="AU283" s="243" t="s">
        <v>81</v>
      </c>
      <c r="AV283" s="13" t="s">
        <v>79</v>
      </c>
      <c r="AW283" s="13" t="s">
        <v>33</v>
      </c>
      <c r="AX283" s="13" t="s">
        <v>72</v>
      </c>
      <c r="AY283" s="243" t="s">
        <v>196</v>
      </c>
    </row>
    <row r="284" s="13" customFormat="1">
      <c r="A284" s="13"/>
      <c r="B284" s="233"/>
      <c r="C284" s="234"/>
      <c r="D284" s="235" t="s">
        <v>208</v>
      </c>
      <c r="E284" s="236" t="s">
        <v>19</v>
      </c>
      <c r="F284" s="237" t="s">
        <v>498</v>
      </c>
      <c r="G284" s="234"/>
      <c r="H284" s="236" t="s">
        <v>19</v>
      </c>
      <c r="I284" s="238"/>
      <c r="J284" s="234"/>
      <c r="K284" s="234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208</v>
      </c>
      <c r="AU284" s="243" t="s">
        <v>81</v>
      </c>
      <c r="AV284" s="13" t="s">
        <v>79</v>
      </c>
      <c r="AW284" s="13" t="s">
        <v>33</v>
      </c>
      <c r="AX284" s="13" t="s">
        <v>72</v>
      </c>
      <c r="AY284" s="243" t="s">
        <v>196</v>
      </c>
    </row>
    <row r="285" s="13" customFormat="1">
      <c r="A285" s="13"/>
      <c r="B285" s="233"/>
      <c r="C285" s="234"/>
      <c r="D285" s="235" t="s">
        <v>208</v>
      </c>
      <c r="E285" s="236" t="s">
        <v>19</v>
      </c>
      <c r="F285" s="237" t="s">
        <v>487</v>
      </c>
      <c r="G285" s="234"/>
      <c r="H285" s="236" t="s">
        <v>19</v>
      </c>
      <c r="I285" s="238"/>
      <c r="J285" s="234"/>
      <c r="K285" s="234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208</v>
      </c>
      <c r="AU285" s="243" t="s">
        <v>81</v>
      </c>
      <c r="AV285" s="13" t="s">
        <v>79</v>
      </c>
      <c r="AW285" s="13" t="s">
        <v>33</v>
      </c>
      <c r="AX285" s="13" t="s">
        <v>72</v>
      </c>
      <c r="AY285" s="243" t="s">
        <v>196</v>
      </c>
    </row>
    <row r="286" s="14" customFormat="1">
      <c r="A286" s="14"/>
      <c r="B286" s="244"/>
      <c r="C286" s="245"/>
      <c r="D286" s="235" t="s">
        <v>208</v>
      </c>
      <c r="E286" s="246" t="s">
        <v>19</v>
      </c>
      <c r="F286" s="247" t="s">
        <v>72</v>
      </c>
      <c r="G286" s="245"/>
      <c r="H286" s="248">
        <v>0</v>
      </c>
      <c r="I286" s="249"/>
      <c r="J286" s="245"/>
      <c r="K286" s="245"/>
      <c r="L286" s="250"/>
      <c r="M286" s="251"/>
      <c r="N286" s="252"/>
      <c r="O286" s="252"/>
      <c r="P286" s="252"/>
      <c r="Q286" s="252"/>
      <c r="R286" s="252"/>
      <c r="S286" s="252"/>
      <c r="T286" s="253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4" t="s">
        <v>208</v>
      </c>
      <c r="AU286" s="254" t="s">
        <v>81</v>
      </c>
      <c r="AV286" s="14" t="s">
        <v>81</v>
      </c>
      <c r="AW286" s="14" t="s">
        <v>33</v>
      </c>
      <c r="AX286" s="14" t="s">
        <v>72</v>
      </c>
      <c r="AY286" s="254" t="s">
        <v>196</v>
      </c>
    </row>
    <row r="287" s="13" customFormat="1">
      <c r="A287" s="13"/>
      <c r="B287" s="233"/>
      <c r="C287" s="234"/>
      <c r="D287" s="235" t="s">
        <v>208</v>
      </c>
      <c r="E287" s="236" t="s">
        <v>19</v>
      </c>
      <c r="F287" s="237" t="s">
        <v>485</v>
      </c>
      <c r="G287" s="234"/>
      <c r="H287" s="236" t="s">
        <v>19</v>
      </c>
      <c r="I287" s="238"/>
      <c r="J287" s="234"/>
      <c r="K287" s="234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208</v>
      </c>
      <c r="AU287" s="243" t="s">
        <v>81</v>
      </c>
      <c r="AV287" s="13" t="s">
        <v>79</v>
      </c>
      <c r="AW287" s="13" t="s">
        <v>33</v>
      </c>
      <c r="AX287" s="13" t="s">
        <v>72</v>
      </c>
      <c r="AY287" s="243" t="s">
        <v>196</v>
      </c>
    </row>
    <row r="288" s="13" customFormat="1">
      <c r="A288" s="13"/>
      <c r="B288" s="233"/>
      <c r="C288" s="234"/>
      <c r="D288" s="235" t="s">
        <v>208</v>
      </c>
      <c r="E288" s="236" t="s">
        <v>19</v>
      </c>
      <c r="F288" s="237" t="s">
        <v>498</v>
      </c>
      <c r="G288" s="234"/>
      <c r="H288" s="236" t="s">
        <v>19</v>
      </c>
      <c r="I288" s="238"/>
      <c r="J288" s="234"/>
      <c r="K288" s="234"/>
      <c r="L288" s="239"/>
      <c r="M288" s="240"/>
      <c r="N288" s="241"/>
      <c r="O288" s="241"/>
      <c r="P288" s="241"/>
      <c r="Q288" s="241"/>
      <c r="R288" s="241"/>
      <c r="S288" s="241"/>
      <c r="T288" s="242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43" t="s">
        <v>208</v>
      </c>
      <c r="AU288" s="243" t="s">
        <v>81</v>
      </c>
      <c r="AV288" s="13" t="s">
        <v>79</v>
      </c>
      <c r="AW288" s="13" t="s">
        <v>33</v>
      </c>
      <c r="AX288" s="13" t="s">
        <v>72</v>
      </c>
      <c r="AY288" s="243" t="s">
        <v>196</v>
      </c>
    </row>
    <row r="289" s="13" customFormat="1">
      <c r="A289" s="13"/>
      <c r="B289" s="233"/>
      <c r="C289" s="234"/>
      <c r="D289" s="235" t="s">
        <v>208</v>
      </c>
      <c r="E289" s="236" t="s">
        <v>19</v>
      </c>
      <c r="F289" s="237" t="s">
        <v>401</v>
      </c>
      <c r="G289" s="234"/>
      <c r="H289" s="236" t="s">
        <v>19</v>
      </c>
      <c r="I289" s="238"/>
      <c r="J289" s="234"/>
      <c r="K289" s="234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208</v>
      </c>
      <c r="AU289" s="243" t="s">
        <v>81</v>
      </c>
      <c r="AV289" s="13" t="s">
        <v>79</v>
      </c>
      <c r="AW289" s="13" t="s">
        <v>33</v>
      </c>
      <c r="AX289" s="13" t="s">
        <v>72</v>
      </c>
      <c r="AY289" s="243" t="s">
        <v>196</v>
      </c>
    </row>
    <row r="290" s="14" customFormat="1">
      <c r="A290" s="14"/>
      <c r="B290" s="244"/>
      <c r="C290" s="245"/>
      <c r="D290" s="235" t="s">
        <v>208</v>
      </c>
      <c r="E290" s="246" t="s">
        <v>19</v>
      </c>
      <c r="F290" s="247" t="s">
        <v>488</v>
      </c>
      <c r="G290" s="245"/>
      <c r="H290" s="248">
        <v>131.94999999999999</v>
      </c>
      <c r="I290" s="249"/>
      <c r="J290" s="245"/>
      <c r="K290" s="245"/>
      <c r="L290" s="250"/>
      <c r="M290" s="251"/>
      <c r="N290" s="252"/>
      <c r="O290" s="252"/>
      <c r="P290" s="252"/>
      <c r="Q290" s="252"/>
      <c r="R290" s="252"/>
      <c r="S290" s="252"/>
      <c r="T290" s="253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4" t="s">
        <v>208</v>
      </c>
      <c r="AU290" s="254" t="s">
        <v>81</v>
      </c>
      <c r="AV290" s="14" t="s">
        <v>81</v>
      </c>
      <c r="AW290" s="14" t="s">
        <v>33</v>
      </c>
      <c r="AX290" s="14" t="s">
        <v>72</v>
      </c>
      <c r="AY290" s="254" t="s">
        <v>196</v>
      </c>
    </row>
    <row r="291" s="13" customFormat="1">
      <c r="A291" s="13"/>
      <c r="B291" s="233"/>
      <c r="C291" s="234"/>
      <c r="D291" s="235" t="s">
        <v>208</v>
      </c>
      <c r="E291" s="236" t="s">
        <v>19</v>
      </c>
      <c r="F291" s="237" t="s">
        <v>489</v>
      </c>
      <c r="G291" s="234"/>
      <c r="H291" s="236" t="s">
        <v>19</v>
      </c>
      <c r="I291" s="238"/>
      <c r="J291" s="234"/>
      <c r="K291" s="234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208</v>
      </c>
      <c r="AU291" s="243" t="s">
        <v>81</v>
      </c>
      <c r="AV291" s="13" t="s">
        <v>79</v>
      </c>
      <c r="AW291" s="13" t="s">
        <v>33</v>
      </c>
      <c r="AX291" s="13" t="s">
        <v>72</v>
      </c>
      <c r="AY291" s="243" t="s">
        <v>196</v>
      </c>
    </row>
    <row r="292" s="14" customFormat="1">
      <c r="A292" s="14"/>
      <c r="B292" s="244"/>
      <c r="C292" s="245"/>
      <c r="D292" s="235" t="s">
        <v>208</v>
      </c>
      <c r="E292" s="246" t="s">
        <v>19</v>
      </c>
      <c r="F292" s="247" t="s">
        <v>490</v>
      </c>
      <c r="G292" s="245"/>
      <c r="H292" s="248">
        <v>28.699999999999999</v>
      </c>
      <c r="I292" s="249"/>
      <c r="J292" s="245"/>
      <c r="K292" s="245"/>
      <c r="L292" s="250"/>
      <c r="M292" s="251"/>
      <c r="N292" s="252"/>
      <c r="O292" s="252"/>
      <c r="P292" s="252"/>
      <c r="Q292" s="252"/>
      <c r="R292" s="252"/>
      <c r="S292" s="252"/>
      <c r="T292" s="253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4" t="s">
        <v>208</v>
      </c>
      <c r="AU292" s="254" t="s">
        <v>81</v>
      </c>
      <c r="AV292" s="14" t="s">
        <v>81</v>
      </c>
      <c r="AW292" s="14" t="s">
        <v>33</v>
      </c>
      <c r="AX292" s="14" t="s">
        <v>72</v>
      </c>
      <c r="AY292" s="254" t="s">
        <v>196</v>
      </c>
    </row>
    <row r="293" s="15" customFormat="1">
      <c r="A293" s="15"/>
      <c r="B293" s="255"/>
      <c r="C293" s="256"/>
      <c r="D293" s="235" t="s">
        <v>208</v>
      </c>
      <c r="E293" s="257" t="s">
        <v>19</v>
      </c>
      <c r="F293" s="258" t="s">
        <v>219</v>
      </c>
      <c r="G293" s="256"/>
      <c r="H293" s="259">
        <v>160.64999999999998</v>
      </c>
      <c r="I293" s="260"/>
      <c r="J293" s="256"/>
      <c r="K293" s="256"/>
      <c r="L293" s="261"/>
      <c r="M293" s="262"/>
      <c r="N293" s="263"/>
      <c r="O293" s="263"/>
      <c r="P293" s="263"/>
      <c r="Q293" s="263"/>
      <c r="R293" s="263"/>
      <c r="S293" s="263"/>
      <c r="T293" s="264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65" t="s">
        <v>208</v>
      </c>
      <c r="AU293" s="265" t="s">
        <v>81</v>
      </c>
      <c r="AV293" s="15" t="s">
        <v>204</v>
      </c>
      <c r="AW293" s="15" t="s">
        <v>33</v>
      </c>
      <c r="AX293" s="15" t="s">
        <v>79</v>
      </c>
      <c r="AY293" s="265" t="s">
        <v>196</v>
      </c>
    </row>
    <row r="294" s="14" customFormat="1">
      <c r="A294" s="14"/>
      <c r="B294" s="244"/>
      <c r="C294" s="245"/>
      <c r="D294" s="235" t="s">
        <v>208</v>
      </c>
      <c r="E294" s="245"/>
      <c r="F294" s="247" t="s">
        <v>499</v>
      </c>
      <c r="G294" s="245"/>
      <c r="H294" s="248">
        <v>165.47</v>
      </c>
      <c r="I294" s="249"/>
      <c r="J294" s="245"/>
      <c r="K294" s="245"/>
      <c r="L294" s="250"/>
      <c r="M294" s="251"/>
      <c r="N294" s="252"/>
      <c r="O294" s="252"/>
      <c r="P294" s="252"/>
      <c r="Q294" s="252"/>
      <c r="R294" s="252"/>
      <c r="S294" s="252"/>
      <c r="T294" s="253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4" t="s">
        <v>208</v>
      </c>
      <c r="AU294" s="254" t="s">
        <v>81</v>
      </c>
      <c r="AV294" s="14" t="s">
        <v>81</v>
      </c>
      <c r="AW294" s="14" t="s">
        <v>4</v>
      </c>
      <c r="AX294" s="14" t="s">
        <v>79</v>
      </c>
      <c r="AY294" s="254" t="s">
        <v>196</v>
      </c>
    </row>
    <row r="295" s="2" customFormat="1" ht="24.15" customHeight="1">
      <c r="A295" s="41"/>
      <c r="B295" s="42"/>
      <c r="C295" s="215" t="s">
        <v>500</v>
      </c>
      <c r="D295" s="215" t="s">
        <v>199</v>
      </c>
      <c r="E295" s="216" t="s">
        <v>412</v>
      </c>
      <c r="F295" s="217" t="s">
        <v>413</v>
      </c>
      <c r="G295" s="218" t="s">
        <v>317</v>
      </c>
      <c r="H295" s="219">
        <v>159.612</v>
      </c>
      <c r="I295" s="220"/>
      <c r="J295" s="221">
        <f>ROUND(I295*H295,2)</f>
        <v>0</v>
      </c>
      <c r="K295" s="217" t="s">
        <v>203</v>
      </c>
      <c r="L295" s="47"/>
      <c r="M295" s="222" t="s">
        <v>19</v>
      </c>
      <c r="N295" s="223" t="s">
        <v>43</v>
      </c>
      <c r="O295" s="87"/>
      <c r="P295" s="224">
        <f>O295*H295</f>
        <v>0</v>
      </c>
      <c r="Q295" s="224">
        <v>0</v>
      </c>
      <c r="R295" s="224">
        <f>Q295*H295</f>
        <v>0</v>
      </c>
      <c r="S295" s="224">
        <v>0</v>
      </c>
      <c r="T295" s="225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6" t="s">
        <v>204</v>
      </c>
      <c r="AT295" s="226" t="s">
        <v>199</v>
      </c>
      <c r="AU295" s="226" t="s">
        <v>81</v>
      </c>
      <c r="AY295" s="20" t="s">
        <v>196</v>
      </c>
      <c r="BE295" s="227">
        <f>IF(N295="základní",J295,0)</f>
        <v>0</v>
      </c>
      <c r="BF295" s="227">
        <f>IF(N295="snížená",J295,0)</f>
        <v>0</v>
      </c>
      <c r="BG295" s="227">
        <f>IF(N295="zákl. přenesená",J295,0)</f>
        <v>0</v>
      </c>
      <c r="BH295" s="227">
        <f>IF(N295="sníž. přenesená",J295,0)</f>
        <v>0</v>
      </c>
      <c r="BI295" s="227">
        <f>IF(N295="nulová",J295,0)</f>
        <v>0</v>
      </c>
      <c r="BJ295" s="20" t="s">
        <v>79</v>
      </c>
      <c r="BK295" s="227">
        <f>ROUND(I295*H295,2)</f>
        <v>0</v>
      </c>
      <c r="BL295" s="20" t="s">
        <v>204</v>
      </c>
      <c r="BM295" s="226" t="s">
        <v>501</v>
      </c>
    </row>
    <row r="296" s="2" customFormat="1">
      <c r="A296" s="41"/>
      <c r="B296" s="42"/>
      <c r="C296" s="43"/>
      <c r="D296" s="228" t="s">
        <v>206</v>
      </c>
      <c r="E296" s="43"/>
      <c r="F296" s="229" t="s">
        <v>415</v>
      </c>
      <c r="G296" s="43"/>
      <c r="H296" s="43"/>
      <c r="I296" s="230"/>
      <c r="J296" s="43"/>
      <c r="K296" s="43"/>
      <c r="L296" s="47"/>
      <c r="M296" s="231"/>
      <c r="N296" s="232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206</v>
      </c>
      <c r="AU296" s="20" t="s">
        <v>81</v>
      </c>
    </row>
    <row r="297" s="14" customFormat="1">
      <c r="A297" s="14"/>
      <c r="B297" s="244"/>
      <c r="C297" s="245"/>
      <c r="D297" s="235" t="s">
        <v>208</v>
      </c>
      <c r="E297" s="246" t="s">
        <v>19</v>
      </c>
      <c r="F297" s="247" t="s">
        <v>502</v>
      </c>
      <c r="G297" s="245"/>
      <c r="H297" s="248">
        <v>159.612</v>
      </c>
      <c r="I297" s="249"/>
      <c r="J297" s="245"/>
      <c r="K297" s="245"/>
      <c r="L297" s="250"/>
      <c r="M297" s="251"/>
      <c r="N297" s="252"/>
      <c r="O297" s="252"/>
      <c r="P297" s="252"/>
      <c r="Q297" s="252"/>
      <c r="R297" s="252"/>
      <c r="S297" s="252"/>
      <c r="T297" s="253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54" t="s">
        <v>208</v>
      </c>
      <c r="AU297" s="254" t="s">
        <v>81</v>
      </c>
      <c r="AV297" s="14" t="s">
        <v>81</v>
      </c>
      <c r="AW297" s="14" t="s">
        <v>33</v>
      </c>
      <c r="AX297" s="14" t="s">
        <v>72</v>
      </c>
      <c r="AY297" s="254" t="s">
        <v>196</v>
      </c>
    </row>
    <row r="298" s="15" customFormat="1">
      <c r="A298" s="15"/>
      <c r="B298" s="255"/>
      <c r="C298" s="256"/>
      <c r="D298" s="235" t="s">
        <v>208</v>
      </c>
      <c r="E298" s="257" t="s">
        <v>19</v>
      </c>
      <c r="F298" s="258" t="s">
        <v>219</v>
      </c>
      <c r="G298" s="256"/>
      <c r="H298" s="259">
        <v>159.612</v>
      </c>
      <c r="I298" s="260"/>
      <c r="J298" s="256"/>
      <c r="K298" s="256"/>
      <c r="L298" s="261"/>
      <c r="M298" s="262"/>
      <c r="N298" s="263"/>
      <c r="O298" s="263"/>
      <c r="P298" s="263"/>
      <c r="Q298" s="263"/>
      <c r="R298" s="263"/>
      <c r="S298" s="263"/>
      <c r="T298" s="264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T298" s="265" t="s">
        <v>208</v>
      </c>
      <c r="AU298" s="265" t="s">
        <v>81</v>
      </c>
      <c r="AV298" s="15" t="s">
        <v>204</v>
      </c>
      <c r="AW298" s="15" t="s">
        <v>33</v>
      </c>
      <c r="AX298" s="15" t="s">
        <v>79</v>
      </c>
      <c r="AY298" s="265" t="s">
        <v>196</v>
      </c>
    </row>
    <row r="299" s="12" customFormat="1" ht="22.8" customHeight="1">
      <c r="A299" s="12"/>
      <c r="B299" s="199"/>
      <c r="C299" s="200"/>
      <c r="D299" s="201" t="s">
        <v>71</v>
      </c>
      <c r="E299" s="213" t="s">
        <v>503</v>
      </c>
      <c r="F299" s="213" t="s">
        <v>504</v>
      </c>
      <c r="G299" s="200"/>
      <c r="H299" s="200"/>
      <c r="I299" s="203"/>
      <c r="J299" s="214">
        <f>BK299</f>
        <v>0</v>
      </c>
      <c r="K299" s="200"/>
      <c r="L299" s="205"/>
      <c r="M299" s="206"/>
      <c r="N299" s="207"/>
      <c r="O299" s="207"/>
      <c r="P299" s="208">
        <f>SUM(P300:P335)</f>
        <v>0</v>
      </c>
      <c r="Q299" s="207"/>
      <c r="R299" s="208">
        <f>SUM(R300:R335)</f>
        <v>67.2881</v>
      </c>
      <c r="S299" s="207"/>
      <c r="T299" s="209">
        <f>SUM(T300:T335)</f>
        <v>0</v>
      </c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R299" s="210" t="s">
        <v>79</v>
      </c>
      <c r="AT299" s="211" t="s">
        <v>71</v>
      </c>
      <c r="AU299" s="211" t="s">
        <v>79</v>
      </c>
      <c r="AY299" s="210" t="s">
        <v>196</v>
      </c>
      <c r="BK299" s="212">
        <f>SUM(BK300:BK335)</f>
        <v>0</v>
      </c>
    </row>
    <row r="300" s="2" customFormat="1" ht="24.15" customHeight="1">
      <c r="A300" s="41"/>
      <c r="B300" s="42"/>
      <c r="C300" s="215" t="s">
        <v>505</v>
      </c>
      <c r="D300" s="215" t="s">
        <v>199</v>
      </c>
      <c r="E300" s="216" t="s">
        <v>389</v>
      </c>
      <c r="F300" s="217" t="s">
        <v>390</v>
      </c>
      <c r="G300" s="218" t="s">
        <v>202</v>
      </c>
      <c r="H300" s="219">
        <v>83</v>
      </c>
      <c r="I300" s="220"/>
      <c r="J300" s="221">
        <f>ROUND(I300*H300,2)</f>
        <v>0</v>
      </c>
      <c r="K300" s="217" t="s">
        <v>203</v>
      </c>
      <c r="L300" s="47"/>
      <c r="M300" s="222" t="s">
        <v>19</v>
      </c>
      <c r="N300" s="223" t="s">
        <v>43</v>
      </c>
      <c r="O300" s="87"/>
      <c r="P300" s="224">
        <f>O300*H300</f>
        <v>0</v>
      </c>
      <c r="Q300" s="224">
        <v>0</v>
      </c>
      <c r="R300" s="224">
        <f>Q300*H300</f>
        <v>0</v>
      </c>
      <c r="S300" s="224">
        <v>0</v>
      </c>
      <c r="T300" s="225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6" t="s">
        <v>204</v>
      </c>
      <c r="AT300" s="226" t="s">
        <v>199</v>
      </c>
      <c r="AU300" s="226" t="s">
        <v>81</v>
      </c>
      <c r="AY300" s="20" t="s">
        <v>196</v>
      </c>
      <c r="BE300" s="227">
        <f>IF(N300="základní",J300,0)</f>
        <v>0</v>
      </c>
      <c r="BF300" s="227">
        <f>IF(N300="snížená",J300,0)</f>
        <v>0</v>
      </c>
      <c r="BG300" s="227">
        <f>IF(N300="zákl. přenesená",J300,0)</f>
        <v>0</v>
      </c>
      <c r="BH300" s="227">
        <f>IF(N300="sníž. přenesená",J300,0)</f>
        <v>0</v>
      </c>
      <c r="BI300" s="227">
        <f>IF(N300="nulová",J300,0)</f>
        <v>0</v>
      </c>
      <c r="BJ300" s="20" t="s">
        <v>79</v>
      </c>
      <c r="BK300" s="227">
        <f>ROUND(I300*H300,2)</f>
        <v>0</v>
      </c>
      <c r="BL300" s="20" t="s">
        <v>204</v>
      </c>
      <c r="BM300" s="226" t="s">
        <v>506</v>
      </c>
    </row>
    <row r="301" s="2" customFormat="1">
      <c r="A301" s="41"/>
      <c r="B301" s="42"/>
      <c r="C301" s="43"/>
      <c r="D301" s="228" t="s">
        <v>206</v>
      </c>
      <c r="E301" s="43"/>
      <c r="F301" s="229" t="s">
        <v>392</v>
      </c>
      <c r="G301" s="43"/>
      <c r="H301" s="43"/>
      <c r="I301" s="230"/>
      <c r="J301" s="43"/>
      <c r="K301" s="43"/>
      <c r="L301" s="47"/>
      <c r="M301" s="231"/>
      <c r="N301" s="232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206</v>
      </c>
      <c r="AU301" s="20" t="s">
        <v>81</v>
      </c>
    </row>
    <row r="302" s="13" customFormat="1">
      <c r="A302" s="13"/>
      <c r="B302" s="233"/>
      <c r="C302" s="234"/>
      <c r="D302" s="235" t="s">
        <v>208</v>
      </c>
      <c r="E302" s="236" t="s">
        <v>19</v>
      </c>
      <c r="F302" s="237" t="s">
        <v>507</v>
      </c>
      <c r="G302" s="234"/>
      <c r="H302" s="236" t="s">
        <v>19</v>
      </c>
      <c r="I302" s="238"/>
      <c r="J302" s="234"/>
      <c r="K302" s="234"/>
      <c r="L302" s="239"/>
      <c r="M302" s="240"/>
      <c r="N302" s="241"/>
      <c r="O302" s="241"/>
      <c r="P302" s="241"/>
      <c r="Q302" s="241"/>
      <c r="R302" s="241"/>
      <c r="S302" s="241"/>
      <c r="T302" s="242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43" t="s">
        <v>208</v>
      </c>
      <c r="AU302" s="243" t="s">
        <v>81</v>
      </c>
      <c r="AV302" s="13" t="s">
        <v>79</v>
      </c>
      <c r="AW302" s="13" t="s">
        <v>33</v>
      </c>
      <c r="AX302" s="13" t="s">
        <v>72</v>
      </c>
      <c r="AY302" s="243" t="s">
        <v>196</v>
      </c>
    </row>
    <row r="303" s="13" customFormat="1">
      <c r="A303" s="13"/>
      <c r="B303" s="233"/>
      <c r="C303" s="234"/>
      <c r="D303" s="235" t="s">
        <v>208</v>
      </c>
      <c r="E303" s="236" t="s">
        <v>19</v>
      </c>
      <c r="F303" s="237" t="s">
        <v>486</v>
      </c>
      <c r="G303" s="234"/>
      <c r="H303" s="236" t="s">
        <v>19</v>
      </c>
      <c r="I303" s="238"/>
      <c r="J303" s="234"/>
      <c r="K303" s="234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208</v>
      </c>
      <c r="AU303" s="243" t="s">
        <v>81</v>
      </c>
      <c r="AV303" s="13" t="s">
        <v>79</v>
      </c>
      <c r="AW303" s="13" t="s">
        <v>33</v>
      </c>
      <c r="AX303" s="13" t="s">
        <v>72</v>
      </c>
      <c r="AY303" s="243" t="s">
        <v>196</v>
      </c>
    </row>
    <row r="304" s="13" customFormat="1">
      <c r="A304" s="13"/>
      <c r="B304" s="233"/>
      <c r="C304" s="234"/>
      <c r="D304" s="235" t="s">
        <v>208</v>
      </c>
      <c r="E304" s="236" t="s">
        <v>19</v>
      </c>
      <c r="F304" s="237" t="s">
        <v>489</v>
      </c>
      <c r="G304" s="234"/>
      <c r="H304" s="236" t="s">
        <v>19</v>
      </c>
      <c r="I304" s="238"/>
      <c r="J304" s="234"/>
      <c r="K304" s="234"/>
      <c r="L304" s="239"/>
      <c r="M304" s="240"/>
      <c r="N304" s="241"/>
      <c r="O304" s="241"/>
      <c r="P304" s="241"/>
      <c r="Q304" s="241"/>
      <c r="R304" s="241"/>
      <c r="S304" s="241"/>
      <c r="T304" s="24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3" t="s">
        <v>208</v>
      </c>
      <c r="AU304" s="243" t="s">
        <v>81</v>
      </c>
      <c r="AV304" s="13" t="s">
        <v>79</v>
      </c>
      <c r="AW304" s="13" t="s">
        <v>33</v>
      </c>
      <c r="AX304" s="13" t="s">
        <v>72</v>
      </c>
      <c r="AY304" s="243" t="s">
        <v>196</v>
      </c>
    </row>
    <row r="305" s="14" customFormat="1">
      <c r="A305" s="14"/>
      <c r="B305" s="244"/>
      <c r="C305" s="245"/>
      <c r="D305" s="235" t="s">
        <v>208</v>
      </c>
      <c r="E305" s="246" t="s">
        <v>19</v>
      </c>
      <c r="F305" s="247" t="s">
        <v>72</v>
      </c>
      <c r="G305" s="245"/>
      <c r="H305" s="248">
        <v>0</v>
      </c>
      <c r="I305" s="249"/>
      <c r="J305" s="245"/>
      <c r="K305" s="245"/>
      <c r="L305" s="250"/>
      <c r="M305" s="251"/>
      <c r="N305" s="252"/>
      <c r="O305" s="252"/>
      <c r="P305" s="252"/>
      <c r="Q305" s="252"/>
      <c r="R305" s="252"/>
      <c r="S305" s="252"/>
      <c r="T305" s="253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4" t="s">
        <v>208</v>
      </c>
      <c r="AU305" s="254" t="s">
        <v>81</v>
      </c>
      <c r="AV305" s="14" t="s">
        <v>81</v>
      </c>
      <c r="AW305" s="14" t="s">
        <v>33</v>
      </c>
      <c r="AX305" s="14" t="s">
        <v>72</v>
      </c>
      <c r="AY305" s="254" t="s">
        <v>196</v>
      </c>
    </row>
    <row r="306" s="13" customFormat="1">
      <c r="A306" s="13"/>
      <c r="B306" s="233"/>
      <c r="C306" s="234"/>
      <c r="D306" s="235" t="s">
        <v>208</v>
      </c>
      <c r="E306" s="236" t="s">
        <v>19</v>
      </c>
      <c r="F306" s="237" t="s">
        <v>508</v>
      </c>
      <c r="G306" s="234"/>
      <c r="H306" s="236" t="s">
        <v>19</v>
      </c>
      <c r="I306" s="238"/>
      <c r="J306" s="234"/>
      <c r="K306" s="234"/>
      <c r="L306" s="239"/>
      <c r="M306" s="240"/>
      <c r="N306" s="241"/>
      <c r="O306" s="241"/>
      <c r="P306" s="241"/>
      <c r="Q306" s="241"/>
      <c r="R306" s="241"/>
      <c r="S306" s="241"/>
      <c r="T306" s="24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3" t="s">
        <v>208</v>
      </c>
      <c r="AU306" s="243" t="s">
        <v>81</v>
      </c>
      <c r="AV306" s="13" t="s">
        <v>79</v>
      </c>
      <c r="AW306" s="13" t="s">
        <v>33</v>
      </c>
      <c r="AX306" s="13" t="s">
        <v>72</v>
      </c>
      <c r="AY306" s="243" t="s">
        <v>196</v>
      </c>
    </row>
    <row r="307" s="14" customFormat="1">
      <c r="A307" s="14"/>
      <c r="B307" s="244"/>
      <c r="C307" s="245"/>
      <c r="D307" s="235" t="s">
        <v>208</v>
      </c>
      <c r="E307" s="246" t="s">
        <v>19</v>
      </c>
      <c r="F307" s="247" t="s">
        <v>72</v>
      </c>
      <c r="G307" s="245"/>
      <c r="H307" s="248">
        <v>0</v>
      </c>
      <c r="I307" s="249"/>
      <c r="J307" s="245"/>
      <c r="K307" s="245"/>
      <c r="L307" s="250"/>
      <c r="M307" s="251"/>
      <c r="N307" s="252"/>
      <c r="O307" s="252"/>
      <c r="P307" s="252"/>
      <c r="Q307" s="252"/>
      <c r="R307" s="252"/>
      <c r="S307" s="252"/>
      <c r="T307" s="253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4" t="s">
        <v>208</v>
      </c>
      <c r="AU307" s="254" t="s">
        <v>81</v>
      </c>
      <c r="AV307" s="14" t="s">
        <v>81</v>
      </c>
      <c r="AW307" s="14" t="s">
        <v>33</v>
      </c>
      <c r="AX307" s="14" t="s">
        <v>72</v>
      </c>
      <c r="AY307" s="254" t="s">
        <v>196</v>
      </c>
    </row>
    <row r="308" s="13" customFormat="1">
      <c r="A308" s="13"/>
      <c r="B308" s="233"/>
      <c r="C308" s="234"/>
      <c r="D308" s="235" t="s">
        <v>208</v>
      </c>
      <c r="E308" s="236" t="s">
        <v>19</v>
      </c>
      <c r="F308" s="237" t="s">
        <v>487</v>
      </c>
      <c r="G308" s="234"/>
      <c r="H308" s="236" t="s">
        <v>19</v>
      </c>
      <c r="I308" s="238"/>
      <c r="J308" s="234"/>
      <c r="K308" s="234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208</v>
      </c>
      <c r="AU308" s="243" t="s">
        <v>81</v>
      </c>
      <c r="AV308" s="13" t="s">
        <v>79</v>
      </c>
      <c r="AW308" s="13" t="s">
        <v>33</v>
      </c>
      <c r="AX308" s="13" t="s">
        <v>72</v>
      </c>
      <c r="AY308" s="243" t="s">
        <v>196</v>
      </c>
    </row>
    <row r="309" s="14" customFormat="1">
      <c r="A309" s="14"/>
      <c r="B309" s="244"/>
      <c r="C309" s="245"/>
      <c r="D309" s="235" t="s">
        <v>208</v>
      </c>
      <c r="E309" s="246" t="s">
        <v>19</v>
      </c>
      <c r="F309" s="247" t="s">
        <v>509</v>
      </c>
      <c r="G309" s="245"/>
      <c r="H309" s="248">
        <v>83</v>
      </c>
      <c r="I309" s="249"/>
      <c r="J309" s="245"/>
      <c r="K309" s="245"/>
      <c r="L309" s="250"/>
      <c r="M309" s="251"/>
      <c r="N309" s="252"/>
      <c r="O309" s="252"/>
      <c r="P309" s="252"/>
      <c r="Q309" s="252"/>
      <c r="R309" s="252"/>
      <c r="S309" s="252"/>
      <c r="T309" s="253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4" t="s">
        <v>208</v>
      </c>
      <c r="AU309" s="254" t="s">
        <v>81</v>
      </c>
      <c r="AV309" s="14" t="s">
        <v>81</v>
      </c>
      <c r="AW309" s="14" t="s">
        <v>33</v>
      </c>
      <c r="AX309" s="14" t="s">
        <v>72</v>
      </c>
      <c r="AY309" s="254" t="s">
        <v>196</v>
      </c>
    </row>
    <row r="310" s="15" customFormat="1">
      <c r="A310" s="15"/>
      <c r="B310" s="255"/>
      <c r="C310" s="256"/>
      <c r="D310" s="235" t="s">
        <v>208</v>
      </c>
      <c r="E310" s="257" t="s">
        <v>19</v>
      </c>
      <c r="F310" s="258" t="s">
        <v>219</v>
      </c>
      <c r="G310" s="256"/>
      <c r="H310" s="259">
        <v>83</v>
      </c>
      <c r="I310" s="260"/>
      <c r="J310" s="256"/>
      <c r="K310" s="256"/>
      <c r="L310" s="261"/>
      <c r="M310" s="262"/>
      <c r="N310" s="263"/>
      <c r="O310" s="263"/>
      <c r="P310" s="263"/>
      <c r="Q310" s="263"/>
      <c r="R310" s="263"/>
      <c r="S310" s="263"/>
      <c r="T310" s="264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65" t="s">
        <v>208</v>
      </c>
      <c r="AU310" s="265" t="s">
        <v>81</v>
      </c>
      <c r="AV310" s="15" t="s">
        <v>204</v>
      </c>
      <c r="AW310" s="15" t="s">
        <v>33</v>
      </c>
      <c r="AX310" s="15" t="s">
        <v>79</v>
      </c>
      <c r="AY310" s="265" t="s">
        <v>196</v>
      </c>
    </row>
    <row r="311" s="2" customFormat="1" ht="21.75" customHeight="1">
      <c r="A311" s="41"/>
      <c r="B311" s="42"/>
      <c r="C311" s="215" t="s">
        <v>510</v>
      </c>
      <c r="D311" s="215" t="s">
        <v>199</v>
      </c>
      <c r="E311" s="216" t="s">
        <v>447</v>
      </c>
      <c r="F311" s="217" t="s">
        <v>448</v>
      </c>
      <c r="G311" s="218" t="s">
        <v>202</v>
      </c>
      <c r="H311" s="219">
        <v>83</v>
      </c>
      <c r="I311" s="220"/>
      <c r="J311" s="221">
        <f>ROUND(I311*H311,2)</f>
        <v>0</v>
      </c>
      <c r="K311" s="217" t="s">
        <v>203</v>
      </c>
      <c r="L311" s="47"/>
      <c r="M311" s="222" t="s">
        <v>19</v>
      </c>
      <c r="N311" s="223" t="s">
        <v>43</v>
      </c>
      <c r="O311" s="87"/>
      <c r="P311" s="224">
        <f>O311*H311</f>
        <v>0</v>
      </c>
      <c r="Q311" s="224">
        <v>0.57499999999999996</v>
      </c>
      <c r="R311" s="224">
        <f>Q311*H311</f>
        <v>47.724999999999994</v>
      </c>
      <c r="S311" s="224">
        <v>0</v>
      </c>
      <c r="T311" s="225">
        <f>S311*H311</f>
        <v>0</v>
      </c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R311" s="226" t="s">
        <v>204</v>
      </c>
      <c r="AT311" s="226" t="s">
        <v>199</v>
      </c>
      <c r="AU311" s="226" t="s">
        <v>81</v>
      </c>
      <c r="AY311" s="20" t="s">
        <v>196</v>
      </c>
      <c r="BE311" s="227">
        <f>IF(N311="základní",J311,0)</f>
        <v>0</v>
      </c>
      <c r="BF311" s="227">
        <f>IF(N311="snížená",J311,0)</f>
        <v>0</v>
      </c>
      <c r="BG311" s="227">
        <f>IF(N311="zákl. přenesená",J311,0)</f>
        <v>0</v>
      </c>
      <c r="BH311" s="227">
        <f>IF(N311="sníž. přenesená",J311,0)</f>
        <v>0</v>
      </c>
      <c r="BI311" s="227">
        <f>IF(N311="nulová",J311,0)</f>
        <v>0</v>
      </c>
      <c r="BJ311" s="20" t="s">
        <v>79</v>
      </c>
      <c r="BK311" s="227">
        <f>ROUND(I311*H311,2)</f>
        <v>0</v>
      </c>
      <c r="BL311" s="20" t="s">
        <v>204</v>
      </c>
      <c r="BM311" s="226" t="s">
        <v>511</v>
      </c>
    </row>
    <row r="312" s="2" customFormat="1">
      <c r="A312" s="41"/>
      <c r="B312" s="42"/>
      <c r="C312" s="43"/>
      <c r="D312" s="228" t="s">
        <v>206</v>
      </c>
      <c r="E312" s="43"/>
      <c r="F312" s="229" t="s">
        <v>450</v>
      </c>
      <c r="G312" s="43"/>
      <c r="H312" s="43"/>
      <c r="I312" s="230"/>
      <c r="J312" s="43"/>
      <c r="K312" s="43"/>
      <c r="L312" s="47"/>
      <c r="M312" s="231"/>
      <c r="N312" s="232"/>
      <c r="O312" s="87"/>
      <c r="P312" s="87"/>
      <c r="Q312" s="87"/>
      <c r="R312" s="87"/>
      <c r="S312" s="87"/>
      <c r="T312" s="88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T312" s="20" t="s">
        <v>206</v>
      </c>
      <c r="AU312" s="20" t="s">
        <v>81</v>
      </c>
    </row>
    <row r="313" s="13" customFormat="1">
      <c r="A313" s="13"/>
      <c r="B313" s="233"/>
      <c r="C313" s="234"/>
      <c r="D313" s="235" t="s">
        <v>208</v>
      </c>
      <c r="E313" s="236" t="s">
        <v>19</v>
      </c>
      <c r="F313" s="237" t="s">
        <v>507</v>
      </c>
      <c r="G313" s="234"/>
      <c r="H313" s="236" t="s">
        <v>19</v>
      </c>
      <c r="I313" s="238"/>
      <c r="J313" s="234"/>
      <c r="K313" s="234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208</v>
      </c>
      <c r="AU313" s="243" t="s">
        <v>81</v>
      </c>
      <c r="AV313" s="13" t="s">
        <v>79</v>
      </c>
      <c r="AW313" s="13" t="s">
        <v>33</v>
      </c>
      <c r="AX313" s="13" t="s">
        <v>72</v>
      </c>
      <c r="AY313" s="243" t="s">
        <v>196</v>
      </c>
    </row>
    <row r="314" s="13" customFormat="1">
      <c r="A314" s="13"/>
      <c r="B314" s="233"/>
      <c r="C314" s="234"/>
      <c r="D314" s="235" t="s">
        <v>208</v>
      </c>
      <c r="E314" s="236" t="s">
        <v>19</v>
      </c>
      <c r="F314" s="237" t="s">
        <v>451</v>
      </c>
      <c r="G314" s="234"/>
      <c r="H314" s="236" t="s">
        <v>19</v>
      </c>
      <c r="I314" s="238"/>
      <c r="J314" s="234"/>
      <c r="K314" s="234"/>
      <c r="L314" s="239"/>
      <c r="M314" s="240"/>
      <c r="N314" s="241"/>
      <c r="O314" s="241"/>
      <c r="P314" s="241"/>
      <c r="Q314" s="241"/>
      <c r="R314" s="241"/>
      <c r="S314" s="241"/>
      <c r="T314" s="242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43" t="s">
        <v>208</v>
      </c>
      <c r="AU314" s="243" t="s">
        <v>81</v>
      </c>
      <c r="AV314" s="13" t="s">
        <v>79</v>
      </c>
      <c r="AW314" s="13" t="s">
        <v>33</v>
      </c>
      <c r="AX314" s="13" t="s">
        <v>72</v>
      </c>
      <c r="AY314" s="243" t="s">
        <v>196</v>
      </c>
    </row>
    <row r="315" s="13" customFormat="1">
      <c r="A315" s="13"/>
      <c r="B315" s="233"/>
      <c r="C315" s="234"/>
      <c r="D315" s="235" t="s">
        <v>208</v>
      </c>
      <c r="E315" s="236" t="s">
        <v>19</v>
      </c>
      <c r="F315" s="237" t="s">
        <v>489</v>
      </c>
      <c r="G315" s="234"/>
      <c r="H315" s="236" t="s">
        <v>19</v>
      </c>
      <c r="I315" s="238"/>
      <c r="J315" s="234"/>
      <c r="K315" s="234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208</v>
      </c>
      <c r="AU315" s="243" t="s">
        <v>81</v>
      </c>
      <c r="AV315" s="13" t="s">
        <v>79</v>
      </c>
      <c r="AW315" s="13" t="s">
        <v>33</v>
      </c>
      <c r="AX315" s="13" t="s">
        <v>72</v>
      </c>
      <c r="AY315" s="243" t="s">
        <v>196</v>
      </c>
    </row>
    <row r="316" s="14" customFormat="1">
      <c r="A316" s="14"/>
      <c r="B316" s="244"/>
      <c r="C316" s="245"/>
      <c r="D316" s="235" t="s">
        <v>208</v>
      </c>
      <c r="E316" s="246" t="s">
        <v>19</v>
      </c>
      <c r="F316" s="247" t="s">
        <v>512</v>
      </c>
      <c r="G316" s="245"/>
      <c r="H316" s="248">
        <v>83</v>
      </c>
      <c r="I316" s="249"/>
      <c r="J316" s="245"/>
      <c r="K316" s="245"/>
      <c r="L316" s="250"/>
      <c r="M316" s="251"/>
      <c r="N316" s="252"/>
      <c r="O316" s="252"/>
      <c r="P316" s="252"/>
      <c r="Q316" s="252"/>
      <c r="R316" s="252"/>
      <c r="S316" s="252"/>
      <c r="T316" s="253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4" t="s">
        <v>208</v>
      </c>
      <c r="AU316" s="254" t="s">
        <v>81</v>
      </c>
      <c r="AV316" s="14" t="s">
        <v>81</v>
      </c>
      <c r="AW316" s="14" t="s">
        <v>33</v>
      </c>
      <c r="AX316" s="14" t="s">
        <v>72</v>
      </c>
      <c r="AY316" s="254" t="s">
        <v>196</v>
      </c>
    </row>
    <row r="317" s="15" customFormat="1">
      <c r="A317" s="15"/>
      <c r="B317" s="255"/>
      <c r="C317" s="256"/>
      <c r="D317" s="235" t="s">
        <v>208</v>
      </c>
      <c r="E317" s="257" t="s">
        <v>19</v>
      </c>
      <c r="F317" s="258" t="s">
        <v>219</v>
      </c>
      <c r="G317" s="256"/>
      <c r="H317" s="259">
        <v>83</v>
      </c>
      <c r="I317" s="260"/>
      <c r="J317" s="256"/>
      <c r="K317" s="256"/>
      <c r="L317" s="261"/>
      <c r="M317" s="262"/>
      <c r="N317" s="263"/>
      <c r="O317" s="263"/>
      <c r="P317" s="263"/>
      <c r="Q317" s="263"/>
      <c r="R317" s="263"/>
      <c r="S317" s="263"/>
      <c r="T317" s="264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265" t="s">
        <v>208</v>
      </c>
      <c r="AU317" s="265" t="s">
        <v>81</v>
      </c>
      <c r="AV317" s="15" t="s">
        <v>204</v>
      </c>
      <c r="AW317" s="15" t="s">
        <v>33</v>
      </c>
      <c r="AX317" s="15" t="s">
        <v>79</v>
      </c>
      <c r="AY317" s="265" t="s">
        <v>196</v>
      </c>
    </row>
    <row r="318" s="2" customFormat="1" ht="37.8" customHeight="1">
      <c r="A318" s="41"/>
      <c r="B318" s="42"/>
      <c r="C318" s="215" t="s">
        <v>513</v>
      </c>
      <c r="D318" s="215" t="s">
        <v>199</v>
      </c>
      <c r="E318" s="216" t="s">
        <v>514</v>
      </c>
      <c r="F318" s="217" t="s">
        <v>515</v>
      </c>
      <c r="G318" s="218" t="s">
        <v>202</v>
      </c>
      <c r="H318" s="219">
        <v>83</v>
      </c>
      <c r="I318" s="220"/>
      <c r="J318" s="221">
        <f>ROUND(I318*H318,2)</f>
        <v>0</v>
      </c>
      <c r="K318" s="217" t="s">
        <v>203</v>
      </c>
      <c r="L318" s="47"/>
      <c r="M318" s="222" t="s">
        <v>19</v>
      </c>
      <c r="N318" s="223" t="s">
        <v>43</v>
      </c>
      <c r="O318" s="87"/>
      <c r="P318" s="224">
        <f>O318*H318</f>
        <v>0</v>
      </c>
      <c r="Q318" s="224">
        <v>0.098000000000000004</v>
      </c>
      <c r="R318" s="224">
        <f>Q318*H318</f>
        <v>8.1340000000000003</v>
      </c>
      <c r="S318" s="224">
        <v>0</v>
      </c>
      <c r="T318" s="225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6" t="s">
        <v>204</v>
      </c>
      <c r="AT318" s="226" t="s">
        <v>199</v>
      </c>
      <c r="AU318" s="226" t="s">
        <v>81</v>
      </c>
      <c r="AY318" s="20" t="s">
        <v>196</v>
      </c>
      <c r="BE318" s="227">
        <f>IF(N318="základní",J318,0)</f>
        <v>0</v>
      </c>
      <c r="BF318" s="227">
        <f>IF(N318="snížená",J318,0)</f>
        <v>0</v>
      </c>
      <c r="BG318" s="227">
        <f>IF(N318="zákl. přenesená",J318,0)</f>
        <v>0</v>
      </c>
      <c r="BH318" s="227">
        <f>IF(N318="sníž. přenesená",J318,0)</f>
        <v>0</v>
      </c>
      <c r="BI318" s="227">
        <f>IF(N318="nulová",J318,0)</f>
        <v>0</v>
      </c>
      <c r="BJ318" s="20" t="s">
        <v>79</v>
      </c>
      <c r="BK318" s="227">
        <f>ROUND(I318*H318,2)</f>
        <v>0</v>
      </c>
      <c r="BL318" s="20" t="s">
        <v>204</v>
      </c>
      <c r="BM318" s="226" t="s">
        <v>516</v>
      </c>
    </row>
    <row r="319" s="2" customFormat="1">
      <c r="A319" s="41"/>
      <c r="B319" s="42"/>
      <c r="C319" s="43"/>
      <c r="D319" s="228" t="s">
        <v>206</v>
      </c>
      <c r="E319" s="43"/>
      <c r="F319" s="229" t="s">
        <v>517</v>
      </c>
      <c r="G319" s="43"/>
      <c r="H319" s="43"/>
      <c r="I319" s="230"/>
      <c r="J319" s="43"/>
      <c r="K319" s="43"/>
      <c r="L319" s="47"/>
      <c r="M319" s="231"/>
      <c r="N319" s="232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206</v>
      </c>
      <c r="AU319" s="20" t="s">
        <v>81</v>
      </c>
    </row>
    <row r="320" s="13" customFormat="1">
      <c r="A320" s="13"/>
      <c r="B320" s="233"/>
      <c r="C320" s="234"/>
      <c r="D320" s="235" t="s">
        <v>208</v>
      </c>
      <c r="E320" s="236" t="s">
        <v>19</v>
      </c>
      <c r="F320" s="237" t="s">
        <v>507</v>
      </c>
      <c r="G320" s="234"/>
      <c r="H320" s="236" t="s">
        <v>19</v>
      </c>
      <c r="I320" s="238"/>
      <c r="J320" s="234"/>
      <c r="K320" s="234"/>
      <c r="L320" s="239"/>
      <c r="M320" s="240"/>
      <c r="N320" s="241"/>
      <c r="O320" s="241"/>
      <c r="P320" s="241"/>
      <c r="Q320" s="241"/>
      <c r="R320" s="241"/>
      <c r="S320" s="241"/>
      <c r="T320" s="24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3" t="s">
        <v>208</v>
      </c>
      <c r="AU320" s="243" t="s">
        <v>81</v>
      </c>
      <c r="AV320" s="13" t="s">
        <v>79</v>
      </c>
      <c r="AW320" s="13" t="s">
        <v>33</v>
      </c>
      <c r="AX320" s="13" t="s">
        <v>72</v>
      </c>
      <c r="AY320" s="243" t="s">
        <v>196</v>
      </c>
    </row>
    <row r="321" s="13" customFormat="1">
      <c r="A321" s="13"/>
      <c r="B321" s="233"/>
      <c r="C321" s="234"/>
      <c r="D321" s="235" t="s">
        <v>208</v>
      </c>
      <c r="E321" s="236" t="s">
        <v>19</v>
      </c>
      <c r="F321" s="237" t="s">
        <v>518</v>
      </c>
      <c r="G321" s="234"/>
      <c r="H321" s="236" t="s">
        <v>19</v>
      </c>
      <c r="I321" s="238"/>
      <c r="J321" s="234"/>
      <c r="K321" s="234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208</v>
      </c>
      <c r="AU321" s="243" t="s">
        <v>81</v>
      </c>
      <c r="AV321" s="13" t="s">
        <v>79</v>
      </c>
      <c r="AW321" s="13" t="s">
        <v>33</v>
      </c>
      <c r="AX321" s="13" t="s">
        <v>72</v>
      </c>
      <c r="AY321" s="243" t="s">
        <v>196</v>
      </c>
    </row>
    <row r="322" s="13" customFormat="1">
      <c r="A322" s="13"/>
      <c r="B322" s="233"/>
      <c r="C322" s="234"/>
      <c r="D322" s="235" t="s">
        <v>208</v>
      </c>
      <c r="E322" s="236" t="s">
        <v>19</v>
      </c>
      <c r="F322" s="237" t="s">
        <v>489</v>
      </c>
      <c r="G322" s="234"/>
      <c r="H322" s="236" t="s">
        <v>19</v>
      </c>
      <c r="I322" s="238"/>
      <c r="J322" s="234"/>
      <c r="K322" s="234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208</v>
      </c>
      <c r="AU322" s="243" t="s">
        <v>81</v>
      </c>
      <c r="AV322" s="13" t="s">
        <v>79</v>
      </c>
      <c r="AW322" s="13" t="s">
        <v>33</v>
      </c>
      <c r="AX322" s="13" t="s">
        <v>72</v>
      </c>
      <c r="AY322" s="243" t="s">
        <v>196</v>
      </c>
    </row>
    <row r="323" s="14" customFormat="1">
      <c r="A323" s="14"/>
      <c r="B323" s="244"/>
      <c r="C323" s="245"/>
      <c r="D323" s="235" t="s">
        <v>208</v>
      </c>
      <c r="E323" s="246" t="s">
        <v>19</v>
      </c>
      <c r="F323" s="247" t="s">
        <v>512</v>
      </c>
      <c r="G323" s="245"/>
      <c r="H323" s="248">
        <v>83</v>
      </c>
      <c r="I323" s="249"/>
      <c r="J323" s="245"/>
      <c r="K323" s="245"/>
      <c r="L323" s="250"/>
      <c r="M323" s="251"/>
      <c r="N323" s="252"/>
      <c r="O323" s="252"/>
      <c r="P323" s="252"/>
      <c r="Q323" s="252"/>
      <c r="R323" s="252"/>
      <c r="S323" s="252"/>
      <c r="T323" s="253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4" t="s">
        <v>208</v>
      </c>
      <c r="AU323" s="254" t="s">
        <v>81</v>
      </c>
      <c r="AV323" s="14" t="s">
        <v>81</v>
      </c>
      <c r="AW323" s="14" t="s">
        <v>33</v>
      </c>
      <c r="AX323" s="14" t="s">
        <v>72</v>
      </c>
      <c r="AY323" s="254" t="s">
        <v>196</v>
      </c>
    </row>
    <row r="324" s="15" customFormat="1">
      <c r="A324" s="15"/>
      <c r="B324" s="255"/>
      <c r="C324" s="256"/>
      <c r="D324" s="235" t="s">
        <v>208</v>
      </c>
      <c r="E324" s="257" t="s">
        <v>19</v>
      </c>
      <c r="F324" s="258" t="s">
        <v>219</v>
      </c>
      <c r="G324" s="256"/>
      <c r="H324" s="259">
        <v>83</v>
      </c>
      <c r="I324" s="260"/>
      <c r="J324" s="256"/>
      <c r="K324" s="256"/>
      <c r="L324" s="261"/>
      <c r="M324" s="262"/>
      <c r="N324" s="263"/>
      <c r="O324" s="263"/>
      <c r="P324" s="263"/>
      <c r="Q324" s="263"/>
      <c r="R324" s="263"/>
      <c r="S324" s="263"/>
      <c r="T324" s="264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65" t="s">
        <v>208</v>
      </c>
      <c r="AU324" s="265" t="s">
        <v>81</v>
      </c>
      <c r="AV324" s="15" t="s">
        <v>204</v>
      </c>
      <c r="AW324" s="15" t="s">
        <v>33</v>
      </c>
      <c r="AX324" s="15" t="s">
        <v>79</v>
      </c>
      <c r="AY324" s="265" t="s">
        <v>196</v>
      </c>
    </row>
    <row r="325" s="2" customFormat="1" ht="16.5" customHeight="1">
      <c r="A325" s="41"/>
      <c r="B325" s="42"/>
      <c r="C325" s="280" t="s">
        <v>519</v>
      </c>
      <c r="D325" s="280" t="s">
        <v>407</v>
      </c>
      <c r="E325" s="281" t="s">
        <v>520</v>
      </c>
      <c r="F325" s="282" t="s">
        <v>521</v>
      </c>
      <c r="G325" s="283" t="s">
        <v>202</v>
      </c>
      <c r="H325" s="284">
        <v>84.659999999999997</v>
      </c>
      <c r="I325" s="285"/>
      <c r="J325" s="286">
        <f>ROUND(I325*H325,2)</f>
        <v>0</v>
      </c>
      <c r="K325" s="282" t="s">
        <v>203</v>
      </c>
      <c r="L325" s="287"/>
      <c r="M325" s="288" t="s">
        <v>19</v>
      </c>
      <c r="N325" s="289" t="s">
        <v>43</v>
      </c>
      <c r="O325" s="87"/>
      <c r="P325" s="224">
        <f>O325*H325</f>
        <v>0</v>
      </c>
      <c r="Q325" s="224">
        <v>0.13500000000000001</v>
      </c>
      <c r="R325" s="224">
        <f>Q325*H325</f>
        <v>11.4291</v>
      </c>
      <c r="S325" s="224">
        <v>0</v>
      </c>
      <c r="T325" s="225">
        <f>S325*H325</f>
        <v>0</v>
      </c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R325" s="226" t="s">
        <v>284</v>
      </c>
      <c r="AT325" s="226" t="s">
        <v>407</v>
      </c>
      <c r="AU325" s="226" t="s">
        <v>81</v>
      </c>
      <c r="AY325" s="20" t="s">
        <v>196</v>
      </c>
      <c r="BE325" s="227">
        <f>IF(N325="základní",J325,0)</f>
        <v>0</v>
      </c>
      <c r="BF325" s="227">
        <f>IF(N325="snížená",J325,0)</f>
        <v>0</v>
      </c>
      <c r="BG325" s="227">
        <f>IF(N325="zákl. přenesená",J325,0)</f>
        <v>0</v>
      </c>
      <c r="BH325" s="227">
        <f>IF(N325="sníž. přenesená",J325,0)</f>
        <v>0</v>
      </c>
      <c r="BI325" s="227">
        <f>IF(N325="nulová",J325,0)</f>
        <v>0</v>
      </c>
      <c r="BJ325" s="20" t="s">
        <v>79</v>
      </c>
      <c r="BK325" s="227">
        <f>ROUND(I325*H325,2)</f>
        <v>0</v>
      </c>
      <c r="BL325" s="20" t="s">
        <v>204</v>
      </c>
      <c r="BM325" s="226" t="s">
        <v>522</v>
      </c>
    </row>
    <row r="326" s="13" customFormat="1">
      <c r="A326" s="13"/>
      <c r="B326" s="233"/>
      <c r="C326" s="234"/>
      <c r="D326" s="235" t="s">
        <v>208</v>
      </c>
      <c r="E326" s="236" t="s">
        <v>19</v>
      </c>
      <c r="F326" s="237" t="s">
        <v>507</v>
      </c>
      <c r="G326" s="234"/>
      <c r="H326" s="236" t="s">
        <v>19</v>
      </c>
      <c r="I326" s="238"/>
      <c r="J326" s="234"/>
      <c r="K326" s="234"/>
      <c r="L326" s="239"/>
      <c r="M326" s="240"/>
      <c r="N326" s="241"/>
      <c r="O326" s="241"/>
      <c r="P326" s="241"/>
      <c r="Q326" s="241"/>
      <c r="R326" s="241"/>
      <c r="S326" s="241"/>
      <c r="T326" s="242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43" t="s">
        <v>208</v>
      </c>
      <c r="AU326" s="243" t="s">
        <v>81</v>
      </c>
      <c r="AV326" s="13" t="s">
        <v>79</v>
      </c>
      <c r="AW326" s="13" t="s">
        <v>33</v>
      </c>
      <c r="AX326" s="13" t="s">
        <v>72</v>
      </c>
      <c r="AY326" s="243" t="s">
        <v>196</v>
      </c>
    </row>
    <row r="327" s="13" customFormat="1">
      <c r="A327" s="13"/>
      <c r="B327" s="233"/>
      <c r="C327" s="234"/>
      <c r="D327" s="235" t="s">
        <v>208</v>
      </c>
      <c r="E327" s="236" t="s">
        <v>19</v>
      </c>
      <c r="F327" s="237" t="s">
        <v>518</v>
      </c>
      <c r="G327" s="234"/>
      <c r="H327" s="236" t="s">
        <v>19</v>
      </c>
      <c r="I327" s="238"/>
      <c r="J327" s="234"/>
      <c r="K327" s="234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208</v>
      </c>
      <c r="AU327" s="243" t="s">
        <v>81</v>
      </c>
      <c r="AV327" s="13" t="s">
        <v>79</v>
      </c>
      <c r="AW327" s="13" t="s">
        <v>33</v>
      </c>
      <c r="AX327" s="13" t="s">
        <v>72</v>
      </c>
      <c r="AY327" s="243" t="s">
        <v>196</v>
      </c>
    </row>
    <row r="328" s="13" customFormat="1">
      <c r="A328" s="13"/>
      <c r="B328" s="233"/>
      <c r="C328" s="234"/>
      <c r="D328" s="235" t="s">
        <v>208</v>
      </c>
      <c r="E328" s="236" t="s">
        <v>19</v>
      </c>
      <c r="F328" s="237" t="s">
        <v>489</v>
      </c>
      <c r="G328" s="234"/>
      <c r="H328" s="236" t="s">
        <v>19</v>
      </c>
      <c r="I328" s="238"/>
      <c r="J328" s="234"/>
      <c r="K328" s="234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208</v>
      </c>
      <c r="AU328" s="243" t="s">
        <v>81</v>
      </c>
      <c r="AV328" s="13" t="s">
        <v>79</v>
      </c>
      <c r="AW328" s="13" t="s">
        <v>33</v>
      </c>
      <c r="AX328" s="13" t="s">
        <v>72</v>
      </c>
      <c r="AY328" s="243" t="s">
        <v>196</v>
      </c>
    </row>
    <row r="329" s="14" customFormat="1">
      <c r="A329" s="14"/>
      <c r="B329" s="244"/>
      <c r="C329" s="245"/>
      <c r="D329" s="235" t="s">
        <v>208</v>
      </c>
      <c r="E329" s="246" t="s">
        <v>19</v>
      </c>
      <c r="F329" s="247" t="s">
        <v>512</v>
      </c>
      <c r="G329" s="245"/>
      <c r="H329" s="248">
        <v>83</v>
      </c>
      <c r="I329" s="249"/>
      <c r="J329" s="245"/>
      <c r="K329" s="245"/>
      <c r="L329" s="250"/>
      <c r="M329" s="251"/>
      <c r="N329" s="252"/>
      <c r="O329" s="252"/>
      <c r="P329" s="252"/>
      <c r="Q329" s="252"/>
      <c r="R329" s="252"/>
      <c r="S329" s="252"/>
      <c r="T329" s="253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4" t="s">
        <v>208</v>
      </c>
      <c r="AU329" s="254" t="s">
        <v>81</v>
      </c>
      <c r="AV329" s="14" t="s">
        <v>81</v>
      </c>
      <c r="AW329" s="14" t="s">
        <v>33</v>
      </c>
      <c r="AX329" s="14" t="s">
        <v>72</v>
      </c>
      <c r="AY329" s="254" t="s">
        <v>196</v>
      </c>
    </row>
    <row r="330" s="15" customFormat="1">
      <c r="A330" s="15"/>
      <c r="B330" s="255"/>
      <c r="C330" s="256"/>
      <c r="D330" s="235" t="s">
        <v>208</v>
      </c>
      <c r="E330" s="257" t="s">
        <v>19</v>
      </c>
      <c r="F330" s="258" t="s">
        <v>219</v>
      </c>
      <c r="G330" s="256"/>
      <c r="H330" s="259">
        <v>83</v>
      </c>
      <c r="I330" s="260"/>
      <c r="J330" s="256"/>
      <c r="K330" s="256"/>
      <c r="L330" s="261"/>
      <c r="M330" s="262"/>
      <c r="N330" s="263"/>
      <c r="O330" s="263"/>
      <c r="P330" s="263"/>
      <c r="Q330" s="263"/>
      <c r="R330" s="263"/>
      <c r="S330" s="263"/>
      <c r="T330" s="264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T330" s="265" t="s">
        <v>208</v>
      </c>
      <c r="AU330" s="265" t="s">
        <v>81</v>
      </c>
      <c r="AV330" s="15" t="s">
        <v>204</v>
      </c>
      <c r="AW330" s="15" t="s">
        <v>33</v>
      </c>
      <c r="AX330" s="15" t="s">
        <v>79</v>
      </c>
      <c r="AY330" s="265" t="s">
        <v>196</v>
      </c>
    </row>
    <row r="331" s="14" customFormat="1">
      <c r="A331" s="14"/>
      <c r="B331" s="244"/>
      <c r="C331" s="245"/>
      <c r="D331" s="235" t="s">
        <v>208</v>
      </c>
      <c r="E331" s="245"/>
      <c r="F331" s="247" t="s">
        <v>523</v>
      </c>
      <c r="G331" s="245"/>
      <c r="H331" s="248">
        <v>84.659999999999997</v>
      </c>
      <c r="I331" s="249"/>
      <c r="J331" s="245"/>
      <c r="K331" s="245"/>
      <c r="L331" s="250"/>
      <c r="M331" s="251"/>
      <c r="N331" s="252"/>
      <c r="O331" s="252"/>
      <c r="P331" s="252"/>
      <c r="Q331" s="252"/>
      <c r="R331" s="252"/>
      <c r="S331" s="252"/>
      <c r="T331" s="253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4" t="s">
        <v>208</v>
      </c>
      <c r="AU331" s="254" t="s">
        <v>81</v>
      </c>
      <c r="AV331" s="14" t="s">
        <v>81</v>
      </c>
      <c r="AW331" s="14" t="s">
        <v>4</v>
      </c>
      <c r="AX331" s="14" t="s">
        <v>79</v>
      </c>
      <c r="AY331" s="254" t="s">
        <v>196</v>
      </c>
    </row>
    <row r="332" s="2" customFormat="1" ht="24.15" customHeight="1">
      <c r="A332" s="41"/>
      <c r="B332" s="42"/>
      <c r="C332" s="215" t="s">
        <v>524</v>
      </c>
      <c r="D332" s="215" t="s">
        <v>199</v>
      </c>
      <c r="E332" s="216" t="s">
        <v>412</v>
      </c>
      <c r="F332" s="217" t="s">
        <v>413</v>
      </c>
      <c r="G332" s="218" t="s">
        <v>317</v>
      </c>
      <c r="H332" s="219">
        <v>67.287999999999997</v>
      </c>
      <c r="I332" s="220"/>
      <c r="J332" s="221">
        <f>ROUND(I332*H332,2)</f>
        <v>0</v>
      </c>
      <c r="K332" s="217" t="s">
        <v>203</v>
      </c>
      <c r="L332" s="47"/>
      <c r="M332" s="222" t="s">
        <v>19</v>
      </c>
      <c r="N332" s="223" t="s">
        <v>43</v>
      </c>
      <c r="O332" s="87"/>
      <c r="P332" s="224">
        <f>O332*H332</f>
        <v>0</v>
      </c>
      <c r="Q332" s="224">
        <v>0</v>
      </c>
      <c r="R332" s="224">
        <f>Q332*H332</f>
        <v>0</v>
      </c>
      <c r="S332" s="224">
        <v>0</v>
      </c>
      <c r="T332" s="225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6" t="s">
        <v>204</v>
      </c>
      <c r="AT332" s="226" t="s">
        <v>199</v>
      </c>
      <c r="AU332" s="226" t="s">
        <v>81</v>
      </c>
      <c r="AY332" s="20" t="s">
        <v>196</v>
      </c>
      <c r="BE332" s="227">
        <f>IF(N332="základní",J332,0)</f>
        <v>0</v>
      </c>
      <c r="BF332" s="227">
        <f>IF(N332="snížená",J332,0)</f>
        <v>0</v>
      </c>
      <c r="BG332" s="227">
        <f>IF(N332="zákl. přenesená",J332,0)</f>
        <v>0</v>
      </c>
      <c r="BH332" s="227">
        <f>IF(N332="sníž. přenesená",J332,0)</f>
        <v>0</v>
      </c>
      <c r="BI332" s="227">
        <f>IF(N332="nulová",J332,0)</f>
        <v>0</v>
      </c>
      <c r="BJ332" s="20" t="s">
        <v>79</v>
      </c>
      <c r="BK332" s="227">
        <f>ROUND(I332*H332,2)</f>
        <v>0</v>
      </c>
      <c r="BL332" s="20" t="s">
        <v>204</v>
      </c>
      <c r="BM332" s="226" t="s">
        <v>525</v>
      </c>
    </row>
    <row r="333" s="2" customFormat="1">
      <c r="A333" s="41"/>
      <c r="B333" s="42"/>
      <c r="C333" s="43"/>
      <c r="D333" s="228" t="s">
        <v>206</v>
      </c>
      <c r="E333" s="43"/>
      <c r="F333" s="229" t="s">
        <v>415</v>
      </c>
      <c r="G333" s="43"/>
      <c r="H333" s="43"/>
      <c r="I333" s="230"/>
      <c r="J333" s="43"/>
      <c r="K333" s="43"/>
      <c r="L333" s="47"/>
      <c r="M333" s="231"/>
      <c r="N333" s="232"/>
      <c r="O333" s="87"/>
      <c r="P333" s="87"/>
      <c r="Q333" s="87"/>
      <c r="R333" s="87"/>
      <c r="S333" s="87"/>
      <c r="T333" s="88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T333" s="20" t="s">
        <v>206</v>
      </c>
      <c r="AU333" s="20" t="s">
        <v>81</v>
      </c>
    </row>
    <row r="334" s="14" customFormat="1">
      <c r="A334" s="14"/>
      <c r="B334" s="244"/>
      <c r="C334" s="245"/>
      <c r="D334" s="235" t="s">
        <v>208</v>
      </c>
      <c r="E334" s="246" t="s">
        <v>19</v>
      </c>
      <c r="F334" s="247" t="s">
        <v>526</v>
      </c>
      <c r="G334" s="245"/>
      <c r="H334" s="248">
        <v>67.287999999999997</v>
      </c>
      <c r="I334" s="249"/>
      <c r="J334" s="245"/>
      <c r="K334" s="245"/>
      <c r="L334" s="250"/>
      <c r="M334" s="251"/>
      <c r="N334" s="252"/>
      <c r="O334" s="252"/>
      <c r="P334" s="252"/>
      <c r="Q334" s="252"/>
      <c r="R334" s="252"/>
      <c r="S334" s="252"/>
      <c r="T334" s="253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4" t="s">
        <v>208</v>
      </c>
      <c r="AU334" s="254" t="s">
        <v>81</v>
      </c>
      <c r="AV334" s="14" t="s">
        <v>81</v>
      </c>
      <c r="AW334" s="14" t="s">
        <v>33</v>
      </c>
      <c r="AX334" s="14" t="s">
        <v>72</v>
      </c>
      <c r="AY334" s="254" t="s">
        <v>196</v>
      </c>
    </row>
    <row r="335" s="15" customFormat="1">
      <c r="A335" s="15"/>
      <c r="B335" s="255"/>
      <c r="C335" s="256"/>
      <c r="D335" s="235" t="s">
        <v>208</v>
      </c>
      <c r="E335" s="257" t="s">
        <v>19</v>
      </c>
      <c r="F335" s="258" t="s">
        <v>219</v>
      </c>
      <c r="G335" s="256"/>
      <c r="H335" s="259">
        <v>67.287999999999997</v>
      </c>
      <c r="I335" s="260"/>
      <c r="J335" s="256"/>
      <c r="K335" s="256"/>
      <c r="L335" s="261"/>
      <c r="M335" s="262"/>
      <c r="N335" s="263"/>
      <c r="O335" s="263"/>
      <c r="P335" s="263"/>
      <c r="Q335" s="263"/>
      <c r="R335" s="263"/>
      <c r="S335" s="263"/>
      <c r="T335" s="264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65" t="s">
        <v>208</v>
      </c>
      <c r="AU335" s="265" t="s">
        <v>81</v>
      </c>
      <c r="AV335" s="15" t="s">
        <v>204</v>
      </c>
      <c r="AW335" s="15" t="s">
        <v>33</v>
      </c>
      <c r="AX335" s="15" t="s">
        <v>79</v>
      </c>
      <c r="AY335" s="265" t="s">
        <v>196</v>
      </c>
    </row>
    <row r="336" s="12" customFormat="1" ht="22.8" customHeight="1">
      <c r="A336" s="12"/>
      <c r="B336" s="199"/>
      <c r="C336" s="200"/>
      <c r="D336" s="201" t="s">
        <v>71</v>
      </c>
      <c r="E336" s="213" t="s">
        <v>527</v>
      </c>
      <c r="F336" s="213" t="s">
        <v>528</v>
      </c>
      <c r="G336" s="200"/>
      <c r="H336" s="200"/>
      <c r="I336" s="203"/>
      <c r="J336" s="214">
        <f>BK336</f>
        <v>0</v>
      </c>
      <c r="K336" s="200"/>
      <c r="L336" s="205"/>
      <c r="M336" s="206"/>
      <c r="N336" s="207"/>
      <c r="O336" s="207"/>
      <c r="P336" s="208">
        <f>SUM(P337:P426)</f>
        <v>0</v>
      </c>
      <c r="Q336" s="207"/>
      <c r="R336" s="208">
        <f>SUM(R337:R426)</f>
        <v>618.60590249999996</v>
      </c>
      <c r="S336" s="207"/>
      <c r="T336" s="209">
        <f>SUM(T337:T426)</f>
        <v>0</v>
      </c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R336" s="210" t="s">
        <v>79</v>
      </c>
      <c r="AT336" s="211" t="s">
        <v>71</v>
      </c>
      <c r="AU336" s="211" t="s">
        <v>79</v>
      </c>
      <c r="AY336" s="210" t="s">
        <v>196</v>
      </c>
      <c r="BK336" s="212">
        <f>SUM(BK337:BK426)</f>
        <v>0</v>
      </c>
    </row>
    <row r="337" s="2" customFormat="1" ht="24.15" customHeight="1">
      <c r="A337" s="41"/>
      <c r="B337" s="42"/>
      <c r="C337" s="215" t="s">
        <v>529</v>
      </c>
      <c r="D337" s="215" t="s">
        <v>199</v>
      </c>
      <c r="E337" s="216" t="s">
        <v>389</v>
      </c>
      <c r="F337" s="217" t="s">
        <v>390</v>
      </c>
      <c r="G337" s="218" t="s">
        <v>202</v>
      </c>
      <c r="H337" s="219">
        <v>669</v>
      </c>
      <c r="I337" s="220"/>
      <c r="J337" s="221">
        <f>ROUND(I337*H337,2)</f>
        <v>0</v>
      </c>
      <c r="K337" s="217" t="s">
        <v>203</v>
      </c>
      <c r="L337" s="47"/>
      <c r="M337" s="222" t="s">
        <v>19</v>
      </c>
      <c r="N337" s="223" t="s">
        <v>43</v>
      </c>
      <c r="O337" s="87"/>
      <c r="P337" s="224">
        <f>O337*H337</f>
        <v>0</v>
      </c>
      <c r="Q337" s="224">
        <v>0</v>
      </c>
      <c r="R337" s="224">
        <f>Q337*H337</f>
        <v>0</v>
      </c>
      <c r="S337" s="224">
        <v>0</v>
      </c>
      <c r="T337" s="225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6" t="s">
        <v>204</v>
      </c>
      <c r="AT337" s="226" t="s">
        <v>199</v>
      </c>
      <c r="AU337" s="226" t="s">
        <v>81</v>
      </c>
      <c r="AY337" s="20" t="s">
        <v>196</v>
      </c>
      <c r="BE337" s="227">
        <f>IF(N337="základní",J337,0)</f>
        <v>0</v>
      </c>
      <c r="BF337" s="227">
        <f>IF(N337="snížená",J337,0)</f>
        <v>0</v>
      </c>
      <c r="BG337" s="227">
        <f>IF(N337="zákl. přenesená",J337,0)</f>
        <v>0</v>
      </c>
      <c r="BH337" s="227">
        <f>IF(N337="sníž. přenesená",J337,0)</f>
        <v>0</v>
      </c>
      <c r="BI337" s="227">
        <f>IF(N337="nulová",J337,0)</f>
        <v>0</v>
      </c>
      <c r="BJ337" s="20" t="s">
        <v>79</v>
      </c>
      <c r="BK337" s="227">
        <f>ROUND(I337*H337,2)</f>
        <v>0</v>
      </c>
      <c r="BL337" s="20" t="s">
        <v>204</v>
      </c>
      <c r="BM337" s="226" t="s">
        <v>530</v>
      </c>
    </row>
    <row r="338" s="2" customFormat="1">
      <c r="A338" s="41"/>
      <c r="B338" s="42"/>
      <c r="C338" s="43"/>
      <c r="D338" s="228" t="s">
        <v>206</v>
      </c>
      <c r="E338" s="43"/>
      <c r="F338" s="229" t="s">
        <v>392</v>
      </c>
      <c r="G338" s="43"/>
      <c r="H338" s="43"/>
      <c r="I338" s="230"/>
      <c r="J338" s="43"/>
      <c r="K338" s="43"/>
      <c r="L338" s="47"/>
      <c r="M338" s="231"/>
      <c r="N338" s="232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206</v>
      </c>
      <c r="AU338" s="20" t="s">
        <v>81</v>
      </c>
    </row>
    <row r="339" s="13" customFormat="1">
      <c r="A339" s="13"/>
      <c r="B339" s="233"/>
      <c r="C339" s="234"/>
      <c r="D339" s="235" t="s">
        <v>208</v>
      </c>
      <c r="E339" s="236" t="s">
        <v>19</v>
      </c>
      <c r="F339" s="237" t="s">
        <v>531</v>
      </c>
      <c r="G339" s="234"/>
      <c r="H339" s="236" t="s">
        <v>19</v>
      </c>
      <c r="I339" s="238"/>
      <c r="J339" s="234"/>
      <c r="K339" s="234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208</v>
      </c>
      <c r="AU339" s="243" t="s">
        <v>81</v>
      </c>
      <c r="AV339" s="13" t="s">
        <v>79</v>
      </c>
      <c r="AW339" s="13" t="s">
        <v>33</v>
      </c>
      <c r="AX339" s="13" t="s">
        <v>72</v>
      </c>
      <c r="AY339" s="243" t="s">
        <v>196</v>
      </c>
    </row>
    <row r="340" s="13" customFormat="1">
      <c r="A340" s="13"/>
      <c r="B340" s="233"/>
      <c r="C340" s="234"/>
      <c r="D340" s="235" t="s">
        <v>208</v>
      </c>
      <c r="E340" s="236" t="s">
        <v>19</v>
      </c>
      <c r="F340" s="237" t="s">
        <v>486</v>
      </c>
      <c r="G340" s="234"/>
      <c r="H340" s="236" t="s">
        <v>19</v>
      </c>
      <c r="I340" s="238"/>
      <c r="J340" s="234"/>
      <c r="K340" s="234"/>
      <c r="L340" s="239"/>
      <c r="M340" s="240"/>
      <c r="N340" s="241"/>
      <c r="O340" s="241"/>
      <c r="P340" s="241"/>
      <c r="Q340" s="241"/>
      <c r="R340" s="241"/>
      <c r="S340" s="241"/>
      <c r="T340" s="242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43" t="s">
        <v>208</v>
      </c>
      <c r="AU340" s="243" t="s">
        <v>81</v>
      </c>
      <c r="AV340" s="13" t="s">
        <v>79</v>
      </c>
      <c r="AW340" s="13" t="s">
        <v>33</v>
      </c>
      <c r="AX340" s="13" t="s">
        <v>72</v>
      </c>
      <c r="AY340" s="243" t="s">
        <v>196</v>
      </c>
    </row>
    <row r="341" s="13" customFormat="1">
      <c r="A341" s="13"/>
      <c r="B341" s="233"/>
      <c r="C341" s="234"/>
      <c r="D341" s="235" t="s">
        <v>208</v>
      </c>
      <c r="E341" s="236" t="s">
        <v>19</v>
      </c>
      <c r="F341" s="237" t="s">
        <v>487</v>
      </c>
      <c r="G341" s="234"/>
      <c r="H341" s="236" t="s">
        <v>19</v>
      </c>
      <c r="I341" s="238"/>
      <c r="J341" s="234"/>
      <c r="K341" s="234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208</v>
      </c>
      <c r="AU341" s="243" t="s">
        <v>81</v>
      </c>
      <c r="AV341" s="13" t="s">
        <v>79</v>
      </c>
      <c r="AW341" s="13" t="s">
        <v>33</v>
      </c>
      <c r="AX341" s="13" t="s">
        <v>72</v>
      </c>
      <c r="AY341" s="243" t="s">
        <v>196</v>
      </c>
    </row>
    <row r="342" s="14" customFormat="1">
      <c r="A342" s="14"/>
      <c r="B342" s="244"/>
      <c r="C342" s="245"/>
      <c r="D342" s="235" t="s">
        <v>208</v>
      </c>
      <c r="E342" s="246" t="s">
        <v>19</v>
      </c>
      <c r="F342" s="247" t="s">
        <v>532</v>
      </c>
      <c r="G342" s="245"/>
      <c r="H342" s="248">
        <v>196</v>
      </c>
      <c r="I342" s="249"/>
      <c r="J342" s="245"/>
      <c r="K342" s="245"/>
      <c r="L342" s="250"/>
      <c r="M342" s="251"/>
      <c r="N342" s="252"/>
      <c r="O342" s="252"/>
      <c r="P342" s="252"/>
      <c r="Q342" s="252"/>
      <c r="R342" s="252"/>
      <c r="S342" s="252"/>
      <c r="T342" s="253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4" t="s">
        <v>208</v>
      </c>
      <c r="AU342" s="254" t="s">
        <v>81</v>
      </c>
      <c r="AV342" s="14" t="s">
        <v>81</v>
      </c>
      <c r="AW342" s="14" t="s">
        <v>33</v>
      </c>
      <c r="AX342" s="14" t="s">
        <v>72</v>
      </c>
      <c r="AY342" s="254" t="s">
        <v>196</v>
      </c>
    </row>
    <row r="343" s="13" customFormat="1">
      <c r="A343" s="13"/>
      <c r="B343" s="233"/>
      <c r="C343" s="234"/>
      <c r="D343" s="235" t="s">
        <v>208</v>
      </c>
      <c r="E343" s="236" t="s">
        <v>19</v>
      </c>
      <c r="F343" s="237" t="s">
        <v>489</v>
      </c>
      <c r="G343" s="234"/>
      <c r="H343" s="236" t="s">
        <v>19</v>
      </c>
      <c r="I343" s="238"/>
      <c r="J343" s="234"/>
      <c r="K343" s="234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208</v>
      </c>
      <c r="AU343" s="243" t="s">
        <v>81</v>
      </c>
      <c r="AV343" s="13" t="s">
        <v>79</v>
      </c>
      <c r="AW343" s="13" t="s">
        <v>33</v>
      </c>
      <c r="AX343" s="13" t="s">
        <v>72</v>
      </c>
      <c r="AY343" s="243" t="s">
        <v>196</v>
      </c>
    </row>
    <row r="344" s="14" customFormat="1">
      <c r="A344" s="14"/>
      <c r="B344" s="244"/>
      <c r="C344" s="245"/>
      <c r="D344" s="235" t="s">
        <v>208</v>
      </c>
      <c r="E344" s="246" t="s">
        <v>19</v>
      </c>
      <c r="F344" s="247" t="s">
        <v>533</v>
      </c>
      <c r="G344" s="245"/>
      <c r="H344" s="248">
        <v>280</v>
      </c>
      <c r="I344" s="249"/>
      <c r="J344" s="245"/>
      <c r="K344" s="245"/>
      <c r="L344" s="250"/>
      <c r="M344" s="251"/>
      <c r="N344" s="252"/>
      <c r="O344" s="252"/>
      <c r="P344" s="252"/>
      <c r="Q344" s="252"/>
      <c r="R344" s="252"/>
      <c r="S344" s="252"/>
      <c r="T344" s="253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4" t="s">
        <v>208</v>
      </c>
      <c r="AU344" s="254" t="s">
        <v>81</v>
      </c>
      <c r="AV344" s="14" t="s">
        <v>81</v>
      </c>
      <c r="AW344" s="14" t="s">
        <v>33</v>
      </c>
      <c r="AX344" s="14" t="s">
        <v>72</v>
      </c>
      <c r="AY344" s="254" t="s">
        <v>196</v>
      </c>
    </row>
    <row r="345" s="13" customFormat="1">
      <c r="A345" s="13"/>
      <c r="B345" s="233"/>
      <c r="C345" s="234"/>
      <c r="D345" s="235" t="s">
        <v>208</v>
      </c>
      <c r="E345" s="236" t="s">
        <v>19</v>
      </c>
      <c r="F345" s="237" t="s">
        <v>401</v>
      </c>
      <c r="G345" s="234"/>
      <c r="H345" s="236" t="s">
        <v>19</v>
      </c>
      <c r="I345" s="238"/>
      <c r="J345" s="234"/>
      <c r="K345" s="234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208</v>
      </c>
      <c r="AU345" s="243" t="s">
        <v>81</v>
      </c>
      <c r="AV345" s="13" t="s">
        <v>79</v>
      </c>
      <c r="AW345" s="13" t="s">
        <v>33</v>
      </c>
      <c r="AX345" s="13" t="s">
        <v>72</v>
      </c>
      <c r="AY345" s="243" t="s">
        <v>196</v>
      </c>
    </row>
    <row r="346" s="14" customFormat="1">
      <c r="A346" s="14"/>
      <c r="B346" s="244"/>
      <c r="C346" s="245"/>
      <c r="D346" s="235" t="s">
        <v>208</v>
      </c>
      <c r="E346" s="246" t="s">
        <v>19</v>
      </c>
      <c r="F346" s="247" t="s">
        <v>534</v>
      </c>
      <c r="G346" s="245"/>
      <c r="H346" s="248">
        <v>193</v>
      </c>
      <c r="I346" s="249"/>
      <c r="J346" s="245"/>
      <c r="K346" s="245"/>
      <c r="L346" s="250"/>
      <c r="M346" s="251"/>
      <c r="N346" s="252"/>
      <c r="O346" s="252"/>
      <c r="P346" s="252"/>
      <c r="Q346" s="252"/>
      <c r="R346" s="252"/>
      <c r="S346" s="252"/>
      <c r="T346" s="253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4" t="s">
        <v>208</v>
      </c>
      <c r="AU346" s="254" t="s">
        <v>81</v>
      </c>
      <c r="AV346" s="14" t="s">
        <v>81</v>
      </c>
      <c r="AW346" s="14" t="s">
        <v>33</v>
      </c>
      <c r="AX346" s="14" t="s">
        <v>72</v>
      </c>
      <c r="AY346" s="254" t="s">
        <v>196</v>
      </c>
    </row>
    <row r="347" s="15" customFormat="1">
      <c r="A347" s="15"/>
      <c r="B347" s="255"/>
      <c r="C347" s="256"/>
      <c r="D347" s="235" t="s">
        <v>208</v>
      </c>
      <c r="E347" s="257" t="s">
        <v>19</v>
      </c>
      <c r="F347" s="258" t="s">
        <v>219</v>
      </c>
      <c r="G347" s="256"/>
      <c r="H347" s="259">
        <v>669</v>
      </c>
      <c r="I347" s="260"/>
      <c r="J347" s="256"/>
      <c r="K347" s="256"/>
      <c r="L347" s="261"/>
      <c r="M347" s="262"/>
      <c r="N347" s="263"/>
      <c r="O347" s="263"/>
      <c r="P347" s="263"/>
      <c r="Q347" s="263"/>
      <c r="R347" s="263"/>
      <c r="S347" s="263"/>
      <c r="T347" s="264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65" t="s">
        <v>208</v>
      </c>
      <c r="AU347" s="265" t="s">
        <v>81</v>
      </c>
      <c r="AV347" s="15" t="s">
        <v>204</v>
      </c>
      <c r="AW347" s="15" t="s">
        <v>33</v>
      </c>
      <c r="AX347" s="15" t="s">
        <v>79</v>
      </c>
      <c r="AY347" s="265" t="s">
        <v>196</v>
      </c>
    </row>
    <row r="348" s="2" customFormat="1" ht="24.15" customHeight="1">
      <c r="A348" s="41"/>
      <c r="B348" s="42"/>
      <c r="C348" s="215" t="s">
        <v>535</v>
      </c>
      <c r="D348" s="215" t="s">
        <v>199</v>
      </c>
      <c r="E348" s="216" t="s">
        <v>452</v>
      </c>
      <c r="F348" s="217" t="s">
        <v>453</v>
      </c>
      <c r="G348" s="218" t="s">
        <v>202</v>
      </c>
      <c r="H348" s="219">
        <v>669</v>
      </c>
      <c r="I348" s="220"/>
      <c r="J348" s="221">
        <f>ROUND(I348*H348,2)</f>
        <v>0</v>
      </c>
      <c r="K348" s="217" t="s">
        <v>203</v>
      </c>
      <c r="L348" s="47"/>
      <c r="M348" s="222" t="s">
        <v>19</v>
      </c>
      <c r="N348" s="223" t="s">
        <v>43</v>
      </c>
      <c r="O348" s="87"/>
      <c r="P348" s="224">
        <f>O348*H348</f>
        <v>0</v>
      </c>
      <c r="Q348" s="224">
        <v>0.63857249999999999</v>
      </c>
      <c r="R348" s="224">
        <f>Q348*H348</f>
        <v>427.20500249999998</v>
      </c>
      <c r="S348" s="224">
        <v>0</v>
      </c>
      <c r="T348" s="225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6" t="s">
        <v>204</v>
      </c>
      <c r="AT348" s="226" t="s">
        <v>199</v>
      </c>
      <c r="AU348" s="226" t="s">
        <v>81</v>
      </c>
      <c r="AY348" s="20" t="s">
        <v>196</v>
      </c>
      <c r="BE348" s="227">
        <f>IF(N348="základní",J348,0)</f>
        <v>0</v>
      </c>
      <c r="BF348" s="227">
        <f>IF(N348="snížená",J348,0)</f>
        <v>0</v>
      </c>
      <c r="BG348" s="227">
        <f>IF(N348="zákl. přenesená",J348,0)</f>
        <v>0</v>
      </c>
      <c r="BH348" s="227">
        <f>IF(N348="sníž. přenesená",J348,0)</f>
        <v>0</v>
      </c>
      <c r="BI348" s="227">
        <f>IF(N348="nulová",J348,0)</f>
        <v>0</v>
      </c>
      <c r="BJ348" s="20" t="s">
        <v>79</v>
      </c>
      <c r="BK348" s="227">
        <f>ROUND(I348*H348,2)</f>
        <v>0</v>
      </c>
      <c r="BL348" s="20" t="s">
        <v>204</v>
      </c>
      <c r="BM348" s="226" t="s">
        <v>536</v>
      </c>
    </row>
    <row r="349" s="2" customFormat="1">
      <c r="A349" s="41"/>
      <c r="B349" s="42"/>
      <c r="C349" s="43"/>
      <c r="D349" s="228" t="s">
        <v>206</v>
      </c>
      <c r="E349" s="43"/>
      <c r="F349" s="229" t="s">
        <v>455</v>
      </c>
      <c r="G349" s="43"/>
      <c r="H349" s="43"/>
      <c r="I349" s="230"/>
      <c r="J349" s="43"/>
      <c r="K349" s="43"/>
      <c r="L349" s="47"/>
      <c r="M349" s="231"/>
      <c r="N349" s="232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206</v>
      </c>
      <c r="AU349" s="20" t="s">
        <v>81</v>
      </c>
    </row>
    <row r="350" s="13" customFormat="1">
      <c r="A350" s="13"/>
      <c r="B350" s="233"/>
      <c r="C350" s="234"/>
      <c r="D350" s="235" t="s">
        <v>208</v>
      </c>
      <c r="E350" s="236" t="s">
        <v>19</v>
      </c>
      <c r="F350" s="237" t="s">
        <v>531</v>
      </c>
      <c r="G350" s="234"/>
      <c r="H350" s="236" t="s">
        <v>19</v>
      </c>
      <c r="I350" s="238"/>
      <c r="J350" s="234"/>
      <c r="K350" s="234"/>
      <c r="L350" s="239"/>
      <c r="M350" s="240"/>
      <c r="N350" s="241"/>
      <c r="O350" s="241"/>
      <c r="P350" s="241"/>
      <c r="Q350" s="241"/>
      <c r="R350" s="241"/>
      <c r="S350" s="241"/>
      <c r="T350" s="24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43" t="s">
        <v>208</v>
      </c>
      <c r="AU350" s="243" t="s">
        <v>81</v>
      </c>
      <c r="AV350" s="13" t="s">
        <v>79</v>
      </c>
      <c r="AW350" s="13" t="s">
        <v>33</v>
      </c>
      <c r="AX350" s="13" t="s">
        <v>72</v>
      </c>
      <c r="AY350" s="243" t="s">
        <v>196</v>
      </c>
    </row>
    <row r="351" s="13" customFormat="1">
      <c r="A351" s="13"/>
      <c r="B351" s="233"/>
      <c r="C351" s="234"/>
      <c r="D351" s="235" t="s">
        <v>208</v>
      </c>
      <c r="E351" s="236" t="s">
        <v>19</v>
      </c>
      <c r="F351" s="237" t="s">
        <v>537</v>
      </c>
      <c r="G351" s="234"/>
      <c r="H351" s="236" t="s">
        <v>19</v>
      </c>
      <c r="I351" s="238"/>
      <c r="J351" s="234"/>
      <c r="K351" s="234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208</v>
      </c>
      <c r="AU351" s="243" t="s">
        <v>81</v>
      </c>
      <c r="AV351" s="13" t="s">
        <v>79</v>
      </c>
      <c r="AW351" s="13" t="s">
        <v>33</v>
      </c>
      <c r="AX351" s="13" t="s">
        <v>72</v>
      </c>
      <c r="AY351" s="243" t="s">
        <v>196</v>
      </c>
    </row>
    <row r="352" s="13" customFormat="1">
      <c r="A352" s="13"/>
      <c r="B352" s="233"/>
      <c r="C352" s="234"/>
      <c r="D352" s="235" t="s">
        <v>208</v>
      </c>
      <c r="E352" s="236" t="s">
        <v>19</v>
      </c>
      <c r="F352" s="237" t="s">
        <v>487</v>
      </c>
      <c r="G352" s="234"/>
      <c r="H352" s="236" t="s">
        <v>19</v>
      </c>
      <c r="I352" s="238"/>
      <c r="J352" s="234"/>
      <c r="K352" s="234"/>
      <c r="L352" s="239"/>
      <c r="M352" s="240"/>
      <c r="N352" s="241"/>
      <c r="O352" s="241"/>
      <c r="P352" s="241"/>
      <c r="Q352" s="241"/>
      <c r="R352" s="241"/>
      <c r="S352" s="241"/>
      <c r="T352" s="242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3" t="s">
        <v>208</v>
      </c>
      <c r="AU352" s="243" t="s">
        <v>81</v>
      </c>
      <c r="AV352" s="13" t="s">
        <v>79</v>
      </c>
      <c r="AW352" s="13" t="s">
        <v>33</v>
      </c>
      <c r="AX352" s="13" t="s">
        <v>72</v>
      </c>
      <c r="AY352" s="243" t="s">
        <v>196</v>
      </c>
    </row>
    <row r="353" s="14" customFormat="1">
      <c r="A353" s="14"/>
      <c r="B353" s="244"/>
      <c r="C353" s="245"/>
      <c r="D353" s="235" t="s">
        <v>208</v>
      </c>
      <c r="E353" s="246" t="s">
        <v>19</v>
      </c>
      <c r="F353" s="247" t="s">
        <v>532</v>
      </c>
      <c r="G353" s="245"/>
      <c r="H353" s="248">
        <v>196</v>
      </c>
      <c r="I353" s="249"/>
      <c r="J353" s="245"/>
      <c r="K353" s="245"/>
      <c r="L353" s="250"/>
      <c r="M353" s="251"/>
      <c r="N353" s="252"/>
      <c r="O353" s="252"/>
      <c r="P353" s="252"/>
      <c r="Q353" s="252"/>
      <c r="R353" s="252"/>
      <c r="S353" s="252"/>
      <c r="T353" s="253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4" t="s">
        <v>208</v>
      </c>
      <c r="AU353" s="254" t="s">
        <v>81</v>
      </c>
      <c r="AV353" s="14" t="s">
        <v>81</v>
      </c>
      <c r="AW353" s="14" t="s">
        <v>33</v>
      </c>
      <c r="AX353" s="14" t="s">
        <v>72</v>
      </c>
      <c r="AY353" s="254" t="s">
        <v>196</v>
      </c>
    </row>
    <row r="354" s="13" customFormat="1">
      <c r="A354" s="13"/>
      <c r="B354" s="233"/>
      <c r="C354" s="234"/>
      <c r="D354" s="235" t="s">
        <v>208</v>
      </c>
      <c r="E354" s="236" t="s">
        <v>19</v>
      </c>
      <c r="F354" s="237" t="s">
        <v>531</v>
      </c>
      <c r="G354" s="234"/>
      <c r="H354" s="236" t="s">
        <v>19</v>
      </c>
      <c r="I354" s="238"/>
      <c r="J354" s="234"/>
      <c r="K354" s="234"/>
      <c r="L354" s="239"/>
      <c r="M354" s="240"/>
      <c r="N354" s="241"/>
      <c r="O354" s="241"/>
      <c r="P354" s="241"/>
      <c r="Q354" s="241"/>
      <c r="R354" s="241"/>
      <c r="S354" s="241"/>
      <c r="T354" s="242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43" t="s">
        <v>208</v>
      </c>
      <c r="AU354" s="243" t="s">
        <v>81</v>
      </c>
      <c r="AV354" s="13" t="s">
        <v>79</v>
      </c>
      <c r="AW354" s="13" t="s">
        <v>33</v>
      </c>
      <c r="AX354" s="13" t="s">
        <v>72</v>
      </c>
      <c r="AY354" s="243" t="s">
        <v>196</v>
      </c>
    </row>
    <row r="355" s="13" customFormat="1">
      <c r="A355" s="13"/>
      <c r="B355" s="233"/>
      <c r="C355" s="234"/>
      <c r="D355" s="235" t="s">
        <v>208</v>
      </c>
      <c r="E355" s="236" t="s">
        <v>19</v>
      </c>
      <c r="F355" s="237" t="s">
        <v>537</v>
      </c>
      <c r="G355" s="234"/>
      <c r="H355" s="236" t="s">
        <v>19</v>
      </c>
      <c r="I355" s="238"/>
      <c r="J355" s="234"/>
      <c r="K355" s="234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208</v>
      </c>
      <c r="AU355" s="243" t="s">
        <v>81</v>
      </c>
      <c r="AV355" s="13" t="s">
        <v>79</v>
      </c>
      <c r="AW355" s="13" t="s">
        <v>33</v>
      </c>
      <c r="AX355" s="13" t="s">
        <v>72</v>
      </c>
      <c r="AY355" s="243" t="s">
        <v>196</v>
      </c>
    </row>
    <row r="356" s="13" customFormat="1">
      <c r="A356" s="13"/>
      <c r="B356" s="233"/>
      <c r="C356" s="234"/>
      <c r="D356" s="235" t="s">
        <v>208</v>
      </c>
      <c r="E356" s="236" t="s">
        <v>19</v>
      </c>
      <c r="F356" s="237" t="s">
        <v>489</v>
      </c>
      <c r="G356" s="234"/>
      <c r="H356" s="236" t="s">
        <v>19</v>
      </c>
      <c r="I356" s="238"/>
      <c r="J356" s="234"/>
      <c r="K356" s="234"/>
      <c r="L356" s="239"/>
      <c r="M356" s="240"/>
      <c r="N356" s="241"/>
      <c r="O356" s="241"/>
      <c r="P356" s="241"/>
      <c r="Q356" s="241"/>
      <c r="R356" s="241"/>
      <c r="S356" s="241"/>
      <c r="T356" s="24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3" t="s">
        <v>208</v>
      </c>
      <c r="AU356" s="243" t="s">
        <v>81</v>
      </c>
      <c r="AV356" s="13" t="s">
        <v>79</v>
      </c>
      <c r="AW356" s="13" t="s">
        <v>33</v>
      </c>
      <c r="AX356" s="13" t="s">
        <v>72</v>
      </c>
      <c r="AY356" s="243" t="s">
        <v>196</v>
      </c>
    </row>
    <row r="357" s="14" customFormat="1">
      <c r="A357" s="14"/>
      <c r="B357" s="244"/>
      <c r="C357" s="245"/>
      <c r="D357" s="235" t="s">
        <v>208</v>
      </c>
      <c r="E357" s="246" t="s">
        <v>19</v>
      </c>
      <c r="F357" s="247" t="s">
        <v>533</v>
      </c>
      <c r="G357" s="245"/>
      <c r="H357" s="248">
        <v>280</v>
      </c>
      <c r="I357" s="249"/>
      <c r="J357" s="245"/>
      <c r="K357" s="245"/>
      <c r="L357" s="250"/>
      <c r="M357" s="251"/>
      <c r="N357" s="252"/>
      <c r="O357" s="252"/>
      <c r="P357" s="252"/>
      <c r="Q357" s="252"/>
      <c r="R357" s="252"/>
      <c r="S357" s="252"/>
      <c r="T357" s="253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4" t="s">
        <v>208</v>
      </c>
      <c r="AU357" s="254" t="s">
        <v>81</v>
      </c>
      <c r="AV357" s="14" t="s">
        <v>81</v>
      </c>
      <c r="AW357" s="14" t="s">
        <v>33</v>
      </c>
      <c r="AX357" s="14" t="s">
        <v>72</v>
      </c>
      <c r="AY357" s="254" t="s">
        <v>196</v>
      </c>
    </row>
    <row r="358" s="13" customFormat="1">
      <c r="A358" s="13"/>
      <c r="B358" s="233"/>
      <c r="C358" s="234"/>
      <c r="D358" s="235" t="s">
        <v>208</v>
      </c>
      <c r="E358" s="236" t="s">
        <v>19</v>
      </c>
      <c r="F358" s="237" t="s">
        <v>531</v>
      </c>
      <c r="G358" s="234"/>
      <c r="H358" s="236" t="s">
        <v>19</v>
      </c>
      <c r="I358" s="238"/>
      <c r="J358" s="234"/>
      <c r="K358" s="234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208</v>
      </c>
      <c r="AU358" s="243" t="s">
        <v>81</v>
      </c>
      <c r="AV358" s="13" t="s">
        <v>79</v>
      </c>
      <c r="AW358" s="13" t="s">
        <v>33</v>
      </c>
      <c r="AX358" s="13" t="s">
        <v>72</v>
      </c>
      <c r="AY358" s="243" t="s">
        <v>196</v>
      </c>
    </row>
    <row r="359" s="13" customFormat="1">
      <c r="A359" s="13"/>
      <c r="B359" s="233"/>
      <c r="C359" s="234"/>
      <c r="D359" s="235" t="s">
        <v>208</v>
      </c>
      <c r="E359" s="236" t="s">
        <v>19</v>
      </c>
      <c r="F359" s="237" t="s">
        <v>537</v>
      </c>
      <c r="G359" s="234"/>
      <c r="H359" s="236" t="s">
        <v>19</v>
      </c>
      <c r="I359" s="238"/>
      <c r="J359" s="234"/>
      <c r="K359" s="234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208</v>
      </c>
      <c r="AU359" s="243" t="s">
        <v>81</v>
      </c>
      <c r="AV359" s="13" t="s">
        <v>79</v>
      </c>
      <c r="AW359" s="13" t="s">
        <v>33</v>
      </c>
      <c r="AX359" s="13" t="s">
        <v>72</v>
      </c>
      <c r="AY359" s="243" t="s">
        <v>196</v>
      </c>
    </row>
    <row r="360" s="13" customFormat="1">
      <c r="A360" s="13"/>
      <c r="B360" s="233"/>
      <c r="C360" s="234"/>
      <c r="D360" s="235" t="s">
        <v>208</v>
      </c>
      <c r="E360" s="236" t="s">
        <v>19</v>
      </c>
      <c r="F360" s="237" t="s">
        <v>401</v>
      </c>
      <c r="G360" s="234"/>
      <c r="H360" s="236" t="s">
        <v>19</v>
      </c>
      <c r="I360" s="238"/>
      <c r="J360" s="234"/>
      <c r="K360" s="234"/>
      <c r="L360" s="239"/>
      <c r="M360" s="240"/>
      <c r="N360" s="241"/>
      <c r="O360" s="241"/>
      <c r="P360" s="241"/>
      <c r="Q360" s="241"/>
      <c r="R360" s="241"/>
      <c r="S360" s="241"/>
      <c r="T360" s="242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43" t="s">
        <v>208</v>
      </c>
      <c r="AU360" s="243" t="s">
        <v>81</v>
      </c>
      <c r="AV360" s="13" t="s">
        <v>79</v>
      </c>
      <c r="AW360" s="13" t="s">
        <v>33</v>
      </c>
      <c r="AX360" s="13" t="s">
        <v>72</v>
      </c>
      <c r="AY360" s="243" t="s">
        <v>196</v>
      </c>
    </row>
    <row r="361" s="14" customFormat="1">
      <c r="A361" s="14"/>
      <c r="B361" s="244"/>
      <c r="C361" s="245"/>
      <c r="D361" s="235" t="s">
        <v>208</v>
      </c>
      <c r="E361" s="246" t="s">
        <v>19</v>
      </c>
      <c r="F361" s="247" t="s">
        <v>534</v>
      </c>
      <c r="G361" s="245"/>
      <c r="H361" s="248">
        <v>193</v>
      </c>
      <c r="I361" s="249"/>
      <c r="J361" s="245"/>
      <c r="K361" s="245"/>
      <c r="L361" s="250"/>
      <c r="M361" s="251"/>
      <c r="N361" s="252"/>
      <c r="O361" s="252"/>
      <c r="P361" s="252"/>
      <c r="Q361" s="252"/>
      <c r="R361" s="252"/>
      <c r="S361" s="252"/>
      <c r="T361" s="253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4" t="s">
        <v>208</v>
      </c>
      <c r="AU361" s="254" t="s">
        <v>81</v>
      </c>
      <c r="AV361" s="14" t="s">
        <v>81</v>
      </c>
      <c r="AW361" s="14" t="s">
        <v>33</v>
      </c>
      <c r="AX361" s="14" t="s">
        <v>72</v>
      </c>
      <c r="AY361" s="254" t="s">
        <v>196</v>
      </c>
    </row>
    <row r="362" s="15" customFormat="1">
      <c r="A362" s="15"/>
      <c r="B362" s="255"/>
      <c r="C362" s="256"/>
      <c r="D362" s="235" t="s">
        <v>208</v>
      </c>
      <c r="E362" s="257" t="s">
        <v>19</v>
      </c>
      <c r="F362" s="258" t="s">
        <v>219</v>
      </c>
      <c r="G362" s="256"/>
      <c r="H362" s="259">
        <v>669</v>
      </c>
      <c r="I362" s="260"/>
      <c r="J362" s="256"/>
      <c r="K362" s="256"/>
      <c r="L362" s="261"/>
      <c r="M362" s="262"/>
      <c r="N362" s="263"/>
      <c r="O362" s="263"/>
      <c r="P362" s="263"/>
      <c r="Q362" s="263"/>
      <c r="R362" s="263"/>
      <c r="S362" s="263"/>
      <c r="T362" s="264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265" t="s">
        <v>208</v>
      </c>
      <c r="AU362" s="265" t="s">
        <v>81</v>
      </c>
      <c r="AV362" s="15" t="s">
        <v>204</v>
      </c>
      <c r="AW362" s="15" t="s">
        <v>33</v>
      </c>
      <c r="AX362" s="15" t="s">
        <v>79</v>
      </c>
      <c r="AY362" s="265" t="s">
        <v>196</v>
      </c>
    </row>
    <row r="363" s="2" customFormat="1" ht="16.5" customHeight="1">
      <c r="A363" s="41"/>
      <c r="B363" s="42"/>
      <c r="C363" s="215" t="s">
        <v>538</v>
      </c>
      <c r="D363" s="215" t="s">
        <v>199</v>
      </c>
      <c r="E363" s="216" t="s">
        <v>539</v>
      </c>
      <c r="F363" s="217" t="s">
        <v>540</v>
      </c>
      <c r="G363" s="218" t="s">
        <v>202</v>
      </c>
      <c r="H363" s="219">
        <v>669</v>
      </c>
      <c r="I363" s="220"/>
      <c r="J363" s="221">
        <f>ROUND(I363*H363,2)</f>
        <v>0</v>
      </c>
      <c r="K363" s="217" t="s">
        <v>203</v>
      </c>
      <c r="L363" s="47"/>
      <c r="M363" s="222" t="s">
        <v>19</v>
      </c>
      <c r="N363" s="223" t="s">
        <v>43</v>
      </c>
      <c r="O363" s="87"/>
      <c r="P363" s="224">
        <f>O363*H363</f>
        <v>0</v>
      </c>
      <c r="Q363" s="224">
        <v>0.00034000000000000002</v>
      </c>
      <c r="R363" s="224">
        <f>Q363*H363</f>
        <v>0.22746000000000002</v>
      </c>
      <c r="S363" s="224">
        <v>0</v>
      </c>
      <c r="T363" s="225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226" t="s">
        <v>204</v>
      </c>
      <c r="AT363" s="226" t="s">
        <v>199</v>
      </c>
      <c r="AU363" s="226" t="s">
        <v>81</v>
      </c>
      <c r="AY363" s="20" t="s">
        <v>196</v>
      </c>
      <c r="BE363" s="227">
        <f>IF(N363="základní",J363,0)</f>
        <v>0</v>
      </c>
      <c r="BF363" s="227">
        <f>IF(N363="snížená",J363,0)</f>
        <v>0</v>
      </c>
      <c r="BG363" s="227">
        <f>IF(N363="zákl. přenesená",J363,0)</f>
        <v>0</v>
      </c>
      <c r="BH363" s="227">
        <f>IF(N363="sníž. přenesená",J363,0)</f>
        <v>0</v>
      </c>
      <c r="BI363" s="227">
        <f>IF(N363="nulová",J363,0)</f>
        <v>0</v>
      </c>
      <c r="BJ363" s="20" t="s">
        <v>79</v>
      </c>
      <c r="BK363" s="227">
        <f>ROUND(I363*H363,2)</f>
        <v>0</v>
      </c>
      <c r="BL363" s="20" t="s">
        <v>204</v>
      </c>
      <c r="BM363" s="226" t="s">
        <v>541</v>
      </c>
    </row>
    <row r="364" s="2" customFormat="1">
      <c r="A364" s="41"/>
      <c r="B364" s="42"/>
      <c r="C364" s="43"/>
      <c r="D364" s="228" t="s">
        <v>206</v>
      </c>
      <c r="E364" s="43"/>
      <c r="F364" s="229" t="s">
        <v>542</v>
      </c>
      <c r="G364" s="43"/>
      <c r="H364" s="43"/>
      <c r="I364" s="230"/>
      <c r="J364" s="43"/>
      <c r="K364" s="43"/>
      <c r="L364" s="47"/>
      <c r="M364" s="231"/>
      <c r="N364" s="232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206</v>
      </c>
      <c r="AU364" s="20" t="s">
        <v>81</v>
      </c>
    </row>
    <row r="365" s="13" customFormat="1">
      <c r="A365" s="13"/>
      <c r="B365" s="233"/>
      <c r="C365" s="234"/>
      <c r="D365" s="235" t="s">
        <v>208</v>
      </c>
      <c r="E365" s="236" t="s">
        <v>19</v>
      </c>
      <c r="F365" s="237" t="s">
        <v>531</v>
      </c>
      <c r="G365" s="234"/>
      <c r="H365" s="236" t="s">
        <v>19</v>
      </c>
      <c r="I365" s="238"/>
      <c r="J365" s="234"/>
      <c r="K365" s="234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208</v>
      </c>
      <c r="AU365" s="243" t="s">
        <v>81</v>
      </c>
      <c r="AV365" s="13" t="s">
        <v>79</v>
      </c>
      <c r="AW365" s="13" t="s">
        <v>33</v>
      </c>
      <c r="AX365" s="13" t="s">
        <v>72</v>
      </c>
      <c r="AY365" s="243" t="s">
        <v>196</v>
      </c>
    </row>
    <row r="366" s="13" customFormat="1">
      <c r="A366" s="13"/>
      <c r="B366" s="233"/>
      <c r="C366" s="234"/>
      <c r="D366" s="235" t="s">
        <v>208</v>
      </c>
      <c r="E366" s="236" t="s">
        <v>19</v>
      </c>
      <c r="F366" s="237" t="s">
        <v>543</v>
      </c>
      <c r="G366" s="234"/>
      <c r="H366" s="236" t="s">
        <v>19</v>
      </c>
      <c r="I366" s="238"/>
      <c r="J366" s="234"/>
      <c r="K366" s="234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208</v>
      </c>
      <c r="AU366" s="243" t="s">
        <v>81</v>
      </c>
      <c r="AV366" s="13" t="s">
        <v>79</v>
      </c>
      <c r="AW366" s="13" t="s">
        <v>33</v>
      </c>
      <c r="AX366" s="13" t="s">
        <v>72</v>
      </c>
      <c r="AY366" s="243" t="s">
        <v>196</v>
      </c>
    </row>
    <row r="367" s="13" customFormat="1">
      <c r="A367" s="13"/>
      <c r="B367" s="233"/>
      <c r="C367" s="234"/>
      <c r="D367" s="235" t="s">
        <v>208</v>
      </c>
      <c r="E367" s="236" t="s">
        <v>19</v>
      </c>
      <c r="F367" s="237" t="s">
        <v>487</v>
      </c>
      <c r="G367" s="234"/>
      <c r="H367" s="236" t="s">
        <v>19</v>
      </c>
      <c r="I367" s="238"/>
      <c r="J367" s="234"/>
      <c r="K367" s="234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208</v>
      </c>
      <c r="AU367" s="243" t="s">
        <v>81</v>
      </c>
      <c r="AV367" s="13" t="s">
        <v>79</v>
      </c>
      <c r="AW367" s="13" t="s">
        <v>33</v>
      </c>
      <c r="AX367" s="13" t="s">
        <v>72</v>
      </c>
      <c r="AY367" s="243" t="s">
        <v>196</v>
      </c>
    </row>
    <row r="368" s="14" customFormat="1">
      <c r="A368" s="14"/>
      <c r="B368" s="244"/>
      <c r="C368" s="245"/>
      <c r="D368" s="235" t="s">
        <v>208</v>
      </c>
      <c r="E368" s="246" t="s">
        <v>19</v>
      </c>
      <c r="F368" s="247" t="s">
        <v>532</v>
      </c>
      <c r="G368" s="245"/>
      <c r="H368" s="248">
        <v>196</v>
      </c>
      <c r="I368" s="249"/>
      <c r="J368" s="245"/>
      <c r="K368" s="245"/>
      <c r="L368" s="250"/>
      <c r="M368" s="251"/>
      <c r="N368" s="252"/>
      <c r="O368" s="252"/>
      <c r="P368" s="252"/>
      <c r="Q368" s="252"/>
      <c r="R368" s="252"/>
      <c r="S368" s="252"/>
      <c r="T368" s="253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4" t="s">
        <v>208</v>
      </c>
      <c r="AU368" s="254" t="s">
        <v>81</v>
      </c>
      <c r="AV368" s="14" t="s">
        <v>81</v>
      </c>
      <c r="AW368" s="14" t="s">
        <v>33</v>
      </c>
      <c r="AX368" s="14" t="s">
        <v>72</v>
      </c>
      <c r="AY368" s="254" t="s">
        <v>196</v>
      </c>
    </row>
    <row r="369" s="13" customFormat="1">
      <c r="A369" s="13"/>
      <c r="B369" s="233"/>
      <c r="C369" s="234"/>
      <c r="D369" s="235" t="s">
        <v>208</v>
      </c>
      <c r="E369" s="236" t="s">
        <v>19</v>
      </c>
      <c r="F369" s="237" t="s">
        <v>531</v>
      </c>
      <c r="G369" s="234"/>
      <c r="H369" s="236" t="s">
        <v>19</v>
      </c>
      <c r="I369" s="238"/>
      <c r="J369" s="234"/>
      <c r="K369" s="234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208</v>
      </c>
      <c r="AU369" s="243" t="s">
        <v>81</v>
      </c>
      <c r="AV369" s="13" t="s">
        <v>79</v>
      </c>
      <c r="AW369" s="13" t="s">
        <v>33</v>
      </c>
      <c r="AX369" s="13" t="s">
        <v>72</v>
      </c>
      <c r="AY369" s="243" t="s">
        <v>196</v>
      </c>
    </row>
    <row r="370" s="13" customFormat="1">
      <c r="A370" s="13"/>
      <c r="B370" s="233"/>
      <c r="C370" s="234"/>
      <c r="D370" s="235" t="s">
        <v>208</v>
      </c>
      <c r="E370" s="236" t="s">
        <v>19</v>
      </c>
      <c r="F370" s="237" t="s">
        <v>543</v>
      </c>
      <c r="G370" s="234"/>
      <c r="H370" s="236" t="s">
        <v>19</v>
      </c>
      <c r="I370" s="238"/>
      <c r="J370" s="234"/>
      <c r="K370" s="234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208</v>
      </c>
      <c r="AU370" s="243" t="s">
        <v>81</v>
      </c>
      <c r="AV370" s="13" t="s">
        <v>79</v>
      </c>
      <c r="AW370" s="13" t="s">
        <v>33</v>
      </c>
      <c r="AX370" s="13" t="s">
        <v>72</v>
      </c>
      <c r="AY370" s="243" t="s">
        <v>196</v>
      </c>
    </row>
    <row r="371" s="13" customFormat="1">
      <c r="A371" s="13"/>
      <c r="B371" s="233"/>
      <c r="C371" s="234"/>
      <c r="D371" s="235" t="s">
        <v>208</v>
      </c>
      <c r="E371" s="236" t="s">
        <v>19</v>
      </c>
      <c r="F371" s="237" t="s">
        <v>489</v>
      </c>
      <c r="G371" s="234"/>
      <c r="H371" s="236" t="s">
        <v>19</v>
      </c>
      <c r="I371" s="238"/>
      <c r="J371" s="234"/>
      <c r="K371" s="234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208</v>
      </c>
      <c r="AU371" s="243" t="s">
        <v>81</v>
      </c>
      <c r="AV371" s="13" t="s">
        <v>79</v>
      </c>
      <c r="AW371" s="13" t="s">
        <v>33</v>
      </c>
      <c r="AX371" s="13" t="s">
        <v>72</v>
      </c>
      <c r="AY371" s="243" t="s">
        <v>196</v>
      </c>
    </row>
    <row r="372" s="14" customFormat="1">
      <c r="A372" s="14"/>
      <c r="B372" s="244"/>
      <c r="C372" s="245"/>
      <c r="D372" s="235" t="s">
        <v>208</v>
      </c>
      <c r="E372" s="246" t="s">
        <v>19</v>
      </c>
      <c r="F372" s="247" t="s">
        <v>533</v>
      </c>
      <c r="G372" s="245"/>
      <c r="H372" s="248">
        <v>280</v>
      </c>
      <c r="I372" s="249"/>
      <c r="J372" s="245"/>
      <c r="K372" s="245"/>
      <c r="L372" s="250"/>
      <c r="M372" s="251"/>
      <c r="N372" s="252"/>
      <c r="O372" s="252"/>
      <c r="P372" s="252"/>
      <c r="Q372" s="252"/>
      <c r="R372" s="252"/>
      <c r="S372" s="252"/>
      <c r="T372" s="253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4" t="s">
        <v>208</v>
      </c>
      <c r="AU372" s="254" t="s">
        <v>81</v>
      </c>
      <c r="AV372" s="14" t="s">
        <v>81</v>
      </c>
      <c r="AW372" s="14" t="s">
        <v>33</v>
      </c>
      <c r="AX372" s="14" t="s">
        <v>72</v>
      </c>
      <c r="AY372" s="254" t="s">
        <v>196</v>
      </c>
    </row>
    <row r="373" s="13" customFormat="1">
      <c r="A373" s="13"/>
      <c r="B373" s="233"/>
      <c r="C373" s="234"/>
      <c r="D373" s="235" t="s">
        <v>208</v>
      </c>
      <c r="E373" s="236" t="s">
        <v>19</v>
      </c>
      <c r="F373" s="237" t="s">
        <v>531</v>
      </c>
      <c r="G373" s="234"/>
      <c r="H373" s="236" t="s">
        <v>19</v>
      </c>
      <c r="I373" s="238"/>
      <c r="J373" s="234"/>
      <c r="K373" s="234"/>
      <c r="L373" s="239"/>
      <c r="M373" s="240"/>
      <c r="N373" s="241"/>
      <c r="O373" s="241"/>
      <c r="P373" s="241"/>
      <c r="Q373" s="241"/>
      <c r="R373" s="241"/>
      <c r="S373" s="241"/>
      <c r="T373" s="24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3" t="s">
        <v>208</v>
      </c>
      <c r="AU373" s="243" t="s">
        <v>81</v>
      </c>
      <c r="AV373" s="13" t="s">
        <v>79</v>
      </c>
      <c r="AW373" s="13" t="s">
        <v>33</v>
      </c>
      <c r="AX373" s="13" t="s">
        <v>72</v>
      </c>
      <c r="AY373" s="243" t="s">
        <v>196</v>
      </c>
    </row>
    <row r="374" s="13" customFormat="1">
      <c r="A374" s="13"/>
      <c r="B374" s="233"/>
      <c r="C374" s="234"/>
      <c r="D374" s="235" t="s">
        <v>208</v>
      </c>
      <c r="E374" s="236" t="s">
        <v>19</v>
      </c>
      <c r="F374" s="237" t="s">
        <v>543</v>
      </c>
      <c r="G374" s="234"/>
      <c r="H374" s="236" t="s">
        <v>19</v>
      </c>
      <c r="I374" s="238"/>
      <c r="J374" s="234"/>
      <c r="K374" s="234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208</v>
      </c>
      <c r="AU374" s="243" t="s">
        <v>81</v>
      </c>
      <c r="AV374" s="13" t="s">
        <v>79</v>
      </c>
      <c r="AW374" s="13" t="s">
        <v>33</v>
      </c>
      <c r="AX374" s="13" t="s">
        <v>72</v>
      </c>
      <c r="AY374" s="243" t="s">
        <v>196</v>
      </c>
    </row>
    <row r="375" s="13" customFormat="1">
      <c r="A375" s="13"/>
      <c r="B375" s="233"/>
      <c r="C375" s="234"/>
      <c r="D375" s="235" t="s">
        <v>208</v>
      </c>
      <c r="E375" s="236" t="s">
        <v>19</v>
      </c>
      <c r="F375" s="237" t="s">
        <v>401</v>
      </c>
      <c r="G375" s="234"/>
      <c r="H375" s="236" t="s">
        <v>19</v>
      </c>
      <c r="I375" s="238"/>
      <c r="J375" s="234"/>
      <c r="K375" s="234"/>
      <c r="L375" s="239"/>
      <c r="M375" s="240"/>
      <c r="N375" s="241"/>
      <c r="O375" s="241"/>
      <c r="P375" s="241"/>
      <c r="Q375" s="241"/>
      <c r="R375" s="241"/>
      <c r="S375" s="241"/>
      <c r="T375" s="242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43" t="s">
        <v>208</v>
      </c>
      <c r="AU375" s="243" t="s">
        <v>81</v>
      </c>
      <c r="AV375" s="13" t="s">
        <v>79</v>
      </c>
      <c r="AW375" s="13" t="s">
        <v>33</v>
      </c>
      <c r="AX375" s="13" t="s">
        <v>72</v>
      </c>
      <c r="AY375" s="243" t="s">
        <v>196</v>
      </c>
    </row>
    <row r="376" s="14" customFormat="1">
      <c r="A376" s="14"/>
      <c r="B376" s="244"/>
      <c r="C376" s="245"/>
      <c r="D376" s="235" t="s">
        <v>208</v>
      </c>
      <c r="E376" s="246" t="s">
        <v>19</v>
      </c>
      <c r="F376" s="247" t="s">
        <v>534</v>
      </c>
      <c r="G376" s="245"/>
      <c r="H376" s="248">
        <v>193</v>
      </c>
      <c r="I376" s="249"/>
      <c r="J376" s="245"/>
      <c r="K376" s="245"/>
      <c r="L376" s="250"/>
      <c r="M376" s="251"/>
      <c r="N376" s="252"/>
      <c r="O376" s="252"/>
      <c r="P376" s="252"/>
      <c r="Q376" s="252"/>
      <c r="R376" s="252"/>
      <c r="S376" s="252"/>
      <c r="T376" s="253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4" t="s">
        <v>208</v>
      </c>
      <c r="AU376" s="254" t="s">
        <v>81</v>
      </c>
      <c r="AV376" s="14" t="s">
        <v>81</v>
      </c>
      <c r="AW376" s="14" t="s">
        <v>33</v>
      </c>
      <c r="AX376" s="14" t="s">
        <v>72</v>
      </c>
      <c r="AY376" s="254" t="s">
        <v>196</v>
      </c>
    </row>
    <row r="377" s="15" customFormat="1">
      <c r="A377" s="15"/>
      <c r="B377" s="255"/>
      <c r="C377" s="256"/>
      <c r="D377" s="235" t="s">
        <v>208</v>
      </c>
      <c r="E377" s="257" t="s">
        <v>19</v>
      </c>
      <c r="F377" s="258" t="s">
        <v>219</v>
      </c>
      <c r="G377" s="256"/>
      <c r="H377" s="259">
        <v>669</v>
      </c>
      <c r="I377" s="260"/>
      <c r="J377" s="256"/>
      <c r="K377" s="256"/>
      <c r="L377" s="261"/>
      <c r="M377" s="262"/>
      <c r="N377" s="263"/>
      <c r="O377" s="263"/>
      <c r="P377" s="263"/>
      <c r="Q377" s="263"/>
      <c r="R377" s="263"/>
      <c r="S377" s="263"/>
      <c r="T377" s="264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T377" s="265" t="s">
        <v>208</v>
      </c>
      <c r="AU377" s="265" t="s">
        <v>81</v>
      </c>
      <c r="AV377" s="15" t="s">
        <v>204</v>
      </c>
      <c r="AW377" s="15" t="s">
        <v>33</v>
      </c>
      <c r="AX377" s="15" t="s">
        <v>79</v>
      </c>
      <c r="AY377" s="265" t="s">
        <v>196</v>
      </c>
    </row>
    <row r="378" s="2" customFormat="1" ht="24.15" customHeight="1">
      <c r="A378" s="41"/>
      <c r="B378" s="42"/>
      <c r="C378" s="215" t="s">
        <v>544</v>
      </c>
      <c r="D378" s="215" t="s">
        <v>199</v>
      </c>
      <c r="E378" s="216" t="s">
        <v>545</v>
      </c>
      <c r="F378" s="217" t="s">
        <v>546</v>
      </c>
      <c r="G378" s="218" t="s">
        <v>202</v>
      </c>
      <c r="H378" s="219">
        <v>669</v>
      </c>
      <c r="I378" s="220"/>
      <c r="J378" s="221">
        <f>ROUND(I378*H378,2)</f>
        <v>0</v>
      </c>
      <c r="K378" s="217" t="s">
        <v>203</v>
      </c>
      <c r="L378" s="47"/>
      <c r="M378" s="222" t="s">
        <v>19</v>
      </c>
      <c r="N378" s="223" t="s">
        <v>43</v>
      </c>
      <c r="O378" s="87"/>
      <c r="P378" s="224">
        <f>O378*H378</f>
        <v>0</v>
      </c>
      <c r="Q378" s="224">
        <v>0.15559000000000001</v>
      </c>
      <c r="R378" s="224">
        <f>Q378*H378</f>
        <v>104.08971000000001</v>
      </c>
      <c r="S378" s="224">
        <v>0</v>
      </c>
      <c r="T378" s="225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6" t="s">
        <v>204</v>
      </c>
      <c r="AT378" s="226" t="s">
        <v>199</v>
      </c>
      <c r="AU378" s="226" t="s">
        <v>81</v>
      </c>
      <c r="AY378" s="20" t="s">
        <v>196</v>
      </c>
      <c r="BE378" s="227">
        <f>IF(N378="základní",J378,0)</f>
        <v>0</v>
      </c>
      <c r="BF378" s="227">
        <f>IF(N378="snížená",J378,0)</f>
        <v>0</v>
      </c>
      <c r="BG378" s="227">
        <f>IF(N378="zákl. přenesená",J378,0)</f>
        <v>0</v>
      </c>
      <c r="BH378" s="227">
        <f>IF(N378="sníž. přenesená",J378,0)</f>
        <v>0</v>
      </c>
      <c r="BI378" s="227">
        <f>IF(N378="nulová",J378,0)</f>
        <v>0</v>
      </c>
      <c r="BJ378" s="20" t="s">
        <v>79</v>
      </c>
      <c r="BK378" s="227">
        <f>ROUND(I378*H378,2)</f>
        <v>0</v>
      </c>
      <c r="BL378" s="20" t="s">
        <v>204</v>
      </c>
      <c r="BM378" s="226" t="s">
        <v>547</v>
      </c>
    </row>
    <row r="379" s="2" customFormat="1">
      <c r="A379" s="41"/>
      <c r="B379" s="42"/>
      <c r="C379" s="43"/>
      <c r="D379" s="228" t="s">
        <v>206</v>
      </c>
      <c r="E379" s="43"/>
      <c r="F379" s="229" t="s">
        <v>548</v>
      </c>
      <c r="G379" s="43"/>
      <c r="H379" s="43"/>
      <c r="I379" s="230"/>
      <c r="J379" s="43"/>
      <c r="K379" s="43"/>
      <c r="L379" s="47"/>
      <c r="M379" s="231"/>
      <c r="N379" s="232"/>
      <c r="O379" s="87"/>
      <c r="P379" s="87"/>
      <c r="Q379" s="87"/>
      <c r="R379" s="87"/>
      <c r="S379" s="87"/>
      <c r="T379" s="88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0" t="s">
        <v>206</v>
      </c>
      <c r="AU379" s="20" t="s">
        <v>81</v>
      </c>
    </row>
    <row r="380" s="13" customFormat="1">
      <c r="A380" s="13"/>
      <c r="B380" s="233"/>
      <c r="C380" s="234"/>
      <c r="D380" s="235" t="s">
        <v>208</v>
      </c>
      <c r="E380" s="236" t="s">
        <v>19</v>
      </c>
      <c r="F380" s="237" t="s">
        <v>531</v>
      </c>
      <c r="G380" s="234"/>
      <c r="H380" s="236" t="s">
        <v>19</v>
      </c>
      <c r="I380" s="238"/>
      <c r="J380" s="234"/>
      <c r="K380" s="234"/>
      <c r="L380" s="239"/>
      <c r="M380" s="240"/>
      <c r="N380" s="241"/>
      <c r="O380" s="241"/>
      <c r="P380" s="241"/>
      <c r="Q380" s="241"/>
      <c r="R380" s="241"/>
      <c r="S380" s="241"/>
      <c r="T380" s="242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3" t="s">
        <v>208</v>
      </c>
      <c r="AU380" s="243" t="s">
        <v>81</v>
      </c>
      <c r="AV380" s="13" t="s">
        <v>79</v>
      </c>
      <c r="AW380" s="13" t="s">
        <v>33</v>
      </c>
      <c r="AX380" s="13" t="s">
        <v>72</v>
      </c>
      <c r="AY380" s="243" t="s">
        <v>196</v>
      </c>
    </row>
    <row r="381" s="13" customFormat="1">
      <c r="A381" s="13"/>
      <c r="B381" s="233"/>
      <c r="C381" s="234"/>
      <c r="D381" s="235" t="s">
        <v>208</v>
      </c>
      <c r="E381" s="236" t="s">
        <v>19</v>
      </c>
      <c r="F381" s="237" t="s">
        <v>549</v>
      </c>
      <c r="G381" s="234"/>
      <c r="H381" s="236" t="s">
        <v>19</v>
      </c>
      <c r="I381" s="238"/>
      <c r="J381" s="234"/>
      <c r="K381" s="234"/>
      <c r="L381" s="239"/>
      <c r="M381" s="240"/>
      <c r="N381" s="241"/>
      <c r="O381" s="241"/>
      <c r="P381" s="241"/>
      <c r="Q381" s="241"/>
      <c r="R381" s="241"/>
      <c r="S381" s="241"/>
      <c r="T381" s="24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43" t="s">
        <v>208</v>
      </c>
      <c r="AU381" s="243" t="s">
        <v>81</v>
      </c>
      <c r="AV381" s="13" t="s">
        <v>79</v>
      </c>
      <c r="AW381" s="13" t="s">
        <v>33</v>
      </c>
      <c r="AX381" s="13" t="s">
        <v>72</v>
      </c>
      <c r="AY381" s="243" t="s">
        <v>196</v>
      </c>
    </row>
    <row r="382" s="13" customFormat="1">
      <c r="A382" s="13"/>
      <c r="B382" s="233"/>
      <c r="C382" s="234"/>
      <c r="D382" s="235" t="s">
        <v>208</v>
      </c>
      <c r="E382" s="236" t="s">
        <v>19</v>
      </c>
      <c r="F382" s="237" t="s">
        <v>487</v>
      </c>
      <c r="G382" s="234"/>
      <c r="H382" s="236" t="s">
        <v>19</v>
      </c>
      <c r="I382" s="238"/>
      <c r="J382" s="234"/>
      <c r="K382" s="234"/>
      <c r="L382" s="239"/>
      <c r="M382" s="240"/>
      <c r="N382" s="241"/>
      <c r="O382" s="241"/>
      <c r="P382" s="241"/>
      <c r="Q382" s="241"/>
      <c r="R382" s="241"/>
      <c r="S382" s="241"/>
      <c r="T382" s="24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3" t="s">
        <v>208</v>
      </c>
      <c r="AU382" s="243" t="s">
        <v>81</v>
      </c>
      <c r="AV382" s="13" t="s">
        <v>79</v>
      </c>
      <c r="AW382" s="13" t="s">
        <v>33</v>
      </c>
      <c r="AX382" s="13" t="s">
        <v>72</v>
      </c>
      <c r="AY382" s="243" t="s">
        <v>196</v>
      </c>
    </row>
    <row r="383" s="14" customFormat="1">
      <c r="A383" s="14"/>
      <c r="B383" s="244"/>
      <c r="C383" s="245"/>
      <c r="D383" s="235" t="s">
        <v>208</v>
      </c>
      <c r="E383" s="246" t="s">
        <v>19</v>
      </c>
      <c r="F383" s="247" t="s">
        <v>532</v>
      </c>
      <c r="G383" s="245"/>
      <c r="H383" s="248">
        <v>196</v>
      </c>
      <c r="I383" s="249"/>
      <c r="J383" s="245"/>
      <c r="K383" s="245"/>
      <c r="L383" s="250"/>
      <c r="M383" s="251"/>
      <c r="N383" s="252"/>
      <c r="O383" s="252"/>
      <c r="P383" s="252"/>
      <c r="Q383" s="252"/>
      <c r="R383" s="252"/>
      <c r="S383" s="252"/>
      <c r="T383" s="253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4" t="s">
        <v>208</v>
      </c>
      <c r="AU383" s="254" t="s">
        <v>81</v>
      </c>
      <c r="AV383" s="14" t="s">
        <v>81</v>
      </c>
      <c r="AW383" s="14" t="s">
        <v>33</v>
      </c>
      <c r="AX383" s="14" t="s">
        <v>72</v>
      </c>
      <c r="AY383" s="254" t="s">
        <v>196</v>
      </c>
    </row>
    <row r="384" s="13" customFormat="1">
      <c r="A384" s="13"/>
      <c r="B384" s="233"/>
      <c r="C384" s="234"/>
      <c r="D384" s="235" t="s">
        <v>208</v>
      </c>
      <c r="E384" s="236" t="s">
        <v>19</v>
      </c>
      <c r="F384" s="237" t="s">
        <v>531</v>
      </c>
      <c r="G384" s="234"/>
      <c r="H384" s="236" t="s">
        <v>19</v>
      </c>
      <c r="I384" s="238"/>
      <c r="J384" s="234"/>
      <c r="K384" s="234"/>
      <c r="L384" s="239"/>
      <c r="M384" s="240"/>
      <c r="N384" s="241"/>
      <c r="O384" s="241"/>
      <c r="P384" s="241"/>
      <c r="Q384" s="241"/>
      <c r="R384" s="241"/>
      <c r="S384" s="241"/>
      <c r="T384" s="242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3" t="s">
        <v>208</v>
      </c>
      <c r="AU384" s="243" t="s">
        <v>81</v>
      </c>
      <c r="AV384" s="13" t="s">
        <v>79</v>
      </c>
      <c r="AW384" s="13" t="s">
        <v>33</v>
      </c>
      <c r="AX384" s="13" t="s">
        <v>72</v>
      </c>
      <c r="AY384" s="243" t="s">
        <v>196</v>
      </c>
    </row>
    <row r="385" s="13" customFormat="1">
      <c r="A385" s="13"/>
      <c r="B385" s="233"/>
      <c r="C385" s="234"/>
      <c r="D385" s="235" t="s">
        <v>208</v>
      </c>
      <c r="E385" s="236" t="s">
        <v>19</v>
      </c>
      <c r="F385" s="237" t="s">
        <v>549</v>
      </c>
      <c r="G385" s="234"/>
      <c r="H385" s="236" t="s">
        <v>19</v>
      </c>
      <c r="I385" s="238"/>
      <c r="J385" s="234"/>
      <c r="K385" s="234"/>
      <c r="L385" s="239"/>
      <c r="M385" s="240"/>
      <c r="N385" s="241"/>
      <c r="O385" s="241"/>
      <c r="P385" s="241"/>
      <c r="Q385" s="241"/>
      <c r="R385" s="241"/>
      <c r="S385" s="241"/>
      <c r="T385" s="24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3" t="s">
        <v>208</v>
      </c>
      <c r="AU385" s="243" t="s">
        <v>81</v>
      </c>
      <c r="AV385" s="13" t="s">
        <v>79</v>
      </c>
      <c r="AW385" s="13" t="s">
        <v>33</v>
      </c>
      <c r="AX385" s="13" t="s">
        <v>72</v>
      </c>
      <c r="AY385" s="243" t="s">
        <v>196</v>
      </c>
    </row>
    <row r="386" s="13" customFormat="1">
      <c r="A386" s="13"/>
      <c r="B386" s="233"/>
      <c r="C386" s="234"/>
      <c r="D386" s="235" t="s">
        <v>208</v>
      </c>
      <c r="E386" s="236" t="s">
        <v>19</v>
      </c>
      <c r="F386" s="237" t="s">
        <v>489</v>
      </c>
      <c r="G386" s="234"/>
      <c r="H386" s="236" t="s">
        <v>19</v>
      </c>
      <c r="I386" s="238"/>
      <c r="J386" s="234"/>
      <c r="K386" s="234"/>
      <c r="L386" s="239"/>
      <c r="M386" s="240"/>
      <c r="N386" s="241"/>
      <c r="O386" s="241"/>
      <c r="P386" s="241"/>
      <c r="Q386" s="241"/>
      <c r="R386" s="241"/>
      <c r="S386" s="241"/>
      <c r="T386" s="24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3" t="s">
        <v>208</v>
      </c>
      <c r="AU386" s="243" t="s">
        <v>81</v>
      </c>
      <c r="AV386" s="13" t="s">
        <v>79</v>
      </c>
      <c r="AW386" s="13" t="s">
        <v>33</v>
      </c>
      <c r="AX386" s="13" t="s">
        <v>72</v>
      </c>
      <c r="AY386" s="243" t="s">
        <v>196</v>
      </c>
    </row>
    <row r="387" s="14" customFormat="1">
      <c r="A387" s="14"/>
      <c r="B387" s="244"/>
      <c r="C387" s="245"/>
      <c r="D387" s="235" t="s">
        <v>208</v>
      </c>
      <c r="E387" s="246" t="s">
        <v>19</v>
      </c>
      <c r="F387" s="247" t="s">
        <v>533</v>
      </c>
      <c r="G387" s="245"/>
      <c r="H387" s="248">
        <v>280</v>
      </c>
      <c r="I387" s="249"/>
      <c r="J387" s="245"/>
      <c r="K387" s="245"/>
      <c r="L387" s="250"/>
      <c r="M387" s="251"/>
      <c r="N387" s="252"/>
      <c r="O387" s="252"/>
      <c r="P387" s="252"/>
      <c r="Q387" s="252"/>
      <c r="R387" s="252"/>
      <c r="S387" s="252"/>
      <c r="T387" s="253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4" t="s">
        <v>208</v>
      </c>
      <c r="AU387" s="254" t="s">
        <v>81</v>
      </c>
      <c r="AV387" s="14" t="s">
        <v>81</v>
      </c>
      <c r="AW387" s="14" t="s">
        <v>33</v>
      </c>
      <c r="AX387" s="14" t="s">
        <v>72</v>
      </c>
      <c r="AY387" s="254" t="s">
        <v>196</v>
      </c>
    </row>
    <row r="388" s="13" customFormat="1">
      <c r="A388" s="13"/>
      <c r="B388" s="233"/>
      <c r="C388" s="234"/>
      <c r="D388" s="235" t="s">
        <v>208</v>
      </c>
      <c r="E388" s="236" t="s">
        <v>19</v>
      </c>
      <c r="F388" s="237" t="s">
        <v>531</v>
      </c>
      <c r="G388" s="234"/>
      <c r="H388" s="236" t="s">
        <v>19</v>
      </c>
      <c r="I388" s="238"/>
      <c r="J388" s="234"/>
      <c r="K388" s="234"/>
      <c r="L388" s="239"/>
      <c r="M388" s="240"/>
      <c r="N388" s="241"/>
      <c r="O388" s="241"/>
      <c r="P388" s="241"/>
      <c r="Q388" s="241"/>
      <c r="R388" s="241"/>
      <c r="S388" s="241"/>
      <c r="T388" s="242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43" t="s">
        <v>208</v>
      </c>
      <c r="AU388" s="243" t="s">
        <v>81</v>
      </c>
      <c r="AV388" s="13" t="s">
        <v>79</v>
      </c>
      <c r="AW388" s="13" t="s">
        <v>33</v>
      </c>
      <c r="AX388" s="13" t="s">
        <v>72</v>
      </c>
      <c r="AY388" s="243" t="s">
        <v>196</v>
      </c>
    </row>
    <row r="389" s="13" customFormat="1">
      <c r="A389" s="13"/>
      <c r="B389" s="233"/>
      <c r="C389" s="234"/>
      <c r="D389" s="235" t="s">
        <v>208</v>
      </c>
      <c r="E389" s="236" t="s">
        <v>19</v>
      </c>
      <c r="F389" s="237" t="s">
        <v>549</v>
      </c>
      <c r="G389" s="234"/>
      <c r="H389" s="236" t="s">
        <v>19</v>
      </c>
      <c r="I389" s="238"/>
      <c r="J389" s="234"/>
      <c r="K389" s="234"/>
      <c r="L389" s="239"/>
      <c r="M389" s="240"/>
      <c r="N389" s="241"/>
      <c r="O389" s="241"/>
      <c r="P389" s="241"/>
      <c r="Q389" s="241"/>
      <c r="R389" s="241"/>
      <c r="S389" s="241"/>
      <c r="T389" s="24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43" t="s">
        <v>208</v>
      </c>
      <c r="AU389" s="243" t="s">
        <v>81</v>
      </c>
      <c r="AV389" s="13" t="s">
        <v>79</v>
      </c>
      <c r="AW389" s="13" t="s">
        <v>33</v>
      </c>
      <c r="AX389" s="13" t="s">
        <v>72</v>
      </c>
      <c r="AY389" s="243" t="s">
        <v>196</v>
      </c>
    </row>
    <row r="390" s="13" customFormat="1">
      <c r="A390" s="13"/>
      <c r="B390" s="233"/>
      <c r="C390" s="234"/>
      <c r="D390" s="235" t="s">
        <v>208</v>
      </c>
      <c r="E390" s="236" t="s">
        <v>19</v>
      </c>
      <c r="F390" s="237" t="s">
        <v>401</v>
      </c>
      <c r="G390" s="234"/>
      <c r="H390" s="236" t="s">
        <v>19</v>
      </c>
      <c r="I390" s="238"/>
      <c r="J390" s="234"/>
      <c r="K390" s="234"/>
      <c r="L390" s="239"/>
      <c r="M390" s="240"/>
      <c r="N390" s="241"/>
      <c r="O390" s="241"/>
      <c r="P390" s="241"/>
      <c r="Q390" s="241"/>
      <c r="R390" s="241"/>
      <c r="S390" s="241"/>
      <c r="T390" s="24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43" t="s">
        <v>208</v>
      </c>
      <c r="AU390" s="243" t="s">
        <v>81</v>
      </c>
      <c r="AV390" s="13" t="s">
        <v>79</v>
      </c>
      <c r="AW390" s="13" t="s">
        <v>33</v>
      </c>
      <c r="AX390" s="13" t="s">
        <v>72</v>
      </c>
      <c r="AY390" s="243" t="s">
        <v>196</v>
      </c>
    </row>
    <row r="391" s="14" customFormat="1">
      <c r="A391" s="14"/>
      <c r="B391" s="244"/>
      <c r="C391" s="245"/>
      <c r="D391" s="235" t="s">
        <v>208</v>
      </c>
      <c r="E391" s="246" t="s">
        <v>19</v>
      </c>
      <c r="F391" s="247" t="s">
        <v>534</v>
      </c>
      <c r="G391" s="245"/>
      <c r="H391" s="248">
        <v>193</v>
      </c>
      <c r="I391" s="249"/>
      <c r="J391" s="245"/>
      <c r="K391" s="245"/>
      <c r="L391" s="250"/>
      <c r="M391" s="251"/>
      <c r="N391" s="252"/>
      <c r="O391" s="252"/>
      <c r="P391" s="252"/>
      <c r="Q391" s="252"/>
      <c r="R391" s="252"/>
      <c r="S391" s="252"/>
      <c r="T391" s="253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4" t="s">
        <v>208</v>
      </c>
      <c r="AU391" s="254" t="s">
        <v>81</v>
      </c>
      <c r="AV391" s="14" t="s">
        <v>81</v>
      </c>
      <c r="AW391" s="14" t="s">
        <v>33</v>
      </c>
      <c r="AX391" s="14" t="s">
        <v>72</v>
      </c>
      <c r="AY391" s="254" t="s">
        <v>196</v>
      </c>
    </row>
    <row r="392" s="15" customFormat="1">
      <c r="A392" s="15"/>
      <c r="B392" s="255"/>
      <c r="C392" s="256"/>
      <c r="D392" s="235" t="s">
        <v>208</v>
      </c>
      <c r="E392" s="257" t="s">
        <v>19</v>
      </c>
      <c r="F392" s="258" t="s">
        <v>219</v>
      </c>
      <c r="G392" s="256"/>
      <c r="H392" s="259">
        <v>669</v>
      </c>
      <c r="I392" s="260"/>
      <c r="J392" s="256"/>
      <c r="K392" s="256"/>
      <c r="L392" s="261"/>
      <c r="M392" s="262"/>
      <c r="N392" s="263"/>
      <c r="O392" s="263"/>
      <c r="P392" s="263"/>
      <c r="Q392" s="263"/>
      <c r="R392" s="263"/>
      <c r="S392" s="263"/>
      <c r="T392" s="264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T392" s="265" t="s">
        <v>208</v>
      </c>
      <c r="AU392" s="265" t="s">
        <v>81</v>
      </c>
      <c r="AV392" s="15" t="s">
        <v>204</v>
      </c>
      <c r="AW392" s="15" t="s">
        <v>33</v>
      </c>
      <c r="AX392" s="15" t="s">
        <v>79</v>
      </c>
      <c r="AY392" s="265" t="s">
        <v>196</v>
      </c>
    </row>
    <row r="393" s="2" customFormat="1" ht="16.5" customHeight="1">
      <c r="A393" s="41"/>
      <c r="B393" s="42"/>
      <c r="C393" s="215" t="s">
        <v>550</v>
      </c>
      <c r="D393" s="215" t="s">
        <v>199</v>
      </c>
      <c r="E393" s="216" t="s">
        <v>551</v>
      </c>
      <c r="F393" s="217" t="s">
        <v>552</v>
      </c>
      <c r="G393" s="218" t="s">
        <v>202</v>
      </c>
      <c r="H393" s="219">
        <v>669</v>
      </c>
      <c r="I393" s="220"/>
      <c r="J393" s="221">
        <f>ROUND(I393*H393,2)</f>
        <v>0</v>
      </c>
      <c r="K393" s="217" t="s">
        <v>203</v>
      </c>
      <c r="L393" s="47"/>
      <c r="M393" s="222" t="s">
        <v>19</v>
      </c>
      <c r="N393" s="223" t="s">
        <v>43</v>
      </c>
      <c r="O393" s="87"/>
      <c r="P393" s="224">
        <f>O393*H393</f>
        <v>0</v>
      </c>
      <c r="Q393" s="224">
        <v>0.00051000000000000004</v>
      </c>
      <c r="R393" s="224">
        <f>Q393*H393</f>
        <v>0.34119000000000005</v>
      </c>
      <c r="S393" s="224">
        <v>0</v>
      </c>
      <c r="T393" s="225">
        <f>S393*H393</f>
        <v>0</v>
      </c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R393" s="226" t="s">
        <v>204</v>
      </c>
      <c r="AT393" s="226" t="s">
        <v>199</v>
      </c>
      <c r="AU393" s="226" t="s">
        <v>81</v>
      </c>
      <c r="AY393" s="20" t="s">
        <v>196</v>
      </c>
      <c r="BE393" s="227">
        <f>IF(N393="základní",J393,0)</f>
        <v>0</v>
      </c>
      <c r="BF393" s="227">
        <f>IF(N393="snížená",J393,0)</f>
        <v>0</v>
      </c>
      <c r="BG393" s="227">
        <f>IF(N393="zákl. přenesená",J393,0)</f>
        <v>0</v>
      </c>
      <c r="BH393" s="227">
        <f>IF(N393="sníž. přenesená",J393,0)</f>
        <v>0</v>
      </c>
      <c r="BI393" s="227">
        <f>IF(N393="nulová",J393,0)</f>
        <v>0</v>
      </c>
      <c r="BJ393" s="20" t="s">
        <v>79</v>
      </c>
      <c r="BK393" s="227">
        <f>ROUND(I393*H393,2)</f>
        <v>0</v>
      </c>
      <c r="BL393" s="20" t="s">
        <v>204</v>
      </c>
      <c r="BM393" s="226" t="s">
        <v>553</v>
      </c>
    </row>
    <row r="394" s="2" customFormat="1">
      <c r="A394" s="41"/>
      <c r="B394" s="42"/>
      <c r="C394" s="43"/>
      <c r="D394" s="228" t="s">
        <v>206</v>
      </c>
      <c r="E394" s="43"/>
      <c r="F394" s="229" t="s">
        <v>554</v>
      </c>
      <c r="G394" s="43"/>
      <c r="H394" s="43"/>
      <c r="I394" s="230"/>
      <c r="J394" s="43"/>
      <c r="K394" s="43"/>
      <c r="L394" s="47"/>
      <c r="M394" s="231"/>
      <c r="N394" s="232"/>
      <c r="O394" s="87"/>
      <c r="P394" s="87"/>
      <c r="Q394" s="87"/>
      <c r="R394" s="87"/>
      <c r="S394" s="87"/>
      <c r="T394" s="88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T394" s="20" t="s">
        <v>206</v>
      </c>
      <c r="AU394" s="20" t="s">
        <v>81</v>
      </c>
    </row>
    <row r="395" s="13" customFormat="1">
      <c r="A395" s="13"/>
      <c r="B395" s="233"/>
      <c r="C395" s="234"/>
      <c r="D395" s="235" t="s">
        <v>208</v>
      </c>
      <c r="E395" s="236" t="s">
        <v>19</v>
      </c>
      <c r="F395" s="237" t="s">
        <v>531</v>
      </c>
      <c r="G395" s="234"/>
      <c r="H395" s="236" t="s">
        <v>19</v>
      </c>
      <c r="I395" s="238"/>
      <c r="J395" s="234"/>
      <c r="K395" s="234"/>
      <c r="L395" s="239"/>
      <c r="M395" s="240"/>
      <c r="N395" s="241"/>
      <c r="O395" s="241"/>
      <c r="P395" s="241"/>
      <c r="Q395" s="241"/>
      <c r="R395" s="241"/>
      <c r="S395" s="241"/>
      <c r="T395" s="24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3" t="s">
        <v>208</v>
      </c>
      <c r="AU395" s="243" t="s">
        <v>81</v>
      </c>
      <c r="AV395" s="13" t="s">
        <v>79</v>
      </c>
      <c r="AW395" s="13" t="s">
        <v>33</v>
      </c>
      <c r="AX395" s="13" t="s">
        <v>72</v>
      </c>
      <c r="AY395" s="243" t="s">
        <v>196</v>
      </c>
    </row>
    <row r="396" s="13" customFormat="1">
      <c r="A396" s="13"/>
      <c r="B396" s="233"/>
      <c r="C396" s="234"/>
      <c r="D396" s="235" t="s">
        <v>208</v>
      </c>
      <c r="E396" s="236" t="s">
        <v>19</v>
      </c>
      <c r="F396" s="237" t="s">
        <v>543</v>
      </c>
      <c r="G396" s="234"/>
      <c r="H396" s="236" t="s">
        <v>19</v>
      </c>
      <c r="I396" s="238"/>
      <c r="J396" s="234"/>
      <c r="K396" s="234"/>
      <c r="L396" s="239"/>
      <c r="M396" s="240"/>
      <c r="N396" s="241"/>
      <c r="O396" s="241"/>
      <c r="P396" s="241"/>
      <c r="Q396" s="241"/>
      <c r="R396" s="241"/>
      <c r="S396" s="241"/>
      <c r="T396" s="242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43" t="s">
        <v>208</v>
      </c>
      <c r="AU396" s="243" t="s">
        <v>81</v>
      </c>
      <c r="AV396" s="13" t="s">
        <v>79</v>
      </c>
      <c r="AW396" s="13" t="s">
        <v>33</v>
      </c>
      <c r="AX396" s="13" t="s">
        <v>72</v>
      </c>
      <c r="AY396" s="243" t="s">
        <v>196</v>
      </c>
    </row>
    <row r="397" s="13" customFormat="1">
      <c r="A397" s="13"/>
      <c r="B397" s="233"/>
      <c r="C397" s="234"/>
      <c r="D397" s="235" t="s">
        <v>208</v>
      </c>
      <c r="E397" s="236" t="s">
        <v>19</v>
      </c>
      <c r="F397" s="237" t="s">
        <v>487</v>
      </c>
      <c r="G397" s="234"/>
      <c r="H397" s="236" t="s">
        <v>19</v>
      </c>
      <c r="I397" s="238"/>
      <c r="J397" s="234"/>
      <c r="K397" s="234"/>
      <c r="L397" s="239"/>
      <c r="M397" s="240"/>
      <c r="N397" s="241"/>
      <c r="O397" s="241"/>
      <c r="P397" s="241"/>
      <c r="Q397" s="241"/>
      <c r="R397" s="241"/>
      <c r="S397" s="241"/>
      <c r="T397" s="24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3" t="s">
        <v>208</v>
      </c>
      <c r="AU397" s="243" t="s">
        <v>81</v>
      </c>
      <c r="AV397" s="13" t="s">
        <v>79</v>
      </c>
      <c r="AW397" s="13" t="s">
        <v>33</v>
      </c>
      <c r="AX397" s="13" t="s">
        <v>72</v>
      </c>
      <c r="AY397" s="243" t="s">
        <v>196</v>
      </c>
    </row>
    <row r="398" s="14" customFormat="1">
      <c r="A398" s="14"/>
      <c r="B398" s="244"/>
      <c r="C398" s="245"/>
      <c r="D398" s="235" t="s">
        <v>208</v>
      </c>
      <c r="E398" s="246" t="s">
        <v>19</v>
      </c>
      <c r="F398" s="247" t="s">
        <v>532</v>
      </c>
      <c r="G398" s="245"/>
      <c r="H398" s="248">
        <v>196</v>
      </c>
      <c r="I398" s="249"/>
      <c r="J398" s="245"/>
      <c r="K398" s="245"/>
      <c r="L398" s="250"/>
      <c r="M398" s="251"/>
      <c r="N398" s="252"/>
      <c r="O398" s="252"/>
      <c r="P398" s="252"/>
      <c r="Q398" s="252"/>
      <c r="R398" s="252"/>
      <c r="S398" s="252"/>
      <c r="T398" s="253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4" t="s">
        <v>208</v>
      </c>
      <c r="AU398" s="254" t="s">
        <v>81</v>
      </c>
      <c r="AV398" s="14" t="s">
        <v>81</v>
      </c>
      <c r="AW398" s="14" t="s">
        <v>33</v>
      </c>
      <c r="AX398" s="14" t="s">
        <v>72</v>
      </c>
      <c r="AY398" s="254" t="s">
        <v>196</v>
      </c>
    </row>
    <row r="399" s="13" customFormat="1">
      <c r="A399" s="13"/>
      <c r="B399" s="233"/>
      <c r="C399" s="234"/>
      <c r="D399" s="235" t="s">
        <v>208</v>
      </c>
      <c r="E399" s="236" t="s">
        <v>19</v>
      </c>
      <c r="F399" s="237" t="s">
        <v>531</v>
      </c>
      <c r="G399" s="234"/>
      <c r="H399" s="236" t="s">
        <v>19</v>
      </c>
      <c r="I399" s="238"/>
      <c r="J399" s="234"/>
      <c r="K399" s="234"/>
      <c r="L399" s="239"/>
      <c r="M399" s="240"/>
      <c r="N399" s="241"/>
      <c r="O399" s="241"/>
      <c r="P399" s="241"/>
      <c r="Q399" s="241"/>
      <c r="R399" s="241"/>
      <c r="S399" s="241"/>
      <c r="T399" s="242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43" t="s">
        <v>208</v>
      </c>
      <c r="AU399" s="243" t="s">
        <v>81</v>
      </c>
      <c r="AV399" s="13" t="s">
        <v>79</v>
      </c>
      <c r="AW399" s="13" t="s">
        <v>33</v>
      </c>
      <c r="AX399" s="13" t="s">
        <v>72</v>
      </c>
      <c r="AY399" s="243" t="s">
        <v>196</v>
      </c>
    </row>
    <row r="400" s="13" customFormat="1">
      <c r="A400" s="13"/>
      <c r="B400" s="233"/>
      <c r="C400" s="234"/>
      <c r="D400" s="235" t="s">
        <v>208</v>
      </c>
      <c r="E400" s="236" t="s">
        <v>19</v>
      </c>
      <c r="F400" s="237" t="s">
        <v>543</v>
      </c>
      <c r="G400" s="234"/>
      <c r="H400" s="236" t="s">
        <v>19</v>
      </c>
      <c r="I400" s="238"/>
      <c r="J400" s="234"/>
      <c r="K400" s="234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208</v>
      </c>
      <c r="AU400" s="243" t="s">
        <v>81</v>
      </c>
      <c r="AV400" s="13" t="s">
        <v>79</v>
      </c>
      <c r="AW400" s="13" t="s">
        <v>33</v>
      </c>
      <c r="AX400" s="13" t="s">
        <v>72</v>
      </c>
      <c r="AY400" s="243" t="s">
        <v>196</v>
      </c>
    </row>
    <row r="401" s="13" customFormat="1">
      <c r="A401" s="13"/>
      <c r="B401" s="233"/>
      <c r="C401" s="234"/>
      <c r="D401" s="235" t="s">
        <v>208</v>
      </c>
      <c r="E401" s="236" t="s">
        <v>19</v>
      </c>
      <c r="F401" s="237" t="s">
        <v>489</v>
      </c>
      <c r="G401" s="234"/>
      <c r="H401" s="236" t="s">
        <v>19</v>
      </c>
      <c r="I401" s="238"/>
      <c r="J401" s="234"/>
      <c r="K401" s="234"/>
      <c r="L401" s="239"/>
      <c r="M401" s="240"/>
      <c r="N401" s="241"/>
      <c r="O401" s="241"/>
      <c r="P401" s="241"/>
      <c r="Q401" s="241"/>
      <c r="R401" s="241"/>
      <c r="S401" s="241"/>
      <c r="T401" s="24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43" t="s">
        <v>208</v>
      </c>
      <c r="AU401" s="243" t="s">
        <v>81</v>
      </c>
      <c r="AV401" s="13" t="s">
        <v>79</v>
      </c>
      <c r="AW401" s="13" t="s">
        <v>33</v>
      </c>
      <c r="AX401" s="13" t="s">
        <v>72</v>
      </c>
      <c r="AY401" s="243" t="s">
        <v>196</v>
      </c>
    </row>
    <row r="402" s="14" customFormat="1">
      <c r="A402" s="14"/>
      <c r="B402" s="244"/>
      <c r="C402" s="245"/>
      <c r="D402" s="235" t="s">
        <v>208</v>
      </c>
      <c r="E402" s="246" t="s">
        <v>19</v>
      </c>
      <c r="F402" s="247" t="s">
        <v>533</v>
      </c>
      <c r="G402" s="245"/>
      <c r="H402" s="248">
        <v>280</v>
      </c>
      <c r="I402" s="249"/>
      <c r="J402" s="245"/>
      <c r="K402" s="245"/>
      <c r="L402" s="250"/>
      <c r="M402" s="251"/>
      <c r="N402" s="252"/>
      <c r="O402" s="252"/>
      <c r="P402" s="252"/>
      <c r="Q402" s="252"/>
      <c r="R402" s="252"/>
      <c r="S402" s="252"/>
      <c r="T402" s="253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4" t="s">
        <v>208</v>
      </c>
      <c r="AU402" s="254" t="s">
        <v>81</v>
      </c>
      <c r="AV402" s="14" t="s">
        <v>81</v>
      </c>
      <c r="AW402" s="14" t="s">
        <v>33</v>
      </c>
      <c r="AX402" s="14" t="s">
        <v>72</v>
      </c>
      <c r="AY402" s="254" t="s">
        <v>196</v>
      </c>
    </row>
    <row r="403" s="13" customFormat="1">
      <c r="A403" s="13"/>
      <c r="B403" s="233"/>
      <c r="C403" s="234"/>
      <c r="D403" s="235" t="s">
        <v>208</v>
      </c>
      <c r="E403" s="236" t="s">
        <v>19</v>
      </c>
      <c r="F403" s="237" t="s">
        <v>531</v>
      </c>
      <c r="G403" s="234"/>
      <c r="H403" s="236" t="s">
        <v>19</v>
      </c>
      <c r="I403" s="238"/>
      <c r="J403" s="234"/>
      <c r="K403" s="234"/>
      <c r="L403" s="239"/>
      <c r="M403" s="240"/>
      <c r="N403" s="241"/>
      <c r="O403" s="241"/>
      <c r="P403" s="241"/>
      <c r="Q403" s="241"/>
      <c r="R403" s="241"/>
      <c r="S403" s="241"/>
      <c r="T403" s="242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3" t="s">
        <v>208</v>
      </c>
      <c r="AU403" s="243" t="s">
        <v>81</v>
      </c>
      <c r="AV403" s="13" t="s">
        <v>79</v>
      </c>
      <c r="AW403" s="13" t="s">
        <v>33</v>
      </c>
      <c r="AX403" s="13" t="s">
        <v>72</v>
      </c>
      <c r="AY403" s="243" t="s">
        <v>196</v>
      </c>
    </row>
    <row r="404" s="13" customFormat="1">
      <c r="A404" s="13"/>
      <c r="B404" s="233"/>
      <c r="C404" s="234"/>
      <c r="D404" s="235" t="s">
        <v>208</v>
      </c>
      <c r="E404" s="236" t="s">
        <v>19</v>
      </c>
      <c r="F404" s="237" t="s">
        <v>543</v>
      </c>
      <c r="G404" s="234"/>
      <c r="H404" s="236" t="s">
        <v>19</v>
      </c>
      <c r="I404" s="238"/>
      <c r="J404" s="234"/>
      <c r="K404" s="234"/>
      <c r="L404" s="239"/>
      <c r="M404" s="240"/>
      <c r="N404" s="241"/>
      <c r="O404" s="241"/>
      <c r="P404" s="241"/>
      <c r="Q404" s="241"/>
      <c r="R404" s="241"/>
      <c r="S404" s="241"/>
      <c r="T404" s="242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3" t="s">
        <v>208</v>
      </c>
      <c r="AU404" s="243" t="s">
        <v>81</v>
      </c>
      <c r="AV404" s="13" t="s">
        <v>79</v>
      </c>
      <c r="AW404" s="13" t="s">
        <v>33</v>
      </c>
      <c r="AX404" s="13" t="s">
        <v>72</v>
      </c>
      <c r="AY404" s="243" t="s">
        <v>196</v>
      </c>
    </row>
    <row r="405" s="13" customFormat="1">
      <c r="A405" s="13"/>
      <c r="B405" s="233"/>
      <c r="C405" s="234"/>
      <c r="D405" s="235" t="s">
        <v>208</v>
      </c>
      <c r="E405" s="236" t="s">
        <v>19</v>
      </c>
      <c r="F405" s="237" t="s">
        <v>401</v>
      </c>
      <c r="G405" s="234"/>
      <c r="H405" s="236" t="s">
        <v>19</v>
      </c>
      <c r="I405" s="238"/>
      <c r="J405" s="234"/>
      <c r="K405" s="234"/>
      <c r="L405" s="239"/>
      <c r="M405" s="240"/>
      <c r="N405" s="241"/>
      <c r="O405" s="241"/>
      <c r="P405" s="241"/>
      <c r="Q405" s="241"/>
      <c r="R405" s="241"/>
      <c r="S405" s="241"/>
      <c r="T405" s="24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3" t="s">
        <v>208</v>
      </c>
      <c r="AU405" s="243" t="s">
        <v>81</v>
      </c>
      <c r="AV405" s="13" t="s">
        <v>79</v>
      </c>
      <c r="AW405" s="13" t="s">
        <v>33</v>
      </c>
      <c r="AX405" s="13" t="s">
        <v>72</v>
      </c>
      <c r="AY405" s="243" t="s">
        <v>196</v>
      </c>
    </row>
    <row r="406" s="14" customFormat="1">
      <c r="A406" s="14"/>
      <c r="B406" s="244"/>
      <c r="C406" s="245"/>
      <c r="D406" s="235" t="s">
        <v>208</v>
      </c>
      <c r="E406" s="246" t="s">
        <v>19</v>
      </c>
      <c r="F406" s="247" t="s">
        <v>534</v>
      </c>
      <c r="G406" s="245"/>
      <c r="H406" s="248">
        <v>193</v>
      </c>
      <c r="I406" s="249"/>
      <c r="J406" s="245"/>
      <c r="K406" s="245"/>
      <c r="L406" s="250"/>
      <c r="M406" s="251"/>
      <c r="N406" s="252"/>
      <c r="O406" s="252"/>
      <c r="P406" s="252"/>
      <c r="Q406" s="252"/>
      <c r="R406" s="252"/>
      <c r="S406" s="252"/>
      <c r="T406" s="253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4" t="s">
        <v>208</v>
      </c>
      <c r="AU406" s="254" t="s">
        <v>81</v>
      </c>
      <c r="AV406" s="14" t="s">
        <v>81</v>
      </c>
      <c r="AW406" s="14" t="s">
        <v>33</v>
      </c>
      <c r="AX406" s="14" t="s">
        <v>72</v>
      </c>
      <c r="AY406" s="254" t="s">
        <v>196</v>
      </c>
    </row>
    <row r="407" s="15" customFormat="1">
      <c r="A407" s="15"/>
      <c r="B407" s="255"/>
      <c r="C407" s="256"/>
      <c r="D407" s="235" t="s">
        <v>208</v>
      </c>
      <c r="E407" s="257" t="s">
        <v>19</v>
      </c>
      <c r="F407" s="258" t="s">
        <v>219</v>
      </c>
      <c r="G407" s="256"/>
      <c r="H407" s="259">
        <v>669</v>
      </c>
      <c r="I407" s="260"/>
      <c r="J407" s="256"/>
      <c r="K407" s="256"/>
      <c r="L407" s="261"/>
      <c r="M407" s="262"/>
      <c r="N407" s="263"/>
      <c r="O407" s="263"/>
      <c r="P407" s="263"/>
      <c r="Q407" s="263"/>
      <c r="R407" s="263"/>
      <c r="S407" s="263"/>
      <c r="T407" s="264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65" t="s">
        <v>208</v>
      </c>
      <c r="AU407" s="265" t="s">
        <v>81</v>
      </c>
      <c r="AV407" s="15" t="s">
        <v>204</v>
      </c>
      <c r="AW407" s="15" t="s">
        <v>33</v>
      </c>
      <c r="AX407" s="15" t="s">
        <v>79</v>
      </c>
      <c r="AY407" s="265" t="s">
        <v>196</v>
      </c>
    </row>
    <row r="408" s="2" customFormat="1" ht="24.15" customHeight="1">
      <c r="A408" s="41"/>
      <c r="B408" s="42"/>
      <c r="C408" s="215" t="s">
        <v>555</v>
      </c>
      <c r="D408" s="215" t="s">
        <v>199</v>
      </c>
      <c r="E408" s="216" t="s">
        <v>556</v>
      </c>
      <c r="F408" s="217" t="s">
        <v>557</v>
      </c>
      <c r="G408" s="218" t="s">
        <v>202</v>
      </c>
      <c r="H408" s="219">
        <v>669</v>
      </c>
      <c r="I408" s="220"/>
      <c r="J408" s="221">
        <f>ROUND(I408*H408,2)</f>
        <v>0</v>
      </c>
      <c r="K408" s="217" t="s">
        <v>203</v>
      </c>
      <c r="L408" s="47"/>
      <c r="M408" s="222" t="s">
        <v>19</v>
      </c>
      <c r="N408" s="223" t="s">
        <v>43</v>
      </c>
      <c r="O408" s="87"/>
      <c r="P408" s="224">
        <f>O408*H408</f>
        <v>0</v>
      </c>
      <c r="Q408" s="224">
        <v>0.12966</v>
      </c>
      <c r="R408" s="224">
        <f>Q408*H408</f>
        <v>86.742540000000005</v>
      </c>
      <c r="S408" s="224">
        <v>0</v>
      </c>
      <c r="T408" s="225">
        <f>S408*H408</f>
        <v>0</v>
      </c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R408" s="226" t="s">
        <v>204</v>
      </c>
      <c r="AT408" s="226" t="s">
        <v>199</v>
      </c>
      <c r="AU408" s="226" t="s">
        <v>81</v>
      </c>
      <c r="AY408" s="20" t="s">
        <v>196</v>
      </c>
      <c r="BE408" s="227">
        <f>IF(N408="základní",J408,0)</f>
        <v>0</v>
      </c>
      <c r="BF408" s="227">
        <f>IF(N408="snížená",J408,0)</f>
        <v>0</v>
      </c>
      <c r="BG408" s="227">
        <f>IF(N408="zákl. přenesená",J408,0)</f>
        <v>0</v>
      </c>
      <c r="BH408" s="227">
        <f>IF(N408="sníž. přenesená",J408,0)</f>
        <v>0</v>
      </c>
      <c r="BI408" s="227">
        <f>IF(N408="nulová",J408,0)</f>
        <v>0</v>
      </c>
      <c r="BJ408" s="20" t="s">
        <v>79</v>
      </c>
      <c r="BK408" s="227">
        <f>ROUND(I408*H408,2)</f>
        <v>0</v>
      </c>
      <c r="BL408" s="20" t="s">
        <v>204</v>
      </c>
      <c r="BM408" s="226" t="s">
        <v>558</v>
      </c>
    </row>
    <row r="409" s="2" customFormat="1">
      <c r="A409" s="41"/>
      <c r="B409" s="42"/>
      <c r="C409" s="43"/>
      <c r="D409" s="228" t="s">
        <v>206</v>
      </c>
      <c r="E409" s="43"/>
      <c r="F409" s="229" t="s">
        <v>559</v>
      </c>
      <c r="G409" s="43"/>
      <c r="H409" s="43"/>
      <c r="I409" s="230"/>
      <c r="J409" s="43"/>
      <c r="K409" s="43"/>
      <c r="L409" s="47"/>
      <c r="M409" s="231"/>
      <c r="N409" s="232"/>
      <c r="O409" s="87"/>
      <c r="P409" s="87"/>
      <c r="Q409" s="87"/>
      <c r="R409" s="87"/>
      <c r="S409" s="87"/>
      <c r="T409" s="88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T409" s="20" t="s">
        <v>206</v>
      </c>
      <c r="AU409" s="20" t="s">
        <v>81</v>
      </c>
    </row>
    <row r="410" s="13" customFormat="1">
      <c r="A410" s="13"/>
      <c r="B410" s="233"/>
      <c r="C410" s="234"/>
      <c r="D410" s="235" t="s">
        <v>208</v>
      </c>
      <c r="E410" s="236" t="s">
        <v>19</v>
      </c>
      <c r="F410" s="237" t="s">
        <v>531</v>
      </c>
      <c r="G410" s="234"/>
      <c r="H410" s="236" t="s">
        <v>19</v>
      </c>
      <c r="I410" s="238"/>
      <c r="J410" s="234"/>
      <c r="K410" s="234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208</v>
      </c>
      <c r="AU410" s="243" t="s">
        <v>81</v>
      </c>
      <c r="AV410" s="13" t="s">
        <v>79</v>
      </c>
      <c r="AW410" s="13" t="s">
        <v>33</v>
      </c>
      <c r="AX410" s="13" t="s">
        <v>72</v>
      </c>
      <c r="AY410" s="243" t="s">
        <v>196</v>
      </c>
    </row>
    <row r="411" s="13" customFormat="1">
      <c r="A411" s="13"/>
      <c r="B411" s="233"/>
      <c r="C411" s="234"/>
      <c r="D411" s="235" t="s">
        <v>208</v>
      </c>
      <c r="E411" s="236" t="s">
        <v>19</v>
      </c>
      <c r="F411" s="237" t="s">
        <v>560</v>
      </c>
      <c r="G411" s="234"/>
      <c r="H411" s="236" t="s">
        <v>19</v>
      </c>
      <c r="I411" s="238"/>
      <c r="J411" s="234"/>
      <c r="K411" s="234"/>
      <c r="L411" s="239"/>
      <c r="M411" s="240"/>
      <c r="N411" s="241"/>
      <c r="O411" s="241"/>
      <c r="P411" s="241"/>
      <c r="Q411" s="241"/>
      <c r="R411" s="241"/>
      <c r="S411" s="241"/>
      <c r="T411" s="242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43" t="s">
        <v>208</v>
      </c>
      <c r="AU411" s="243" t="s">
        <v>81</v>
      </c>
      <c r="AV411" s="13" t="s">
        <v>79</v>
      </c>
      <c r="AW411" s="13" t="s">
        <v>33</v>
      </c>
      <c r="AX411" s="13" t="s">
        <v>72</v>
      </c>
      <c r="AY411" s="243" t="s">
        <v>196</v>
      </c>
    </row>
    <row r="412" s="13" customFormat="1">
      <c r="A412" s="13"/>
      <c r="B412" s="233"/>
      <c r="C412" s="234"/>
      <c r="D412" s="235" t="s">
        <v>208</v>
      </c>
      <c r="E412" s="236" t="s">
        <v>19</v>
      </c>
      <c r="F412" s="237" t="s">
        <v>487</v>
      </c>
      <c r="G412" s="234"/>
      <c r="H412" s="236" t="s">
        <v>19</v>
      </c>
      <c r="I412" s="238"/>
      <c r="J412" s="234"/>
      <c r="K412" s="234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208</v>
      </c>
      <c r="AU412" s="243" t="s">
        <v>81</v>
      </c>
      <c r="AV412" s="13" t="s">
        <v>79</v>
      </c>
      <c r="AW412" s="13" t="s">
        <v>33</v>
      </c>
      <c r="AX412" s="13" t="s">
        <v>72</v>
      </c>
      <c r="AY412" s="243" t="s">
        <v>196</v>
      </c>
    </row>
    <row r="413" s="14" customFormat="1">
      <c r="A413" s="14"/>
      <c r="B413" s="244"/>
      <c r="C413" s="245"/>
      <c r="D413" s="235" t="s">
        <v>208</v>
      </c>
      <c r="E413" s="246" t="s">
        <v>19</v>
      </c>
      <c r="F413" s="247" t="s">
        <v>532</v>
      </c>
      <c r="G413" s="245"/>
      <c r="H413" s="248">
        <v>196</v>
      </c>
      <c r="I413" s="249"/>
      <c r="J413" s="245"/>
      <c r="K413" s="245"/>
      <c r="L413" s="250"/>
      <c r="M413" s="251"/>
      <c r="N413" s="252"/>
      <c r="O413" s="252"/>
      <c r="P413" s="252"/>
      <c r="Q413" s="252"/>
      <c r="R413" s="252"/>
      <c r="S413" s="252"/>
      <c r="T413" s="253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4" t="s">
        <v>208</v>
      </c>
      <c r="AU413" s="254" t="s">
        <v>81</v>
      </c>
      <c r="AV413" s="14" t="s">
        <v>81</v>
      </c>
      <c r="AW413" s="14" t="s">
        <v>33</v>
      </c>
      <c r="AX413" s="14" t="s">
        <v>72</v>
      </c>
      <c r="AY413" s="254" t="s">
        <v>196</v>
      </c>
    </row>
    <row r="414" s="13" customFormat="1">
      <c r="A414" s="13"/>
      <c r="B414" s="233"/>
      <c r="C414" s="234"/>
      <c r="D414" s="235" t="s">
        <v>208</v>
      </c>
      <c r="E414" s="236" t="s">
        <v>19</v>
      </c>
      <c r="F414" s="237" t="s">
        <v>531</v>
      </c>
      <c r="G414" s="234"/>
      <c r="H414" s="236" t="s">
        <v>19</v>
      </c>
      <c r="I414" s="238"/>
      <c r="J414" s="234"/>
      <c r="K414" s="234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208</v>
      </c>
      <c r="AU414" s="243" t="s">
        <v>81</v>
      </c>
      <c r="AV414" s="13" t="s">
        <v>79</v>
      </c>
      <c r="AW414" s="13" t="s">
        <v>33</v>
      </c>
      <c r="AX414" s="13" t="s">
        <v>72</v>
      </c>
      <c r="AY414" s="243" t="s">
        <v>196</v>
      </c>
    </row>
    <row r="415" s="13" customFormat="1">
      <c r="A415" s="13"/>
      <c r="B415" s="233"/>
      <c r="C415" s="234"/>
      <c r="D415" s="235" t="s">
        <v>208</v>
      </c>
      <c r="E415" s="236" t="s">
        <v>19</v>
      </c>
      <c r="F415" s="237" t="s">
        <v>560</v>
      </c>
      <c r="G415" s="234"/>
      <c r="H415" s="236" t="s">
        <v>19</v>
      </c>
      <c r="I415" s="238"/>
      <c r="J415" s="234"/>
      <c r="K415" s="234"/>
      <c r="L415" s="239"/>
      <c r="M415" s="240"/>
      <c r="N415" s="241"/>
      <c r="O415" s="241"/>
      <c r="P415" s="241"/>
      <c r="Q415" s="241"/>
      <c r="R415" s="241"/>
      <c r="S415" s="241"/>
      <c r="T415" s="24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43" t="s">
        <v>208</v>
      </c>
      <c r="AU415" s="243" t="s">
        <v>81</v>
      </c>
      <c r="AV415" s="13" t="s">
        <v>79</v>
      </c>
      <c r="AW415" s="13" t="s">
        <v>33</v>
      </c>
      <c r="AX415" s="13" t="s">
        <v>72</v>
      </c>
      <c r="AY415" s="243" t="s">
        <v>196</v>
      </c>
    </row>
    <row r="416" s="13" customFormat="1">
      <c r="A416" s="13"/>
      <c r="B416" s="233"/>
      <c r="C416" s="234"/>
      <c r="D416" s="235" t="s">
        <v>208</v>
      </c>
      <c r="E416" s="236" t="s">
        <v>19</v>
      </c>
      <c r="F416" s="237" t="s">
        <v>489</v>
      </c>
      <c r="G416" s="234"/>
      <c r="H416" s="236" t="s">
        <v>19</v>
      </c>
      <c r="I416" s="238"/>
      <c r="J416" s="234"/>
      <c r="K416" s="234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208</v>
      </c>
      <c r="AU416" s="243" t="s">
        <v>81</v>
      </c>
      <c r="AV416" s="13" t="s">
        <v>79</v>
      </c>
      <c r="AW416" s="13" t="s">
        <v>33</v>
      </c>
      <c r="AX416" s="13" t="s">
        <v>72</v>
      </c>
      <c r="AY416" s="243" t="s">
        <v>196</v>
      </c>
    </row>
    <row r="417" s="14" customFormat="1">
      <c r="A417" s="14"/>
      <c r="B417" s="244"/>
      <c r="C417" s="245"/>
      <c r="D417" s="235" t="s">
        <v>208</v>
      </c>
      <c r="E417" s="246" t="s">
        <v>19</v>
      </c>
      <c r="F417" s="247" t="s">
        <v>533</v>
      </c>
      <c r="G417" s="245"/>
      <c r="H417" s="248">
        <v>280</v>
      </c>
      <c r="I417" s="249"/>
      <c r="J417" s="245"/>
      <c r="K417" s="245"/>
      <c r="L417" s="250"/>
      <c r="M417" s="251"/>
      <c r="N417" s="252"/>
      <c r="O417" s="252"/>
      <c r="P417" s="252"/>
      <c r="Q417" s="252"/>
      <c r="R417" s="252"/>
      <c r="S417" s="252"/>
      <c r="T417" s="253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4" t="s">
        <v>208</v>
      </c>
      <c r="AU417" s="254" t="s">
        <v>81</v>
      </c>
      <c r="AV417" s="14" t="s">
        <v>81</v>
      </c>
      <c r="AW417" s="14" t="s">
        <v>33</v>
      </c>
      <c r="AX417" s="14" t="s">
        <v>72</v>
      </c>
      <c r="AY417" s="254" t="s">
        <v>196</v>
      </c>
    </row>
    <row r="418" s="13" customFormat="1">
      <c r="A418" s="13"/>
      <c r="B418" s="233"/>
      <c r="C418" s="234"/>
      <c r="D418" s="235" t="s">
        <v>208</v>
      </c>
      <c r="E418" s="236" t="s">
        <v>19</v>
      </c>
      <c r="F418" s="237" t="s">
        <v>531</v>
      </c>
      <c r="G418" s="234"/>
      <c r="H418" s="236" t="s">
        <v>19</v>
      </c>
      <c r="I418" s="238"/>
      <c r="J418" s="234"/>
      <c r="K418" s="234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208</v>
      </c>
      <c r="AU418" s="243" t="s">
        <v>81</v>
      </c>
      <c r="AV418" s="13" t="s">
        <v>79</v>
      </c>
      <c r="AW418" s="13" t="s">
        <v>33</v>
      </c>
      <c r="AX418" s="13" t="s">
        <v>72</v>
      </c>
      <c r="AY418" s="243" t="s">
        <v>196</v>
      </c>
    </row>
    <row r="419" s="13" customFormat="1">
      <c r="A419" s="13"/>
      <c r="B419" s="233"/>
      <c r="C419" s="234"/>
      <c r="D419" s="235" t="s">
        <v>208</v>
      </c>
      <c r="E419" s="236" t="s">
        <v>19</v>
      </c>
      <c r="F419" s="237" t="s">
        <v>560</v>
      </c>
      <c r="G419" s="234"/>
      <c r="H419" s="236" t="s">
        <v>19</v>
      </c>
      <c r="I419" s="238"/>
      <c r="J419" s="234"/>
      <c r="K419" s="234"/>
      <c r="L419" s="239"/>
      <c r="M419" s="240"/>
      <c r="N419" s="241"/>
      <c r="O419" s="241"/>
      <c r="P419" s="241"/>
      <c r="Q419" s="241"/>
      <c r="R419" s="241"/>
      <c r="S419" s="241"/>
      <c r="T419" s="242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43" t="s">
        <v>208</v>
      </c>
      <c r="AU419" s="243" t="s">
        <v>81</v>
      </c>
      <c r="AV419" s="13" t="s">
        <v>79</v>
      </c>
      <c r="AW419" s="13" t="s">
        <v>33</v>
      </c>
      <c r="AX419" s="13" t="s">
        <v>72</v>
      </c>
      <c r="AY419" s="243" t="s">
        <v>196</v>
      </c>
    </row>
    <row r="420" s="13" customFormat="1">
      <c r="A420" s="13"/>
      <c r="B420" s="233"/>
      <c r="C420" s="234"/>
      <c r="D420" s="235" t="s">
        <v>208</v>
      </c>
      <c r="E420" s="236" t="s">
        <v>19</v>
      </c>
      <c r="F420" s="237" t="s">
        <v>401</v>
      </c>
      <c r="G420" s="234"/>
      <c r="H420" s="236" t="s">
        <v>19</v>
      </c>
      <c r="I420" s="238"/>
      <c r="J420" s="234"/>
      <c r="K420" s="234"/>
      <c r="L420" s="239"/>
      <c r="M420" s="240"/>
      <c r="N420" s="241"/>
      <c r="O420" s="241"/>
      <c r="P420" s="241"/>
      <c r="Q420" s="241"/>
      <c r="R420" s="241"/>
      <c r="S420" s="241"/>
      <c r="T420" s="24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43" t="s">
        <v>208</v>
      </c>
      <c r="AU420" s="243" t="s">
        <v>81</v>
      </c>
      <c r="AV420" s="13" t="s">
        <v>79</v>
      </c>
      <c r="AW420" s="13" t="s">
        <v>33</v>
      </c>
      <c r="AX420" s="13" t="s">
        <v>72</v>
      </c>
      <c r="AY420" s="243" t="s">
        <v>196</v>
      </c>
    </row>
    <row r="421" s="14" customFormat="1">
      <c r="A421" s="14"/>
      <c r="B421" s="244"/>
      <c r="C421" s="245"/>
      <c r="D421" s="235" t="s">
        <v>208</v>
      </c>
      <c r="E421" s="246" t="s">
        <v>19</v>
      </c>
      <c r="F421" s="247" t="s">
        <v>534</v>
      </c>
      <c r="G421" s="245"/>
      <c r="H421" s="248">
        <v>193</v>
      </c>
      <c r="I421" s="249"/>
      <c r="J421" s="245"/>
      <c r="K421" s="245"/>
      <c r="L421" s="250"/>
      <c r="M421" s="251"/>
      <c r="N421" s="252"/>
      <c r="O421" s="252"/>
      <c r="P421" s="252"/>
      <c r="Q421" s="252"/>
      <c r="R421" s="252"/>
      <c r="S421" s="252"/>
      <c r="T421" s="253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54" t="s">
        <v>208</v>
      </c>
      <c r="AU421" s="254" t="s">
        <v>81</v>
      </c>
      <c r="AV421" s="14" t="s">
        <v>81</v>
      </c>
      <c r="AW421" s="14" t="s">
        <v>33</v>
      </c>
      <c r="AX421" s="14" t="s">
        <v>72</v>
      </c>
      <c r="AY421" s="254" t="s">
        <v>196</v>
      </c>
    </row>
    <row r="422" s="15" customFormat="1">
      <c r="A422" s="15"/>
      <c r="B422" s="255"/>
      <c r="C422" s="256"/>
      <c r="D422" s="235" t="s">
        <v>208</v>
      </c>
      <c r="E422" s="257" t="s">
        <v>19</v>
      </c>
      <c r="F422" s="258" t="s">
        <v>219</v>
      </c>
      <c r="G422" s="256"/>
      <c r="H422" s="259">
        <v>669</v>
      </c>
      <c r="I422" s="260"/>
      <c r="J422" s="256"/>
      <c r="K422" s="256"/>
      <c r="L422" s="261"/>
      <c r="M422" s="262"/>
      <c r="N422" s="263"/>
      <c r="O422" s="263"/>
      <c r="P422" s="263"/>
      <c r="Q422" s="263"/>
      <c r="R422" s="263"/>
      <c r="S422" s="263"/>
      <c r="T422" s="264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65" t="s">
        <v>208</v>
      </c>
      <c r="AU422" s="265" t="s">
        <v>81</v>
      </c>
      <c r="AV422" s="15" t="s">
        <v>204</v>
      </c>
      <c r="AW422" s="15" t="s">
        <v>33</v>
      </c>
      <c r="AX422" s="15" t="s">
        <v>79</v>
      </c>
      <c r="AY422" s="265" t="s">
        <v>196</v>
      </c>
    </row>
    <row r="423" s="2" customFormat="1" ht="24.15" customHeight="1">
      <c r="A423" s="41"/>
      <c r="B423" s="42"/>
      <c r="C423" s="215" t="s">
        <v>561</v>
      </c>
      <c r="D423" s="215" t="s">
        <v>199</v>
      </c>
      <c r="E423" s="216" t="s">
        <v>562</v>
      </c>
      <c r="F423" s="217" t="s">
        <v>563</v>
      </c>
      <c r="G423" s="218" t="s">
        <v>317</v>
      </c>
      <c r="H423" s="219">
        <v>618.60400000000004</v>
      </c>
      <c r="I423" s="220"/>
      <c r="J423" s="221">
        <f>ROUND(I423*H423,2)</f>
        <v>0</v>
      </c>
      <c r="K423" s="217" t="s">
        <v>203</v>
      </c>
      <c r="L423" s="47"/>
      <c r="M423" s="222" t="s">
        <v>19</v>
      </c>
      <c r="N423" s="223" t="s">
        <v>43</v>
      </c>
      <c r="O423" s="87"/>
      <c r="P423" s="224">
        <f>O423*H423</f>
        <v>0</v>
      </c>
      <c r="Q423" s="224">
        <v>0</v>
      </c>
      <c r="R423" s="224">
        <f>Q423*H423</f>
        <v>0</v>
      </c>
      <c r="S423" s="224">
        <v>0</v>
      </c>
      <c r="T423" s="225">
        <f>S423*H423</f>
        <v>0</v>
      </c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R423" s="226" t="s">
        <v>204</v>
      </c>
      <c r="AT423" s="226" t="s">
        <v>199</v>
      </c>
      <c r="AU423" s="226" t="s">
        <v>81</v>
      </c>
      <c r="AY423" s="20" t="s">
        <v>196</v>
      </c>
      <c r="BE423" s="227">
        <f>IF(N423="základní",J423,0)</f>
        <v>0</v>
      </c>
      <c r="BF423" s="227">
        <f>IF(N423="snížená",J423,0)</f>
        <v>0</v>
      </c>
      <c r="BG423" s="227">
        <f>IF(N423="zákl. přenesená",J423,0)</f>
        <v>0</v>
      </c>
      <c r="BH423" s="227">
        <f>IF(N423="sníž. přenesená",J423,0)</f>
        <v>0</v>
      </c>
      <c r="BI423" s="227">
        <f>IF(N423="nulová",J423,0)</f>
        <v>0</v>
      </c>
      <c r="BJ423" s="20" t="s">
        <v>79</v>
      </c>
      <c r="BK423" s="227">
        <f>ROUND(I423*H423,2)</f>
        <v>0</v>
      </c>
      <c r="BL423" s="20" t="s">
        <v>204</v>
      </c>
      <c r="BM423" s="226" t="s">
        <v>564</v>
      </c>
    </row>
    <row r="424" s="2" customFormat="1">
      <c r="A424" s="41"/>
      <c r="B424" s="42"/>
      <c r="C424" s="43"/>
      <c r="D424" s="228" t="s">
        <v>206</v>
      </c>
      <c r="E424" s="43"/>
      <c r="F424" s="229" t="s">
        <v>565</v>
      </c>
      <c r="G424" s="43"/>
      <c r="H424" s="43"/>
      <c r="I424" s="230"/>
      <c r="J424" s="43"/>
      <c r="K424" s="43"/>
      <c r="L424" s="47"/>
      <c r="M424" s="231"/>
      <c r="N424" s="232"/>
      <c r="O424" s="87"/>
      <c r="P424" s="87"/>
      <c r="Q424" s="87"/>
      <c r="R424" s="87"/>
      <c r="S424" s="87"/>
      <c r="T424" s="88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T424" s="20" t="s">
        <v>206</v>
      </c>
      <c r="AU424" s="20" t="s">
        <v>81</v>
      </c>
    </row>
    <row r="425" s="14" customFormat="1">
      <c r="A425" s="14"/>
      <c r="B425" s="244"/>
      <c r="C425" s="245"/>
      <c r="D425" s="235" t="s">
        <v>208</v>
      </c>
      <c r="E425" s="246" t="s">
        <v>19</v>
      </c>
      <c r="F425" s="247" t="s">
        <v>566</v>
      </c>
      <c r="G425" s="245"/>
      <c r="H425" s="248">
        <v>618.60400000000004</v>
      </c>
      <c r="I425" s="249"/>
      <c r="J425" s="245"/>
      <c r="K425" s="245"/>
      <c r="L425" s="250"/>
      <c r="M425" s="251"/>
      <c r="N425" s="252"/>
      <c r="O425" s="252"/>
      <c r="P425" s="252"/>
      <c r="Q425" s="252"/>
      <c r="R425" s="252"/>
      <c r="S425" s="252"/>
      <c r="T425" s="253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4" t="s">
        <v>208</v>
      </c>
      <c r="AU425" s="254" t="s">
        <v>81</v>
      </c>
      <c r="AV425" s="14" t="s">
        <v>81</v>
      </c>
      <c r="AW425" s="14" t="s">
        <v>33</v>
      </c>
      <c r="AX425" s="14" t="s">
        <v>72</v>
      </c>
      <c r="AY425" s="254" t="s">
        <v>196</v>
      </c>
    </row>
    <row r="426" s="15" customFormat="1">
      <c r="A426" s="15"/>
      <c r="B426" s="255"/>
      <c r="C426" s="256"/>
      <c r="D426" s="235" t="s">
        <v>208</v>
      </c>
      <c r="E426" s="257" t="s">
        <v>19</v>
      </c>
      <c r="F426" s="258" t="s">
        <v>219</v>
      </c>
      <c r="G426" s="256"/>
      <c r="H426" s="259">
        <v>618.60400000000004</v>
      </c>
      <c r="I426" s="260"/>
      <c r="J426" s="256"/>
      <c r="K426" s="256"/>
      <c r="L426" s="261"/>
      <c r="M426" s="262"/>
      <c r="N426" s="263"/>
      <c r="O426" s="263"/>
      <c r="P426" s="263"/>
      <c r="Q426" s="263"/>
      <c r="R426" s="263"/>
      <c r="S426" s="263"/>
      <c r="T426" s="264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265" t="s">
        <v>208</v>
      </c>
      <c r="AU426" s="265" t="s">
        <v>81</v>
      </c>
      <c r="AV426" s="15" t="s">
        <v>204</v>
      </c>
      <c r="AW426" s="15" t="s">
        <v>33</v>
      </c>
      <c r="AX426" s="15" t="s">
        <v>79</v>
      </c>
      <c r="AY426" s="265" t="s">
        <v>196</v>
      </c>
    </row>
    <row r="427" s="12" customFormat="1" ht="22.8" customHeight="1">
      <c r="A427" s="12"/>
      <c r="B427" s="199"/>
      <c r="C427" s="200"/>
      <c r="D427" s="201" t="s">
        <v>71</v>
      </c>
      <c r="E427" s="213" t="s">
        <v>567</v>
      </c>
      <c r="F427" s="213" t="s">
        <v>568</v>
      </c>
      <c r="G427" s="200"/>
      <c r="H427" s="200"/>
      <c r="I427" s="203"/>
      <c r="J427" s="214">
        <f>BK427</f>
        <v>0</v>
      </c>
      <c r="K427" s="200"/>
      <c r="L427" s="205"/>
      <c r="M427" s="206"/>
      <c r="N427" s="207"/>
      <c r="O427" s="207"/>
      <c r="P427" s="208">
        <f>SUM(P428:P495)</f>
        <v>0</v>
      </c>
      <c r="Q427" s="207"/>
      <c r="R427" s="208">
        <f>SUM(R428:R495)</f>
        <v>215.66765464999997</v>
      </c>
      <c r="S427" s="207"/>
      <c r="T427" s="209">
        <f>SUM(T428:T495)</f>
        <v>74.060000000000002</v>
      </c>
      <c r="U427" s="12"/>
      <c r="V427" s="12"/>
      <c r="W427" s="12"/>
      <c r="X427" s="12"/>
      <c r="Y427" s="12"/>
      <c r="Z427" s="12"/>
      <c r="AA427" s="12"/>
      <c r="AB427" s="12"/>
      <c r="AC427" s="12"/>
      <c r="AD427" s="12"/>
      <c r="AE427" s="12"/>
      <c r="AR427" s="210" t="s">
        <v>79</v>
      </c>
      <c r="AT427" s="211" t="s">
        <v>71</v>
      </c>
      <c r="AU427" s="211" t="s">
        <v>79</v>
      </c>
      <c r="AY427" s="210" t="s">
        <v>196</v>
      </c>
      <c r="BK427" s="212">
        <f>SUM(BK428:BK495)</f>
        <v>0</v>
      </c>
    </row>
    <row r="428" s="2" customFormat="1" ht="24.15" customHeight="1">
      <c r="A428" s="41"/>
      <c r="B428" s="42"/>
      <c r="C428" s="215" t="s">
        <v>569</v>
      </c>
      <c r="D428" s="215" t="s">
        <v>199</v>
      </c>
      <c r="E428" s="216" t="s">
        <v>570</v>
      </c>
      <c r="F428" s="217" t="s">
        <v>571</v>
      </c>
      <c r="G428" s="218" t="s">
        <v>202</v>
      </c>
      <c r="H428" s="219">
        <v>270</v>
      </c>
      <c r="I428" s="220"/>
      <c r="J428" s="221">
        <f>ROUND(I428*H428,2)</f>
        <v>0</v>
      </c>
      <c r="K428" s="217" t="s">
        <v>203</v>
      </c>
      <c r="L428" s="47"/>
      <c r="M428" s="222" t="s">
        <v>19</v>
      </c>
      <c r="N428" s="223" t="s">
        <v>43</v>
      </c>
      <c r="O428" s="87"/>
      <c r="P428" s="224">
        <f>O428*H428</f>
        <v>0</v>
      </c>
      <c r="Q428" s="224">
        <v>3.8359999999999999E-05</v>
      </c>
      <c r="R428" s="224">
        <f>Q428*H428</f>
        <v>0.0103572</v>
      </c>
      <c r="S428" s="224">
        <v>0.091999999999999998</v>
      </c>
      <c r="T428" s="225">
        <f>S428*H428</f>
        <v>24.84</v>
      </c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R428" s="226" t="s">
        <v>204</v>
      </c>
      <c r="AT428" s="226" t="s">
        <v>199</v>
      </c>
      <c r="AU428" s="226" t="s">
        <v>81</v>
      </c>
      <c r="AY428" s="20" t="s">
        <v>196</v>
      </c>
      <c r="BE428" s="227">
        <f>IF(N428="základní",J428,0)</f>
        <v>0</v>
      </c>
      <c r="BF428" s="227">
        <f>IF(N428="snížená",J428,0)</f>
        <v>0</v>
      </c>
      <c r="BG428" s="227">
        <f>IF(N428="zákl. přenesená",J428,0)</f>
        <v>0</v>
      </c>
      <c r="BH428" s="227">
        <f>IF(N428="sníž. přenesená",J428,0)</f>
        <v>0</v>
      </c>
      <c r="BI428" s="227">
        <f>IF(N428="nulová",J428,0)</f>
        <v>0</v>
      </c>
      <c r="BJ428" s="20" t="s">
        <v>79</v>
      </c>
      <c r="BK428" s="227">
        <f>ROUND(I428*H428,2)</f>
        <v>0</v>
      </c>
      <c r="BL428" s="20" t="s">
        <v>204</v>
      </c>
      <c r="BM428" s="226" t="s">
        <v>572</v>
      </c>
    </row>
    <row r="429" s="2" customFormat="1">
      <c r="A429" s="41"/>
      <c r="B429" s="42"/>
      <c r="C429" s="43"/>
      <c r="D429" s="228" t="s">
        <v>206</v>
      </c>
      <c r="E429" s="43"/>
      <c r="F429" s="229" t="s">
        <v>573</v>
      </c>
      <c r="G429" s="43"/>
      <c r="H429" s="43"/>
      <c r="I429" s="230"/>
      <c r="J429" s="43"/>
      <c r="K429" s="43"/>
      <c r="L429" s="47"/>
      <c r="M429" s="231"/>
      <c r="N429" s="232"/>
      <c r="O429" s="87"/>
      <c r="P429" s="87"/>
      <c r="Q429" s="87"/>
      <c r="R429" s="87"/>
      <c r="S429" s="87"/>
      <c r="T429" s="88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T429" s="20" t="s">
        <v>206</v>
      </c>
      <c r="AU429" s="20" t="s">
        <v>81</v>
      </c>
    </row>
    <row r="430" s="13" customFormat="1">
      <c r="A430" s="13"/>
      <c r="B430" s="233"/>
      <c r="C430" s="234"/>
      <c r="D430" s="235" t="s">
        <v>208</v>
      </c>
      <c r="E430" s="236" t="s">
        <v>19</v>
      </c>
      <c r="F430" s="237" t="s">
        <v>574</v>
      </c>
      <c r="G430" s="234"/>
      <c r="H430" s="236" t="s">
        <v>19</v>
      </c>
      <c r="I430" s="238"/>
      <c r="J430" s="234"/>
      <c r="K430" s="234"/>
      <c r="L430" s="239"/>
      <c r="M430" s="240"/>
      <c r="N430" s="241"/>
      <c r="O430" s="241"/>
      <c r="P430" s="241"/>
      <c r="Q430" s="241"/>
      <c r="R430" s="241"/>
      <c r="S430" s="241"/>
      <c r="T430" s="24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3" t="s">
        <v>208</v>
      </c>
      <c r="AU430" s="243" t="s">
        <v>81</v>
      </c>
      <c r="AV430" s="13" t="s">
        <v>79</v>
      </c>
      <c r="AW430" s="13" t="s">
        <v>33</v>
      </c>
      <c r="AX430" s="13" t="s">
        <v>72</v>
      </c>
      <c r="AY430" s="243" t="s">
        <v>196</v>
      </c>
    </row>
    <row r="431" s="13" customFormat="1">
      <c r="A431" s="13"/>
      <c r="B431" s="233"/>
      <c r="C431" s="234"/>
      <c r="D431" s="235" t="s">
        <v>208</v>
      </c>
      <c r="E431" s="236" t="s">
        <v>19</v>
      </c>
      <c r="F431" s="237" t="s">
        <v>575</v>
      </c>
      <c r="G431" s="234"/>
      <c r="H431" s="236" t="s">
        <v>19</v>
      </c>
      <c r="I431" s="238"/>
      <c r="J431" s="234"/>
      <c r="K431" s="234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208</v>
      </c>
      <c r="AU431" s="243" t="s">
        <v>81</v>
      </c>
      <c r="AV431" s="13" t="s">
        <v>79</v>
      </c>
      <c r="AW431" s="13" t="s">
        <v>33</v>
      </c>
      <c r="AX431" s="13" t="s">
        <v>72</v>
      </c>
      <c r="AY431" s="243" t="s">
        <v>196</v>
      </c>
    </row>
    <row r="432" s="13" customFormat="1">
      <c r="A432" s="13"/>
      <c r="B432" s="233"/>
      <c r="C432" s="234"/>
      <c r="D432" s="235" t="s">
        <v>208</v>
      </c>
      <c r="E432" s="236" t="s">
        <v>19</v>
      </c>
      <c r="F432" s="237" t="s">
        <v>401</v>
      </c>
      <c r="G432" s="234"/>
      <c r="H432" s="236" t="s">
        <v>19</v>
      </c>
      <c r="I432" s="238"/>
      <c r="J432" s="234"/>
      <c r="K432" s="234"/>
      <c r="L432" s="239"/>
      <c r="M432" s="240"/>
      <c r="N432" s="241"/>
      <c r="O432" s="241"/>
      <c r="P432" s="241"/>
      <c r="Q432" s="241"/>
      <c r="R432" s="241"/>
      <c r="S432" s="241"/>
      <c r="T432" s="242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3" t="s">
        <v>208</v>
      </c>
      <c r="AU432" s="243" t="s">
        <v>81</v>
      </c>
      <c r="AV432" s="13" t="s">
        <v>79</v>
      </c>
      <c r="AW432" s="13" t="s">
        <v>33</v>
      </c>
      <c r="AX432" s="13" t="s">
        <v>72</v>
      </c>
      <c r="AY432" s="243" t="s">
        <v>196</v>
      </c>
    </row>
    <row r="433" s="14" customFormat="1">
      <c r="A433" s="14"/>
      <c r="B433" s="244"/>
      <c r="C433" s="245"/>
      <c r="D433" s="235" t="s">
        <v>208</v>
      </c>
      <c r="E433" s="246" t="s">
        <v>19</v>
      </c>
      <c r="F433" s="247" t="s">
        <v>576</v>
      </c>
      <c r="G433" s="245"/>
      <c r="H433" s="248">
        <v>270</v>
      </c>
      <c r="I433" s="249"/>
      <c r="J433" s="245"/>
      <c r="K433" s="245"/>
      <c r="L433" s="250"/>
      <c r="M433" s="251"/>
      <c r="N433" s="252"/>
      <c r="O433" s="252"/>
      <c r="P433" s="252"/>
      <c r="Q433" s="252"/>
      <c r="R433" s="252"/>
      <c r="S433" s="252"/>
      <c r="T433" s="253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4" t="s">
        <v>208</v>
      </c>
      <c r="AU433" s="254" t="s">
        <v>81</v>
      </c>
      <c r="AV433" s="14" t="s">
        <v>81</v>
      </c>
      <c r="AW433" s="14" t="s">
        <v>33</v>
      </c>
      <c r="AX433" s="14" t="s">
        <v>72</v>
      </c>
      <c r="AY433" s="254" t="s">
        <v>196</v>
      </c>
    </row>
    <row r="434" s="15" customFormat="1">
      <c r="A434" s="15"/>
      <c r="B434" s="255"/>
      <c r="C434" s="256"/>
      <c r="D434" s="235" t="s">
        <v>208</v>
      </c>
      <c r="E434" s="257" t="s">
        <v>19</v>
      </c>
      <c r="F434" s="258" t="s">
        <v>219</v>
      </c>
      <c r="G434" s="256"/>
      <c r="H434" s="259">
        <v>270</v>
      </c>
      <c r="I434" s="260"/>
      <c r="J434" s="256"/>
      <c r="K434" s="256"/>
      <c r="L434" s="261"/>
      <c r="M434" s="262"/>
      <c r="N434" s="263"/>
      <c r="O434" s="263"/>
      <c r="P434" s="263"/>
      <c r="Q434" s="263"/>
      <c r="R434" s="263"/>
      <c r="S434" s="263"/>
      <c r="T434" s="264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265" t="s">
        <v>208</v>
      </c>
      <c r="AU434" s="265" t="s">
        <v>81</v>
      </c>
      <c r="AV434" s="15" t="s">
        <v>204</v>
      </c>
      <c r="AW434" s="15" t="s">
        <v>33</v>
      </c>
      <c r="AX434" s="15" t="s">
        <v>79</v>
      </c>
      <c r="AY434" s="265" t="s">
        <v>196</v>
      </c>
    </row>
    <row r="435" s="2" customFormat="1" ht="24.15" customHeight="1">
      <c r="A435" s="41"/>
      <c r="B435" s="42"/>
      <c r="C435" s="215" t="s">
        <v>577</v>
      </c>
      <c r="D435" s="215" t="s">
        <v>199</v>
      </c>
      <c r="E435" s="216" t="s">
        <v>578</v>
      </c>
      <c r="F435" s="217" t="s">
        <v>579</v>
      </c>
      <c r="G435" s="218" t="s">
        <v>202</v>
      </c>
      <c r="H435" s="219">
        <v>535</v>
      </c>
      <c r="I435" s="220"/>
      <c r="J435" s="221">
        <f>ROUND(I435*H435,2)</f>
        <v>0</v>
      </c>
      <c r="K435" s="217" t="s">
        <v>203</v>
      </c>
      <c r="L435" s="47"/>
      <c r="M435" s="222" t="s">
        <v>19</v>
      </c>
      <c r="N435" s="223" t="s">
        <v>43</v>
      </c>
      <c r="O435" s="87"/>
      <c r="P435" s="224">
        <f>O435*H435</f>
        <v>0</v>
      </c>
      <c r="Q435" s="224">
        <v>5.6069999999999997E-05</v>
      </c>
      <c r="R435" s="224">
        <f>Q435*H435</f>
        <v>0.029997449999999998</v>
      </c>
      <c r="S435" s="224">
        <v>0.091999999999999998</v>
      </c>
      <c r="T435" s="225">
        <f>S435*H435</f>
        <v>49.219999999999999</v>
      </c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R435" s="226" t="s">
        <v>204</v>
      </c>
      <c r="AT435" s="226" t="s">
        <v>199</v>
      </c>
      <c r="AU435" s="226" t="s">
        <v>81</v>
      </c>
      <c r="AY435" s="20" t="s">
        <v>196</v>
      </c>
      <c r="BE435" s="227">
        <f>IF(N435="základní",J435,0)</f>
        <v>0</v>
      </c>
      <c r="BF435" s="227">
        <f>IF(N435="snížená",J435,0)</f>
        <v>0</v>
      </c>
      <c r="BG435" s="227">
        <f>IF(N435="zákl. přenesená",J435,0)</f>
        <v>0</v>
      </c>
      <c r="BH435" s="227">
        <f>IF(N435="sníž. přenesená",J435,0)</f>
        <v>0</v>
      </c>
      <c r="BI435" s="227">
        <f>IF(N435="nulová",J435,0)</f>
        <v>0</v>
      </c>
      <c r="BJ435" s="20" t="s">
        <v>79</v>
      </c>
      <c r="BK435" s="227">
        <f>ROUND(I435*H435,2)</f>
        <v>0</v>
      </c>
      <c r="BL435" s="20" t="s">
        <v>204</v>
      </c>
      <c r="BM435" s="226" t="s">
        <v>580</v>
      </c>
    </row>
    <row r="436" s="2" customFormat="1">
      <c r="A436" s="41"/>
      <c r="B436" s="42"/>
      <c r="C436" s="43"/>
      <c r="D436" s="228" t="s">
        <v>206</v>
      </c>
      <c r="E436" s="43"/>
      <c r="F436" s="229" t="s">
        <v>581</v>
      </c>
      <c r="G436" s="43"/>
      <c r="H436" s="43"/>
      <c r="I436" s="230"/>
      <c r="J436" s="43"/>
      <c r="K436" s="43"/>
      <c r="L436" s="47"/>
      <c r="M436" s="231"/>
      <c r="N436" s="232"/>
      <c r="O436" s="87"/>
      <c r="P436" s="87"/>
      <c r="Q436" s="87"/>
      <c r="R436" s="87"/>
      <c r="S436" s="87"/>
      <c r="T436" s="88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T436" s="20" t="s">
        <v>206</v>
      </c>
      <c r="AU436" s="20" t="s">
        <v>81</v>
      </c>
    </row>
    <row r="437" s="13" customFormat="1">
      <c r="A437" s="13"/>
      <c r="B437" s="233"/>
      <c r="C437" s="234"/>
      <c r="D437" s="235" t="s">
        <v>208</v>
      </c>
      <c r="E437" s="236" t="s">
        <v>19</v>
      </c>
      <c r="F437" s="237" t="s">
        <v>574</v>
      </c>
      <c r="G437" s="234"/>
      <c r="H437" s="236" t="s">
        <v>19</v>
      </c>
      <c r="I437" s="238"/>
      <c r="J437" s="234"/>
      <c r="K437" s="234"/>
      <c r="L437" s="239"/>
      <c r="M437" s="240"/>
      <c r="N437" s="241"/>
      <c r="O437" s="241"/>
      <c r="P437" s="241"/>
      <c r="Q437" s="241"/>
      <c r="R437" s="241"/>
      <c r="S437" s="241"/>
      <c r="T437" s="242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3" t="s">
        <v>208</v>
      </c>
      <c r="AU437" s="243" t="s">
        <v>81</v>
      </c>
      <c r="AV437" s="13" t="s">
        <v>79</v>
      </c>
      <c r="AW437" s="13" t="s">
        <v>33</v>
      </c>
      <c r="AX437" s="13" t="s">
        <v>72</v>
      </c>
      <c r="AY437" s="243" t="s">
        <v>196</v>
      </c>
    </row>
    <row r="438" s="13" customFormat="1">
      <c r="A438" s="13"/>
      <c r="B438" s="233"/>
      <c r="C438" s="234"/>
      <c r="D438" s="235" t="s">
        <v>208</v>
      </c>
      <c r="E438" s="236" t="s">
        <v>19</v>
      </c>
      <c r="F438" s="237" t="s">
        <v>575</v>
      </c>
      <c r="G438" s="234"/>
      <c r="H438" s="236" t="s">
        <v>19</v>
      </c>
      <c r="I438" s="238"/>
      <c r="J438" s="234"/>
      <c r="K438" s="234"/>
      <c r="L438" s="239"/>
      <c r="M438" s="240"/>
      <c r="N438" s="241"/>
      <c r="O438" s="241"/>
      <c r="P438" s="241"/>
      <c r="Q438" s="241"/>
      <c r="R438" s="241"/>
      <c r="S438" s="241"/>
      <c r="T438" s="242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43" t="s">
        <v>208</v>
      </c>
      <c r="AU438" s="243" t="s">
        <v>81</v>
      </c>
      <c r="AV438" s="13" t="s">
        <v>79</v>
      </c>
      <c r="AW438" s="13" t="s">
        <v>33</v>
      </c>
      <c r="AX438" s="13" t="s">
        <v>72</v>
      </c>
      <c r="AY438" s="243" t="s">
        <v>196</v>
      </c>
    </row>
    <row r="439" s="13" customFormat="1">
      <c r="A439" s="13"/>
      <c r="B439" s="233"/>
      <c r="C439" s="234"/>
      <c r="D439" s="235" t="s">
        <v>208</v>
      </c>
      <c r="E439" s="236" t="s">
        <v>19</v>
      </c>
      <c r="F439" s="237" t="s">
        <v>487</v>
      </c>
      <c r="G439" s="234"/>
      <c r="H439" s="236" t="s">
        <v>19</v>
      </c>
      <c r="I439" s="238"/>
      <c r="J439" s="234"/>
      <c r="K439" s="234"/>
      <c r="L439" s="239"/>
      <c r="M439" s="240"/>
      <c r="N439" s="241"/>
      <c r="O439" s="241"/>
      <c r="P439" s="241"/>
      <c r="Q439" s="241"/>
      <c r="R439" s="241"/>
      <c r="S439" s="241"/>
      <c r="T439" s="24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43" t="s">
        <v>208</v>
      </c>
      <c r="AU439" s="243" t="s">
        <v>81</v>
      </c>
      <c r="AV439" s="13" t="s">
        <v>79</v>
      </c>
      <c r="AW439" s="13" t="s">
        <v>33</v>
      </c>
      <c r="AX439" s="13" t="s">
        <v>72</v>
      </c>
      <c r="AY439" s="243" t="s">
        <v>196</v>
      </c>
    </row>
    <row r="440" s="14" customFormat="1">
      <c r="A440" s="14"/>
      <c r="B440" s="244"/>
      <c r="C440" s="245"/>
      <c r="D440" s="235" t="s">
        <v>208</v>
      </c>
      <c r="E440" s="246" t="s">
        <v>19</v>
      </c>
      <c r="F440" s="247" t="s">
        <v>582</v>
      </c>
      <c r="G440" s="245"/>
      <c r="H440" s="248">
        <v>535</v>
      </c>
      <c r="I440" s="249"/>
      <c r="J440" s="245"/>
      <c r="K440" s="245"/>
      <c r="L440" s="250"/>
      <c r="M440" s="251"/>
      <c r="N440" s="252"/>
      <c r="O440" s="252"/>
      <c r="P440" s="252"/>
      <c r="Q440" s="252"/>
      <c r="R440" s="252"/>
      <c r="S440" s="252"/>
      <c r="T440" s="253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4" t="s">
        <v>208</v>
      </c>
      <c r="AU440" s="254" t="s">
        <v>81</v>
      </c>
      <c r="AV440" s="14" t="s">
        <v>81</v>
      </c>
      <c r="AW440" s="14" t="s">
        <v>33</v>
      </c>
      <c r="AX440" s="14" t="s">
        <v>72</v>
      </c>
      <c r="AY440" s="254" t="s">
        <v>196</v>
      </c>
    </row>
    <row r="441" s="15" customFormat="1">
      <c r="A441" s="15"/>
      <c r="B441" s="255"/>
      <c r="C441" s="256"/>
      <c r="D441" s="235" t="s">
        <v>208</v>
      </c>
      <c r="E441" s="257" t="s">
        <v>19</v>
      </c>
      <c r="F441" s="258" t="s">
        <v>219</v>
      </c>
      <c r="G441" s="256"/>
      <c r="H441" s="259">
        <v>535</v>
      </c>
      <c r="I441" s="260"/>
      <c r="J441" s="256"/>
      <c r="K441" s="256"/>
      <c r="L441" s="261"/>
      <c r="M441" s="262"/>
      <c r="N441" s="263"/>
      <c r="O441" s="263"/>
      <c r="P441" s="263"/>
      <c r="Q441" s="263"/>
      <c r="R441" s="263"/>
      <c r="S441" s="263"/>
      <c r="T441" s="264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65" t="s">
        <v>208</v>
      </c>
      <c r="AU441" s="265" t="s">
        <v>81</v>
      </c>
      <c r="AV441" s="15" t="s">
        <v>204</v>
      </c>
      <c r="AW441" s="15" t="s">
        <v>33</v>
      </c>
      <c r="AX441" s="15" t="s">
        <v>79</v>
      </c>
      <c r="AY441" s="265" t="s">
        <v>196</v>
      </c>
    </row>
    <row r="442" s="2" customFormat="1" ht="24.15" customHeight="1">
      <c r="A442" s="41"/>
      <c r="B442" s="42"/>
      <c r="C442" s="215" t="s">
        <v>583</v>
      </c>
      <c r="D442" s="215" t="s">
        <v>199</v>
      </c>
      <c r="E442" s="216" t="s">
        <v>324</v>
      </c>
      <c r="F442" s="217" t="s">
        <v>325</v>
      </c>
      <c r="G442" s="218" t="s">
        <v>317</v>
      </c>
      <c r="H442" s="219">
        <v>74.060000000000002</v>
      </c>
      <c r="I442" s="220"/>
      <c r="J442" s="221">
        <f>ROUND(I442*H442,2)</f>
        <v>0</v>
      </c>
      <c r="K442" s="217" t="s">
        <v>203</v>
      </c>
      <c r="L442" s="47"/>
      <c r="M442" s="222" t="s">
        <v>19</v>
      </c>
      <c r="N442" s="223" t="s">
        <v>43</v>
      </c>
      <c r="O442" s="87"/>
      <c r="P442" s="224">
        <f>O442*H442</f>
        <v>0</v>
      </c>
      <c r="Q442" s="224">
        <v>0</v>
      </c>
      <c r="R442" s="224">
        <f>Q442*H442</f>
        <v>0</v>
      </c>
      <c r="S442" s="224">
        <v>0</v>
      </c>
      <c r="T442" s="225">
        <f>S442*H442</f>
        <v>0</v>
      </c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R442" s="226" t="s">
        <v>204</v>
      </c>
      <c r="AT442" s="226" t="s">
        <v>199</v>
      </c>
      <c r="AU442" s="226" t="s">
        <v>81</v>
      </c>
      <c r="AY442" s="20" t="s">
        <v>196</v>
      </c>
      <c r="BE442" s="227">
        <f>IF(N442="základní",J442,0)</f>
        <v>0</v>
      </c>
      <c r="BF442" s="227">
        <f>IF(N442="snížená",J442,0)</f>
        <v>0</v>
      </c>
      <c r="BG442" s="227">
        <f>IF(N442="zákl. přenesená",J442,0)</f>
        <v>0</v>
      </c>
      <c r="BH442" s="227">
        <f>IF(N442="sníž. přenesená",J442,0)</f>
        <v>0</v>
      </c>
      <c r="BI442" s="227">
        <f>IF(N442="nulová",J442,0)</f>
        <v>0</v>
      </c>
      <c r="BJ442" s="20" t="s">
        <v>79</v>
      </c>
      <c r="BK442" s="227">
        <f>ROUND(I442*H442,2)</f>
        <v>0</v>
      </c>
      <c r="BL442" s="20" t="s">
        <v>204</v>
      </c>
      <c r="BM442" s="226" t="s">
        <v>584</v>
      </c>
    </row>
    <row r="443" s="2" customFormat="1">
      <c r="A443" s="41"/>
      <c r="B443" s="42"/>
      <c r="C443" s="43"/>
      <c r="D443" s="228" t="s">
        <v>206</v>
      </c>
      <c r="E443" s="43"/>
      <c r="F443" s="229" t="s">
        <v>327</v>
      </c>
      <c r="G443" s="43"/>
      <c r="H443" s="43"/>
      <c r="I443" s="230"/>
      <c r="J443" s="43"/>
      <c r="K443" s="43"/>
      <c r="L443" s="47"/>
      <c r="M443" s="231"/>
      <c r="N443" s="232"/>
      <c r="O443" s="87"/>
      <c r="P443" s="87"/>
      <c r="Q443" s="87"/>
      <c r="R443" s="87"/>
      <c r="S443" s="87"/>
      <c r="T443" s="88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T443" s="20" t="s">
        <v>206</v>
      </c>
      <c r="AU443" s="20" t="s">
        <v>81</v>
      </c>
    </row>
    <row r="444" s="14" customFormat="1">
      <c r="A444" s="14"/>
      <c r="B444" s="244"/>
      <c r="C444" s="245"/>
      <c r="D444" s="235" t="s">
        <v>208</v>
      </c>
      <c r="E444" s="246" t="s">
        <v>19</v>
      </c>
      <c r="F444" s="247" t="s">
        <v>585</v>
      </c>
      <c r="G444" s="245"/>
      <c r="H444" s="248">
        <v>74.060000000000002</v>
      </c>
      <c r="I444" s="249"/>
      <c r="J444" s="245"/>
      <c r="K444" s="245"/>
      <c r="L444" s="250"/>
      <c r="M444" s="251"/>
      <c r="N444" s="252"/>
      <c r="O444" s="252"/>
      <c r="P444" s="252"/>
      <c r="Q444" s="252"/>
      <c r="R444" s="252"/>
      <c r="S444" s="252"/>
      <c r="T444" s="253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T444" s="254" t="s">
        <v>208</v>
      </c>
      <c r="AU444" s="254" t="s">
        <v>81</v>
      </c>
      <c r="AV444" s="14" t="s">
        <v>81</v>
      </c>
      <c r="AW444" s="14" t="s">
        <v>33</v>
      </c>
      <c r="AX444" s="14" t="s">
        <v>72</v>
      </c>
      <c r="AY444" s="254" t="s">
        <v>196</v>
      </c>
    </row>
    <row r="445" s="15" customFormat="1">
      <c r="A445" s="15"/>
      <c r="B445" s="255"/>
      <c r="C445" s="256"/>
      <c r="D445" s="235" t="s">
        <v>208</v>
      </c>
      <c r="E445" s="257" t="s">
        <v>19</v>
      </c>
      <c r="F445" s="258" t="s">
        <v>219</v>
      </c>
      <c r="G445" s="256"/>
      <c r="H445" s="259">
        <v>74.060000000000002</v>
      </c>
      <c r="I445" s="260"/>
      <c r="J445" s="256"/>
      <c r="K445" s="256"/>
      <c r="L445" s="261"/>
      <c r="M445" s="262"/>
      <c r="N445" s="263"/>
      <c r="O445" s="263"/>
      <c r="P445" s="263"/>
      <c r="Q445" s="263"/>
      <c r="R445" s="263"/>
      <c r="S445" s="263"/>
      <c r="T445" s="264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T445" s="265" t="s">
        <v>208</v>
      </c>
      <c r="AU445" s="265" t="s">
        <v>81</v>
      </c>
      <c r="AV445" s="15" t="s">
        <v>204</v>
      </c>
      <c r="AW445" s="15" t="s">
        <v>33</v>
      </c>
      <c r="AX445" s="15" t="s">
        <v>79</v>
      </c>
      <c r="AY445" s="265" t="s">
        <v>196</v>
      </c>
    </row>
    <row r="446" s="2" customFormat="1" ht="24.15" customHeight="1">
      <c r="A446" s="41"/>
      <c r="B446" s="42"/>
      <c r="C446" s="215" t="s">
        <v>586</v>
      </c>
      <c r="D446" s="215" t="s">
        <v>199</v>
      </c>
      <c r="E446" s="216" t="s">
        <v>328</v>
      </c>
      <c r="F446" s="217" t="s">
        <v>329</v>
      </c>
      <c r="G446" s="218" t="s">
        <v>317</v>
      </c>
      <c r="H446" s="219">
        <v>740.60000000000002</v>
      </c>
      <c r="I446" s="220"/>
      <c r="J446" s="221">
        <f>ROUND(I446*H446,2)</f>
        <v>0</v>
      </c>
      <c r="K446" s="217" t="s">
        <v>203</v>
      </c>
      <c r="L446" s="47"/>
      <c r="M446" s="222" t="s">
        <v>19</v>
      </c>
      <c r="N446" s="223" t="s">
        <v>43</v>
      </c>
      <c r="O446" s="87"/>
      <c r="P446" s="224">
        <f>O446*H446</f>
        <v>0</v>
      </c>
      <c r="Q446" s="224">
        <v>0</v>
      </c>
      <c r="R446" s="224">
        <f>Q446*H446</f>
        <v>0</v>
      </c>
      <c r="S446" s="224">
        <v>0</v>
      </c>
      <c r="T446" s="225">
        <f>S446*H446</f>
        <v>0</v>
      </c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R446" s="226" t="s">
        <v>204</v>
      </c>
      <c r="AT446" s="226" t="s">
        <v>199</v>
      </c>
      <c r="AU446" s="226" t="s">
        <v>81</v>
      </c>
      <c r="AY446" s="20" t="s">
        <v>196</v>
      </c>
      <c r="BE446" s="227">
        <f>IF(N446="základní",J446,0)</f>
        <v>0</v>
      </c>
      <c r="BF446" s="227">
        <f>IF(N446="snížená",J446,0)</f>
        <v>0</v>
      </c>
      <c r="BG446" s="227">
        <f>IF(N446="zákl. přenesená",J446,0)</f>
        <v>0</v>
      </c>
      <c r="BH446" s="227">
        <f>IF(N446="sníž. přenesená",J446,0)</f>
        <v>0</v>
      </c>
      <c r="BI446" s="227">
        <f>IF(N446="nulová",J446,0)</f>
        <v>0</v>
      </c>
      <c r="BJ446" s="20" t="s">
        <v>79</v>
      </c>
      <c r="BK446" s="227">
        <f>ROUND(I446*H446,2)</f>
        <v>0</v>
      </c>
      <c r="BL446" s="20" t="s">
        <v>204</v>
      </c>
      <c r="BM446" s="226" t="s">
        <v>587</v>
      </c>
    </row>
    <row r="447" s="2" customFormat="1">
      <c r="A447" s="41"/>
      <c r="B447" s="42"/>
      <c r="C447" s="43"/>
      <c r="D447" s="228" t="s">
        <v>206</v>
      </c>
      <c r="E447" s="43"/>
      <c r="F447" s="229" t="s">
        <v>331</v>
      </c>
      <c r="G447" s="43"/>
      <c r="H447" s="43"/>
      <c r="I447" s="230"/>
      <c r="J447" s="43"/>
      <c r="K447" s="43"/>
      <c r="L447" s="47"/>
      <c r="M447" s="231"/>
      <c r="N447" s="232"/>
      <c r="O447" s="87"/>
      <c r="P447" s="87"/>
      <c r="Q447" s="87"/>
      <c r="R447" s="87"/>
      <c r="S447" s="87"/>
      <c r="T447" s="88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T447" s="20" t="s">
        <v>206</v>
      </c>
      <c r="AU447" s="20" t="s">
        <v>81</v>
      </c>
    </row>
    <row r="448" s="14" customFormat="1">
      <c r="A448" s="14"/>
      <c r="B448" s="244"/>
      <c r="C448" s="245"/>
      <c r="D448" s="235" t="s">
        <v>208</v>
      </c>
      <c r="E448" s="246" t="s">
        <v>19</v>
      </c>
      <c r="F448" s="247" t="s">
        <v>585</v>
      </c>
      <c r="G448" s="245"/>
      <c r="H448" s="248">
        <v>74.060000000000002</v>
      </c>
      <c r="I448" s="249"/>
      <c r="J448" s="245"/>
      <c r="K448" s="245"/>
      <c r="L448" s="250"/>
      <c r="M448" s="251"/>
      <c r="N448" s="252"/>
      <c r="O448" s="252"/>
      <c r="P448" s="252"/>
      <c r="Q448" s="252"/>
      <c r="R448" s="252"/>
      <c r="S448" s="252"/>
      <c r="T448" s="253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4" t="s">
        <v>208</v>
      </c>
      <c r="AU448" s="254" t="s">
        <v>81</v>
      </c>
      <c r="AV448" s="14" t="s">
        <v>81</v>
      </c>
      <c r="AW448" s="14" t="s">
        <v>33</v>
      </c>
      <c r="AX448" s="14" t="s">
        <v>72</v>
      </c>
      <c r="AY448" s="254" t="s">
        <v>196</v>
      </c>
    </row>
    <row r="449" s="15" customFormat="1">
      <c r="A449" s="15"/>
      <c r="B449" s="255"/>
      <c r="C449" s="256"/>
      <c r="D449" s="235" t="s">
        <v>208</v>
      </c>
      <c r="E449" s="257" t="s">
        <v>19</v>
      </c>
      <c r="F449" s="258" t="s">
        <v>219</v>
      </c>
      <c r="G449" s="256"/>
      <c r="H449" s="259">
        <v>74.060000000000002</v>
      </c>
      <c r="I449" s="260"/>
      <c r="J449" s="256"/>
      <c r="K449" s="256"/>
      <c r="L449" s="261"/>
      <c r="M449" s="262"/>
      <c r="N449" s="263"/>
      <c r="O449" s="263"/>
      <c r="P449" s="263"/>
      <c r="Q449" s="263"/>
      <c r="R449" s="263"/>
      <c r="S449" s="263"/>
      <c r="T449" s="264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T449" s="265" t="s">
        <v>208</v>
      </c>
      <c r="AU449" s="265" t="s">
        <v>81</v>
      </c>
      <c r="AV449" s="15" t="s">
        <v>204</v>
      </c>
      <c r="AW449" s="15" t="s">
        <v>33</v>
      </c>
      <c r="AX449" s="15" t="s">
        <v>79</v>
      </c>
      <c r="AY449" s="265" t="s">
        <v>196</v>
      </c>
    </row>
    <row r="450" s="14" customFormat="1">
      <c r="A450" s="14"/>
      <c r="B450" s="244"/>
      <c r="C450" s="245"/>
      <c r="D450" s="235" t="s">
        <v>208</v>
      </c>
      <c r="E450" s="245"/>
      <c r="F450" s="247" t="s">
        <v>588</v>
      </c>
      <c r="G450" s="245"/>
      <c r="H450" s="248">
        <v>740.60000000000002</v>
      </c>
      <c r="I450" s="249"/>
      <c r="J450" s="245"/>
      <c r="K450" s="245"/>
      <c r="L450" s="250"/>
      <c r="M450" s="251"/>
      <c r="N450" s="252"/>
      <c r="O450" s="252"/>
      <c r="P450" s="252"/>
      <c r="Q450" s="252"/>
      <c r="R450" s="252"/>
      <c r="S450" s="252"/>
      <c r="T450" s="253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4" t="s">
        <v>208</v>
      </c>
      <c r="AU450" s="254" t="s">
        <v>81</v>
      </c>
      <c r="AV450" s="14" t="s">
        <v>81</v>
      </c>
      <c r="AW450" s="14" t="s">
        <v>4</v>
      </c>
      <c r="AX450" s="14" t="s">
        <v>79</v>
      </c>
      <c r="AY450" s="254" t="s">
        <v>196</v>
      </c>
    </row>
    <row r="451" s="2" customFormat="1" ht="16.5" customHeight="1">
      <c r="A451" s="41"/>
      <c r="B451" s="42"/>
      <c r="C451" s="215" t="s">
        <v>589</v>
      </c>
      <c r="D451" s="215" t="s">
        <v>199</v>
      </c>
      <c r="E451" s="216" t="s">
        <v>333</v>
      </c>
      <c r="F451" s="217" t="s">
        <v>334</v>
      </c>
      <c r="G451" s="218" t="s">
        <v>317</v>
      </c>
      <c r="H451" s="219">
        <v>74.060000000000002</v>
      </c>
      <c r="I451" s="220"/>
      <c r="J451" s="221">
        <f>ROUND(I451*H451,2)</f>
        <v>0</v>
      </c>
      <c r="K451" s="217" t="s">
        <v>203</v>
      </c>
      <c r="L451" s="47"/>
      <c r="M451" s="222" t="s">
        <v>19</v>
      </c>
      <c r="N451" s="223" t="s">
        <v>43</v>
      </c>
      <c r="O451" s="87"/>
      <c r="P451" s="224">
        <f>O451*H451</f>
        <v>0</v>
      </c>
      <c r="Q451" s="224">
        <v>0</v>
      </c>
      <c r="R451" s="224">
        <f>Q451*H451</f>
        <v>0</v>
      </c>
      <c r="S451" s="224">
        <v>0</v>
      </c>
      <c r="T451" s="225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226" t="s">
        <v>204</v>
      </c>
      <c r="AT451" s="226" t="s">
        <v>199</v>
      </c>
      <c r="AU451" s="226" t="s">
        <v>81</v>
      </c>
      <c r="AY451" s="20" t="s">
        <v>196</v>
      </c>
      <c r="BE451" s="227">
        <f>IF(N451="základní",J451,0)</f>
        <v>0</v>
      </c>
      <c r="BF451" s="227">
        <f>IF(N451="snížená",J451,0)</f>
        <v>0</v>
      </c>
      <c r="BG451" s="227">
        <f>IF(N451="zákl. přenesená",J451,0)</f>
        <v>0</v>
      </c>
      <c r="BH451" s="227">
        <f>IF(N451="sníž. přenesená",J451,0)</f>
        <v>0</v>
      </c>
      <c r="BI451" s="227">
        <f>IF(N451="nulová",J451,0)</f>
        <v>0</v>
      </c>
      <c r="BJ451" s="20" t="s">
        <v>79</v>
      </c>
      <c r="BK451" s="227">
        <f>ROUND(I451*H451,2)</f>
        <v>0</v>
      </c>
      <c r="BL451" s="20" t="s">
        <v>204</v>
      </c>
      <c r="BM451" s="226" t="s">
        <v>590</v>
      </c>
    </row>
    <row r="452" s="2" customFormat="1">
      <c r="A452" s="41"/>
      <c r="B452" s="42"/>
      <c r="C452" s="43"/>
      <c r="D452" s="228" t="s">
        <v>206</v>
      </c>
      <c r="E452" s="43"/>
      <c r="F452" s="229" t="s">
        <v>336</v>
      </c>
      <c r="G452" s="43"/>
      <c r="H452" s="43"/>
      <c r="I452" s="230"/>
      <c r="J452" s="43"/>
      <c r="K452" s="43"/>
      <c r="L452" s="47"/>
      <c r="M452" s="231"/>
      <c r="N452" s="232"/>
      <c r="O452" s="87"/>
      <c r="P452" s="87"/>
      <c r="Q452" s="87"/>
      <c r="R452" s="87"/>
      <c r="S452" s="87"/>
      <c r="T452" s="88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T452" s="20" t="s">
        <v>206</v>
      </c>
      <c r="AU452" s="20" t="s">
        <v>81</v>
      </c>
    </row>
    <row r="453" s="14" customFormat="1">
      <c r="A453" s="14"/>
      <c r="B453" s="244"/>
      <c r="C453" s="245"/>
      <c r="D453" s="235" t="s">
        <v>208</v>
      </c>
      <c r="E453" s="246" t="s">
        <v>19</v>
      </c>
      <c r="F453" s="247" t="s">
        <v>585</v>
      </c>
      <c r="G453" s="245"/>
      <c r="H453" s="248">
        <v>74.060000000000002</v>
      </c>
      <c r="I453" s="249"/>
      <c r="J453" s="245"/>
      <c r="K453" s="245"/>
      <c r="L453" s="250"/>
      <c r="M453" s="251"/>
      <c r="N453" s="252"/>
      <c r="O453" s="252"/>
      <c r="P453" s="252"/>
      <c r="Q453" s="252"/>
      <c r="R453" s="252"/>
      <c r="S453" s="252"/>
      <c r="T453" s="253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T453" s="254" t="s">
        <v>208</v>
      </c>
      <c r="AU453" s="254" t="s">
        <v>81</v>
      </c>
      <c r="AV453" s="14" t="s">
        <v>81</v>
      </c>
      <c r="AW453" s="14" t="s">
        <v>33</v>
      </c>
      <c r="AX453" s="14" t="s">
        <v>72</v>
      </c>
      <c r="AY453" s="254" t="s">
        <v>196</v>
      </c>
    </row>
    <row r="454" s="15" customFormat="1">
      <c r="A454" s="15"/>
      <c r="B454" s="255"/>
      <c r="C454" s="256"/>
      <c r="D454" s="235" t="s">
        <v>208</v>
      </c>
      <c r="E454" s="257" t="s">
        <v>19</v>
      </c>
      <c r="F454" s="258" t="s">
        <v>219</v>
      </c>
      <c r="G454" s="256"/>
      <c r="H454" s="259">
        <v>74.060000000000002</v>
      </c>
      <c r="I454" s="260"/>
      <c r="J454" s="256"/>
      <c r="K454" s="256"/>
      <c r="L454" s="261"/>
      <c r="M454" s="262"/>
      <c r="N454" s="263"/>
      <c r="O454" s="263"/>
      <c r="P454" s="263"/>
      <c r="Q454" s="263"/>
      <c r="R454" s="263"/>
      <c r="S454" s="263"/>
      <c r="T454" s="264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T454" s="265" t="s">
        <v>208</v>
      </c>
      <c r="AU454" s="265" t="s">
        <v>81</v>
      </c>
      <c r="AV454" s="15" t="s">
        <v>204</v>
      </c>
      <c r="AW454" s="15" t="s">
        <v>33</v>
      </c>
      <c r="AX454" s="15" t="s">
        <v>79</v>
      </c>
      <c r="AY454" s="265" t="s">
        <v>196</v>
      </c>
    </row>
    <row r="455" s="2" customFormat="1" ht="24.15" customHeight="1">
      <c r="A455" s="41"/>
      <c r="B455" s="42"/>
      <c r="C455" s="215" t="s">
        <v>591</v>
      </c>
      <c r="D455" s="215" t="s">
        <v>199</v>
      </c>
      <c r="E455" s="216" t="s">
        <v>346</v>
      </c>
      <c r="F455" s="217" t="s">
        <v>347</v>
      </c>
      <c r="G455" s="218" t="s">
        <v>317</v>
      </c>
      <c r="H455" s="219">
        <v>74.060000000000002</v>
      </c>
      <c r="I455" s="220"/>
      <c r="J455" s="221">
        <f>ROUND(I455*H455,2)</f>
        <v>0</v>
      </c>
      <c r="K455" s="217" t="s">
        <v>203</v>
      </c>
      <c r="L455" s="47"/>
      <c r="M455" s="222" t="s">
        <v>19</v>
      </c>
      <c r="N455" s="223" t="s">
        <v>43</v>
      </c>
      <c r="O455" s="87"/>
      <c r="P455" s="224">
        <f>O455*H455</f>
        <v>0</v>
      </c>
      <c r="Q455" s="224">
        <v>0</v>
      </c>
      <c r="R455" s="224">
        <f>Q455*H455</f>
        <v>0</v>
      </c>
      <c r="S455" s="224">
        <v>0</v>
      </c>
      <c r="T455" s="225">
        <f>S455*H455</f>
        <v>0</v>
      </c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R455" s="226" t="s">
        <v>204</v>
      </c>
      <c r="AT455" s="226" t="s">
        <v>199</v>
      </c>
      <c r="AU455" s="226" t="s">
        <v>81</v>
      </c>
      <c r="AY455" s="20" t="s">
        <v>196</v>
      </c>
      <c r="BE455" s="227">
        <f>IF(N455="základní",J455,0)</f>
        <v>0</v>
      </c>
      <c r="BF455" s="227">
        <f>IF(N455="snížená",J455,0)</f>
        <v>0</v>
      </c>
      <c r="BG455" s="227">
        <f>IF(N455="zákl. přenesená",J455,0)</f>
        <v>0</v>
      </c>
      <c r="BH455" s="227">
        <f>IF(N455="sníž. přenesená",J455,0)</f>
        <v>0</v>
      </c>
      <c r="BI455" s="227">
        <f>IF(N455="nulová",J455,0)</f>
        <v>0</v>
      </c>
      <c r="BJ455" s="20" t="s">
        <v>79</v>
      </c>
      <c r="BK455" s="227">
        <f>ROUND(I455*H455,2)</f>
        <v>0</v>
      </c>
      <c r="BL455" s="20" t="s">
        <v>204</v>
      </c>
      <c r="BM455" s="226" t="s">
        <v>592</v>
      </c>
    </row>
    <row r="456" s="2" customFormat="1">
      <c r="A456" s="41"/>
      <c r="B456" s="42"/>
      <c r="C456" s="43"/>
      <c r="D456" s="228" t="s">
        <v>206</v>
      </c>
      <c r="E456" s="43"/>
      <c r="F456" s="229" t="s">
        <v>349</v>
      </c>
      <c r="G456" s="43"/>
      <c r="H456" s="43"/>
      <c r="I456" s="230"/>
      <c r="J456" s="43"/>
      <c r="K456" s="43"/>
      <c r="L456" s="47"/>
      <c r="M456" s="231"/>
      <c r="N456" s="232"/>
      <c r="O456" s="87"/>
      <c r="P456" s="87"/>
      <c r="Q456" s="87"/>
      <c r="R456" s="87"/>
      <c r="S456" s="87"/>
      <c r="T456" s="88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T456" s="20" t="s">
        <v>206</v>
      </c>
      <c r="AU456" s="20" t="s">
        <v>81</v>
      </c>
    </row>
    <row r="457" s="14" customFormat="1">
      <c r="A457" s="14"/>
      <c r="B457" s="244"/>
      <c r="C457" s="245"/>
      <c r="D457" s="235" t="s">
        <v>208</v>
      </c>
      <c r="E457" s="246" t="s">
        <v>19</v>
      </c>
      <c r="F457" s="247" t="s">
        <v>585</v>
      </c>
      <c r="G457" s="245"/>
      <c r="H457" s="248">
        <v>74.060000000000002</v>
      </c>
      <c r="I457" s="249"/>
      <c r="J457" s="245"/>
      <c r="K457" s="245"/>
      <c r="L457" s="250"/>
      <c r="M457" s="251"/>
      <c r="N457" s="252"/>
      <c r="O457" s="252"/>
      <c r="P457" s="252"/>
      <c r="Q457" s="252"/>
      <c r="R457" s="252"/>
      <c r="S457" s="252"/>
      <c r="T457" s="253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4" t="s">
        <v>208</v>
      </c>
      <c r="AU457" s="254" t="s">
        <v>81</v>
      </c>
      <c r="AV457" s="14" t="s">
        <v>81</v>
      </c>
      <c r="AW457" s="14" t="s">
        <v>33</v>
      </c>
      <c r="AX457" s="14" t="s">
        <v>72</v>
      </c>
      <c r="AY457" s="254" t="s">
        <v>196</v>
      </c>
    </row>
    <row r="458" s="15" customFormat="1">
      <c r="A458" s="15"/>
      <c r="B458" s="255"/>
      <c r="C458" s="256"/>
      <c r="D458" s="235" t="s">
        <v>208</v>
      </c>
      <c r="E458" s="257" t="s">
        <v>19</v>
      </c>
      <c r="F458" s="258" t="s">
        <v>219</v>
      </c>
      <c r="G458" s="256"/>
      <c r="H458" s="259">
        <v>74.060000000000002</v>
      </c>
      <c r="I458" s="260"/>
      <c r="J458" s="256"/>
      <c r="K458" s="256"/>
      <c r="L458" s="261"/>
      <c r="M458" s="262"/>
      <c r="N458" s="263"/>
      <c r="O458" s="263"/>
      <c r="P458" s="263"/>
      <c r="Q458" s="263"/>
      <c r="R458" s="263"/>
      <c r="S458" s="263"/>
      <c r="T458" s="264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T458" s="265" t="s">
        <v>208</v>
      </c>
      <c r="AU458" s="265" t="s">
        <v>81</v>
      </c>
      <c r="AV458" s="15" t="s">
        <v>204</v>
      </c>
      <c r="AW458" s="15" t="s">
        <v>33</v>
      </c>
      <c r="AX458" s="15" t="s">
        <v>79</v>
      </c>
      <c r="AY458" s="265" t="s">
        <v>196</v>
      </c>
    </row>
    <row r="459" s="2" customFormat="1" ht="37.8" customHeight="1">
      <c r="A459" s="41"/>
      <c r="B459" s="42"/>
      <c r="C459" s="215" t="s">
        <v>593</v>
      </c>
      <c r="D459" s="215" t="s">
        <v>199</v>
      </c>
      <c r="E459" s="216" t="s">
        <v>594</v>
      </c>
      <c r="F459" s="217" t="s">
        <v>595</v>
      </c>
      <c r="G459" s="218" t="s">
        <v>202</v>
      </c>
      <c r="H459" s="219">
        <v>805</v>
      </c>
      <c r="I459" s="220"/>
      <c r="J459" s="221">
        <f>ROUND(I459*H459,2)</f>
        <v>0</v>
      </c>
      <c r="K459" s="217" t="s">
        <v>203</v>
      </c>
      <c r="L459" s="47"/>
      <c r="M459" s="222" t="s">
        <v>19</v>
      </c>
      <c r="N459" s="223" t="s">
        <v>43</v>
      </c>
      <c r="O459" s="87"/>
      <c r="P459" s="224">
        <f>O459*H459</f>
        <v>0</v>
      </c>
      <c r="Q459" s="224">
        <v>0.13769000000000001</v>
      </c>
      <c r="R459" s="224">
        <f>Q459*H459</f>
        <v>110.84045</v>
      </c>
      <c r="S459" s="224">
        <v>0</v>
      </c>
      <c r="T459" s="225">
        <f>S459*H459</f>
        <v>0</v>
      </c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R459" s="226" t="s">
        <v>204</v>
      </c>
      <c r="AT459" s="226" t="s">
        <v>199</v>
      </c>
      <c r="AU459" s="226" t="s">
        <v>81</v>
      </c>
      <c r="AY459" s="20" t="s">
        <v>196</v>
      </c>
      <c r="BE459" s="227">
        <f>IF(N459="základní",J459,0)</f>
        <v>0</v>
      </c>
      <c r="BF459" s="227">
        <f>IF(N459="snížená",J459,0)</f>
        <v>0</v>
      </c>
      <c r="BG459" s="227">
        <f>IF(N459="zákl. přenesená",J459,0)</f>
        <v>0</v>
      </c>
      <c r="BH459" s="227">
        <f>IF(N459="sníž. přenesená",J459,0)</f>
        <v>0</v>
      </c>
      <c r="BI459" s="227">
        <f>IF(N459="nulová",J459,0)</f>
        <v>0</v>
      </c>
      <c r="BJ459" s="20" t="s">
        <v>79</v>
      </c>
      <c r="BK459" s="227">
        <f>ROUND(I459*H459,2)</f>
        <v>0</v>
      </c>
      <c r="BL459" s="20" t="s">
        <v>204</v>
      </c>
      <c r="BM459" s="226" t="s">
        <v>596</v>
      </c>
    </row>
    <row r="460" s="2" customFormat="1">
      <c r="A460" s="41"/>
      <c r="B460" s="42"/>
      <c r="C460" s="43"/>
      <c r="D460" s="228" t="s">
        <v>206</v>
      </c>
      <c r="E460" s="43"/>
      <c r="F460" s="229" t="s">
        <v>597</v>
      </c>
      <c r="G460" s="43"/>
      <c r="H460" s="43"/>
      <c r="I460" s="230"/>
      <c r="J460" s="43"/>
      <c r="K460" s="43"/>
      <c r="L460" s="47"/>
      <c r="M460" s="231"/>
      <c r="N460" s="232"/>
      <c r="O460" s="87"/>
      <c r="P460" s="87"/>
      <c r="Q460" s="87"/>
      <c r="R460" s="87"/>
      <c r="S460" s="87"/>
      <c r="T460" s="88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T460" s="20" t="s">
        <v>206</v>
      </c>
      <c r="AU460" s="20" t="s">
        <v>81</v>
      </c>
    </row>
    <row r="461" s="13" customFormat="1">
      <c r="A461" s="13"/>
      <c r="B461" s="233"/>
      <c r="C461" s="234"/>
      <c r="D461" s="235" t="s">
        <v>208</v>
      </c>
      <c r="E461" s="236" t="s">
        <v>19</v>
      </c>
      <c r="F461" s="237" t="s">
        <v>574</v>
      </c>
      <c r="G461" s="234"/>
      <c r="H461" s="236" t="s">
        <v>19</v>
      </c>
      <c r="I461" s="238"/>
      <c r="J461" s="234"/>
      <c r="K461" s="234"/>
      <c r="L461" s="239"/>
      <c r="M461" s="240"/>
      <c r="N461" s="241"/>
      <c r="O461" s="241"/>
      <c r="P461" s="241"/>
      <c r="Q461" s="241"/>
      <c r="R461" s="241"/>
      <c r="S461" s="241"/>
      <c r="T461" s="242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43" t="s">
        <v>208</v>
      </c>
      <c r="AU461" s="243" t="s">
        <v>81</v>
      </c>
      <c r="AV461" s="13" t="s">
        <v>79</v>
      </c>
      <c r="AW461" s="13" t="s">
        <v>33</v>
      </c>
      <c r="AX461" s="13" t="s">
        <v>72</v>
      </c>
      <c r="AY461" s="243" t="s">
        <v>196</v>
      </c>
    </row>
    <row r="462" s="13" customFormat="1">
      <c r="A462" s="13"/>
      <c r="B462" s="233"/>
      <c r="C462" s="234"/>
      <c r="D462" s="235" t="s">
        <v>208</v>
      </c>
      <c r="E462" s="236" t="s">
        <v>19</v>
      </c>
      <c r="F462" s="237" t="s">
        <v>598</v>
      </c>
      <c r="G462" s="234"/>
      <c r="H462" s="236" t="s">
        <v>19</v>
      </c>
      <c r="I462" s="238"/>
      <c r="J462" s="234"/>
      <c r="K462" s="234"/>
      <c r="L462" s="239"/>
      <c r="M462" s="240"/>
      <c r="N462" s="241"/>
      <c r="O462" s="241"/>
      <c r="P462" s="241"/>
      <c r="Q462" s="241"/>
      <c r="R462" s="241"/>
      <c r="S462" s="241"/>
      <c r="T462" s="242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43" t="s">
        <v>208</v>
      </c>
      <c r="AU462" s="243" t="s">
        <v>81</v>
      </c>
      <c r="AV462" s="13" t="s">
        <v>79</v>
      </c>
      <c r="AW462" s="13" t="s">
        <v>33</v>
      </c>
      <c r="AX462" s="13" t="s">
        <v>72</v>
      </c>
      <c r="AY462" s="243" t="s">
        <v>196</v>
      </c>
    </row>
    <row r="463" s="13" customFormat="1">
      <c r="A463" s="13"/>
      <c r="B463" s="233"/>
      <c r="C463" s="234"/>
      <c r="D463" s="235" t="s">
        <v>208</v>
      </c>
      <c r="E463" s="236" t="s">
        <v>19</v>
      </c>
      <c r="F463" s="237" t="s">
        <v>487</v>
      </c>
      <c r="G463" s="234"/>
      <c r="H463" s="236" t="s">
        <v>19</v>
      </c>
      <c r="I463" s="238"/>
      <c r="J463" s="234"/>
      <c r="K463" s="234"/>
      <c r="L463" s="239"/>
      <c r="M463" s="240"/>
      <c r="N463" s="241"/>
      <c r="O463" s="241"/>
      <c r="P463" s="241"/>
      <c r="Q463" s="241"/>
      <c r="R463" s="241"/>
      <c r="S463" s="241"/>
      <c r="T463" s="24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3" t="s">
        <v>208</v>
      </c>
      <c r="AU463" s="243" t="s">
        <v>81</v>
      </c>
      <c r="AV463" s="13" t="s">
        <v>79</v>
      </c>
      <c r="AW463" s="13" t="s">
        <v>33</v>
      </c>
      <c r="AX463" s="13" t="s">
        <v>72</v>
      </c>
      <c r="AY463" s="243" t="s">
        <v>196</v>
      </c>
    </row>
    <row r="464" s="14" customFormat="1">
      <c r="A464" s="14"/>
      <c r="B464" s="244"/>
      <c r="C464" s="245"/>
      <c r="D464" s="235" t="s">
        <v>208</v>
      </c>
      <c r="E464" s="246" t="s">
        <v>19</v>
      </c>
      <c r="F464" s="247" t="s">
        <v>582</v>
      </c>
      <c r="G464" s="245"/>
      <c r="H464" s="248">
        <v>535</v>
      </c>
      <c r="I464" s="249"/>
      <c r="J464" s="245"/>
      <c r="K464" s="245"/>
      <c r="L464" s="250"/>
      <c r="M464" s="251"/>
      <c r="N464" s="252"/>
      <c r="O464" s="252"/>
      <c r="P464" s="252"/>
      <c r="Q464" s="252"/>
      <c r="R464" s="252"/>
      <c r="S464" s="252"/>
      <c r="T464" s="253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T464" s="254" t="s">
        <v>208</v>
      </c>
      <c r="AU464" s="254" t="s">
        <v>81</v>
      </c>
      <c r="AV464" s="14" t="s">
        <v>81</v>
      </c>
      <c r="AW464" s="14" t="s">
        <v>33</v>
      </c>
      <c r="AX464" s="14" t="s">
        <v>72</v>
      </c>
      <c r="AY464" s="254" t="s">
        <v>196</v>
      </c>
    </row>
    <row r="465" s="13" customFormat="1">
      <c r="A465" s="13"/>
      <c r="B465" s="233"/>
      <c r="C465" s="234"/>
      <c r="D465" s="235" t="s">
        <v>208</v>
      </c>
      <c r="E465" s="236" t="s">
        <v>19</v>
      </c>
      <c r="F465" s="237" t="s">
        <v>574</v>
      </c>
      <c r="G465" s="234"/>
      <c r="H465" s="236" t="s">
        <v>19</v>
      </c>
      <c r="I465" s="238"/>
      <c r="J465" s="234"/>
      <c r="K465" s="234"/>
      <c r="L465" s="239"/>
      <c r="M465" s="240"/>
      <c r="N465" s="241"/>
      <c r="O465" s="241"/>
      <c r="P465" s="241"/>
      <c r="Q465" s="241"/>
      <c r="R465" s="241"/>
      <c r="S465" s="241"/>
      <c r="T465" s="24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43" t="s">
        <v>208</v>
      </c>
      <c r="AU465" s="243" t="s">
        <v>81</v>
      </c>
      <c r="AV465" s="13" t="s">
        <v>79</v>
      </c>
      <c r="AW465" s="13" t="s">
        <v>33</v>
      </c>
      <c r="AX465" s="13" t="s">
        <v>72</v>
      </c>
      <c r="AY465" s="243" t="s">
        <v>196</v>
      </c>
    </row>
    <row r="466" s="13" customFormat="1">
      <c r="A466" s="13"/>
      <c r="B466" s="233"/>
      <c r="C466" s="234"/>
      <c r="D466" s="235" t="s">
        <v>208</v>
      </c>
      <c r="E466" s="236" t="s">
        <v>19</v>
      </c>
      <c r="F466" s="237" t="s">
        <v>599</v>
      </c>
      <c r="G466" s="234"/>
      <c r="H466" s="236" t="s">
        <v>19</v>
      </c>
      <c r="I466" s="238"/>
      <c r="J466" s="234"/>
      <c r="K466" s="234"/>
      <c r="L466" s="239"/>
      <c r="M466" s="240"/>
      <c r="N466" s="241"/>
      <c r="O466" s="241"/>
      <c r="P466" s="241"/>
      <c r="Q466" s="241"/>
      <c r="R466" s="241"/>
      <c r="S466" s="241"/>
      <c r="T466" s="242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43" t="s">
        <v>208</v>
      </c>
      <c r="AU466" s="243" t="s">
        <v>81</v>
      </c>
      <c r="AV466" s="13" t="s">
        <v>79</v>
      </c>
      <c r="AW466" s="13" t="s">
        <v>33</v>
      </c>
      <c r="AX466" s="13" t="s">
        <v>72</v>
      </c>
      <c r="AY466" s="243" t="s">
        <v>196</v>
      </c>
    </row>
    <row r="467" s="13" customFormat="1">
      <c r="A467" s="13"/>
      <c r="B467" s="233"/>
      <c r="C467" s="234"/>
      <c r="D467" s="235" t="s">
        <v>208</v>
      </c>
      <c r="E467" s="236" t="s">
        <v>19</v>
      </c>
      <c r="F467" s="237" t="s">
        <v>401</v>
      </c>
      <c r="G467" s="234"/>
      <c r="H467" s="236" t="s">
        <v>19</v>
      </c>
      <c r="I467" s="238"/>
      <c r="J467" s="234"/>
      <c r="K467" s="234"/>
      <c r="L467" s="239"/>
      <c r="M467" s="240"/>
      <c r="N467" s="241"/>
      <c r="O467" s="241"/>
      <c r="P467" s="241"/>
      <c r="Q467" s="241"/>
      <c r="R467" s="241"/>
      <c r="S467" s="241"/>
      <c r="T467" s="24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43" t="s">
        <v>208</v>
      </c>
      <c r="AU467" s="243" t="s">
        <v>81</v>
      </c>
      <c r="AV467" s="13" t="s">
        <v>79</v>
      </c>
      <c r="AW467" s="13" t="s">
        <v>33</v>
      </c>
      <c r="AX467" s="13" t="s">
        <v>72</v>
      </c>
      <c r="AY467" s="243" t="s">
        <v>196</v>
      </c>
    </row>
    <row r="468" s="14" customFormat="1">
      <c r="A468" s="14"/>
      <c r="B468" s="244"/>
      <c r="C468" s="245"/>
      <c r="D468" s="235" t="s">
        <v>208</v>
      </c>
      <c r="E468" s="246" t="s">
        <v>19</v>
      </c>
      <c r="F468" s="247" t="s">
        <v>576</v>
      </c>
      <c r="G468" s="245"/>
      <c r="H468" s="248">
        <v>270</v>
      </c>
      <c r="I468" s="249"/>
      <c r="J468" s="245"/>
      <c r="K468" s="245"/>
      <c r="L468" s="250"/>
      <c r="M468" s="251"/>
      <c r="N468" s="252"/>
      <c r="O468" s="252"/>
      <c r="P468" s="252"/>
      <c r="Q468" s="252"/>
      <c r="R468" s="252"/>
      <c r="S468" s="252"/>
      <c r="T468" s="253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4" t="s">
        <v>208</v>
      </c>
      <c r="AU468" s="254" t="s">
        <v>81</v>
      </c>
      <c r="AV468" s="14" t="s">
        <v>81</v>
      </c>
      <c r="AW468" s="14" t="s">
        <v>33</v>
      </c>
      <c r="AX468" s="14" t="s">
        <v>72</v>
      </c>
      <c r="AY468" s="254" t="s">
        <v>196</v>
      </c>
    </row>
    <row r="469" s="15" customFormat="1">
      <c r="A469" s="15"/>
      <c r="B469" s="255"/>
      <c r="C469" s="256"/>
      <c r="D469" s="235" t="s">
        <v>208</v>
      </c>
      <c r="E469" s="257" t="s">
        <v>19</v>
      </c>
      <c r="F469" s="258" t="s">
        <v>219</v>
      </c>
      <c r="G469" s="256"/>
      <c r="H469" s="259">
        <v>805</v>
      </c>
      <c r="I469" s="260"/>
      <c r="J469" s="256"/>
      <c r="K469" s="256"/>
      <c r="L469" s="261"/>
      <c r="M469" s="262"/>
      <c r="N469" s="263"/>
      <c r="O469" s="263"/>
      <c r="P469" s="263"/>
      <c r="Q469" s="263"/>
      <c r="R469" s="263"/>
      <c r="S469" s="263"/>
      <c r="T469" s="264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65" t="s">
        <v>208</v>
      </c>
      <c r="AU469" s="265" t="s">
        <v>81</v>
      </c>
      <c r="AV469" s="15" t="s">
        <v>204</v>
      </c>
      <c r="AW469" s="15" t="s">
        <v>33</v>
      </c>
      <c r="AX469" s="15" t="s">
        <v>79</v>
      </c>
      <c r="AY469" s="265" t="s">
        <v>196</v>
      </c>
    </row>
    <row r="470" s="2" customFormat="1" ht="16.5" customHeight="1">
      <c r="A470" s="41"/>
      <c r="B470" s="42"/>
      <c r="C470" s="215" t="s">
        <v>600</v>
      </c>
      <c r="D470" s="215" t="s">
        <v>199</v>
      </c>
      <c r="E470" s="216" t="s">
        <v>551</v>
      </c>
      <c r="F470" s="217" t="s">
        <v>552</v>
      </c>
      <c r="G470" s="218" t="s">
        <v>202</v>
      </c>
      <c r="H470" s="219">
        <v>805</v>
      </c>
      <c r="I470" s="220"/>
      <c r="J470" s="221">
        <f>ROUND(I470*H470,2)</f>
        <v>0</v>
      </c>
      <c r="K470" s="217" t="s">
        <v>203</v>
      </c>
      <c r="L470" s="47"/>
      <c r="M470" s="222" t="s">
        <v>19</v>
      </c>
      <c r="N470" s="223" t="s">
        <v>43</v>
      </c>
      <c r="O470" s="87"/>
      <c r="P470" s="224">
        <f>O470*H470</f>
        <v>0</v>
      </c>
      <c r="Q470" s="224">
        <v>0.00051000000000000004</v>
      </c>
      <c r="R470" s="224">
        <f>Q470*H470</f>
        <v>0.41055000000000003</v>
      </c>
      <c r="S470" s="224">
        <v>0</v>
      </c>
      <c r="T470" s="225">
        <f>S470*H470</f>
        <v>0</v>
      </c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R470" s="226" t="s">
        <v>204</v>
      </c>
      <c r="AT470" s="226" t="s">
        <v>199</v>
      </c>
      <c r="AU470" s="226" t="s">
        <v>81</v>
      </c>
      <c r="AY470" s="20" t="s">
        <v>196</v>
      </c>
      <c r="BE470" s="227">
        <f>IF(N470="základní",J470,0)</f>
        <v>0</v>
      </c>
      <c r="BF470" s="227">
        <f>IF(N470="snížená",J470,0)</f>
        <v>0</v>
      </c>
      <c r="BG470" s="227">
        <f>IF(N470="zákl. přenesená",J470,0)</f>
        <v>0</v>
      </c>
      <c r="BH470" s="227">
        <f>IF(N470="sníž. přenesená",J470,0)</f>
        <v>0</v>
      </c>
      <c r="BI470" s="227">
        <f>IF(N470="nulová",J470,0)</f>
        <v>0</v>
      </c>
      <c r="BJ470" s="20" t="s">
        <v>79</v>
      </c>
      <c r="BK470" s="227">
        <f>ROUND(I470*H470,2)</f>
        <v>0</v>
      </c>
      <c r="BL470" s="20" t="s">
        <v>204</v>
      </c>
      <c r="BM470" s="226" t="s">
        <v>601</v>
      </c>
    </row>
    <row r="471" s="2" customFormat="1">
      <c r="A471" s="41"/>
      <c r="B471" s="42"/>
      <c r="C471" s="43"/>
      <c r="D471" s="228" t="s">
        <v>206</v>
      </c>
      <c r="E471" s="43"/>
      <c r="F471" s="229" t="s">
        <v>554</v>
      </c>
      <c r="G471" s="43"/>
      <c r="H471" s="43"/>
      <c r="I471" s="230"/>
      <c r="J471" s="43"/>
      <c r="K471" s="43"/>
      <c r="L471" s="47"/>
      <c r="M471" s="231"/>
      <c r="N471" s="232"/>
      <c r="O471" s="87"/>
      <c r="P471" s="87"/>
      <c r="Q471" s="87"/>
      <c r="R471" s="87"/>
      <c r="S471" s="87"/>
      <c r="T471" s="88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T471" s="20" t="s">
        <v>206</v>
      </c>
      <c r="AU471" s="20" t="s">
        <v>81</v>
      </c>
    </row>
    <row r="472" s="13" customFormat="1">
      <c r="A472" s="13"/>
      <c r="B472" s="233"/>
      <c r="C472" s="234"/>
      <c r="D472" s="235" t="s">
        <v>208</v>
      </c>
      <c r="E472" s="236" t="s">
        <v>19</v>
      </c>
      <c r="F472" s="237" t="s">
        <v>574</v>
      </c>
      <c r="G472" s="234"/>
      <c r="H472" s="236" t="s">
        <v>19</v>
      </c>
      <c r="I472" s="238"/>
      <c r="J472" s="234"/>
      <c r="K472" s="234"/>
      <c r="L472" s="239"/>
      <c r="M472" s="240"/>
      <c r="N472" s="241"/>
      <c r="O472" s="241"/>
      <c r="P472" s="241"/>
      <c r="Q472" s="241"/>
      <c r="R472" s="241"/>
      <c r="S472" s="241"/>
      <c r="T472" s="242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43" t="s">
        <v>208</v>
      </c>
      <c r="AU472" s="243" t="s">
        <v>81</v>
      </c>
      <c r="AV472" s="13" t="s">
        <v>79</v>
      </c>
      <c r="AW472" s="13" t="s">
        <v>33</v>
      </c>
      <c r="AX472" s="13" t="s">
        <v>72</v>
      </c>
      <c r="AY472" s="243" t="s">
        <v>196</v>
      </c>
    </row>
    <row r="473" s="13" customFormat="1">
      <c r="A473" s="13"/>
      <c r="B473" s="233"/>
      <c r="C473" s="234"/>
      <c r="D473" s="235" t="s">
        <v>208</v>
      </c>
      <c r="E473" s="236" t="s">
        <v>19</v>
      </c>
      <c r="F473" s="237" t="s">
        <v>543</v>
      </c>
      <c r="G473" s="234"/>
      <c r="H473" s="236" t="s">
        <v>19</v>
      </c>
      <c r="I473" s="238"/>
      <c r="J473" s="234"/>
      <c r="K473" s="234"/>
      <c r="L473" s="239"/>
      <c r="M473" s="240"/>
      <c r="N473" s="241"/>
      <c r="O473" s="241"/>
      <c r="P473" s="241"/>
      <c r="Q473" s="241"/>
      <c r="R473" s="241"/>
      <c r="S473" s="241"/>
      <c r="T473" s="24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3" t="s">
        <v>208</v>
      </c>
      <c r="AU473" s="243" t="s">
        <v>81</v>
      </c>
      <c r="AV473" s="13" t="s">
        <v>79</v>
      </c>
      <c r="AW473" s="13" t="s">
        <v>33</v>
      </c>
      <c r="AX473" s="13" t="s">
        <v>72</v>
      </c>
      <c r="AY473" s="243" t="s">
        <v>196</v>
      </c>
    </row>
    <row r="474" s="13" customFormat="1">
      <c r="A474" s="13"/>
      <c r="B474" s="233"/>
      <c r="C474" s="234"/>
      <c r="D474" s="235" t="s">
        <v>208</v>
      </c>
      <c r="E474" s="236" t="s">
        <v>19</v>
      </c>
      <c r="F474" s="237" t="s">
        <v>487</v>
      </c>
      <c r="G474" s="234"/>
      <c r="H474" s="236" t="s">
        <v>19</v>
      </c>
      <c r="I474" s="238"/>
      <c r="J474" s="234"/>
      <c r="K474" s="234"/>
      <c r="L474" s="239"/>
      <c r="M474" s="240"/>
      <c r="N474" s="241"/>
      <c r="O474" s="241"/>
      <c r="P474" s="241"/>
      <c r="Q474" s="241"/>
      <c r="R474" s="241"/>
      <c r="S474" s="241"/>
      <c r="T474" s="24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3" t="s">
        <v>208</v>
      </c>
      <c r="AU474" s="243" t="s">
        <v>81</v>
      </c>
      <c r="AV474" s="13" t="s">
        <v>79</v>
      </c>
      <c r="AW474" s="13" t="s">
        <v>33</v>
      </c>
      <c r="AX474" s="13" t="s">
        <v>72</v>
      </c>
      <c r="AY474" s="243" t="s">
        <v>196</v>
      </c>
    </row>
    <row r="475" s="14" customFormat="1">
      <c r="A475" s="14"/>
      <c r="B475" s="244"/>
      <c r="C475" s="245"/>
      <c r="D475" s="235" t="s">
        <v>208</v>
      </c>
      <c r="E475" s="246" t="s">
        <v>19</v>
      </c>
      <c r="F475" s="247" t="s">
        <v>582</v>
      </c>
      <c r="G475" s="245"/>
      <c r="H475" s="248">
        <v>535</v>
      </c>
      <c r="I475" s="249"/>
      <c r="J475" s="245"/>
      <c r="K475" s="245"/>
      <c r="L475" s="250"/>
      <c r="M475" s="251"/>
      <c r="N475" s="252"/>
      <c r="O475" s="252"/>
      <c r="P475" s="252"/>
      <c r="Q475" s="252"/>
      <c r="R475" s="252"/>
      <c r="S475" s="252"/>
      <c r="T475" s="253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4" t="s">
        <v>208</v>
      </c>
      <c r="AU475" s="254" t="s">
        <v>81</v>
      </c>
      <c r="AV475" s="14" t="s">
        <v>81</v>
      </c>
      <c r="AW475" s="14" t="s">
        <v>33</v>
      </c>
      <c r="AX475" s="14" t="s">
        <v>72</v>
      </c>
      <c r="AY475" s="254" t="s">
        <v>196</v>
      </c>
    </row>
    <row r="476" s="13" customFormat="1">
      <c r="A476" s="13"/>
      <c r="B476" s="233"/>
      <c r="C476" s="234"/>
      <c r="D476" s="235" t="s">
        <v>208</v>
      </c>
      <c r="E476" s="236" t="s">
        <v>19</v>
      </c>
      <c r="F476" s="237" t="s">
        <v>574</v>
      </c>
      <c r="G476" s="234"/>
      <c r="H476" s="236" t="s">
        <v>19</v>
      </c>
      <c r="I476" s="238"/>
      <c r="J476" s="234"/>
      <c r="K476" s="234"/>
      <c r="L476" s="239"/>
      <c r="M476" s="240"/>
      <c r="N476" s="241"/>
      <c r="O476" s="241"/>
      <c r="P476" s="241"/>
      <c r="Q476" s="241"/>
      <c r="R476" s="241"/>
      <c r="S476" s="241"/>
      <c r="T476" s="24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3" t="s">
        <v>208</v>
      </c>
      <c r="AU476" s="243" t="s">
        <v>81</v>
      </c>
      <c r="AV476" s="13" t="s">
        <v>79</v>
      </c>
      <c r="AW476" s="13" t="s">
        <v>33</v>
      </c>
      <c r="AX476" s="13" t="s">
        <v>72</v>
      </c>
      <c r="AY476" s="243" t="s">
        <v>196</v>
      </c>
    </row>
    <row r="477" s="13" customFormat="1">
      <c r="A477" s="13"/>
      <c r="B477" s="233"/>
      <c r="C477" s="234"/>
      <c r="D477" s="235" t="s">
        <v>208</v>
      </c>
      <c r="E477" s="236" t="s">
        <v>19</v>
      </c>
      <c r="F477" s="237" t="s">
        <v>543</v>
      </c>
      <c r="G477" s="234"/>
      <c r="H477" s="236" t="s">
        <v>19</v>
      </c>
      <c r="I477" s="238"/>
      <c r="J477" s="234"/>
      <c r="K477" s="234"/>
      <c r="L477" s="239"/>
      <c r="M477" s="240"/>
      <c r="N477" s="241"/>
      <c r="O477" s="241"/>
      <c r="P477" s="241"/>
      <c r="Q477" s="241"/>
      <c r="R477" s="241"/>
      <c r="S477" s="241"/>
      <c r="T477" s="24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43" t="s">
        <v>208</v>
      </c>
      <c r="AU477" s="243" t="s">
        <v>81</v>
      </c>
      <c r="AV477" s="13" t="s">
        <v>79</v>
      </c>
      <c r="AW477" s="13" t="s">
        <v>33</v>
      </c>
      <c r="AX477" s="13" t="s">
        <v>72</v>
      </c>
      <c r="AY477" s="243" t="s">
        <v>196</v>
      </c>
    </row>
    <row r="478" s="13" customFormat="1">
      <c r="A478" s="13"/>
      <c r="B478" s="233"/>
      <c r="C478" s="234"/>
      <c r="D478" s="235" t="s">
        <v>208</v>
      </c>
      <c r="E478" s="236" t="s">
        <v>19</v>
      </c>
      <c r="F478" s="237" t="s">
        <v>401</v>
      </c>
      <c r="G478" s="234"/>
      <c r="H478" s="236" t="s">
        <v>19</v>
      </c>
      <c r="I478" s="238"/>
      <c r="J478" s="234"/>
      <c r="K478" s="234"/>
      <c r="L478" s="239"/>
      <c r="M478" s="240"/>
      <c r="N478" s="241"/>
      <c r="O478" s="241"/>
      <c r="P478" s="241"/>
      <c r="Q478" s="241"/>
      <c r="R478" s="241"/>
      <c r="S478" s="241"/>
      <c r="T478" s="242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3" t="s">
        <v>208</v>
      </c>
      <c r="AU478" s="243" t="s">
        <v>81</v>
      </c>
      <c r="AV478" s="13" t="s">
        <v>79</v>
      </c>
      <c r="AW478" s="13" t="s">
        <v>33</v>
      </c>
      <c r="AX478" s="13" t="s">
        <v>72</v>
      </c>
      <c r="AY478" s="243" t="s">
        <v>196</v>
      </c>
    </row>
    <row r="479" s="14" customFormat="1">
      <c r="A479" s="14"/>
      <c r="B479" s="244"/>
      <c r="C479" s="245"/>
      <c r="D479" s="235" t="s">
        <v>208</v>
      </c>
      <c r="E479" s="246" t="s">
        <v>19</v>
      </c>
      <c r="F479" s="247" t="s">
        <v>576</v>
      </c>
      <c r="G479" s="245"/>
      <c r="H479" s="248">
        <v>270</v>
      </c>
      <c r="I479" s="249"/>
      <c r="J479" s="245"/>
      <c r="K479" s="245"/>
      <c r="L479" s="250"/>
      <c r="M479" s="251"/>
      <c r="N479" s="252"/>
      <c r="O479" s="252"/>
      <c r="P479" s="252"/>
      <c r="Q479" s="252"/>
      <c r="R479" s="252"/>
      <c r="S479" s="252"/>
      <c r="T479" s="253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54" t="s">
        <v>208</v>
      </c>
      <c r="AU479" s="254" t="s">
        <v>81</v>
      </c>
      <c r="AV479" s="14" t="s">
        <v>81</v>
      </c>
      <c r="AW479" s="14" t="s">
        <v>33</v>
      </c>
      <c r="AX479" s="14" t="s">
        <v>72</v>
      </c>
      <c r="AY479" s="254" t="s">
        <v>196</v>
      </c>
    </row>
    <row r="480" s="15" customFormat="1">
      <c r="A480" s="15"/>
      <c r="B480" s="255"/>
      <c r="C480" s="256"/>
      <c r="D480" s="235" t="s">
        <v>208</v>
      </c>
      <c r="E480" s="257" t="s">
        <v>19</v>
      </c>
      <c r="F480" s="258" t="s">
        <v>219</v>
      </c>
      <c r="G480" s="256"/>
      <c r="H480" s="259">
        <v>805</v>
      </c>
      <c r="I480" s="260"/>
      <c r="J480" s="256"/>
      <c r="K480" s="256"/>
      <c r="L480" s="261"/>
      <c r="M480" s="262"/>
      <c r="N480" s="263"/>
      <c r="O480" s="263"/>
      <c r="P480" s="263"/>
      <c r="Q480" s="263"/>
      <c r="R480" s="263"/>
      <c r="S480" s="263"/>
      <c r="T480" s="264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T480" s="265" t="s">
        <v>208</v>
      </c>
      <c r="AU480" s="265" t="s">
        <v>81</v>
      </c>
      <c r="AV480" s="15" t="s">
        <v>204</v>
      </c>
      <c r="AW480" s="15" t="s">
        <v>33</v>
      </c>
      <c r="AX480" s="15" t="s">
        <v>79</v>
      </c>
      <c r="AY480" s="265" t="s">
        <v>196</v>
      </c>
    </row>
    <row r="481" s="2" customFormat="1" ht="24.15" customHeight="1">
      <c r="A481" s="41"/>
      <c r="B481" s="42"/>
      <c r="C481" s="215" t="s">
        <v>602</v>
      </c>
      <c r="D481" s="215" t="s">
        <v>199</v>
      </c>
      <c r="E481" s="216" t="s">
        <v>556</v>
      </c>
      <c r="F481" s="217" t="s">
        <v>557</v>
      </c>
      <c r="G481" s="218" t="s">
        <v>202</v>
      </c>
      <c r="H481" s="219">
        <v>805</v>
      </c>
      <c r="I481" s="220"/>
      <c r="J481" s="221">
        <f>ROUND(I481*H481,2)</f>
        <v>0</v>
      </c>
      <c r="K481" s="217" t="s">
        <v>203</v>
      </c>
      <c r="L481" s="47"/>
      <c r="M481" s="222" t="s">
        <v>19</v>
      </c>
      <c r="N481" s="223" t="s">
        <v>43</v>
      </c>
      <c r="O481" s="87"/>
      <c r="P481" s="224">
        <f>O481*H481</f>
        <v>0</v>
      </c>
      <c r="Q481" s="224">
        <v>0.12966</v>
      </c>
      <c r="R481" s="224">
        <f>Q481*H481</f>
        <v>104.3763</v>
      </c>
      <c r="S481" s="224">
        <v>0</v>
      </c>
      <c r="T481" s="225">
        <f>S481*H481</f>
        <v>0</v>
      </c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R481" s="226" t="s">
        <v>204</v>
      </c>
      <c r="AT481" s="226" t="s">
        <v>199</v>
      </c>
      <c r="AU481" s="226" t="s">
        <v>81</v>
      </c>
      <c r="AY481" s="20" t="s">
        <v>196</v>
      </c>
      <c r="BE481" s="227">
        <f>IF(N481="základní",J481,0)</f>
        <v>0</v>
      </c>
      <c r="BF481" s="227">
        <f>IF(N481="snížená",J481,0)</f>
        <v>0</v>
      </c>
      <c r="BG481" s="227">
        <f>IF(N481="zákl. přenesená",J481,0)</f>
        <v>0</v>
      </c>
      <c r="BH481" s="227">
        <f>IF(N481="sníž. přenesená",J481,0)</f>
        <v>0</v>
      </c>
      <c r="BI481" s="227">
        <f>IF(N481="nulová",J481,0)</f>
        <v>0</v>
      </c>
      <c r="BJ481" s="20" t="s">
        <v>79</v>
      </c>
      <c r="BK481" s="227">
        <f>ROUND(I481*H481,2)</f>
        <v>0</v>
      </c>
      <c r="BL481" s="20" t="s">
        <v>204</v>
      </c>
      <c r="BM481" s="226" t="s">
        <v>603</v>
      </c>
    </row>
    <row r="482" s="2" customFormat="1">
      <c r="A482" s="41"/>
      <c r="B482" s="42"/>
      <c r="C482" s="43"/>
      <c r="D482" s="228" t="s">
        <v>206</v>
      </c>
      <c r="E482" s="43"/>
      <c r="F482" s="229" t="s">
        <v>559</v>
      </c>
      <c r="G482" s="43"/>
      <c r="H482" s="43"/>
      <c r="I482" s="230"/>
      <c r="J482" s="43"/>
      <c r="K482" s="43"/>
      <c r="L482" s="47"/>
      <c r="M482" s="231"/>
      <c r="N482" s="232"/>
      <c r="O482" s="87"/>
      <c r="P482" s="87"/>
      <c r="Q482" s="87"/>
      <c r="R482" s="87"/>
      <c r="S482" s="87"/>
      <c r="T482" s="88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T482" s="20" t="s">
        <v>206</v>
      </c>
      <c r="AU482" s="20" t="s">
        <v>81</v>
      </c>
    </row>
    <row r="483" s="13" customFormat="1">
      <c r="A483" s="13"/>
      <c r="B483" s="233"/>
      <c r="C483" s="234"/>
      <c r="D483" s="235" t="s">
        <v>208</v>
      </c>
      <c r="E483" s="236" t="s">
        <v>19</v>
      </c>
      <c r="F483" s="237" t="s">
        <v>574</v>
      </c>
      <c r="G483" s="234"/>
      <c r="H483" s="236" t="s">
        <v>19</v>
      </c>
      <c r="I483" s="238"/>
      <c r="J483" s="234"/>
      <c r="K483" s="234"/>
      <c r="L483" s="239"/>
      <c r="M483" s="240"/>
      <c r="N483" s="241"/>
      <c r="O483" s="241"/>
      <c r="P483" s="241"/>
      <c r="Q483" s="241"/>
      <c r="R483" s="241"/>
      <c r="S483" s="241"/>
      <c r="T483" s="24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43" t="s">
        <v>208</v>
      </c>
      <c r="AU483" s="243" t="s">
        <v>81</v>
      </c>
      <c r="AV483" s="13" t="s">
        <v>79</v>
      </c>
      <c r="AW483" s="13" t="s">
        <v>33</v>
      </c>
      <c r="AX483" s="13" t="s">
        <v>72</v>
      </c>
      <c r="AY483" s="243" t="s">
        <v>196</v>
      </c>
    </row>
    <row r="484" s="13" customFormat="1">
      <c r="A484" s="13"/>
      <c r="B484" s="233"/>
      <c r="C484" s="234"/>
      <c r="D484" s="235" t="s">
        <v>208</v>
      </c>
      <c r="E484" s="236" t="s">
        <v>19</v>
      </c>
      <c r="F484" s="237" t="s">
        <v>560</v>
      </c>
      <c r="G484" s="234"/>
      <c r="H484" s="236" t="s">
        <v>19</v>
      </c>
      <c r="I484" s="238"/>
      <c r="J484" s="234"/>
      <c r="K484" s="234"/>
      <c r="L484" s="239"/>
      <c r="M484" s="240"/>
      <c r="N484" s="241"/>
      <c r="O484" s="241"/>
      <c r="P484" s="241"/>
      <c r="Q484" s="241"/>
      <c r="R484" s="241"/>
      <c r="S484" s="241"/>
      <c r="T484" s="242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43" t="s">
        <v>208</v>
      </c>
      <c r="AU484" s="243" t="s">
        <v>81</v>
      </c>
      <c r="AV484" s="13" t="s">
        <v>79</v>
      </c>
      <c r="AW484" s="13" t="s">
        <v>33</v>
      </c>
      <c r="AX484" s="13" t="s">
        <v>72</v>
      </c>
      <c r="AY484" s="243" t="s">
        <v>196</v>
      </c>
    </row>
    <row r="485" s="13" customFormat="1">
      <c r="A485" s="13"/>
      <c r="B485" s="233"/>
      <c r="C485" s="234"/>
      <c r="D485" s="235" t="s">
        <v>208</v>
      </c>
      <c r="E485" s="236" t="s">
        <v>19</v>
      </c>
      <c r="F485" s="237" t="s">
        <v>487</v>
      </c>
      <c r="G485" s="234"/>
      <c r="H485" s="236" t="s">
        <v>19</v>
      </c>
      <c r="I485" s="238"/>
      <c r="J485" s="234"/>
      <c r="K485" s="234"/>
      <c r="L485" s="239"/>
      <c r="M485" s="240"/>
      <c r="N485" s="241"/>
      <c r="O485" s="241"/>
      <c r="P485" s="241"/>
      <c r="Q485" s="241"/>
      <c r="R485" s="241"/>
      <c r="S485" s="241"/>
      <c r="T485" s="24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43" t="s">
        <v>208</v>
      </c>
      <c r="AU485" s="243" t="s">
        <v>81</v>
      </c>
      <c r="AV485" s="13" t="s">
        <v>79</v>
      </c>
      <c r="AW485" s="13" t="s">
        <v>33</v>
      </c>
      <c r="AX485" s="13" t="s">
        <v>72</v>
      </c>
      <c r="AY485" s="243" t="s">
        <v>196</v>
      </c>
    </row>
    <row r="486" s="14" customFormat="1">
      <c r="A486" s="14"/>
      <c r="B486" s="244"/>
      <c r="C486" s="245"/>
      <c r="D486" s="235" t="s">
        <v>208</v>
      </c>
      <c r="E486" s="246" t="s">
        <v>19</v>
      </c>
      <c r="F486" s="247" t="s">
        <v>582</v>
      </c>
      <c r="G486" s="245"/>
      <c r="H486" s="248">
        <v>535</v>
      </c>
      <c r="I486" s="249"/>
      <c r="J486" s="245"/>
      <c r="K486" s="245"/>
      <c r="L486" s="250"/>
      <c r="M486" s="251"/>
      <c r="N486" s="252"/>
      <c r="O486" s="252"/>
      <c r="P486" s="252"/>
      <c r="Q486" s="252"/>
      <c r="R486" s="252"/>
      <c r="S486" s="252"/>
      <c r="T486" s="253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4" t="s">
        <v>208</v>
      </c>
      <c r="AU486" s="254" t="s">
        <v>81</v>
      </c>
      <c r="AV486" s="14" t="s">
        <v>81</v>
      </c>
      <c r="AW486" s="14" t="s">
        <v>33</v>
      </c>
      <c r="AX486" s="14" t="s">
        <v>72</v>
      </c>
      <c r="AY486" s="254" t="s">
        <v>196</v>
      </c>
    </row>
    <row r="487" s="13" customFormat="1">
      <c r="A487" s="13"/>
      <c r="B487" s="233"/>
      <c r="C487" s="234"/>
      <c r="D487" s="235" t="s">
        <v>208</v>
      </c>
      <c r="E487" s="236" t="s">
        <v>19</v>
      </c>
      <c r="F487" s="237" t="s">
        <v>574</v>
      </c>
      <c r="G487" s="234"/>
      <c r="H487" s="236" t="s">
        <v>19</v>
      </c>
      <c r="I487" s="238"/>
      <c r="J487" s="234"/>
      <c r="K487" s="234"/>
      <c r="L487" s="239"/>
      <c r="M487" s="240"/>
      <c r="N487" s="241"/>
      <c r="O487" s="241"/>
      <c r="P487" s="241"/>
      <c r="Q487" s="241"/>
      <c r="R487" s="241"/>
      <c r="S487" s="241"/>
      <c r="T487" s="242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43" t="s">
        <v>208</v>
      </c>
      <c r="AU487" s="243" t="s">
        <v>81</v>
      </c>
      <c r="AV487" s="13" t="s">
        <v>79</v>
      </c>
      <c r="AW487" s="13" t="s">
        <v>33</v>
      </c>
      <c r="AX487" s="13" t="s">
        <v>72</v>
      </c>
      <c r="AY487" s="243" t="s">
        <v>196</v>
      </c>
    </row>
    <row r="488" s="13" customFormat="1">
      <c r="A488" s="13"/>
      <c r="B488" s="233"/>
      <c r="C488" s="234"/>
      <c r="D488" s="235" t="s">
        <v>208</v>
      </c>
      <c r="E488" s="236" t="s">
        <v>19</v>
      </c>
      <c r="F488" s="237" t="s">
        <v>560</v>
      </c>
      <c r="G488" s="234"/>
      <c r="H488" s="236" t="s">
        <v>19</v>
      </c>
      <c r="I488" s="238"/>
      <c r="J488" s="234"/>
      <c r="K488" s="234"/>
      <c r="L488" s="239"/>
      <c r="M488" s="240"/>
      <c r="N488" s="241"/>
      <c r="O488" s="241"/>
      <c r="P488" s="241"/>
      <c r="Q488" s="241"/>
      <c r="R488" s="241"/>
      <c r="S488" s="241"/>
      <c r="T488" s="242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43" t="s">
        <v>208</v>
      </c>
      <c r="AU488" s="243" t="s">
        <v>81</v>
      </c>
      <c r="AV488" s="13" t="s">
        <v>79</v>
      </c>
      <c r="AW488" s="13" t="s">
        <v>33</v>
      </c>
      <c r="AX488" s="13" t="s">
        <v>72</v>
      </c>
      <c r="AY488" s="243" t="s">
        <v>196</v>
      </c>
    </row>
    <row r="489" s="13" customFormat="1">
      <c r="A489" s="13"/>
      <c r="B489" s="233"/>
      <c r="C489" s="234"/>
      <c r="D489" s="235" t="s">
        <v>208</v>
      </c>
      <c r="E489" s="236" t="s">
        <v>19</v>
      </c>
      <c r="F489" s="237" t="s">
        <v>401</v>
      </c>
      <c r="G489" s="234"/>
      <c r="H489" s="236" t="s">
        <v>19</v>
      </c>
      <c r="I489" s="238"/>
      <c r="J489" s="234"/>
      <c r="K489" s="234"/>
      <c r="L489" s="239"/>
      <c r="M489" s="240"/>
      <c r="N489" s="241"/>
      <c r="O489" s="241"/>
      <c r="P489" s="241"/>
      <c r="Q489" s="241"/>
      <c r="R489" s="241"/>
      <c r="S489" s="241"/>
      <c r="T489" s="24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43" t="s">
        <v>208</v>
      </c>
      <c r="AU489" s="243" t="s">
        <v>81</v>
      </c>
      <c r="AV489" s="13" t="s">
        <v>79</v>
      </c>
      <c r="AW489" s="13" t="s">
        <v>33</v>
      </c>
      <c r="AX489" s="13" t="s">
        <v>72</v>
      </c>
      <c r="AY489" s="243" t="s">
        <v>196</v>
      </c>
    </row>
    <row r="490" s="14" customFormat="1">
      <c r="A490" s="14"/>
      <c r="B490" s="244"/>
      <c r="C490" s="245"/>
      <c r="D490" s="235" t="s">
        <v>208</v>
      </c>
      <c r="E490" s="246" t="s">
        <v>19</v>
      </c>
      <c r="F490" s="247" t="s">
        <v>576</v>
      </c>
      <c r="G490" s="245"/>
      <c r="H490" s="248">
        <v>270</v>
      </c>
      <c r="I490" s="249"/>
      <c r="J490" s="245"/>
      <c r="K490" s="245"/>
      <c r="L490" s="250"/>
      <c r="M490" s="251"/>
      <c r="N490" s="252"/>
      <c r="O490" s="252"/>
      <c r="P490" s="252"/>
      <c r="Q490" s="252"/>
      <c r="R490" s="252"/>
      <c r="S490" s="252"/>
      <c r="T490" s="253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T490" s="254" t="s">
        <v>208</v>
      </c>
      <c r="AU490" s="254" t="s">
        <v>81</v>
      </c>
      <c r="AV490" s="14" t="s">
        <v>81</v>
      </c>
      <c r="AW490" s="14" t="s">
        <v>33</v>
      </c>
      <c r="AX490" s="14" t="s">
        <v>72</v>
      </c>
      <c r="AY490" s="254" t="s">
        <v>196</v>
      </c>
    </row>
    <row r="491" s="15" customFormat="1">
      <c r="A491" s="15"/>
      <c r="B491" s="255"/>
      <c r="C491" s="256"/>
      <c r="D491" s="235" t="s">
        <v>208</v>
      </c>
      <c r="E491" s="257" t="s">
        <v>19</v>
      </c>
      <c r="F491" s="258" t="s">
        <v>219</v>
      </c>
      <c r="G491" s="256"/>
      <c r="H491" s="259">
        <v>805</v>
      </c>
      <c r="I491" s="260"/>
      <c r="J491" s="256"/>
      <c r="K491" s="256"/>
      <c r="L491" s="261"/>
      <c r="M491" s="262"/>
      <c r="N491" s="263"/>
      <c r="O491" s="263"/>
      <c r="P491" s="263"/>
      <c r="Q491" s="263"/>
      <c r="R491" s="263"/>
      <c r="S491" s="263"/>
      <c r="T491" s="264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T491" s="265" t="s">
        <v>208</v>
      </c>
      <c r="AU491" s="265" t="s">
        <v>81</v>
      </c>
      <c r="AV491" s="15" t="s">
        <v>204</v>
      </c>
      <c r="AW491" s="15" t="s">
        <v>33</v>
      </c>
      <c r="AX491" s="15" t="s">
        <v>79</v>
      </c>
      <c r="AY491" s="265" t="s">
        <v>196</v>
      </c>
    </row>
    <row r="492" s="2" customFormat="1" ht="24.15" customHeight="1">
      <c r="A492" s="41"/>
      <c r="B492" s="42"/>
      <c r="C492" s="215" t="s">
        <v>604</v>
      </c>
      <c r="D492" s="215" t="s">
        <v>199</v>
      </c>
      <c r="E492" s="216" t="s">
        <v>562</v>
      </c>
      <c r="F492" s="217" t="s">
        <v>563</v>
      </c>
      <c r="G492" s="218" t="s">
        <v>317</v>
      </c>
      <c r="H492" s="219">
        <v>215.66999999999999</v>
      </c>
      <c r="I492" s="220"/>
      <c r="J492" s="221">
        <f>ROUND(I492*H492,2)</f>
        <v>0</v>
      </c>
      <c r="K492" s="217" t="s">
        <v>203</v>
      </c>
      <c r="L492" s="47"/>
      <c r="M492" s="222" t="s">
        <v>19</v>
      </c>
      <c r="N492" s="223" t="s">
        <v>43</v>
      </c>
      <c r="O492" s="87"/>
      <c r="P492" s="224">
        <f>O492*H492</f>
        <v>0</v>
      </c>
      <c r="Q492" s="224">
        <v>0</v>
      </c>
      <c r="R492" s="224">
        <f>Q492*H492</f>
        <v>0</v>
      </c>
      <c r="S492" s="224">
        <v>0</v>
      </c>
      <c r="T492" s="225">
        <f>S492*H492</f>
        <v>0</v>
      </c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R492" s="226" t="s">
        <v>204</v>
      </c>
      <c r="AT492" s="226" t="s">
        <v>199</v>
      </c>
      <c r="AU492" s="226" t="s">
        <v>81</v>
      </c>
      <c r="AY492" s="20" t="s">
        <v>196</v>
      </c>
      <c r="BE492" s="227">
        <f>IF(N492="základní",J492,0)</f>
        <v>0</v>
      </c>
      <c r="BF492" s="227">
        <f>IF(N492="snížená",J492,0)</f>
        <v>0</v>
      </c>
      <c r="BG492" s="227">
        <f>IF(N492="zákl. přenesená",J492,0)</f>
        <v>0</v>
      </c>
      <c r="BH492" s="227">
        <f>IF(N492="sníž. přenesená",J492,0)</f>
        <v>0</v>
      </c>
      <c r="BI492" s="227">
        <f>IF(N492="nulová",J492,0)</f>
        <v>0</v>
      </c>
      <c r="BJ492" s="20" t="s">
        <v>79</v>
      </c>
      <c r="BK492" s="227">
        <f>ROUND(I492*H492,2)</f>
        <v>0</v>
      </c>
      <c r="BL492" s="20" t="s">
        <v>204</v>
      </c>
      <c r="BM492" s="226" t="s">
        <v>605</v>
      </c>
    </row>
    <row r="493" s="2" customFormat="1">
      <c r="A493" s="41"/>
      <c r="B493" s="42"/>
      <c r="C493" s="43"/>
      <c r="D493" s="228" t="s">
        <v>206</v>
      </c>
      <c r="E493" s="43"/>
      <c r="F493" s="229" t="s">
        <v>565</v>
      </c>
      <c r="G493" s="43"/>
      <c r="H493" s="43"/>
      <c r="I493" s="230"/>
      <c r="J493" s="43"/>
      <c r="K493" s="43"/>
      <c r="L493" s="47"/>
      <c r="M493" s="231"/>
      <c r="N493" s="232"/>
      <c r="O493" s="87"/>
      <c r="P493" s="87"/>
      <c r="Q493" s="87"/>
      <c r="R493" s="87"/>
      <c r="S493" s="87"/>
      <c r="T493" s="88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T493" s="20" t="s">
        <v>206</v>
      </c>
      <c r="AU493" s="20" t="s">
        <v>81</v>
      </c>
    </row>
    <row r="494" s="14" customFormat="1">
      <c r="A494" s="14"/>
      <c r="B494" s="244"/>
      <c r="C494" s="245"/>
      <c r="D494" s="235" t="s">
        <v>208</v>
      </c>
      <c r="E494" s="246" t="s">
        <v>19</v>
      </c>
      <c r="F494" s="247" t="s">
        <v>606</v>
      </c>
      <c r="G494" s="245"/>
      <c r="H494" s="248">
        <v>215.66999999999999</v>
      </c>
      <c r="I494" s="249"/>
      <c r="J494" s="245"/>
      <c r="K494" s="245"/>
      <c r="L494" s="250"/>
      <c r="M494" s="251"/>
      <c r="N494" s="252"/>
      <c r="O494" s="252"/>
      <c r="P494" s="252"/>
      <c r="Q494" s="252"/>
      <c r="R494" s="252"/>
      <c r="S494" s="252"/>
      <c r="T494" s="253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T494" s="254" t="s">
        <v>208</v>
      </c>
      <c r="AU494" s="254" t="s">
        <v>81</v>
      </c>
      <c r="AV494" s="14" t="s">
        <v>81</v>
      </c>
      <c r="AW494" s="14" t="s">
        <v>33</v>
      </c>
      <c r="AX494" s="14" t="s">
        <v>72</v>
      </c>
      <c r="AY494" s="254" t="s">
        <v>196</v>
      </c>
    </row>
    <row r="495" s="15" customFormat="1">
      <c r="A495" s="15"/>
      <c r="B495" s="255"/>
      <c r="C495" s="256"/>
      <c r="D495" s="235" t="s">
        <v>208</v>
      </c>
      <c r="E495" s="257" t="s">
        <v>19</v>
      </c>
      <c r="F495" s="258" t="s">
        <v>219</v>
      </c>
      <c r="G495" s="256"/>
      <c r="H495" s="259">
        <v>215.66999999999999</v>
      </c>
      <c r="I495" s="260"/>
      <c r="J495" s="256"/>
      <c r="K495" s="256"/>
      <c r="L495" s="261"/>
      <c r="M495" s="262"/>
      <c r="N495" s="263"/>
      <c r="O495" s="263"/>
      <c r="P495" s="263"/>
      <c r="Q495" s="263"/>
      <c r="R495" s="263"/>
      <c r="S495" s="263"/>
      <c r="T495" s="264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T495" s="265" t="s">
        <v>208</v>
      </c>
      <c r="AU495" s="265" t="s">
        <v>81</v>
      </c>
      <c r="AV495" s="15" t="s">
        <v>204</v>
      </c>
      <c r="AW495" s="15" t="s">
        <v>33</v>
      </c>
      <c r="AX495" s="15" t="s">
        <v>79</v>
      </c>
      <c r="AY495" s="265" t="s">
        <v>196</v>
      </c>
    </row>
    <row r="496" s="12" customFormat="1" ht="22.8" customHeight="1">
      <c r="A496" s="12"/>
      <c r="B496" s="199"/>
      <c r="C496" s="200"/>
      <c r="D496" s="201" t="s">
        <v>71</v>
      </c>
      <c r="E496" s="213" t="s">
        <v>607</v>
      </c>
      <c r="F496" s="213" t="s">
        <v>608</v>
      </c>
      <c r="G496" s="200"/>
      <c r="H496" s="200"/>
      <c r="I496" s="203"/>
      <c r="J496" s="214">
        <f>BK496</f>
        <v>0</v>
      </c>
      <c r="K496" s="200"/>
      <c r="L496" s="205"/>
      <c r="M496" s="206"/>
      <c r="N496" s="207"/>
      <c r="O496" s="207"/>
      <c r="P496" s="208">
        <f>SUM(P497:P557)</f>
        <v>0</v>
      </c>
      <c r="Q496" s="207"/>
      <c r="R496" s="208">
        <f>SUM(R497:R557)</f>
        <v>254.65303850000001</v>
      </c>
      <c r="S496" s="207"/>
      <c r="T496" s="209">
        <f>SUM(T497:T557)</f>
        <v>0</v>
      </c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R496" s="210" t="s">
        <v>79</v>
      </c>
      <c r="AT496" s="211" t="s">
        <v>71</v>
      </c>
      <c r="AU496" s="211" t="s">
        <v>79</v>
      </c>
      <c r="AY496" s="210" t="s">
        <v>196</v>
      </c>
      <c r="BK496" s="212">
        <f>SUM(BK497:BK557)</f>
        <v>0</v>
      </c>
    </row>
    <row r="497" s="2" customFormat="1" ht="24.15" customHeight="1">
      <c r="A497" s="41"/>
      <c r="B497" s="42"/>
      <c r="C497" s="215" t="s">
        <v>609</v>
      </c>
      <c r="D497" s="215" t="s">
        <v>199</v>
      </c>
      <c r="E497" s="216" t="s">
        <v>389</v>
      </c>
      <c r="F497" s="217" t="s">
        <v>390</v>
      </c>
      <c r="G497" s="218" t="s">
        <v>202</v>
      </c>
      <c r="H497" s="219">
        <v>175.75</v>
      </c>
      <c r="I497" s="220"/>
      <c r="J497" s="221">
        <f>ROUND(I497*H497,2)</f>
        <v>0</v>
      </c>
      <c r="K497" s="217" t="s">
        <v>203</v>
      </c>
      <c r="L497" s="47"/>
      <c r="M497" s="222" t="s">
        <v>19</v>
      </c>
      <c r="N497" s="223" t="s">
        <v>43</v>
      </c>
      <c r="O497" s="87"/>
      <c r="P497" s="224">
        <f>O497*H497</f>
        <v>0</v>
      </c>
      <c r="Q497" s="224">
        <v>0</v>
      </c>
      <c r="R497" s="224">
        <f>Q497*H497</f>
        <v>0</v>
      </c>
      <c r="S497" s="224">
        <v>0</v>
      </c>
      <c r="T497" s="225">
        <f>S497*H497</f>
        <v>0</v>
      </c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R497" s="226" t="s">
        <v>204</v>
      </c>
      <c r="AT497" s="226" t="s">
        <v>199</v>
      </c>
      <c r="AU497" s="226" t="s">
        <v>81</v>
      </c>
      <c r="AY497" s="20" t="s">
        <v>196</v>
      </c>
      <c r="BE497" s="227">
        <f>IF(N497="základní",J497,0)</f>
        <v>0</v>
      </c>
      <c r="BF497" s="227">
        <f>IF(N497="snížená",J497,0)</f>
        <v>0</v>
      </c>
      <c r="BG497" s="227">
        <f>IF(N497="zákl. přenesená",J497,0)</f>
        <v>0</v>
      </c>
      <c r="BH497" s="227">
        <f>IF(N497="sníž. přenesená",J497,0)</f>
        <v>0</v>
      </c>
      <c r="BI497" s="227">
        <f>IF(N497="nulová",J497,0)</f>
        <v>0</v>
      </c>
      <c r="BJ497" s="20" t="s">
        <v>79</v>
      </c>
      <c r="BK497" s="227">
        <f>ROUND(I497*H497,2)</f>
        <v>0</v>
      </c>
      <c r="BL497" s="20" t="s">
        <v>204</v>
      </c>
      <c r="BM497" s="226" t="s">
        <v>610</v>
      </c>
    </row>
    <row r="498" s="2" customFormat="1">
      <c r="A498" s="41"/>
      <c r="B498" s="42"/>
      <c r="C498" s="43"/>
      <c r="D498" s="228" t="s">
        <v>206</v>
      </c>
      <c r="E498" s="43"/>
      <c r="F498" s="229" t="s">
        <v>392</v>
      </c>
      <c r="G498" s="43"/>
      <c r="H498" s="43"/>
      <c r="I498" s="230"/>
      <c r="J498" s="43"/>
      <c r="K498" s="43"/>
      <c r="L498" s="47"/>
      <c r="M498" s="231"/>
      <c r="N498" s="232"/>
      <c r="O498" s="87"/>
      <c r="P498" s="87"/>
      <c r="Q498" s="87"/>
      <c r="R498" s="87"/>
      <c r="S498" s="87"/>
      <c r="T498" s="88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T498" s="20" t="s">
        <v>206</v>
      </c>
      <c r="AU498" s="20" t="s">
        <v>81</v>
      </c>
    </row>
    <row r="499" s="13" customFormat="1">
      <c r="A499" s="13"/>
      <c r="B499" s="233"/>
      <c r="C499" s="234"/>
      <c r="D499" s="235" t="s">
        <v>208</v>
      </c>
      <c r="E499" s="236" t="s">
        <v>19</v>
      </c>
      <c r="F499" s="237" t="s">
        <v>611</v>
      </c>
      <c r="G499" s="234"/>
      <c r="H499" s="236" t="s">
        <v>19</v>
      </c>
      <c r="I499" s="238"/>
      <c r="J499" s="234"/>
      <c r="K499" s="234"/>
      <c r="L499" s="239"/>
      <c r="M499" s="240"/>
      <c r="N499" s="241"/>
      <c r="O499" s="241"/>
      <c r="P499" s="241"/>
      <c r="Q499" s="241"/>
      <c r="R499" s="241"/>
      <c r="S499" s="241"/>
      <c r="T499" s="242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43" t="s">
        <v>208</v>
      </c>
      <c r="AU499" s="243" t="s">
        <v>81</v>
      </c>
      <c r="AV499" s="13" t="s">
        <v>79</v>
      </c>
      <c r="AW499" s="13" t="s">
        <v>33</v>
      </c>
      <c r="AX499" s="13" t="s">
        <v>72</v>
      </c>
      <c r="AY499" s="243" t="s">
        <v>196</v>
      </c>
    </row>
    <row r="500" s="13" customFormat="1">
      <c r="A500" s="13"/>
      <c r="B500" s="233"/>
      <c r="C500" s="234"/>
      <c r="D500" s="235" t="s">
        <v>208</v>
      </c>
      <c r="E500" s="236" t="s">
        <v>19</v>
      </c>
      <c r="F500" s="237" t="s">
        <v>612</v>
      </c>
      <c r="G500" s="234"/>
      <c r="H500" s="236" t="s">
        <v>19</v>
      </c>
      <c r="I500" s="238"/>
      <c r="J500" s="234"/>
      <c r="K500" s="234"/>
      <c r="L500" s="239"/>
      <c r="M500" s="240"/>
      <c r="N500" s="241"/>
      <c r="O500" s="241"/>
      <c r="P500" s="241"/>
      <c r="Q500" s="241"/>
      <c r="R500" s="241"/>
      <c r="S500" s="241"/>
      <c r="T500" s="24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43" t="s">
        <v>208</v>
      </c>
      <c r="AU500" s="243" t="s">
        <v>81</v>
      </c>
      <c r="AV500" s="13" t="s">
        <v>79</v>
      </c>
      <c r="AW500" s="13" t="s">
        <v>33</v>
      </c>
      <c r="AX500" s="13" t="s">
        <v>72</v>
      </c>
      <c r="AY500" s="243" t="s">
        <v>196</v>
      </c>
    </row>
    <row r="501" s="13" customFormat="1">
      <c r="A501" s="13"/>
      <c r="B501" s="233"/>
      <c r="C501" s="234"/>
      <c r="D501" s="235" t="s">
        <v>208</v>
      </c>
      <c r="E501" s="236" t="s">
        <v>19</v>
      </c>
      <c r="F501" s="237" t="s">
        <v>487</v>
      </c>
      <c r="G501" s="234"/>
      <c r="H501" s="236" t="s">
        <v>19</v>
      </c>
      <c r="I501" s="238"/>
      <c r="J501" s="234"/>
      <c r="K501" s="234"/>
      <c r="L501" s="239"/>
      <c r="M501" s="240"/>
      <c r="N501" s="241"/>
      <c r="O501" s="241"/>
      <c r="P501" s="241"/>
      <c r="Q501" s="241"/>
      <c r="R501" s="241"/>
      <c r="S501" s="241"/>
      <c r="T501" s="242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43" t="s">
        <v>208</v>
      </c>
      <c r="AU501" s="243" t="s">
        <v>81</v>
      </c>
      <c r="AV501" s="13" t="s">
        <v>79</v>
      </c>
      <c r="AW501" s="13" t="s">
        <v>33</v>
      </c>
      <c r="AX501" s="13" t="s">
        <v>72</v>
      </c>
      <c r="AY501" s="243" t="s">
        <v>196</v>
      </c>
    </row>
    <row r="502" s="14" customFormat="1">
      <c r="A502" s="14"/>
      <c r="B502" s="244"/>
      <c r="C502" s="245"/>
      <c r="D502" s="235" t="s">
        <v>208</v>
      </c>
      <c r="E502" s="246" t="s">
        <v>19</v>
      </c>
      <c r="F502" s="247" t="s">
        <v>613</v>
      </c>
      <c r="G502" s="245"/>
      <c r="H502" s="248">
        <v>110.74</v>
      </c>
      <c r="I502" s="249"/>
      <c r="J502" s="245"/>
      <c r="K502" s="245"/>
      <c r="L502" s="250"/>
      <c r="M502" s="251"/>
      <c r="N502" s="252"/>
      <c r="O502" s="252"/>
      <c r="P502" s="252"/>
      <c r="Q502" s="252"/>
      <c r="R502" s="252"/>
      <c r="S502" s="252"/>
      <c r="T502" s="253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T502" s="254" t="s">
        <v>208</v>
      </c>
      <c r="AU502" s="254" t="s">
        <v>81</v>
      </c>
      <c r="AV502" s="14" t="s">
        <v>81</v>
      </c>
      <c r="AW502" s="14" t="s">
        <v>33</v>
      </c>
      <c r="AX502" s="14" t="s">
        <v>72</v>
      </c>
      <c r="AY502" s="254" t="s">
        <v>196</v>
      </c>
    </row>
    <row r="503" s="13" customFormat="1">
      <c r="A503" s="13"/>
      <c r="B503" s="233"/>
      <c r="C503" s="234"/>
      <c r="D503" s="235" t="s">
        <v>208</v>
      </c>
      <c r="E503" s="236" t="s">
        <v>19</v>
      </c>
      <c r="F503" s="237" t="s">
        <v>611</v>
      </c>
      <c r="G503" s="234"/>
      <c r="H503" s="236" t="s">
        <v>19</v>
      </c>
      <c r="I503" s="238"/>
      <c r="J503" s="234"/>
      <c r="K503" s="234"/>
      <c r="L503" s="239"/>
      <c r="M503" s="240"/>
      <c r="N503" s="241"/>
      <c r="O503" s="241"/>
      <c r="P503" s="241"/>
      <c r="Q503" s="241"/>
      <c r="R503" s="241"/>
      <c r="S503" s="241"/>
      <c r="T503" s="24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43" t="s">
        <v>208</v>
      </c>
      <c r="AU503" s="243" t="s">
        <v>81</v>
      </c>
      <c r="AV503" s="13" t="s">
        <v>79</v>
      </c>
      <c r="AW503" s="13" t="s">
        <v>33</v>
      </c>
      <c r="AX503" s="13" t="s">
        <v>72</v>
      </c>
      <c r="AY503" s="243" t="s">
        <v>196</v>
      </c>
    </row>
    <row r="504" s="13" customFormat="1">
      <c r="A504" s="13"/>
      <c r="B504" s="233"/>
      <c r="C504" s="234"/>
      <c r="D504" s="235" t="s">
        <v>208</v>
      </c>
      <c r="E504" s="236" t="s">
        <v>19</v>
      </c>
      <c r="F504" s="237" t="s">
        <v>612</v>
      </c>
      <c r="G504" s="234"/>
      <c r="H504" s="236" t="s">
        <v>19</v>
      </c>
      <c r="I504" s="238"/>
      <c r="J504" s="234"/>
      <c r="K504" s="234"/>
      <c r="L504" s="239"/>
      <c r="M504" s="240"/>
      <c r="N504" s="241"/>
      <c r="O504" s="241"/>
      <c r="P504" s="241"/>
      <c r="Q504" s="241"/>
      <c r="R504" s="241"/>
      <c r="S504" s="241"/>
      <c r="T504" s="242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3" t="s">
        <v>208</v>
      </c>
      <c r="AU504" s="243" t="s">
        <v>81</v>
      </c>
      <c r="AV504" s="13" t="s">
        <v>79</v>
      </c>
      <c r="AW504" s="13" t="s">
        <v>33</v>
      </c>
      <c r="AX504" s="13" t="s">
        <v>72</v>
      </c>
      <c r="AY504" s="243" t="s">
        <v>196</v>
      </c>
    </row>
    <row r="505" s="13" customFormat="1">
      <c r="A505" s="13"/>
      <c r="B505" s="233"/>
      <c r="C505" s="234"/>
      <c r="D505" s="235" t="s">
        <v>208</v>
      </c>
      <c r="E505" s="236" t="s">
        <v>19</v>
      </c>
      <c r="F505" s="237" t="s">
        <v>489</v>
      </c>
      <c r="G505" s="234"/>
      <c r="H505" s="236" t="s">
        <v>19</v>
      </c>
      <c r="I505" s="238"/>
      <c r="J505" s="234"/>
      <c r="K505" s="234"/>
      <c r="L505" s="239"/>
      <c r="M505" s="240"/>
      <c r="N505" s="241"/>
      <c r="O505" s="241"/>
      <c r="P505" s="241"/>
      <c r="Q505" s="241"/>
      <c r="R505" s="241"/>
      <c r="S505" s="241"/>
      <c r="T505" s="242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3" t="s">
        <v>208</v>
      </c>
      <c r="AU505" s="243" t="s">
        <v>81</v>
      </c>
      <c r="AV505" s="13" t="s">
        <v>79</v>
      </c>
      <c r="AW505" s="13" t="s">
        <v>33</v>
      </c>
      <c r="AX505" s="13" t="s">
        <v>72</v>
      </c>
      <c r="AY505" s="243" t="s">
        <v>196</v>
      </c>
    </row>
    <row r="506" s="14" customFormat="1">
      <c r="A506" s="14"/>
      <c r="B506" s="244"/>
      <c r="C506" s="245"/>
      <c r="D506" s="235" t="s">
        <v>208</v>
      </c>
      <c r="E506" s="246" t="s">
        <v>19</v>
      </c>
      <c r="F506" s="247" t="s">
        <v>614</v>
      </c>
      <c r="G506" s="245"/>
      <c r="H506" s="248">
        <v>65.010000000000005</v>
      </c>
      <c r="I506" s="249"/>
      <c r="J506" s="245"/>
      <c r="K506" s="245"/>
      <c r="L506" s="250"/>
      <c r="M506" s="251"/>
      <c r="N506" s="252"/>
      <c r="O506" s="252"/>
      <c r="P506" s="252"/>
      <c r="Q506" s="252"/>
      <c r="R506" s="252"/>
      <c r="S506" s="252"/>
      <c r="T506" s="253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4" t="s">
        <v>208</v>
      </c>
      <c r="AU506" s="254" t="s">
        <v>81</v>
      </c>
      <c r="AV506" s="14" t="s">
        <v>81</v>
      </c>
      <c r="AW506" s="14" t="s">
        <v>33</v>
      </c>
      <c r="AX506" s="14" t="s">
        <v>72</v>
      </c>
      <c r="AY506" s="254" t="s">
        <v>196</v>
      </c>
    </row>
    <row r="507" s="15" customFormat="1">
      <c r="A507" s="15"/>
      <c r="B507" s="255"/>
      <c r="C507" s="256"/>
      <c r="D507" s="235" t="s">
        <v>208</v>
      </c>
      <c r="E507" s="257" t="s">
        <v>19</v>
      </c>
      <c r="F507" s="258" t="s">
        <v>219</v>
      </c>
      <c r="G507" s="256"/>
      <c r="H507" s="259">
        <v>175.75</v>
      </c>
      <c r="I507" s="260"/>
      <c r="J507" s="256"/>
      <c r="K507" s="256"/>
      <c r="L507" s="261"/>
      <c r="M507" s="262"/>
      <c r="N507" s="263"/>
      <c r="O507" s="263"/>
      <c r="P507" s="263"/>
      <c r="Q507" s="263"/>
      <c r="R507" s="263"/>
      <c r="S507" s="263"/>
      <c r="T507" s="264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T507" s="265" t="s">
        <v>208</v>
      </c>
      <c r="AU507" s="265" t="s">
        <v>81</v>
      </c>
      <c r="AV507" s="15" t="s">
        <v>204</v>
      </c>
      <c r="AW507" s="15" t="s">
        <v>33</v>
      </c>
      <c r="AX507" s="15" t="s">
        <v>79</v>
      </c>
      <c r="AY507" s="265" t="s">
        <v>196</v>
      </c>
    </row>
    <row r="508" s="2" customFormat="1" ht="21.75" customHeight="1">
      <c r="A508" s="41"/>
      <c r="B508" s="42"/>
      <c r="C508" s="215" t="s">
        <v>615</v>
      </c>
      <c r="D508" s="215" t="s">
        <v>199</v>
      </c>
      <c r="E508" s="216" t="s">
        <v>616</v>
      </c>
      <c r="F508" s="217" t="s">
        <v>617</v>
      </c>
      <c r="G508" s="218" t="s">
        <v>202</v>
      </c>
      <c r="H508" s="219">
        <v>175.75</v>
      </c>
      <c r="I508" s="220"/>
      <c r="J508" s="221">
        <f>ROUND(I508*H508,2)</f>
        <v>0</v>
      </c>
      <c r="K508" s="217" t="s">
        <v>203</v>
      </c>
      <c r="L508" s="47"/>
      <c r="M508" s="222" t="s">
        <v>19</v>
      </c>
      <c r="N508" s="223" t="s">
        <v>43</v>
      </c>
      <c r="O508" s="87"/>
      <c r="P508" s="224">
        <f>O508*H508</f>
        <v>0</v>
      </c>
      <c r="Q508" s="224">
        <v>0.57499999999999996</v>
      </c>
      <c r="R508" s="224">
        <f>Q508*H508</f>
        <v>101.05624999999999</v>
      </c>
      <c r="S508" s="224">
        <v>0</v>
      </c>
      <c r="T508" s="225">
        <f>S508*H508</f>
        <v>0</v>
      </c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R508" s="226" t="s">
        <v>204</v>
      </c>
      <c r="AT508" s="226" t="s">
        <v>199</v>
      </c>
      <c r="AU508" s="226" t="s">
        <v>81</v>
      </c>
      <c r="AY508" s="20" t="s">
        <v>196</v>
      </c>
      <c r="BE508" s="227">
        <f>IF(N508="základní",J508,0)</f>
        <v>0</v>
      </c>
      <c r="BF508" s="227">
        <f>IF(N508="snížená",J508,0)</f>
        <v>0</v>
      </c>
      <c r="BG508" s="227">
        <f>IF(N508="zákl. přenesená",J508,0)</f>
        <v>0</v>
      </c>
      <c r="BH508" s="227">
        <f>IF(N508="sníž. přenesená",J508,0)</f>
        <v>0</v>
      </c>
      <c r="BI508" s="227">
        <f>IF(N508="nulová",J508,0)</f>
        <v>0</v>
      </c>
      <c r="BJ508" s="20" t="s">
        <v>79</v>
      </c>
      <c r="BK508" s="227">
        <f>ROUND(I508*H508,2)</f>
        <v>0</v>
      </c>
      <c r="BL508" s="20" t="s">
        <v>204</v>
      </c>
      <c r="BM508" s="226" t="s">
        <v>618</v>
      </c>
    </row>
    <row r="509" s="2" customFormat="1">
      <c r="A509" s="41"/>
      <c r="B509" s="42"/>
      <c r="C509" s="43"/>
      <c r="D509" s="228" t="s">
        <v>206</v>
      </c>
      <c r="E509" s="43"/>
      <c r="F509" s="229" t="s">
        <v>619</v>
      </c>
      <c r="G509" s="43"/>
      <c r="H509" s="43"/>
      <c r="I509" s="230"/>
      <c r="J509" s="43"/>
      <c r="K509" s="43"/>
      <c r="L509" s="47"/>
      <c r="M509" s="231"/>
      <c r="N509" s="232"/>
      <c r="O509" s="87"/>
      <c r="P509" s="87"/>
      <c r="Q509" s="87"/>
      <c r="R509" s="87"/>
      <c r="S509" s="87"/>
      <c r="T509" s="88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T509" s="20" t="s">
        <v>206</v>
      </c>
      <c r="AU509" s="20" t="s">
        <v>81</v>
      </c>
    </row>
    <row r="510" s="13" customFormat="1">
      <c r="A510" s="13"/>
      <c r="B510" s="233"/>
      <c r="C510" s="234"/>
      <c r="D510" s="235" t="s">
        <v>208</v>
      </c>
      <c r="E510" s="236" t="s">
        <v>19</v>
      </c>
      <c r="F510" s="237" t="s">
        <v>611</v>
      </c>
      <c r="G510" s="234"/>
      <c r="H510" s="236" t="s">
        <v>19</v>
      </c>
      <c r="I510" s="238"/>
      <c r="J510" s="234"/>
      <c r="K510" s="234"/>
      <c r="L510" s="239"/>
      <c r="M510" s="240"/>
      <c r="N510" s="241"/>
      <c r="O510" s="241"/>
      <c r="P510" s="241"/>
      <c r="Q510" s="241"/>
      <c r="R510" s="241"/>
      <c r="S510" s="241"/>
      <c r="T510" s="242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43" t="s">
        <v>208</v>
      </c>
      <c r="AU510" s="243" t="s">
        <v>81</v>
      </c>
      <c r="AV510" s="13" t="s">
        <v>79</v>
      </c>
      <c r="AW510" s="13" t="s">
        <v>33</v>
      </c>
      <c r="AX510" s="13" t="s">
        <v>72</v>
      </c>
      <c r="AY510" s="243" t="s">
        <v>196</v>
      </c>
    </row>
    <row r="511" s="13" customFormat="1">
      <c r="A511" s="13"/>
      <c r="B511" s="233"/>
      <c r="C511" s="234"/>
      <c r="D511" s="235" t="s">
        <v>208</v>
      </c>
      <c r="E511" s="236" t="s">
        <v>19</v>
      </c>
      <c r="F511" s="237" t="s">
        <v>487</v>
      </c>
      <c r="G511" s="234"/>
      <c r="H511" s="236" t="s">
        <v>19</v>
      </c>
      <c r="I511" s="238"/>
      <c r="J511" s="234"/>
      <c r="K511" s="234"/>
      <c r="L511" s="239"/>
      <c r="M511" s="240"/>
      <c r="N511" s="241"/>
      <c r="O511" s="241"/>
      <c r="P511" s="241"/>
      <c r="Q511" s="241"/>
      <c r="R511" s="241"/>
      <c r="S511" s="241"/>
      <c r="T511" s="24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43" t="s">
        <v>208</v>
      </c>
      <c r="AU511" s="243" t="s">
        <v>81</v>
      </c>
      <c r="AV511" s="13" t="s">
        <v>79</v>
      </c>
      <c r="AW511" s="13" t="s">
        <v>33</v>
      </c>
      <c r="AX511" s="13" t="s">
        <v>72</v>
      </c>
      <c r="AY511" s="243" t="s">
        <v>196</v>
      </c>
    </row>
    <row r="512" s="14" customFormat="1">
      <c r="A512" s="14"/>
      <c r="B512" s="244"/>
      <c r="C512" s="245"/>
      <c r="D512" s="235" t="s">
        <v>208</v>
      </c>
      <c r="E512" s="246" t="s">
        <v>19</v>
      </c>
      <c r="F512" s="247" t="s">
        <v>613</v>
      </c>
      <c r="G512" s="245"/>
      <c r="H512" s="248">
        <v>110.74</v>
      </c>
      <c r="I512" s="249"/>
      <c r="J512" s="245"/>
      <c r="K512" s="245"/>
      <c r="L512" s="250"/>
      <c r="M512" s="251"/>
      <c r="N512" s="252"/>
      <c r="O512" s="252"/>
      <c r="P512" s="252"/>
      <c r="Q512" s="252"/>
      <c r="R512" s="252"/>
      <c r="S512" s="252"/>
      <c r="T512" s="253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4" t="s">
        <v>208</v>
      </c>
      <c r="AU512" s="254" t="s">
        <v>81</v>
      </c>
      <c r="AV512" s="14" t="s">
        <v>81</v>
      </c>
      <c r="AW512" s="14" t="s">
        <v>33</v>
      </c>
      <c r="AX512" s="14" t="s">
        <v>72</v>
      </c>
      <c r="AY512" s="254" t="s">
        <v>196</v>
      </c>
    </row>
    <row r="513" s="13" customFormat="1">
      <c r="A513" s="13"/>
      <c r="B513" s="233"/>
      <c r="C513" s="234"/>
      <c r="D513" s="235" t="s">
        <v>208</v>
      </c>
      <c r="E513" s="236" t="s">
        <v>19</v>
      </c>
      <c r="F513" s="237" t="s">
        <v>611</v>
      </c>
      <c r="G513" s="234"/>
      <c r="H513" s="236" t="s">
        <v>19</v>
      </c>
      <c r="I513" s="238"/>
      <c r="J513" s="234"/>
      <c r="K513" s="234"/>
      <c r="L513" s="239"/>
      <c r="M513" s="240"/>
      <c r="N513" s="241"/>
      <c r="O513" s="241"/>
      <c r="P513" s="241"/>
      <c r="Q513" s="241"/>
      <c r="R513" s="241"/>
      <c r="S513" s="241"/>
      <c r="T513" s="24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43" t="s">
        <v>208</v>
      </c>
      <c r="AU513" s="243" t="s">
        <v>81</v>
      </c>
      <c r="AV513" s="13" t="s">
        <v>79</v>
      </c>
      <c r="AW513" s="13" t="s">
        <v>33</v>
      </c>
      <c r="AX513" s="13" t="s">
        <v>72</v>
      </c>
      <c r="AY513" s="243" t="s">
        <v>196</v>
      </c>
    </row>
    <row r="514" s="13" customFormat="1">
      <c r="A514" s="13"/>
      <c r="B514" s="233"/>
      <c r="C514" s="234"/>
      <c r="D514" s="235" t="s">
        <v>208</v>
      </c>
      <c r="E514" s="236" t="s">
        <v>19</v>
      </c>
      <c r="F514" s="237" t="s">
        <v>489</v>
      </c>
      <c r="G514" s="234"/>
      <c r="H514" s="236" t="s">
        <v>19</v>
      </c>
      <c r="I514" s="238"/>
      <c r="J514" s="234"/>
      <c r="K514" s="234"/>
      <c r="L514" s="239"/>
      <c r="M514" s="240"/>
      <c r="N514" s="241"/>
      <c r="O514" s="241"/>
      <c r="P514" s="241"/>
      <c r="Q514" s="241"/>
      <c r="R514" s="241"/>
      <c r="S514" s="241"/>
      <c r="T514" s="242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43" t="s">
        <v>208</v>
      </c>
      <c r="AU514" s="243" t="s">
        <v>81</v>
      </c>
      <c r="AV514" s="13" t="s">
        <v>79</v>
      </c>
      <c r="AW514" s="13" t="s">
        <v>33</v>
      </c>
      <c r="AX514" s="13" t="s">
        <v>72</v>
      </c>
      <c r="AY514" s="243" t="s">
        <v>196</v>
      </c>
    </row>
    <row r="515" s="14" customFormat="1">
      <c r="A515" s="14"/>
      <c r="B515" s="244"/>
      <c r="C515" s="245"/>
      <c r="D515" s="235" t="s">
        <v>208</v>
      </c>
      <c r="E515" s="246" t="s">
        <v>19</v>
      </c>
      <c r="F515" s="247" t="s">
        <v>614</v>
      </c>
      <c r="G515" s="245"/>
      <c r="H515" s="248">
        <v>65.010000000000005</v>
      </c>
      <c r="I515" s="249"/>
      <c r="J515" s="245"/>
      <c r="K515" s="245"/>
      <c r="L515" s="250"/>
      <c r="M515" s="251"/>
      <c r="N515" s="252"/>
      <c r="O515" s="252"/>
      <c r="P515" s="252"/>
      <c r="Q515" s="252"/>
      <c r="R515" s="252"/>
      <c r="S515" s="252"/>
      <c r="T515" s="253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T515" s="254" t="s">
        <v>208</v>
      </c>
      <c r="AU515" s="254" t="s">
        <v>81</v>
      </c>
      <c r="AV515" s="14" t="s">
        <v>81</v>
      </c>
      <c r="AW515" s="14" t="s">
        <v>33</v>
      </c>
      <c r="AX515" s="14" t="s">
        <v>72</v>
      </c>
      <c r="AY515" s="254" t="s">
        <v>196</v>
      </c>
    </row>
    <row r="516" s="15" customFormat="1">
      <c r="A516" s="15"/>
      <c r="B516" s="255"/>
      <c r="C516" s="256"/>
      <c r="D516" s="235" t="s">
        <v>208</v>
      </c>
      <c r="E516" s="257" t="s">
        <v>19</v>
      </c>
      <c r="F516" s="258" t="s">
        <v>219</v>
      </c>
      <c r="G516" s="256"/>
      <c r="H516" s="259">
        <v>175.75</v>
      </c>
      <c r="I516" s="260"/>
      <c r="J516" s="256"/>
      <c r="K516" s="256"/>
      <c r="L516" s="261"/>
      <c r="M516" s="262"/>
      <c r="N516" s="263"/>
      <c r="O516" s="263"/>
      <c r="P516" s="263"/>
      <c r="Q516" s="263"/>
      <c r="R516" s="263"/>
      <c r="S516" s="263"/>
      <c r="T516" s="264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265" t="s">
        <v>208</v>
      </c>
      <c r="AU516" s="265" t="s">
        <v>81</v>
      </c>
      <c r="AV516" s="15" t="s">
        <v>204</v>
      </c>
      <c r="AW516" s="15" t="s">
        <v>33</v>
      </c>
      <c r="AX516" s="15" t="s">
        <v>79</v>
      </c>
      <c r="AY516" s="265" t="s">
        <v>196</v>
      </c>
    </row>
    <row r="517" s="2" customFormat="1" ht="21.75" customHeight="1">
      <c r="A517" s="41"/>
      <c r="B517" s="42"/>
      <c r="C517" s="215" t="s">
        <v>620</v>
      </c>
      <c r="D517" s="215" t="s">
        <v>199</v>
      </c>
      <c r="E517" s="216" t="s">
        <v>447</v>
      </c>
      <c r="F517" s="217" t="s">
        <v>448</v>
      </c>
      <c r="G517" s="218" t="s">
        <v>202</v>
      </c>
      <c r="H517" s="219">
        <v>175.75</v>
      </c>
      <c r="I517" s="220"/>
      <c r="J517" s="221">
        <f>ROUND(I517*H517,2)</f>
        <v>0</v>
      </c>
      <c r="K517" s="217" t="s">
        <v>203</v>
      </c>
      <c r="L517" s="47"/>
      <c r="M517" s="222" t="s">
        <v>19</v>
      </c>
      <c r="N517" s="223" t="s">
        <v>43</v>
      </c>
      <c r="O517" s="87"/>
      <c r="P517" s="224">
        <f>O517*H517</f>
        <v>0</v>
      </c>
      <c r="Q517" s="224">
        <v>0.57499999999999996</v>
      </c>
      <c r="R517" s="224">
        <f>Q517*H517</f>
        <v>101.05624999999999</v>
      </c>
      <c r="S517" s="224">
        <v>0</v>
      </c>
      <c r="T517" s="225">
        <f>S517*H517</f>
        <v>0</v>
      </c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R517" s="226" t="s">
        <v>204</v>
      </c>
      <c r="AT517" s="226" t="s">
        <v>199</v>
      </c>
      <c r="AU517" s="226" t="s">
        <v>81</v>
      </c>
      <c r="AY517" s="20" t="s">
        <v>196</v>
      </c>
      <c r="BE517" s="227">
        <f>IF(N517="základní",J517,0)</f>
        <v>0</v>
      </c>
      <c r="BF517" s="227">
        <f>IF(N517="snížená",J517,0)</f>
        <v>0</v>
      </c>
      <c r="BG517" s="227">
        <f>IF(N517="zákl. přenesená",J517,0)</f>
        <v>0</v>
      </c>
      <c r="BH517" s="227">
        <f>IF(N517="sníž. přenesená",J517,0)</f>
        <v>0</v>
      </c>
      <c r="BI517" s="227">
        <f>IF(N517="nulová",J517,0)</f>
        <v>0</v>
      </c>
      <c r="BJ517" s="20" t="s">
        <v>79</v>
      </c>
      <c r="BK517" s="227">
        <f>ROUND(I517*H517,2)</f>
        <v>0</v>
      </c>
      <c r="BL517" s="20" t="s">
        <v>204</v>
      </c>
      <c r="BM517" s="226" t="s">
        <v>621</v>
      </c>
    </row>
    <row r="518" s="2" customFormat="1">
      <c r="A518" s="41"/>
      <c r="B518" s="42"/>
      <c r="C518" s="43"/>
      <c r="D518" s="228" t="s">
        <v>206</v>
      </c>
      <c r="E518" s="43"/>
      <c r="F518" s="229" t="s">
        <v>450</v>
      </c>
      <c r="G518" s="43"/>
      <c r="H518" s="43"/>
      <c r="I518" s="230"/>
      <c r="J518" s="43"/>
      <c r="K518" s="43"/>
      <c r="L518" s="47"/>
      <c r="M518" s="231"/>
      <c r="N518" s="232"/>
      <c r="O518" s="87"/>
      <c r="P518" s="87"/>
      <c r="Q518" s="87"/>
      <c r="R518" s="87"/>
      <c r="S518" s="87"/>
      <c r="T518" s="88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T518" s="20" t="s">
        <v>206</v>
      </c>
      <c r="AU518" s="20" t="s">
        <v>81</v>
      </c>
    </row>
    <row r="519" s="13" customFormat="1">
      <c r="A519" s="13"/>
      <c r="B519" s="233"/>
      <c r="C519" s="234"/>
      <c r="D519" s="235" t="s">
        <v>208</v>
      </c>
      <c r="E519" s="236" t="s">
        <v>19</v>
      </c>
      <c r="F519" s="237" t="s">
        <v>611</v>
      </c>
      <c r="G519" s="234"/>
      <c r="H519" s="236" t="s">
        <v>19</v>
      </c>
      <c r="I519" s="238"/>
      <c r="J519" s="234"/>
      <c r="K519" s="234"/>
      <c r="L519" s="239"/>
      <c r="M519" s="240"/>
      <c r="N519" s="241"/>
      <c r="O519" s="241"/>
      <c r="P519" s="241"/>
      <c r="Q519" s="241"/>
      <c r="R519" s="241"/>
      <c r="S519" s="241"/>
      <c r="T519" s="242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43" t="s">
        <v>208</v>
      </c>
      <c r="AU519" s="243" t="s">
        <v>81</v>
      </c>
      <c r="AV519" s="13" t="s">
        <v>79</v>
      </c>
      <c r="AW519" s="13" t="s">
        <v>33</v>
      </c>
      <c r="AX519" s="13" t="s">
        <v>72</v>
      </c>
      <c r="AY519" s="243" t="s">
        <v>196</v>
      </c>
    </row>
    <row r="520" s="13" customFormat="1">
      <c r="A520" s="13"/>
      <c r="B520" s="233"/>
      <c r="C520" s="234"/>
      <c r="D520" s="235" t="s">
        <v>208</v>
      </c>
      <c r="E520" s="236" t="s">
        <v>19</v>
      </c>
      <c r="F520" s="237" t="s">
        <v>451</v>
      </c>
      <c r="G520" s="234"/>
      <c r="H520" s="236" t="s">
        <v>19</v>
      </c>
      <c r="I520" s="238"/>
      <c r="J520" s="234"/>
      <c r="K520" s="234"/>
      <c r="L520" s="239"/>
      <c r="M520" s="240"/>
      <c r="N520" s="241"/>
      <c r="O520" s="241"/>
      <c r="P520" s="241"/>
      <c r="Q520" s="241"/>
      <c r="R520" s="241"/>
      <c r="S520" s="241"/>
      <c r="T520" s="242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43" t="s">
        <v>208</v>
      </c>
      <c r="AU520" s="243" t="s">
        <v>81</v>
      </c>
      <c r="AV520" s="13" t="s">
        <v>79</v>
      </c>
      <c r="AW520" s="13" t="s">
        <v>33</v>
      </c>
      <c r="AX520" s="13" t="s">
        <v>72</v>
      </c>
      <c r="AY520" s="243" t="s">
        <v>196</v>
      </c>
    </row>
    <row r="521" s="13" customFormat="1">
      <c r="A521" s="13"/>
      <c r="B521" s="233"/>
      <c r="C521" s="234"/>
      <c r="D521" s="235" t="s">
        <v>208</v>
      </c>
      <c r="E521" s="236" t="s">
        <v>19</v>
      </c>
      <c r="F521" s="237" t="s">
        <v>487</v>
      </c>
      <c r="G521" s="234"/>
      <c r="H521" s="236" t="s">
        <v>19</v>
      </c>
      <c r="I521" s="238"/>
      <c r="J521" s="234"/>
      <c r="K521" s="234"/>
      <c r="L521" s="239"/>
      <c r="M521" s="240"/>
      <c r="N521" s="241"/>
      <c r="O521" s="241"/>
      <c r="P521" s="241"/>
      <c r="Q521" s="241"/>
      <c r="R521" s="241"/>
      <c r="S521" s="241"/>
      <c r="T521" s="242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43" t="s">
        <v>208</v>
      </c>
      <c r="AU521" s="243" t="s">
        <v>81</v>
      </c>
      <c r="AV521" s="13" t="s">
        <v>79</v>
      </c>
      <c r="AW521" s="13" t="s">
        <v>33</v>
      </c>
      <c r="AX521" s="13" t="s">
        <v>72</v>
      </c>
      <c r="AY521" s="243" t="s">
        <v>196</v>
      </c>
    </row>
    <row r="522" s="14" customFormat="1">
      <c r="A522" s="14"/>
      <c r="B522" s="244"/>
      <c r="C522" s="245"/>
      <c r="D522" s="235" t="s">
        <v>208</v>
      </c>
      <c r="E522" s="246" t="s">
        <v>19</v>
      </c>
      <c r="F522" s="247" t="s">
        <v>613</v>
      </c>
      <c r="G522" s="245"/>
      <c r="H522" s="248">
        <v>110.74</v>
      </c>
      <c r="I522" s="249"/>
      <c r="J522" s="245"/>
      <c r="K522" s="245"/>
      <c r="L522" s="250"/>
      <c r="M522" s="251"/>
      <c r="N522" s="252"/>
      <c r="O522" s="252"/>
      <c r="P522" s="252"/>
      <c r="Q522" s="252"/>
      <c r="R522" s="252"/>
      <c r="S522" s="252"/>
      <c r="T522" s="253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T522" s="254" t="s">
        <v>208</v>
      </c>
      <c r="AU522" s="254" t="s">
        <v>81</v>
      </c>
      <c r="AV522" s="14" t="s">
        <v>81</v>
      </c>
      <c r="AW522" s="14" t="s">
        <v>33</v>
      </c>
      <c r="AX522" s="14" t="s">
        <v>72</v>
      </c>
      <c r="AY522" s="254" t="s">
        <v>196</v>
      </c>
    </row>
    <row r="523" s="13" customFormat="1">
      <c r="A523" s="13"/>
      <c r="B523" s="233"/>
      <c r="C523" s="234"/>
      <c r="D523" s="235" t="s">
        <v>208</v>
      </c>
      <c r="E523" s="236" t="s">
        <v>19</v>
      </c>
      <c r="F523" s="237" t="s">
        <v>611</v>
      </c>
      <c r="G523" s="234"/>
      <c r="H523" s="236" t="s">
        <v>19</v>
      </c>
      <c r="I523" s="238"/>
      <c r="J523" s="234"/>
      <c r="K523" s="234"/>
      <c r="L523" s="239"/>
      <c r="M523" s="240"/>
      <c r="N523" s="241"/>
      <c r="O523" s="241"/>
      <c r="P523" s="241"/>
      <c r="Q523" s="241"/>
      <c r="R523" s="241"/>
      <c r="S523" s="241"/>
      <c r="T523" s="242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43" t="s">
        <v>208</v>
      </c>
      <c r="AU523" s="243" t="s">
        <v>81</v>
      </c>
      <c r="AV523" s="13" t="s">
        <v>79</v>
      </c>
      <c r="AW523" s="13" t="s">
        <v>33</v>
      </c>
      <c r="AX523" s="13" t="s">
        <v>72</v>
      </c>
      <c r="AY523" s="243" t="s">
        <v>196</v>
      </c>
    </row>
    <row r="524" s="13" customFormat="1">
      <c r="A524" s="13"/>
      <c r="B524" s="233"/>
      <c r="C524" s="234"/>
      <c r="D524" s="235" t="s">
        <v>208</v>
      </c>
      <c r="E524" s="236" t="s">
        <v>19</v>
      </c>
      <c r="F524" s="237" t="s">
        <v>489</v>
      </c>
      <c r="G524" s="234"/>
      <c r="H524" s="236" t="s">
        <v>19</v>
      </c>
      <c r="I524" s="238"/>
      <c r="J524" s="234"/>
      <c r="K524" s="234"/>
      <c r="L524" s="239"/>
      <c r="M524" s="240"/>
      <c r="N524" s="241"/>
      <c r="O524" s="241"/>
      <c r="P524" s="241"/>
      <c r="Q524" s="241"/>
      <c r="R524" s="241"/>
      <c r="S524" s="241"/>
      <c r="T524" s="242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43" t="s">
        <v>208</v>
      </c>
      <c r="AU524" s="243" t="s">
        <v>81</v>
      </c>
      <c r="AV524" s="13" t="s">
        <v>79</v>
      </c>
      <c r="AW524" s="13" t="s">
        <v>33</v>
      </c>
      <c r="AX524" s="13" t="s">
        <v>72</v>
      </c>
      <c r="AY524" s="243" t="s">
        <v>196</v>
      </c>
    </row>
    <row r="525" s="14" customFormat="1">
      <c r="A525" s="14"/>
      <c r="B525" s="244"/>
      <c r="C525" s="245"/>
      <c r="D525" s="235" t="s">
        <v>208</v>
      </c>
      <c r="E525" s="246" t="s">
        <v>19</v>
      </c>
      <c r="F525" s="247" t="s">
        <v>614</v>
      </c>
      <c r="G525" s="245"/>
      <c r="H525" s="248">
        <v>65.010000000000005</v>
      </c>
      <c r="I525" s="249"/>
      <c r="J525" s="245"/>
      <c r="K525" s="245"/>
      <c r="L525" s="250"/>
      <c r="M525" s="251"/>
      <c r="N525" s="252"/>
      <c r="O525" s="252"/>
      <c r="P525" s="252"/>
      <c r="Q525" s="252"/>
      <c r="R525" s="252"/>
      <c r="S525" s="252"/>
      <c r="T525" s="253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4" t="s">
        <v>208</v>
      </c>
      <c r="AU525" s="254" t="s">
        <v>81</v>
      </c>
      <c r="AV525" s="14" t="s">
        <v>81</v>
      </c>
      <c r="AW525" s="14" t="s">
        <v>33</v>
      </c>
      <c r="AX525" s="14" t="s">
        <v>72</v>
      </c>
      <c r="AY525" s="254" t="s">
        <v>196</v>
      </c>
    </row>
    <row r="526" s="15" customFormat="1">
      <c r="A526" s="15"/>
      <c r="B526" s="255"/>
      <c r="C526" s="256"/>
      <c r="D526" s="235" t="s">
        <v>208</v>
      </c>
      <c r="E526" s="257" t="s">
        <v>19</v>
      </c>
      <c r="F526" s="258" t="s">
        <v>219</v>
      </c>
      <c r="G526" s="256"/>
      <c r="H526" s="259">
        <v>175.75</v>
      </c>
      <c r="I526" s="260"/>
      <c r="J526" s="256"/>
      <c r="K526" s="256"/>
      <c r="L526" s="261"/>
      <c r="M526" s="262"/>
      <c r="N526" s="263"/>
      <c r="O526" s="263"/>
      <c r="P526" s="263"/>
      <c r="Q526" s="263"/>
      <c r="R526" s="263"/>
      <c r="S526" s="263"/>
      <c r="T526" s="264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T526" s="265" t="s">
        <v>208</v>
      </c>
      <c r="AU526" s="265" t="s">
        <v>81</v>
      </c>
      <c r="AV526" s="15" t="s">
        <v>204</v>
      </c>
      <c r="AW526" s="15" t="s">
        <v>33</v>
      </c>
      <c r="AX526" s="15" t="s">
        <v>79</v>
      </c>
      <c r="AY526" s="265" t="s">
        <v>196</v>
      </c>
    </row>
    <row r="527" s="2" customFormat="1" ht="44.25" customHeight="1">
      <c r="A527" s="41"/>
      <c r="B527" s="42"/>
      <c r="C527" s="215" t="s">
        <v>622</v>
      </c>
      <c r="D527" s="215" t="s">
        <v>199</v>
      </c>
      <c r="E527" s="216" t="s">
        <v>623</v>
      </c>
      <c r="F527" s="217" t="s">
        <v>624</v>
      </c>
      <c r="G527" s="218" t="s">
        <v>202</v>
      </c>
      <c r="H527" s="219">
        <v>175.75</v>
      </c>
      <c r="I527" s="220"/>
      <c r="J527" s="221">
        <f>ROUND(I527*H527,2)</f>
        <v>0</v>
      </c>
      <c r="K527" s="217" t="s">
        <v>203</v>
      </c>
      <c r="L527" s="47"/>
      <c r="M527" s="222" t="s">
        <v>19</v>
      </c>
      <c r="N527" s="223" t="s">
        <v>43</v>
      </c>
      <c r="O527" s="87"/>
      <c r="P527" s="224">
        <f>O527*H527</f>
        <v>0</v>
      </c>
      <c r="Q527" s="224">
        <v>0.090620000000000006</v>
      </c>
      <c r="R527" s="224">
        <f>Q527*H527</f>
        <v>15.926465</v>
      </c>
      <c r="S527" s="224">
        <v>0</v>
      </c>
      <c r="T527" s="225">
        <f>S527*H527</f>
        <v>0</v>
      </c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R527" s="226" t="s">
        <v>204</v>
      </c>
      <c r="AT527" s="226" t="s">
        <v>199</v>
      </c>
      <c r="AU527" s="226" t="s">
        <v>81</v>
      </c>
      <c r="AY527" s="20" t="s">
        <v>196</v>
      </c>
      <c r="BE527" s="227">
        <f>IF(N527="základní",J527,0)</f>
        <v>0</v>
      </c>
      <c r="BF527" s="227">
        <f>IF(N527="snížená",J527,0)</f>
        <v>0</v>
      </c>
      <c r="BG527" s="227">
        <f>IF(N527="zákl. přenesená",J527,0)</f>
        <v>0</v>
      </c>
      <c r="BH527" s="227">
        <f>IF(N527="sníž. přenesená",J527,0)</f>
        <v>0</v>
      </c>
      <c r="BI527" s="227">
        <f>IF(N527="nulová",J527,0)</f>
        <v>0</v>
      </c>
      <c r="BJ527" s="20" t="s">
        <v>79</v>
      </c>
      <c r="BK527" s="227">
        <f>ROUND(I527*H527,2)</f>
        <v>0</v>
      </c>
      <c r="BL527" s="20" t="s">
        <v>204</v>
      </c>
      <c r="BM527" s="226" t="s">
        <v>625</v>
      </c>
    </row>
    <row r="528" s="2" customFormat="1">
      <c r="A528" s="41"/>
      <c r="B528" s="42"/>
      <c r="C528" s="43"/>
      <c r="D528" s="228" t="s">
        <v>206</v>
      </c>
      <c r="E528" s="43"/>
      <c r="F528" s="229" t="s">
        <v>626</v>
      </c>
      <c r="G528" s="43"/>
      <c r="H528" s="43"/>
      <c r="I528" s="230"/>
      <c r="J528" s="43"/>
      <c r="K528" s="43"/>
      <c r="L528" s="47"/>
      <c r="M528" s="231"/>
      <c r="N528" s="232"/>
      <c r="O528" s="87"/>
      <c r="P528" s="87"/>
      <c r="Q528" s="87"/>
      <c r="R528" s="87"/>
      <c r="S528" s="87"/>
      <c r="T528" s="88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T528" s="20" t="s">
        <v>206</v>
      </c>
      <c r="AU528" s="20" t="s">
        <v>81</v>
      </c>
    </row>
    <row r="529" s="13" customFormat="1">
      <c r="A529" s="13"/>
      <c r="B529" s="233"/>
      <c r="C529" s="234"/>
      <c r="D529" s="235" t="s">
        <v>208</v>
      </c>
      <c r="E529" s="236" t="s">
        <v>19</v>
      </c>
      <c r="F529" s="237" t="s">
        <v>611</v>
      </c>
      <c r="G529" s="234"/>
      <c r="H529" s="236" t="s">
        <v>19</v>
      </c>
      <c r="I529" s="238"/>
      <c r="J529" s="234"/>
      <c r="K529" s="234"/>
      <c r="L529" s="239"/>
      <c r="M529" s="240"/>
      <c r="N529" s="241"/>
      <c r="O529" s="241"/>
      <c r="P529" s="241"/>
      <c r="Q529" s="241"/>
      <c r="R529" s="241"/>
      <c r="S529" s="241"/>
      <c r="T529" s="242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43" t="s">
        <v>208</v>
      </c>
      <c r="AU529" s="243" t="s">
        <v>81</v>
      </c>
      <c r="AV529" s="13" t="s">
        <v>79</v>
      </c>
      <c r="AW529" s="13" t="s">
        <v>33</v>
      </c>
      <c r="AX529" s="13" t="s">
        <v>72</v>
      </c>
      <c r="AY529" s="243" t="s">
        <v>196</v>
      </c>
    </row>
    <row r="530" s="13" customFormat="1">
      <c r="A530" s="13"/>
      <c r="B530" s="233"/>
      <c r="C530" s="234"/>
      <c r="D530" s="235" t="s">
        <v>208</v>
      </c>
      <c r="E530" s="236" t="s">
        <v>19</v>
      </c>
      <c r="F530" s="237" t="s">
        <v>487</v>
      </c>
      <c r="G530" s="234"/>
      <c r="H530" s="236" t="s">
        <v>19</v>
      </c>
      <c r="I530" s="238"/>
      <c r="J530" s="234"/>
      <c r="K530" s="234"/>
      <c r="L530" s="239"/>
      <c r="M530" s="240"/>
      <c r="N530" s="241"/>
      <c r="O530" s="241"/>
      <c r="P530" s="241"/>
      <c r="Q530" s="241"/>
      <c r="R530" s="241"/>
      <c r="S530" s="241"/>
      <c r="T530" s="24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43" t="s">
        <v>208</v>
      </c>
      <c r="AU530" s="243" t="s">
        <v>81</v>
      </c>
      <c r="AV530" s="13" t="s">
        <v>79</v>
      </c>
      <c r="AW530" s="13" t="s">
        <v>33</v>
      </c>
      <c r="AX530" s="13" t="s">
        <v>72</v>
      </c>
      <c r="AY530" s="243" t="s">
        <v>196</v>
      </c>
    </row>
    <row r="531" s="14" customFormat="1">
      <c r="A531" s="14"/>
      <c r="B531" s="244"/>
      <c r="C531" s="245"/>
      <c r="D531" s="235" t="s">
        <v>208</v>
      </c>
      <c r="E531" s="246" t="s">
        <v>19</v>
      </c>
      <c r="F531" s="247" t="s">
        <v>613</v>
      </c>
      <c r="G531" s="245"/>
      <c r="H531" s="248">
        <v>110.74</v>
      </c>
      <c r="I531" s="249"/>
      <c r="J531" s="245"/>
      <c r="K531" s="245"/>
      <c r="L531" s="250"/>
      <c r="M531" s="251"/>
      <c r="N531" s="252"/>
      <c r="O531" s="252"/>
      <c r="P531" s="252"/>
      <c r="Q531" s="252"/>
      <c r="R531" s="252"/>
      <c r="S531" s="252"/>
      <c r="T531" s="253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T531" s="254" t="s">
        <v>208</v>
      </c>
      <c r="AU531" s="254" t="s">
        <v>81</v>
      </c>
      <c r="AV531" s="14" t="s">
        <v>81</v>
      </c>
      <c r="AW531" s="14" t="s">
        <v>33</v>
      </c>
      <c r="AX531" s="14" t="s">
        <v>72</v>
      </c>
      <c r="AY531" s="254" t="s">
        <v>196</v>
      </c>
    </row>
    <row r="532" s="13" customFormat="1">
      <c r="A532" s="13"/>
      <c r="B532" s="233"/>
      <c r="C532" s="234"/>
      <c r="D532" s="235" t="s">
        <v>208</v>
      </c>
      <c r="E532" s="236" t="s">
        <v>19</v>
      </c>
      <c r="F532" s="237" t="s">
        <v>611</v>
      </c>
      <c r="G532" s="234"/>
      <c r="H532" s="236" t="s">
        <v>19</v>
      </c>
      <c r="I532" s="238"/>
      <c r="J532" s="234"/>
      <c r="K532" s="234"/>
      <c r="L532" s="239"/>
      <c r="M532" s="240"/>
      <c r="N532" s="241"/>
      <c r="O532" s="241"/>
      <c r="P532" s="241"/>
      <c r="Q532" s="241"/>
      <c r="R532" s="241"/>
      <c r="S532" s="241"/>
      <c r="T532" s="242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43" t="s">
        <v>208</v>
      </c>
      <c r="AU532" s="243" t="s">
        <v>81</v>
      </c>
      <c r="AV532" s="13" t="s">
        <v>79</v>
      </c>
      <c r="AW532" s="13" t="s">
        <v>33</v>
      </c>
      <c r="AX532" s="13" t="s">
        <v>72</v>
      </c>
      <c r="AY532" s="243" t="s">
        <v>196</v>
      </c>
    </row>
    <row r="533" s="13" customFormat="1">
      <c r="A533" s="13"/>
      <c r="B533" s="233"/>
      <c r="C533" s="234"/>
      <c r="D533" s="235" t="s">
        <v>208</v>
      </c>
      <c r="E533" s="236" t="s">
        <v>19</v>
      </c>
      <c r="F533" s="237" t="s">
        <v>489</v>
      </c>
      <c r="G533" s="234"/>
      <c r="H533" s="236" t="s">
        <v>19</v>
      </c>
      <c r="I533" s="238"/>
      <c r="J533" s="234"/>
      <c r="K533" s="234"/>
      <c r="L533" s="239"/>
      <c r="M533" s="240"/>
      <c r="N533" s="241"/>
      <c r="O533" s="241"/>
      <c r="P533" s="241"/>
      <c r="Q533" s="241"/>
      <c r="R533" s="241"/>
      <c r="S533" s="241"/>
      <c r="T533" s="242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43" t="s">
        <v>208</v>
      </c>
      <c r="AU533" s="243" t="s">
        <v>81</v>
      </c>
      <c r="AV533" s="13" t="s">
        <v>79</v>
      </c>
      <c r="AW533" s="13" t="s">
        <v>33</v>
      </c>
      <c r="AX533" s="13" t="s">
        <v>72</v>
      </c>
      <c r="AY533" s="243" t="s">
        <v>196</v>
      </c>
    </row>
    <row r="534" s="14" customFormat="1">
      <c r="A534" s="14"/>
      <c r="B534" s="244"/>
      <c r="C534" s="245"/>
      <c r="D534" s="235" t="s">
        <v>208</v>
      </c>
      <c r="E534" s="246" t="s">
        <v>19</v>
      </c>
      <c r="F534" s="247" t="s">
        <v>614</v>
      </c>
      <c r="G534" s="245"/>
      <c r="H534" s="248">
        <v>65.010000000000005</v>
      </c>
      <c r="I534" s="249"/>
      <c r="J534" s="245"/>
      <c r="K534" s="245"/>
      <c r="L534" s="250"/>
      <c r="M534" s="251"/>
      <c r="N534" s="252"/>
      <c r="O534" s="252"/>
      <c r="P534" s="252"/>
      <c r="Q534" s="252"/>
      <c r="R534" s="252"/>
      <c r="S534" s="252"/>
      <c r="T534" s="253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4" t="s">
        <v>208</v>
      </c>
      <c r="AU534" s="254" t="s">
        <v>81</v>
      </c>
      <c r="AV534" s="14" t="s">
        <v>81</v>
      </c>
      <c r="AW534" s="14" t="s">
        <v>33</v>
      </c>
      <c r="AX534" s="14" t="s">
        <v>72</v>
      </c>
      <c r="AY534" s="254" t="s">
        <v>196</v>
      </c>
    </row>
    <row r="535" s="15" customFormat="1">
      <c r="A535" s="15"/>
      <c r="B535" s="255"/>
      <c r="C535" s="256"/>
      <c r="D535" s="235" t="s">
        <v>208</v>
      </c>
      <c r="E535" s="257" t="s">
        <v>19</v>
      </c>
      <c r="F535" s="258" t="s">
        <v>219</v>
      </c>
      <c r="G535" s="256"/>
      <c r="H535" s="259">
        <v>175.75</v>
      </c>
      <c r="I535" s="260"/>
      <c r="J535" s="256"/>
      <c r="K535" s="256"/>
      <c r="L535" s="261"/>
      <c r="M535" s="262"/>
      <c r="N535" s="263"/>
      <c r="O535" s="263"/>
      <c r="P535" s="263"/>
      <c r="Q535" s="263"/>
      <c r="R535" s="263"/>
      <c r="S535" s="263"/>
      <c r="T535" s="264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T535" s="265" t="s">
        <v>208</v>
      </c>
      <c r="AU535" s="265" t="s">
        <v>81</v>
      </c>
      <c r="AV535" s="15" t="s">
        <v>204</v>
      </c>
      <c r="AW535" s="15" t="s">
        <v>33</v>
      </c>
      <c r="AX535" s="15" t="s">
        <v>79</v>
      </c>
      <c r="AY535" s="265" t="s">
        <v>196</v>
      </c>
    </row>
    <row r="536" s="2" customFormat="1" ht="16.5" customHeight="1">
      <c r="A536" s="41"/>
      <c r="B536" s="42"/>
      <c r="C536" s="280" t="s">
        <v>627</v>
      </c>
      <c r="D536" s="280" t="s">
        <v>407</v>
      </c>
      <c r="E536" s="281" t="s">
        <v>628</v>
      </c>
      <c r="F536" s="282" t="s">
        <v>629</v>
      </c>
      <c r="G536" s="283" t="s">
        <v>202</v>
      </c>
      <c r="H536" s="284">
        <v>181.023</v>
      </c>
      <c r="I536" s="285"/>
      <c r="J536" s="286">
        <f>ROUND(I536*H536,2)</f>
        <v>0</v>
      </c>
      <c r="K536" s="282" t="s">
        <v>203</v>
      </c>
      <c r="L536" s="287"/>
      <c r="M536" s="288" t="s">
        <v>19</v>
      </c>
      <c r="N536" s="289" t="s">
        <v>43</v>
      </c>
      <c r="O536" s="87"/>
      <c r="P536" s="224">
        <f>O536*H536</f>
        <v>0</v>
      </c>
      <c r="Q536" s="224">
        <v>0.152</v>
      </c>
      <c r="R536" s="224">
        <f>Q536*H536</f>
        <v>27.515495999999999</v>
      </c>
      <c r="S536" s="224">
        <v>0</v>
      </c>
      <c r="T536" s="225">
        <f>S536*H536</f>
        <v>0</v>
      </c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R536" s="226" t="s">
        <v>284</v>
      </c>
      <c r="AT536" s="226" t="s">
        <v>407</v>
      </c>
      <c r="AU536" s="226" t="s">
        <v>81</v>
      </c>
      <c r="AY536" s="20" t="s">
        <v>196</v>
      </c>
      <c r="BE536" s="227">
        <f>IF(N536="základní",J536,0)</f>
        <v>0</v>
      </c>
      <c r="BF536" s="227">
        <f>IF(N536="snížená",J536,0)</f>
        <v>0</v>
      </c>
      <c r="BG536" s="227">
        <f>IF(N536="zákl. přenesená",J536,0)</f>
        <v>0</v>
      </c>
      <c r="BH536" s="227">
        <f>IF(N536="sníž. přenesená",J536,0)</f>
        <v>0</v>
      </c>
      <c r="BI536" s="227">
        <f>IF(N536="nulová",J536,0)</f>
        <v>0</v>
      </c>
      <c r="BJ536" s="20" t="s">
        <v>79</v>
      </c>
      <c r="BK536" s="227">
        <f>ROUND(I536*H536,2)</f>
        <v>0</v>
      </c>
      <c r="BL536" s="20" t="s">
        <v>204</v>
      </c>
      <c r="BM536" s="226" t="s">
        <v>630</v>
      </c>
    </row>
    <row r="537" s="13" customFormat="1">
      <c r="A537" s="13"/>
      <c r="B537" s="233"/>
      <c r="C537" s="234"/>
      <c r="D537" s="235" t="s">
        <v>208</v>
      </c>
      <c r="E537" s="236" t="s">
        <v>19</v>
      </c>
      <c r="F537" s="237" t="s">
        <v>611</v>
      </c>
      <c r="G537" s="234"/>
      <c r="H537" s="236" t="s">
        <v>19</v>
      </c>
      <c r="I537" s="238"/>
      <c r="J537" s="234"/>
      <c r="K537" s="234"/>
      <c r="L537" s="239"/>
      <c r="M537" s="240"/>
      <c r="N537" s="241"/>
      <c r="O537" s="241"/>
      <c r="P537" s="241"/>
      <c r="Q537" s="241"/>
      <c r="R537" s="241"/>
      <c r="S537" s="241"/>
      <c r="T537" s="242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43" t="s">
        <v>208</v>
      </c>
      <c r="AU537" s="243" t="s">
        <v>81</v>
      </c>
      <c r="AV537" s="13" t="s">
        <v>79</v>
      </c>
      <c r="AW537" s="13" t="s">
        <v>33</v>
      </c>
      <c r="AX537" s="13" t="s">
        <v>72</v>
      </c>
      <c r="AY537" s="243" t="s">
        <v>196</v>
      </c>
    </row>
    <row r="538" s="13" customFormat="1">
      <c r="A538" s="13"/>
      <c r="B538" s="233"/>
      <c r="C538" s="234"/>
      <c r="D538" s="235" t="s">
        <v>208</v>
      </c>
      <c r="E538" s="236" t="s">
        <v>19</v>
      </c>
      <c r="F538" s="237" t="s">
        <v>487</v>
      </c>
      <c r="G538" s="234"/>
      <c r="H538" s="236" t="s">
        <v>19</v>
      </c>
      <c r="I538" s="238"/>
      <c r="J538" s="234"/>
      <c r="K538" s="234"/>
      <c r="L538" s="239"/>
      <c r="M538" s="240"/>
      <c r="N538" s="241"/>
      <c r="O538" s="241"/>
      <c r="P538" s="241"/>
      <c r="Q538" s="241"/>
      <c r="R538" s="241"/>
      <c r="S538" s="241"/>
      <c r="T538" s="242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43" t="s">
        <v>208</v>
      </c>
      <c r="AU538" s="243" t="s">
        <v>81</v>
      </c>
      <c r="AV538" s="13" t="s">
        <v>79</v>
      </c>
      <c r="AW538" s="13" t="s">
        <v>33</v>
      </c>
      <c r="AX538" s="13" t="s">
        <v>72</v>
      </c>
      <c r="AY538" s="243" t="s">
        <v>196</v>
      </c>
    </row>
    <row r="539" s="14" customFormat="1">
      <c r="A539" s="14"/>
      <c r="B539" s="244"/>
      <c r="C539" s="245"/>
      <c r="D539" s="235" t="s">
        <v>208</v>
      </c>
      <c r="E539" s="246" t="s">
        <v>19</v>
      </c>
      <c r="F539" s="247" t="s">
        <v>613</v>
      </c>
      <c r="G539" s="245"/>
      <c r="H539" s="248">
        <v>110.74</v>
      </c>
      <c r="I539" s="249"/>
      <c r="J539" s="245"/>
      <c r="K539" s="245"/>
      <c r="L539" s="250"/>
      <c r="M539" s="251"/>
      <c r="N539" s="252"/>
      <c r="O539" s="252"/>
      <c r="P539" s="252"/>
      <c r="Q539" s="252"/>
      <c r="R539" s="252"/>
      <c r="S539" s="252"/>
      <c r="T539" s="253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4" t="s">
        <v>208</v>
      </c>
      <c r="AU539" s="254" t="s">
        <v>81</v>
      </c>
      <c r="AV539" s="14" t="s">
        <v>81</v>
      </c>
      <c r="AW539" s="14" t="s">
        <v>33</v>
      </c>
      <c r="AX539" s="14" t="s">
        <v>72</v>
      </c>
      <c r="AY539" s="254" t="s">
        <v>196</v>
      </c>
    </row>
    <row r="540" s="13" customFormat="1">
      <c r="A540" s="13"/>
      <c r="B540" s="233"/>
      <c r="C540" s="234"/>
      <c r="D540" s="235" t="s">
        <v>208</v>
      </c>
      <c r="E540" s="236" t="s">
        <v>19</v>
      </c>
      <c r="F540" s="237" t="s">
        <v>611</v>
      </c>
      <c r="G540" s="234"/>
      <c r="H540" s="236" t="s">
        <v>19</v>
      </c>
      <c r="I540" s="238"/>
      <c r="J540" s="234"/>
      <c r="K540" s="234"/>
      <c r="L540" s="239"/>
      <c r="M540" s="240"/>
      <c r="N540" s="241"/>
      <c r="O540" s="241"/>
      <c r="P540" s="241"/>
      <c r="Q540" s="241"/>
      <c r="R540" s="241"/>
      <c r="S540" s="241"/>
      <c r="T540" s="24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43" t="s">
        <v>208</v>
      </c>
      <c r="AU540" s="243" t="s">
        <v>81</v>
      </c>
      <c r="AV540" s="13" t="s">
        <v>79</v>
      </c>
      <c r="AW540" s="13" t="s">
        <v>33</v>
      </c>
      <c r="AX540" s="13" t="s">
        <v>72</v>
      </c>
      <c r="AY540" s="243" t="s">
        <v>196</v>
      </c>
    </row>
    <row r="541" s="13" customFormat="1">
      <c r="A541" s="13"/>
      <c r="B541" s="233"/>
      <c r="C541" s="234"/>
      <c r="D541" s="235" t="s">
        <v>208</v>
      </c>
      <c r="E541" s="236" t="s">
        <v>19</v>
      </c>
      <c r="F541" s="237" t="s">
        <v>489</v>
      </c>
      <c r="G541" s="234"/>
      <c r="H541" s="236" t="s">
        <v>19</v>
      </c>
      <c r="I541" s="238"/>
      <c r="J541" s="234"/>
      <c r="K541" s="234"/>
      <c r="L541" s="239"/>
      <c r="M541" s="240"/>
      <c r="N541" s="241"/>
      <c r="O541" s="241"/>
      <c r="P541" s="241"/>
      <c r="Q541" s="241"/>
      <c r="R541" s="241"/>
      <c r="S541" s="241"/>
      <c r="T541" s="242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43" t="s">
        <v>208</v>
      </c>
      <c r="AU541" s="243" t="s">
        <v>81</v>
      </c>
      <c r="AV541" s="13" t="s">
        <v>79</v>
      </c>
      <c r="AW541" s="13" t="s">
        <v>33</v>
      </c>
      <c r="AX541" s="13" t="s">
        <v>72</v>
      </c>
      <c r="AY541" s="243" t="s">
        <v>196</v>
      </c>
    </row>
    <row r="542" s="14" customFormat="1">
      <c r="A542" s="14"/>
      <c r="B542" s="244"/>
      <c r="C542" s="245"/>
      <c r="D542" s="235" t="s">
        <v>208</v>
      </c>
      <c r="E542" s="246" t="s">
        <v>19</v>
      </c>
      <c r="F542" s="247" t="s">
        <v>614</v>
      </c>
      <c r="G542" s="245"/>
      <c r="H542" s="248">
        <v>65.010000000000005</v>
      </c>
      <c r="I542" s="249"/>
      <c r="J542" s="245"/>
      <c r="K542" s="245"/>
      <c r="L542" s="250"/>
      <c r="M542" s="251"/>
      <c r="N542" s="252"/>
      <c r="O542" s="252"/>
      <c r="P542" s="252"/>
      <c r="Q542" s="252"/>
      <c r="R542" s="252"/>
      <c r="S542" s="252"/>
      <c r="T542" s="253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4" t="s">
        <v>208</v>
      </c>
      <c r="AU542" s="254" t="s">
        <v>81</v>
      </c>
      <c r="AV542" s="14" t="s">
        <v>81</v>
      </c>
      <c r="AW542" s="14" t="s">
        <v>33</v>
      </c>
      <c r="AX542" s="14" t="s">
        <v>72</v>
      </c>
      <c r="AY542" s="254" t="s">
        <v>196</v>
      </c>
    </row>
    <row r="543" s="15" customFormat="1">
      <c r="A543" s="15"/>
      <c r="B543" s="255"/>
      <c r="C543" s="256"/>
      <c r="D543" s="235" t="s">
        <v>208</v>
      </c>
      <c r="E543" s="257" t="s">
        <v>19</v>
      </c>
      <c r="F543" s="258" t="s">
        <v>219</v>
      </c>
      <c r="G543" s="256"/>
      <c r="H543" s="259">
        <v>175.75</v>
      </c>
      <c r="I543" s="260"/>
      <c r="J543" s="256"/>
      <c r="K543" s="256"/>
      <c r="L543" s="261"/>
      <c r="M543" s="262"/>
      <c r="N543" s="263"/>
      <c r="O543" s="263"/>
      <c r="P543" s="263"/>
      <c r="Q543" s="263"/>
      <c r="R543" s="263"/>
      <c r="S543" s="263"/>
      <c r="T543" s="264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T543" s="265" t="s">
        <v>208</v>
      </c>
      <c r="AU543" s="265" t="s">
        <v>81</v>
      </c>
      <c r="AV543" s="15" t="s">
        <v>204</v>
      </c>
      <c r="AW543" s="15" t="s">
        <v>33</v>
      </c>
      <c r="AX543" s="15" t="s">
        <v>79</v>
      </c>
      <c r="AY543" s="265" t="s">
        <v>196</v>
      </c>
    </row>
    <row r="544" s="14" customFormat="1">
      <c r="A544" s="14"/>
      <c r="B544" s="244"/>
      <c r="C544" s="245"/>
      <c r="D544" s="235" t="s">
        <v>208</v>
      </c>
      <c r="E544" s="245"/>
      <c r="F544" s="247" t="s">
        <v>631</v>
      </c>
      <c r="G544" s="245"/>
      <c r="H544" s="248">
        <v>181.023</v>
      </c>
      <c r="I544" s="249"/>
      <c r="J544" s="245"/>
      <c r="K544" s="245"/>
      <c r="L544" s="250"/>
      <c r="M544" s="251"/>
      <c r="N544" s="252"/>
      <c r="O544" s="252"/>
      <c r="P544" s="252"/>
      <c r="Q544" s="252"/>
      <c r="R544" s="252"/>
      <c r="S544" s="252"/>
      <c r="T544" s="253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4" t="s">
        <v>208</v>
      </c>
      <c r="AU544" s="254" t="s">
        <v>81</v>
      </c>
      <c r="AV544" s="14" t="s">
        <v>81</v>
      </c>
      <c r="AW544" s="14" t="s">
        <v>4</v>
      </c>
      <c r="AX544" s="14" t="s">
        <v>79</v>
      </c>
      <c r="AY544" s="254" t="s">
        <v>196</v>
      </c>
    </row>
    <row r="545" s="2" customFormat="1" ht="24.15" customHeight="1">
      <c r="A545" s="41"/>
      <c r="B545" s="42"/>
      <c r="C545" s="215" t="s">
        <v>632</v>
      </c>
      <c r="D545" s="215" t="s">
        <v>199</v>
      </c>
      <c r="E545" s="216" t="s">
        <v>633</v>
      </c>
      <c r="F545" s="217" t="s">
        <v>634</v>
      </c>
      <c r="G545" s="218" t="s">
        <v>202</v>
      </c>
      <c r="H545" s="219">
        <v>175.75</v>
      </c>
      <c r="I545" s="220"/>
      <c r="J545" s="221">
        <f>ROUND(I545*H545,2)</f>
        <v>0</v>
      </c>
      <c r="K545" s="217" t="s">
        <v>203</v>
      </c>
      <c r="L545" s="47"/>
      <c r="M545" s="222" t="s">
        <v>19</v>
      </c>
      <c r="N545" s="223" t="s">
        <v>43</v>
      </c>
      <c r="O545" s="87"/>
      <c r="P545" s="224">
        <f>O545*H545</f>
        <v>0</v>
      </c>
      <c r="Q545" s="224">
        <v>0.051769999999999997</v>
      </c>
      <c r="R545" s="224">
        <f>Q545*H545</f>
        <v>9.0985774999999993</v>
      </c>
      <c r="S545" s="224">
        <v>0</v>
      </c>
      <c r="T545" s="225">
        <f>S545*H545</f>
        <v>0</v>
      </c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R545" s="226" t="s">
        <v>204</v>
      </c>
      <c r="AT545" s="226" t="s">
        <v>199</v>
      </c>
      <c r="AU545" s="226" t="s">
        <v>81</v>
      </c>
      <c r="AY545" s="20" t="s">
        <v>196</v>
      </c>
      <c r="BE545" s="227">
        <f>IF(N545="základní",J545,0)</f>
        <v>0</v>
      </c>
      <c r="BF545" s="227">
        <f>IF(N545="snížená",J545,0)</f>
        <v>0</v>
      </c>
      <c r="BG545" s="227">
        <f>IF(N545="zákl. přenesená",J545,0)</f>
        <v>0</v>
      </c>
      <c r="BH545" s="227">
        <f>IF(N545="sníž. přenesená",J545,0)</f>
        <v>0</v>
      </c>
      <c r="BI545" s="227">
        <f>IF(N545="nulová",J545,0)</f>
        <v>0</v>
      </c>
      <c r="BJ545" s="20" t="s">
        <v>79</v>
      </c>
      <c r="BK545" s="227">
        <f>ROUND(I545*H545,2)</f>
        <v>0</v>
      </c>
      <c r="BL545" s="20" t="s">
        <v>204</v>
      </c>
      <c r="BM545" s="226" t="s">
        <v>635</v>
      </c>
    </row>
    <row r="546" s="2" customFormat="1">
      <c r="A546" s="41"/>
      <c r="B546" s="42"/>
      <c r="C546" s="43"/>
      <c r="D546" s="228" t="s">
        <v>206</v>
      </c>
      <c r="E546" s="43"/>
      <c r="F546" s="229" t="s">
        <v>636</v>
      </c>
      <c r="G546" s="43"/>
      <c r="H546" s="43"/>
      <c r="I546" s="230"/>
      <c r="J546" s="43"/>
      <c r="K546" s="43"/>
      <c r="L546" s="47"/>
      <c r="M546" s="231"/>
      <c r="N546" s="232"/>
      <c r="O546" s="87"/>
      <c r="P546" s="87"/>
      <c r="Q546" s="87"/>
      <c r="R546" s="87"/>
      <c r="S546" s="87"/>
      <c r="T546" s="88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T546" s="20" t="s">
        <v>206</v>
      </c>
      <c r="AU546" s="20" t="s">
        <v>81</v>
      </c>
    </row>
    <row r="547" s="13" customFormat="1">
      <c r="A547" s="13"/>
      <c r="B547" s="233"/>
      <c r="C547" s="234"/>
      <c r="D547" s="235" t="s">
        <v>208</v>
      </c>
      <c r="E547" s="236" t="s">
        <v>19</v>
      </c>
      <c r="F547" s="237" t="s">
        <v>611</v>
      </c>
      <c r="G547" s="234"/>
      <c r="H547" s="236" t="s">
        <v>19</v>
      </c>
      <c r="I547" s="238"/>
      <c r="J547" s="234"/>
      <c r="K547" s="234"/>
      <c r="L547" s="239"/>
      <c r="M547" s="240"/>
      <c r="N547" s="241"/>
      <c r="O547" s="241"/>
      <c r="P547" s="241"/>
      <c r="Q547" s="241"/>
      <c r="R547" s="241"/>
      <c r="S547" s="241"/>
      <c r="T547" s="242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43" t="s">
        <v>208</v>
      </c>
      <c r="AU547" s="243" t="s">
        <v>81</v>
      </c>
      <c r="AV547" s="13" t="s">
        <v>79</v>
      </c>
      <c r="AW547" s="13" t="s">
        <v>33</v>
      </c>
      <c r="AX547" s="13" t="s">
        <v>72</v>
      </c>
      <c r="AY547" s="243" t="s">
        <v>196</v>
      </c>
    </row>
    <row r="548" s="13" customFormat="1">
      <c r="A548" s="13"/>
      <c r="B548" s="233"/>
      <c r="C548" s="234"/>
      <c r="D548" s="235" t="s">
        <v>208</v>
      </c>
      <c r="E548" s="236" t="s">
        <v>19</v>
      </c>
      <c r="F548" s="237" t="s">
        <v>487</v>
      </c>
      <c r="G548" s="234"/>
      <c r="H548" s="236" t="s">
        <v>19</v>
      </c>
      <c r="I548" s="238"/>
      <c r="J548" s="234"/>
      <c r="K548" s="234"/>
      <c r="L548" s="239"/>
      <c r="M548" s="240"/>
      <c r="N548" s="241"/>
      <c r="O548" s="241"/>
      <c r="P548" s="241"/>
      <c r="Q548" s="241"/>
      <c r="R548" s="241"/>
      <c r="S548" s="241"/>
      <c r="T548" s="242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43" t="s">
        <v>208</v>
      </c>
      <c r="AU548" s="243" t="s">
        <v>81</v>
      </c>
      <c r="AV548" s="13" t="s">
        <v>79</v>
      </c>
      <c r="AW548" s="13" t="s">
        <v>33</v>
      </c>
      <c r="AX548" s="13" t="s">
        <v>72</v>
      </c>
      <c r="AY548" s="243" t="s">
        <v>196</v>
      </c>
    </row>
    <row r="549" s="14" customFormat="1">
      <c r="A549" s="14"/>
      <c r="B549" s="244"/>
      <c r="C549" s="245"/>
      <c r="D549" s="235" t="s">
        <v>208</v>
      </c>
      <c r="E549" s="246" t="s">
        <v>19</v>
      </c>
      <c r="F549" s="247" t="s">
        <v>613</v>
      </c>
      <c r="G549" s="245"/>
      <c r="H549" s="248">
        <v>110.74</v>
      </c>
      <c r="I549" s="249"/>
      <c r="J549" s="245"/>
      <c r="K549" s="245"/>
      <c r="L549" s="250"/>
      <c r="M549" s="251"/>
      <c r="N549" s="252"/>
      <c r="O549" s="252"/>
      <c r="P549" s="252"/>
      <c r="Q549" s="252"/>
      <c r="R549" s="252"/>
      <c r="S549" s="252"/>
      <c r="T549" s="253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T549" s="254" t="s">
        <v>208</v>
      </c>
      <c r="AU549" s="254" t="s">
        <v>81</v>
      </c>
      <c r="AV549" s="14" t="s">
        <v>81</v>
      </c>
      <c r="AW549" s="14" t="s">
        <v>33</v>
      </c>
      <c r="AX549" s="14" t="s">
        <v>72</v>
      </c>
      <c r="AY549" s="254" t="s">
        <v>196</v>
      </c>
    </row>
    <row r="550" s="13" customFormat="1">
      <c r="A550" s="13"/>
      <c r="B550" s="233"/>
      <c r="C550" s="234"/>
      <c r="D550" s="235" t="s">
        <v>208</v>
      </c>
      <c r="E550" s="236" t="s">
        <v>19</v>
      </c>
      <c r="F550" s="237" t="s">
        <v>611</v>
      </c>
      <c r="G550" s="234"/>
      <c r="H550" s="236" t="s">
        <v>19</v>
      </c>
      <c r="I550" s="238"/>
      <c r="J550" s="234"/>
      <c r="K550" s="234"/>
      <c r="L550" s="239"/>
      <c r="M550" s="240"/>
      <c r="N550" s="241"/>
      <c r="O550" s="241"/>
      <c r="P550" s="241"/>
      <c r="Q550" s="241"/>
      <c r="R550" s="241"/>
      <c r="S550" s="241"/>
      <c r="T550" s="242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43" t="s">
        <v>208</v>
      </c>
      <c r="AU550" s="243" t="s">
        <v>81</v>
      </c>
      <c r="AV550" s="13" t="s">
        <v>79</v>
      </c>
      <c r="AW550" s="13" t="s">
        <v>33</v>
      </c>
      <c r="AX550" s="13" t="s">
        <v>72</v>
      </c>
      <c r="AY550" s="243" t="s">
        <v>196</v>
      </c>
    </row>
    <row r="551" s="13" customFormat="1">
      <c r="A551" s="13"/>
      <c r="B551" s="233"/>
      <c r="C551" s="234"/>
      <c r="D551" s="235" t="s">
        <v>208</v>
      </c>
      <c r="E551" s="236" t="s">
        <v>19</v>
      </c>
      <c r="F551" s="237" t="s">
        <v>489</v>
      </c>
      <c r="G551" s="234"/>
      <c r="H551" s="236" t="s">
        <v>19</v>
      </c>
      <c r="I551" s="238"/>
      <c r="J551" s="234"/>
      <c r="K551" s="234"/>
      <c r="L551" s="239"/>
      <c r="M551" s="240"/>
      <c r="N551" s="241"/>
      <c r="O551" s="241"/>
      <c r="P551" s="241"/>
      <c r="Q551" s="241"/>
      <c r="R551" s="241"/>
      <c r="S551" s="241"/>
      <c r="T551" s="24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43" t="s">
        <v>208</v>
      </c>
      <c r="AU551" s="243" t="s">
        <v>81</v>
      </c>
      <c r="AV551" s="13" t="s">
        <v>79</v>
      </c>
      <c r="AW551" s="13" t="s">
        <v>33</v>
      </c>
      <c r="AX551" s="13" t="s">
        <v>72</v>
      </c>
      <c r="AY551" s="243" t="s">
        <v>196</v>
      </c>
    </row>
    <row r="552" s="14" customFormat="1">
      <c r="A552" s="14"/>
      <c r="B552" s="244"/>
      <c r="C552" s="245"/>
      <c r="D552" s="235" t="s">
        <v>208</v>
      </c>
      <c r="E552" s="246" t="s">
        <v>19</v>
      </c>
      <c r="F552" s="247" t="s">
        <v>614</v>
      </c>
      <c r="G552" s="245"/>
      <c r="H552" s="248">
        <v>65.010000000000005</v>
      </c>
      <c r="I552" s="249"/>
      <c r="J552" s="245"/>
      <c r="K552" s="245"/>
      <c r="L552" s="250"/>
      <c r="M552" s="251"/>
      <c r="N552" s="252"/>
      <c r="O552" s="252"/>
      <c r="P552" s="252"/>
      <c r="Q552" s="252"/>
      <c r="R552" s="252"/>
      <c r="S552" s="252"/>
      <c r="T552" s="253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T552" s="254" t="s">
        <v>208</v>
      </c>
      <c r="AU552" s="254" t="s">
        <v>81</v>
      </c>
      <c r="AV552" s="14" t="s">
        <v>81</v>
      </c>
      <c r="AW552" s="14" t="s">
        <v>33</v>
      </c>
      <c r="AX552" s="14" t="s">
        <v>72</v>
      </c>
      <c r="AY552" s="254" t="s">
        <v>196</v>
      </c>
    </row>
    <row r="553" s="15" customFormat="1">
      <c r="A553" s="15"/>
      <c r="B553" s="255"/>
      <c r="C553" s="256"/>
      <c r="D553" s="235" t="s">
        <v>208</v>
      </c>
      <c r="E553" s="257" t="s">
        <v>19</v>
      </c>
      <c r="F553" s="258" t="s">
        <v>219</v>
      </c>
      <c r="G553" s="256"/>
      <c r="H553" s="259">
        <v>175.75</v>
      </c>
      <c r="I553" s="260"/>
      <c r="J553" s="256"/>
      <c r="K553" s="256"/>
      <c r="L553" s="261"/>
      <c r="M553" s="262"/>
      <c r="N553" s="263"/>
      <c r="O553" s="263"/>
      <c r="P553" s="263"/>
      <c r="Q553" s="263"/>
      <c r="R553" s="263"/>
      <c r="S553" s="263"/>
      <c r="T553" s="264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T553" s="265" t="s">
        <v>208</v>
      </c>
      <c r="AU553" s="265" t="s">
        <v>81</v>
      </c>
      <c r="AV553" s="15" t="s">
        <v>204</v>
      </c>
      <c r="AW553" s="15" t="s">
        <v>33</v>
      </c>
      <c r="AX553" s="15" t="s">
        <v>79</v>
      </c>
      <c r="AY553" s="265" t="s">
        <v>196</v>
      </c>
    </row>
    <row r="554" s="2" customFormat="1" ht="24.15" customHeight="1">
      <c r="A554" s="41"/>
      <c r="B554" s="42"/>
      <c r="C554" s="215" t="s">
        <v>637</v>
      </c>
      <c r="D554" s="215" t="s">
        <v>199</v>
      </c>
      <c r="E554" s="216" t="s">
        <v>412</v>
      </c>
      <c r="F554" s="217" t="s">
        <v>413</v>
      </c>
      <c r="G554" s="218" t="s">
        <v>317</v>
      </c>
      <c r="H554" s="219">
        <v>254.65299999999999</v>
      </c>
      <c r="I554" s="220"/>
      <c r="J554" s="221">
        <f>ROUND(I554*H554,2)</f>
        <v>0</v>
      </c>
      <c r="K554" s="217" t="s">
        <v>203</v>
      </c>
      <c r="L554" s="47"/>
      <c r="M554" s="222" t="s">
        <v>19</v>
      </c>
      <c r="N554" s="223" t="s">
        <v>43</v>
      </c>
      <c r="O554" s="87"/>
      <c r="P554" s="224">
        <f>O554*H554</f>
        <v>0</v>
      </c>
      <c r="Q554" s="224">
        <v>0</v>
      </c>
      <c r="R554" s="224">
        <f>Q554*H554</f>
        <v>0</v>
      </c>
      <c r="S554" s="224">
        <v>0</v>
      </c>
      <c r="T554" s="225">
        <f>S554*H554</f>
        <v>0</v>
      </c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R554" s="226" t="s">
        <v>204</v>
      </c>
      <c r="AT554" s="226" t="s">
        <v>199</v>
      </c>
      <c r="AU554" s="226" t="s">
        <v>81</v>
      </c>
      <c r="AY554" s="20" t="s">
        <v>196</v>
      </c>
      <c r="BE554" s="227">
        <f>IF(N554="základní",J554,0)</f>
        <v>0</v>
      </c>
      <c r="BF554" s="227">
        <f>IF(N554="snížená",J554,0)</f>
        <v>0</v>
      </c>
      <c r="BG554" s="227">
        <f>IF(N554="zákl. přenesená",J554,0)</f>
        <v>0</v>
      </c>
      <c r="BH554" s="227">
        <f>IF(N554="sníž. přenesená",J554,0)</f>
        <v>0</v>
      </c>
      <c r="BI554" s="227">
        <f>IF(N554="nulová",J554,0)</f>
        <v>0</v>
      </c>
      <c r="BJ554" s="20" t="s">
        <v>79</v>
      </c>
      <c r="BK554" s="227">
        <f>ROUND(I554*H554,2)</f>
        <v>0</v>
      </c>
      <c r="BL554" s="20" t="s">
        <v>204</v>
      </c>
      <c r="BM554" s="226" t="s">
        <v>638</v>
      </c>
    </row>
    <row r="555" s="2" customFormat="1">
      <c r="A555" s="41"/>
      <c r="B555" s="42"/>
      <c r="C555" s="43"/>
      <c r="D555" s="228" t="s">
        <v>206</v>
      </c>
      <c r="E555" s="43"/>
      <c r="F555" s="229" t="s">
        <v>415</v>
      </c>
      <c r="G555" s="43"/>
      <c r="H555" s="43"/>
      <c r="I555" s="230"/>
      <c r="J555" s="43"/>
      <c r="K555" s="43"/>
      <c r="L555" s="47"/>
      <c r="M555" s="231"/>
      <c r="N555" s="232"/>
      <c r="O555" s="87"/>
      <c r="P555" s="87"/>
      <c r="Q555" s="87"/>
      <c r="R555" s="87"/>
      <c r="S555" s="87"/>
      <c r="T555" s="88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T555" s="20" t="s">
        <v>206</v>
      </c>
      <c r="AU555" s="20" t="s">
        <v>81</v>
      </c>
    </row>
    <row r="556" s="14" customFormat="1">
      <c r="A556" s="14"/>
      <c r="B556" s="244"/>
      <c r="C556" s="245"/>
      <c r="D556" s="235" t="s">
        <v>208</v>
      </c>
      <c r="E556" s="246" t="s">
        <v>19</v>
      </c>
      <c r="F556" s="247" t="s">
        <v>639</v>
      </c>
      <c r="G556" s="245"/>
      <c r="H556" s="248">
        <v>254.65299999999999</v>
      </c>
      <c r="I556" s="249"/>
      <c r="J556" s="245"/>
      <c r="K556" s="245"/>
      <c r="L556" s="250"/>
      <c r="M556" s="251"/>
      <c r="N556" s="252"/>
      <c r="O556" s="252"/>
      <c r="P556" s="252"/>
      <c r="Q556" s="252"/>
      <c r="R556" s="252"/>
      <c r="S556" s="252"/>
      <c r="T556" s="253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T556" s="254" t="s">
        <v>208</v>
      </c>
      <c r="AU556" s="254" t="s">
        <v>81</v>
      </c>
      <c r="AV556" s="14" t="s">
        <v>81</v>
      </c>
      <c r="AW556" s="14" t="s">
        <v>33</v>
      </c>
      <c r="AX556" s="14" t="s">
        <v>72</v>
      </c>
      <c r="AY556" s="254" t="s">
        <v>196</v>
      </c>
    </row>
    <row r="557" s="15" customFormat="1">
      <c r="A557" s="15"/>
      <c r="B557" s="255"/>
      <c r="C557" s="256"/>
      <c r="D557" s="235" t="s">
        <v>208</v>
      </c>
      <c r="E557" s="257" t="s">
        <v>19</v>
      </c>
      <c r="F557" s="258" t="s">
        <v>219</v>
      </c>
      <c r="G557" s="256"/>
      <c r="H557" s="259">
        <v>254.65299999999999</v>
      </c>
      <c r="I557" s="260"/>
      <c r="J557" s="256"/>
      <c r="K557" s="256"/>
      <c r="L557" s="261"/>
      <c r="M557" s="262"/>
      <c r="N557" s="263"/>
      <c r="O557" s="263"/>
      <c r="P557" s="263"/>
      <c r="Q557" s="263"/>
      <c r="R557" s="263"/>
      <c r="S557" s="263"/>
      <c r="T557" s="264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T557" s="265" t="s">
        <v>208</v>
      </c>
      <c r="AU557" s="265" t="s">
        <v>81</v>
      </c>
      <c r="AV557" s="15" t="s">
        <v>204</v>
      </c>
      <c r="AW557" s="15" t="s">
        <v>33</v>
      </c>
      <c r="AX557" s="15" t="s">
        <v>79</v>
      </c>
      <c r="AY557" s="265" t="s">
        <v>196</v>
      </c>
    </row>
    <row r="558" s="12" customFormat="1" ht="22.8" customHeight="1">
      <c r="A558" s="12"/>
      <c r="B558" s="199"/>
      <c r="C558" s="200"/>
      <c r="D558" s="201" t="s">
        <v>71</v>
      </c>
      <c r="E558" s="213" t="s">
        <v>640</v>
      </c>
      <c r="F558" s="213" t="s">
        <v>641</v>
      </c>
      <c r="G558" s="200"/>
      <c r="H558" s="200"/>
      <c r="I558" s="203"/>
      <c r="J558" s="214">
        <f>BK558</f>
        <v>0</v>
      </c>
      <c r="K558" s="200"/>
      <c r="L558" s="205"/>
      <c r="M558" s="206"/>
      <c r="N558" s="207"/>
      <c r="O558" s="207"/>
      <c r="P558" s="208">
        <f>SUM(P559:P611)</f>
        <v>0</v>
      </c>
      <c r="Q558" s="207"/>
      <c r="R558" s="208">
        <f>SUM(R559:R611)</f>
        <v>229.1544577</v>
      </c>
      <c r="S558" s="207"/>
      <c r="T558" s="209">
        <f>SUM(T559:T611)</f>
        <v>0</v>
      </c>
      <c r="U558" s="12"/>
      <c r="V558" s="12"/>
      <c r="W558" s="12"/>
      <c r="X558" s="12"/>
      <c r="Y558" s="12"/>
      <c r="Z558" s="12"/>
      <c r="AA558" s="12"/>
      <c r="AB558" s="12"/>
      <c r="AC558" s="12"/>
      <c r="AD558" s="12"/>
      <c r="AE558" s="12"/>
      <c r="AR558" s="210" t="s">
        <v>79</v>
      </c>
      <c r="AT558" s="211" t="s">
        <v>71</v>
      </c>
      <c r="AU558" s="211" t="s">
        <v>79</v>
      </c>
      <c r="AY558" s="210" t="s">
        <v>196</v>
      </c>
      <c r="BK558" s="212">
        <f>SUM(BK559:BK611)</f>
        <v>0</v>
      </c>
    </row>
    <row r="559" s="2" customFormat="1" ht="24.15" customHeight="1">
      <c r="A559" s="41"/>
      <c r="B559" s="42"/>
      <c r="C559" s="215" t="s">
        <v>642</v>
      </c>
      <c r="D559" s="215" t="s">
        <v>199</v>
      </c>
      <c r="E559" s="216" t="s">
        <v>389</v>
      </c>
      <c r="F559" s="217" t="s">
        <v>390</v>
      </c>
      <c r="G559" s="218" t="s">
        <v>202</v>
      </c>
      <c r="H559" s="219">
        <v>381.13</v>
      </c>
      <c r="I559" s="220"/>
      <c r="J559" s="221">
        <f>ROUND(I559*H559,2)</f>
        <v>0</v>
      </c>
      <c r="K559" s="217" t="s">
        <v>203</v>
      </c>
      <c r="L559" s="47"/>
      <c r="M559" s="222" t="s">
        <v>19</v>
      </c>
      <c r="N559" s="223" t="s">
        <v>43</v>
      </c>
      <c r="O559" s="87"/>
      <c r="P559" s="224">
        <f>O559*H559</f>
        <v>0</v>
      </c>
      <c r="Q559" s="224">
        <v>0</v>
      </c>
      <c r="R559" s="224">
        <f>Q559*H559</f>
        <v>0</v>
      </c>
      <c r="S559" s="224">
        <v>0</v>
      </c>
      <c r="T559" s="225">
        <f>S559*H559</f>
        <v>0</v>
      </c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R559" s="226" t="s">
        <v>204</v>
      </c>
      <c r="AT559" s="226" t="s">
        <v>199</v>
      </c>
      <c r="AU559" s="226" t="s">
        <v>81</v>
      </c>
      <c r="AY559" s="20" t="s">
        <v>196</v>
      </c>
      <c r="BE559" s="227">
        <f>IF(N559="základní",J559,0)</f>
        <v>0</v>
      </c>
      <c r="BF559" s="227">
        <f>IF(N559="snížená",J559,0)</f>
        <v>0</v>
      </c>
      <c r="BG559" s="227">
        <f>IF(N559="zákl. přenesená",J559,0)</f>
        <v>0</v>
      </c>
      <c r="BH559" s="227">
        <f>IF(N559="sníž. přenesená",J559,0)</f>
        <v>0</v>
      </c>
      <c r="BI559" s="227">
        <f>IF(N559="nulová",J559,0)</f>
        <v>0</v>
      </c>
      <c r="BJ559" s="20" t="s">
        <v>79</v>
      </c>
      <c r="BK559" s="227">
        <f>ROUND(I559*H559,2)</f>
        <v>0</v>
      </c>
      <c r="BL559" s="20" t="s">
        <v>204</v>
      </c>
      <c r="BM559" s="226" t="s">
        <v>643</v>
      </c>
    </row>
    <row r="560" s="2" customFormat="1">
      <c r="A560" s="41"/>
      <c r="B560" s="42"/>
      <c r="C560" s="43"/>
      <c r="D560" s="228" t="s">
        <v>206</v>
      </c>
      <c r="E560" s="43"/>
      <c r="F560" s="229" t="s">
        <v>392</v>
      </c>
      <c r="G560" s="43"/>
      <c r="H560" s="43"/>
      <c r="I560" s="230"/>
      <c r="J560" s="43"/>
      <c r="K560" s="43"/>
      <c r="L560" s="47"/>
      <c r="M560" s="231"/>
      <c r="N560" s="232"/>
      <c r="O560" s="87"/>
      <c r="P560" s="87"/>
      <c r="Q560" s="87"/>
      <c r="R560" s="87"/>
      <c r="S560" s="87"/>
      <c r="T560" s="88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T560" s="20" t="s">
        <v>206</v>
      </c>
      <c r="AU560" s="20" t="s">
        <v>81</v>
      </c>
    </row>
    <row r="561" s="13" customFormat="1">
      <c r="A561" s="13"/>
      <c r="B561" s="233"/>
      <c r="C561" s="234"/>
      <c r="D561" s="235" t="s">
        <v>208</v>
      </c>
      <c r="E561" s="236" t="s">
        <v>19</v>
      </c>
      <c r="F561" s="237" t="s">
        <v>644</v>
      </c>
      <c r="G561" s="234"/>
      <c r="H561" s="236" t="s">
        <v>19</v>
      </c>
      <c r="I561" s="238"/>
      <c r="J561" s="234"/>
      <c r="K561" s="234"/>
      <c r="L561" s="239"/>
      <c r="M561" s="240"/>
      <c r="N561" s="241"/>
      <c r="O561" s="241"/>
      <c r="P561" s="241"/>
      <c r="Q561" s="241"/>
      <c r="R561" s="241"/>
      <c r="S561" s="241"/>
      <c r="T561" s="242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43" t="s">
        <v>208</v>
      </c>
      <c r="AU561" s="243" t="s">
        <v>81</v>
      </c>
      <c r="AV561" s="13" t="s">
        <v>79</v>
      </c>
      <c r="AW561" s="13" t="s">
        <v>33</v>
      </c>
      <c r="AX561" s="13" t="s">
        <v>72</v>
      </c>
      <c r="AY561" s="243" t="s">
        <v>196</v>
      </c>
    </row>
    <row r="562" s="13" customFormat="1">
      <c r="A562" s="13"/>
      <c r="B562" s="233"/>
      <c r="C562" s="234"/>
      <c r="D562" s="235" t="s">
        <v>208</v>
      </c>
      <c r="E562" s="236" t="s">
        <v>19</v>
      </c>
      <c r="F562" s="237" t="s">
        <v>612</v>
      </c>
      <c r="G562" s="234"/>
      <c r="H562" s="236" t="s">
        <v>19</v>
      </c>
      <c r="I562" s="238"/>
      <c r="J562" s="234"/>
      <c r="K562" s="234"/>
      <c r="L562" s="239"/>
      <c r="M562" s="240"/>
      <c r="N562" s="241"/>
      <c r="O562" s="241"/>
      <c r="P562" s="241"/>
      <c r="Q562" s="241"/>
      <c r="R562" s="241"/>
      <c r="S562" s="241"/>
      <c r="T562" s="24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43" t="s">
        <v>208</v>
      </c>
      <c r="AU562" s="243" t="s">
        <v>81</v>
      </c>
      <c r="AV562" s="13" t="s">
        <v>79</v>
      </c>
      <c r="AW562" s="13" t="s">
        <v>33</v>
      </c>
      <c r="AX562" s="13" t="s">
        <v>72</v>
      </c>
      <c r="AY562" s="243" t="s">
        <v>196</v>
      </c>
    </row>
    <row r="563" s="13" customFormat="1">
      <c r="A563" s="13"/>
      <c r="B563" s="233"/>
      <c r="C563" s="234"/>
      <c r="D563" s="235" t="s">
        <v>208</v>
      </c>
      <c r="E563" s="236" t="s">
        <v>19</v>
      </c>
      <c r="F563" s="237" t="s">
        <v>487</v>
      </c>
      <c r="G563" s="234"/>
      <c r="H563" s="236" t="s">
        <v>19</v>
      </c>
      <c r="I563" s="238"/>
      <c r="J563" s="234"/>
      <c r="K563" s="234"/>
      <c r="L563" s="239"/>
      <c r="M563" s="240"/>
      <c r="N563" s="241"/>
      <c r="O563" s="241"/>
      <c r="P563" s="241"/>
      <c r="Q563" s="241"/>
      <c r="R563" s="241"/>
      <c r="S563" s="241"/>
      <c r="T563" s="242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3" t="s">
        <v>208</v>
      </c>
      <c r="AU563" s="243" t="s">
        <v>81</v>
      </c>
      <c r="AV563" s="13" t="s">
        <v>79</v>
      </c>
      <c r="AW563" s="13" t="s">
        <v>33</v>
      </c>
      <c r="AX563" s="13" t="s">
        <v>72</v>
      </c>
      <c r="AY563" s="243" t="s">
        <v>196</v>
      </c>
    </row>
    <row r="564" s="14" customFormat="1">
      <c r="A564" s="14"/>
      <c r="B564" s="244"/>
      <c r="C564" s="245"/>
      <c r="D564" s="235" t="s">
        <v>208</v>
      </c>
      <c r="E564" s="246" t="s">
        <v>19</v>
      </c>
      <c r="F564" s="247" t="s">
        <v>645</v>
      </c>
      <c r="G564" s="245"/>
      <c r="H564" s="248">
        <v>224.28</v>
      </c>
      <c r="I564" s="249"/>
      <c r="J564" s="245"/>
      <c r="K564" s="245"/>
      <c r="L564" s="250"/>
      <c r="M564" s="251"/>
      <c r="N564" s="252"/>
      <c r="O564" s="252"/>
      <c r="P564" s="252"/>
      <c r="Q564" s="252"/>
      <c r="R564" s="252"/>
      <c r="S564" s="252"/>
      <c r="T564" s="253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T564" s="254" t="s">
        <v>208</v>
      </c>
      <c r="AU564" s="254" t="s">
        <v>81</v>
      </c>
      <c r="AV564" s="14" t="s">
        <v>81</v>
      </c>
      <c r="AW564" s="14" t="s">
        <v>33</v>
      </c>
      <c r="AX564" s="14" t="s">
        <v>72</v>
      </c>
      <c r="AY564" s="254" t="s">
        <v>196</v>
      </c>
    </row>
    <row r="565" s="13" customFormat="1">
      <c r="A565" s="13"/>
      <c r="B565" s="233"/>
      <c r="C565" s="234"/>
      <c r="D565" s="235" t="s">
        <v>208</v>
      </c>
      <c r="E565" s="236" t="s">
        <v>19</v>
      </c>
      <c r="F565" s="237" t="s">
        <v>644</v>
      </c>
      <c r="G565" s="234"/>
      <c r="H565" s="236" t="s">
        <v>19</v>
      </c>
      <c r="I565" s="238"/>
      <c r="J565" s="234"/>
      <c r="K565" s="234"/>
      <c r="L565" s="239"/>
      <c r="M565" s="240"/>
      <c r="N565" s="241"/>
      <c r="O565" s="241"/>
      <c r="P565" s="241"/>
      <c r="Q565" s="241"/>
      <c r="R565" s="241"/>
      <c r="S565" s="241"/>
      <c r="T565" s="242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43" t="s">
        <v>208</v>
      </c>
      <c r="AU565" s="243" t="s">
        <v>81</v>
      </c>
      <c r="AV565" s="13" t="s">
        <v>79</v>
      </c>
      <c r="AW565" s="13" t="s">
        <v>33</v>
      </c>
      <c r="AX565" s="13" t="s">
        <v>72</v>
      </c>
      <c r="AY565" s="243" t="s">
        <v>196</v>
      </c>
    </row>
    <row r="566" s="13" customFormat="1">
      <c r="A566" s="13"/>
      <c r="B566" s="233"/>
      <c r="C566" s="234"/>
      <c r="D566" s="235" t="s">
        <v>208</v>
      </c>
      <c r="E566" s="236" t="s">
        <v>19</v>
      </c>
      <c r="F566" s="237" t="s">
        <v>612</v>
      </c>
      <c r="G566" s="234"/>
      <c r="H566" s="236" t="s">
        <v>19</v>
      </c>
      <c r="I566" s="238"/>
      <c r="J566" s="234"/>
      <c r="K566" s="234"/>
      <c r="L566" s="239"/>
      <c r="M566" s="240"/>
      <c r="N566" s="241"/>
      <c r="O566" s="241"/>
      <c r="P566" s="241"/>
      <c r="Q566" s="241"/>
      <c r="R566" s="241"/>
      <c r="S566" s="241"/>
      <c r="T566" s="24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43" t="s">
        <v>208</v>
      </c>
      <c r="AU566" s="243" t="s">
        <v>81</v>
      </c>
      <c r="AV566" s="13" t="s">
        <v>79</v>
      </c>
      <c r="AW566" s="13" t="s">
        <v>33</v>
      </c>
      <c r="AX566" s="13" t="s">
        <v>72</v>
      </c>
      <c r="AY566" s="243" t="s">
        <v>196</v>
      </c>
    </row>
    <row r="567" s="13" customFormat="1">
      <c r="A567" s="13"/>
      <c r="B567" s="233"/>
      <c r="C567" s="234"/>
      <c r="D567" s="235" t="s">
        <v>208</v>
      </c>
      <c r="E567" s="236" t="s">
        <v>19</v>
      </c>
      <c r="F567" s="237" t="s">
        <v>489</v>
      </c>
      <c r="G567" s="234"/>
      <c r="H567" s="236" t="s">
        <v>19</v>
      </c>
      <c r="I567" s="238"/>
      <c r="J567" s="234"/>
      <c r="K567" s="234"/>
      <c r="L567" s="239"/>
      <c r="M567" s="240"/>
      <c r="N567" s="241"/>
      <c r="O567" s="241"/>
      <c r="P567" s="241"/>
      <c r="Q567" s="241"/>
      <c r="R567" s="241"/>
      <c r="S567" s="241"/>
      <c r="T567" s="242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43" t="s">
        <v>208</v>
      </c>
      <c r="AU567" s="243" t="s">
        <v>81</v>
      </c>
      <c r="AV567" s="13" t="s">
        <v>79</v>
      </c>
      <c r="AW567" s="13" t="s">
        <v>33</v>
      </c>
      <c r="AX567" s="13" t="s">
        <v>72</v>
      </c>
      <c r="AY567" s="243" t="s">
        <v>196</v>
      </c>
    </row>
    <row r="568" s="14" customFormat="1">
      <c r="A568" s="14"/>
      <c r="B568" s="244"/>
      <c r="C568" s="245"/>
      <c r="D568" s="235" t="s">
        <v>208</v>
      </c>
      <c r="E568" s="246" t="s">
        <v>19</v>
      </c>
      <c r="F568" s="247" t="s">
        <v>646</v>
      </c>
      <c r="G568" s="245"/>
      <c r="H568" s="248">
        <v>156.84999999999999</v>
      </c>
      <c r="I568" s="249"/>
      <c r="J568" s="245"/>
      <c r="K568" s="245"/>
      <c r="L568" s="250"/>
      <c r="M568" s="251"/>
      <c r="N568" s="252"/>
      <c r="O568" s="252"/>
      <c r="P568" s="252"/>
      <c r="Q568" s="252"/>
      <c r="R568" s="252"/>
      <c r="S568" s="252"/>
      <c r="T568" s="253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T568" s="254" t="s">
        <v>208</v>
      </c>
      <c r="AU568" s="254" t="s">
        <v>81</v>
      </c>
      <c r="AV568" s="14" t="s">
        <v>81</v>
      </c>
      <c r="AW568" s="14" t="s">
        <v>33</v>
      </c>
      <c r="AX568" s="14" t="s">
        <v>72</v>
      </c>
      <c r="AY568" s="254" t="s">
        <v>196</v>
      </c>
    </row>
    <row r="569" s="15" customFormat="1">
      <c r="A569" s="15"/>
      <c r="B569" s="255"/>
      <c r="C569" s="256"/>
      <c r="D569" s="235" t="s">
        <v>208</v>
      </c>
      <c r="E569" s="257" t="s">
        <v>19</v>
      </c>
      <c r="F569" s="258" t="s">
        <v>219</v>
      </c>
      <c r="G569" s="256"/>
      <c r="H569" s="259">
        <v>381.13</v>
      </c>
      <c r="I569" s="260"/>
      <c r="J569" s="256"/>
      <c r="K569" s="256"/>
      <c r="L569" s="261"/>
      <c r="M569" s="262"/>
      <c r="N569" s="263"/>
      <c r="O569" s="263"/>
      <c r="P569" s="263"/>
      <c r="Q569" s="263"/>
      <c r="R569" s="263"/>
      <c r="S569" s="263"/>
      <c r="T569" s="264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T569" s="265" t="s">
        <v>208</v>
      </c>
      <c r="AU569" s="265" t="s">
        <v>81</v>
      </c>
      <c r="AV569" s="15" t="s">
        <v>204</v>
      </c>
      <c r="AW569" s="15" t="s">
        <v>33</v>
      </c>
      <c r="AX569" s="15" t="s">
        <v>79</v>
      </c>
      <c r="AY569" s="265" t="s">
        <v>196</v>
      </c>
    </row>
    <row r="570" s="2" customFormat="1" ht="21.75" customHeight="1">
      <c r="A570" s="41"/>
      <c r="B570" s="42"/>
      <c r="C570" s="215" t="s">
        <v>647</v>
      </c>
      <c r="D570" s="215" t="s">
        <v>199</v>
      </c>
      <c r="E570" s="216" t="s">
        <v>648</v>
      </c>
      <c r="F570" s="217" t="s">
        <v>649</v>
      </c>
      <c r="G570" s="218" t="s">
        <v>202</v>
      </c>
      <c r="H570" s="219">
        <v>381.13</v>
      </c>
      <c r="I570" s="220"/>
      <c r="J570" s="221">
        <f>ROUND(I570*H570,2)</f>
        <v>0</v>
      </c>
      <c r="K570" s="217" t="s">
        <v>203</v>
      </c>
      <c r="L570" s="47"/>
      <c r="M570" s="222" t="s">
        <v>19</v>
      </c>
      <c r="N570" s="223" t="s">
        <v>43</v>
      </c>
      <c r="O570" s="87"/>
      <c r="P570" s="224">
        <f>O570*H570</f>
        <v>0</v>
      </c>
      <c r="Q570" s="224">
        <v>0.34499999999999997</v>
      </c>
      <c r="R570" s="224">
        <f>Q570*H570</f>
        <v>131.48984999999999</v>
      </c>
      <c r="S570" s="224">
        <v>0</v>
      </c>
      <c r="T570" s="225">
        <f>S570*H570</f>
        <v>0</v>
      </c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R570" s="226" t="s">
        <v>204</v>
      </c>
      <c r="AT570" s="226" t="s">
        <v>199</v>
      </c>
      <c r="AU570" s="226" t="s">
        <v>81</v>
      </c>
      <c r="AY570" s="20" t="s">
        <v>196</v>
      </c>
      <c r="BE570" s="227">
        <f>IF(N570="základní",J570,0)</f>
        <v>0</v>
      </c>
      <c r="BF570" s="227">
        <f>IF(N570="snížená",J570,0)</f>
        <v>0</v>
      </c>
      <c r="BG570" s="227">
        <f>IF(N570="zákl. přenesená",J570,0)</f>
        <v>0</v>
      </c>
      <c r="BH570" s="227">
        <f>IF(N570="sníž. přenesená",J570,0)</f>
        <v>0</v>
      </c>
      <c r="BI570" s="227">
        <f>IF(N570="nulová",J570,0)</f>
        <v>0</v>
      </c>
      <c r="BJ570" s="20" t="s">
        <v>79</v>
      </c>
      <c r="BK570" s="227">
        <f>ROUND(I570*H570,2)</f>
        <v>0</v>
      </c>
      <c r="BL570" s="20" t="s">
        <v>204</v>
      </c>
      <c r="BM570" s="226" t="s">
        <v>650</v>
      </c>
    </row>
    <row r="571" s="2" customFormat="1">
      <c r="A571" s="41"/>
      <c r="B571" s="42"/>
      <c r="C571" s="43"/>
      <c r="D571" s="228" t="s">
        <v>206</v>
      </c>
      <c r="E571" s="43"/>
      <c r="F571" s="229" t="s">
        <v>651</v>
      </c>
      <c r="G571" s="43"/>
      <c r="H571" s="43"/>
      <c r="I571" s="230"/>
      <c r="J571" s="43"/>
      <c r="K571" s="43"/>
      <c r="L571" s="47"/>
      <c r="M571" s="231"/>
      <c r="N571" s="232"/>
      <c r="O571" s="87"/>
      <c r="P571" s="87"/>
      <c r="Q571" s="87"/>
      <c r="R571" s="87"/>
      <c r="S571" s="87"/>
      <c r="T571" s="88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T571" s="20" t="s">
        <v>206</v>
      </c>
      <c r="AU571" s="20" t="s">
        <v>81</v>
      </c>
    </row>
    <row r="572" s="13" customFormat="1">
      <c r="A572" s="13"/>
      <c r="B572" s="233"/>
      <c r="C572" s="234"/>
      <c r="D572" s="235" t="s">
        <v>208</v>
      </c>
      <c r="E572" s="236" t="s">
        <v>19</v>
      </c>
      <c r="F572" s="237" t="s">
        <v>644</v>
      </c>
      <c r="G572" s="234"/>
      <c r="H572" s="236" t="s">
        <v>19</v>
      </c>
      <c r="I572" s="238"/>
      <c r="J572" s="234"/>
      <c r="K572" s="234"/>
      <c r="L572" s="239"/>
      <c r="M572" s="240"/>
      <c r="N572" s="241"/>
      <c r="O572" s="241"/>
      <c r="P572" s="241"/>
      <c r="Q572" s="241"/>
      <c r="R572" s="241"/>
      <c r="S572" s="241"/>
      <c r="T572" s="24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43" t="s">
        <v>208</v>
      </c>
      <c r="AU572" s="243" t="s">
        <v>81</v>
      </c>
      <c r="AV572" s="13" t="s">
        <v>79</v>
      </c>
      <c r="AW572" s="13" t="s">
        <v>33</v>
      </c>
      <c r="AX572" s="13" t="s">
        <v>72</v>
      </c>
      <c r="AY572" s="243" t="s">
        <v>196</v>
      </c>
    </row>
    <row r="573" s="13" customFormat="1">
      <c r="A573" s="13"/>
      <c r="B573" s="233"/>
      <c r="C573" s="234"/>
      <c r="D573" s="235" t="s">
        <v>208</v>
      </c>
      <c r="E573" s="236" t="s">
        <v>19</v>
      </c>
      <c r="F573" s="237" t="s">
        <v>652</v>
      </c>
      <c r="G573" s="234"/>
      <c r="H573" s="236" t="s">
        <v>19</v>
      </c>
      <c r="I573" s="238"/>
      <c r="J573" s="234"/>
      <c r="K573" s="234"/>
      <c r="L573" s="239"/>
      <c r="M573" s="240"/>
      <c r="N573" s="241"/>
      <c r="O573" s="241"/>
      <c r="P573" s="241"/>
      <c r="Q573" s="241"/>
      <c r="R573" s="241"/>
      <c r="S573" s="241"/>
      <c r="T573" s="242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43" t="s">
        <v>208</v>
      </c>
      <c r="AU573" s="243" t="s">
        <v>81</v>
      </c>
      <c r="AV573" s="13" t="s">
        <v>79</v>
      </c>
      <c r="AW573" s="13" t="s">
        <v>33</v>
      </c>
      <c r="AX573" s="13" t="s">
        <v>72</v>
      </c>
      <c r="AY573" s="243" t="s">
        <v>196</v>
      </c>
    </row>
    <row r="574" s="13" customFormat="1">
      <c r="A574" s="13"/>
      <c r="B574" s="233"/>
      <c r="C574" s="234"/>
      <c r="D574" s="235" t="s">
        <v>208</v>
      </c>
      <c r="E574" s="236" t="s">
        <v>19</v>
      </c>
      <c r="F574" s="237" t="s">
        <v>487</v>
      </c>
      <c r="G574" s="234"/>
      <c r="H574" s="236" t="s">
        <v>19</v>
      </c>
      <c r="I574" s="238"/>
      <c r="J574" s="234"/>
      <c r="K574" s="234"/>
      <c r="L574" s="239"/>
      <c r="M574" s="240"/>
      <c r="N574" s="241"/>
      <c r="O574" s="241"/>
      <c r="P574" s="241"/>
      <c r="Q574" s="241"/>
      <c r="R574" s="241"/>
      <c r="S574" s="241"/>
      <c r="T574" s="242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3" t="s">
        <v>208</v>
      </c>
      <c r="AU574" s="243" t="s">
        <v>81</v>
      </c>
      <c r="AV574" s="13" t="s">
        <v>79</v>
      </c>
      <c r="AW574" s="13" t="s">
        <v>33</v>
      </c>
      <c r="AX574" s="13" t="s">
        <v>72</v>
      </c>
      <c r="AY574" s="243" t="s">
        <v>196</v>
      </c>
    </row>
    <row r="575" s="14" customFormat="1">
      <c r="A575" s="14"/>
      <c r="B575" s="244"/>
      <c r="C575" s="245"/>
      <c r="D575" s="235" t="s">
        <v>208</v>
      </c>
      <c r="E575" s="246" t="s">
        <v>19</v>
      </c>
      <c r="F575" s="247" t="s">
        <v>645</v>
      </c>
      <c r="G575" s="245"/>
      <c r="H575" s="248">
        <v>224.28</v>
      </c>
      <c r="I575" s="249"/>
      <c r="J575" s="245"/>
      <c r="K575" s="245"/>
      <c r="L575" s="250"/>
      <c r="M575" s="251"/>
      <c r="N575" s="252"/>
      <c r="O575" s="252"/>
      <c r="P575" s="252"/>
      <c r="Q575" s="252"/>
      <c r="R575" s="252"/>
      <c r="S575" s="252"/>
      <c r="T575" s="253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T575" s="254" t="s">
        <v>208</v>
      </c>
      <c r="AU575" s="254" t="s">
        <v>81</v>
      </c>
      <c r="AV575" s="14" t="s">
        <v>81</v>
      </c>
      <c r="AW575" s="14" t="s">
        <v>33</v>
      </c>
      <c r="AX575" s="14" t="s">
        <v>72</v>
      </c>
      <c r="AY575" s="254" t="s">
        <v>196</v>
      </c>
    </row>
    <row r="576" s="13" customFormat="1">
      <c r="A576" s="13"/>
      <c r="B576" s="233"/>
      <c r="C576" s="234"/>
      <c r="D576" s="235" t="s">
        <v>208</v>
      </c>
      <c r="E576" s="236" t="s">
        <v>19</v>
      </c>
      <c r="F576" s="237" t="s">
        <v>644</v>
      </c>
      <c r="G576" s="234"/>
      <c r="H576" s="236" t="s">
        <v>19</v>
      </c>
      <c r="I576" s="238"/>
      <c r="J576" s="234"/>
      <c r="K576" s="234"/>
      <c r="L576" s="239"/>
      <c r="M576" s="240"/>
      <c r="N576" s="241"/>
      <c r="O576" s="241"/>
      <c r="P576" s="241"/>
      <c r="Q576" s="241"/>
      <c r="R576" s="241"/>
      <c r="S576" s="241"/>
      <c r="T576" s="24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43" t="s">
        <v>208</v>
      </c>
      <c r="AU576" s="243" t="s">
        <v>81</v>
      </c>
      <c r="AV576" s="13" t="s">
        <v>79</v>
      </c>
      <c r="AW576" s="13" t="s">
        <v>33</v>
      </c>
      <c r="AX576" s="13" t="s">
        <v>72</v>
      </c>
      <c r="AY576" s="243" t="s">
        <v>196</v>
      </c>
    </row>
    <row r="577" s="13" customFormat="1">
      <c r="A577" s="13"/>
      <c r="B577" s="233"/>
      <c r="C577" s="234"/>
      <c r="D577" s="235" t="s">
        <v>208</v>
      </c>
      <c r="E577" s="236" t="s">
        <v>19</v>
      </c>
      <c r="F577" s="237" t="s">
        <v>652</v>
      </c>
      <c r="G577" s="234"/>
      <c r="H577" s="236" t="s">
        <v>19</v>
      </c>
      <c r="I577" s="238"/>
      <c r="J577" s="234"/>
      <c r="K577" s="234"/>
      <c r="L577" s="239"/>
      <c r="M577" s="240"/>
      <c r="N577" s="241"/>
      <c r="O577" s="241"/>
      <c r="P577" s="241"/>
      <c r="Q577" s="241"/>
      <c r="R577" s="241"/>
      <c r="S577" s="241"/>
      <c r="T577" s="242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43" t="s">
        <v>208</v>
      </c>
      <c r="AU577" s="243" t="s">
        <v>81</v>
      </c>
      <c r="AV577" s="13" t="s">
        <v>79</v>
      </c>
      <c r="AW577" s="13" t="s">
        <v>33</v>
      </c>
      <c r="AX577" s="13" t="s">
        <v>72</v>
      </c>
      <c r="AY577" s="243" t="s">
        <v>196</v>
      </c>
    </row>
    <row r="578" s="13" customFormat="1">
      <c r="A578" s="13"/>
      <c r="B578" s="233"/>
      <c r="C578" s="234"/>
      <c r="D578" s="235" t="s">
        <v>208</v>
      </c>
      <c r="E578" s="236" t="s">
        <v>19</v>
      </c>
      <c r="F578" s="237" t="s">
        <v>489</v>
      </c>
      <c r="G578" s="234"/>
      <c r="H578" s="236" t="s">
        <v>19</v>
      </c>
      <c r="I578" s="238"/>
      <c r="J578" s="234"/>
      <c r="K578" s="234"/>
      <c r="L578" s="239"/>
      <c r="M578" s="240"/>
      <c r="N578" s="241"/>
      <c r="O578" s="241"/>
      <c r="P578" s="241"/>
      <c r="Q578" s="241"/>
      <c r="R578" s="241"/>
      <c r="S578" s="241"/>
      <c r="T578" s="242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43" t="s">
        <v>208</v>
      </c>
      <c r="AU578" s="243" t="s">
        <v>81</v>
      </c>
      <c r="AV578" s="13" t="s">
        <v>79</v>
      </c>
      <c r="AW578" s="13" t="s">
        <v>33</v>
      </c>
      <c r="AX578" s="13" t="s">
        <v>72</v>
      </c>
      <c r="AY578" s="243" t="s">
        <v>196</v>
      </c>
    </row>
    <row r="579" s="14" customFormat="1">
      <c r="A579" s="14"/>
      <c r="B579" s="244"/>
      <c r="C579" s="245"/>
      <c r="D579" s="235" t="s">
        <v>208</v>
      </c>
      <c r="E579" s="246" t="s">
        <v>19</v>
      </c>
      <c r="F579" s="247" t="s">
        <v>646</v>
      </c>
      <c r="G579" s="245"/>
      <c r="H579" s="248">
        <v>156.84999999999999</v>
      </c>
      <c r="I579" s="249"/>
      <c r="J579" s="245"/>
      <c r="K579" s="245"/>
      <c r="L579" s="250"/>
      <c r="M579" s="251"/>
      <c r="N579" s="252"/>
      <c r="O579" s="252"/>
      <c r="P579" s="252"/>
      <c r="Q579" s="252"/>
      <c r="R579" s="252"/>
      <c r="S579" s="252"/>
      <c r="T579" s="253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4" t="s">
        <v>208</v>
      </c>
      <c r="AU579" s="254" t="s">
        <v>81</v>
      </c>
      <c r="AV579" s="14" t="s">
        <v>81</v>
      </c>
      <c r="AW579" s="14" t="s">
        <v>33</v>
      </c>
      <c r="AX579" s="14" t="s">
        <v>72</v>
      </c>
      <c r="AY579" s="254" t="s">
        <v>196</v>
      </c>
    </row>
    <row r="580" s="15" customFormat="1">
      <c r="A580" s="15"/>
      <c r="B580" s="255"/>
      <c r="C580" s="256"/>
      <c r="D580" s="235" t="s">
        <v>208</v>
      </c>
      <c r="E580" s="257" t="s">
        <v>19</v>
      </c>
      <c r="F580" s="258" t="s">
        <v>219</v>
      </c>
      <c r="G580" s="256"/>
      <c r="H580" s="259">
        <v>381.13</v>
      </c>
      <c r="I580" s="260"/>
      <c r="J580" s="256"/>
      <c r="K580" s="256"/>
      <c r="L580" s="261"/>
      <c r="M580" s="262"/>
      <c r="N580" s="263"/>
      <c r="O580" s="263"/>
      <c r="P580" s="263"/>
      <c r="Q580" s="263"/>
      <c r="R580" s="263"/>
      <c r="S580" s="263"/>
      <c r="T580" s="264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T580" s="265" t="s">
        <v>208</v>
      </c>
      <c r="AU580" s="265" t="s">
        <v>81</v>
      </c>
      <c r="AV580" s="15" t="s">
        <v>204</v>
      </c>
      <c r="AW580" s="15" t="s">
        <v>33</v>
      </c>
      <c r="AX580" s="15" t="s">
        <v>79</v>
      </c>
      <c r="AY580" s="265" t="s">
        <v>196</v>
      </c>
    </row>
    <row r="581" s="2" customFormat="1" ht="44.25" customHeight="1">
      <c r="A581" s="41"/>
      <c r="B581" s="42"/>
      <c r="C581" s="215" t="s">
        <v>653</v>
      </c>
      <c r="D581" s="215" t="s">
        <v>199</v>
      </c>
      <c r="E581" s="216" t="s">
        <v>654</v>
      </c>
      <c r="F581" s="217" t="s">
        <v>655</v>
      </c>
      <c r="G581" s="218" t="s">
        <v>202</v>
      </c>
      <c r="H581" s="219">
        <v>381.13</v>
      </c>
      <c r="I581" s="220"/>
      <c r="J581" s="221">
        <f>ROUND(I581*H581,2)</f>
        <v>0</v>
      </c>
      <c r="K581" s="217" t="s">
        <v>203</v>
      </c>
      <c r="L581" s="47"/>
      <c r="M581" s="222" t="s">
        <v>19</v>
      </c>
      <c r="N581" s="223" t="s">
        <v>43</v>
      </c>
      <c r="O581" s="87"/>
      <c r="P581" s="224">
        <f>O581*H581</f>
        <v>0</v>
      </c>
      <c r="Q581" s="224">
        <v>0.089219999999999994</v>
      </c>
      <c r="R581" s="224">
        <f>Q581*H581</f>
        <v>34.004418599999994</v>
      </c>
      <c r="S581" s="224">
        <v>0</v>
      </c>
      <c r="T581" s="225">
        <f>S581*H581</f>
        <v>0</v>
      </c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R581" s="226" t="s">
        <v>204</v>
      </c>
      <c r="AT581" s="226" t="s">
        <v>199</v>
      </c>
      <c r="AU581" s="226" t="s">
        <v>81</v>
      </c>
      <c r="AY581" s="20" t="s">
        <v>196</v>
      </c>
      <c r="BE581" s="227">
        <f>IF(N581="základní",J581,0)</f>
        <v>0</v>
      </c>
      <c r="BF581" s="227">
        <f>IF(N581="snížená",J581,0)</f>
        <v>0</v>
      </c>
      <c r="BG581" s="227">
        <f>IF(N581="zákl. přenesená",J581,0)</f>
        <v>0</v>
      </c>
      <c r="BH581" s="227">
        <f>IF(N581="sníž. přenesená",J581,0)</f>
        <v>0</v>
      </c>
      <c r="BI581" s="227">
        <f>IF(N581="nulová",J581,0)</f>
        <v>0</v>
      </c>
      <c r="BJ581" s="20" t="s">
        <v>79</v>
      </c>
      <c r="BK581" s="227">
        <f>ROUND(I581*H581,2)</f>
        <v>0</v>
      </c>
      <c r="BL581" s="20" t="s">
        <v>204</v>
      </c>
      <c r="BM581" s="226" t="s">
        <v>656</v>
      </c>
    </row>
    <row r="582" s="2" customFormat="1">
      <c r="A582" s="41"/>
      <c r="B582" s="42"/>
      <c r="C582" s="43"/>
      <c r="D582" s="228" t="s">
        <v>206</v>
      </c>
      <c r="E582" s="43"/>
      <c r="F582" s="229" t="s">
        <v>657</v>
      </c>
      <c r="G582" s="43"/>
      <c r="H582" s="43"/>
      <c r="I582" s="230"/>
      <c r="J582" s="43"/>
      <c r="K582" s="43"/>
      <c r="L582" s="47"/>
      <c r="M582" s="231"/>
      <c r="N582" s="232"/>
      <c r="O582" s="87"/>
      <c r="P582" s="87"/>
      <c r="Q582" s="87"/>
      <c r="R582" s="87"/>
      <c r="S582" s="87"/>
      <c r="T582" s="88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T582" s="20" t="s">
        <v>206</v>
      </c>
      <c r="AU582" s="20" t="s">
        <v>81</v>
      </c>
    </row>
    <row r="583" s="13" customFormat="1">
      <c r="A583" s="13"/>
      <c r="B583" s="233"/>
      <c r="C583" s="234"/>
      <c r="D583" s="235" t="s">
        <v>208</v>
      </c>
      <c r="E583" s="236" t="s">
        <v>19</v>
      </c>
      <c r="F583" s="237" t="s">
        <v>644</v>
      </c>
      <c r="G583" s="234"/>
      <c r="H583" s="236" t="s">
        <v>19</v>
      </c>
      <c r="I583" s="238"/>
      <c r="J583" s="234"/>
      <c r="K583" s="234"/>
      <c r="L583" s="239"/>
      <c r="M583" s="240"/>
      <c r="N583" s="241"/>
      <c r="O583" s="241"/>
      <c r="P583" s="241"/>
      <c r="Q583" s="241"/>
      <c r="R583" s="241"/>
      <c r="S583" s="241"/>
      <c r="T583" s="242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43" t="s">
        <v>208</v>
      </c>
      <c r="AU583" s="243" t="s">
        <v>81</v>
      </c>
      <c r="AV583" s="13" t="s">
        <v>79</v>
      </c>
      <c r="AW583" s="13" t="s">
        <v>33</v>
      </c>
      <c r="AX583" s="13" t="s">
        <v>72</v>
      </c>
      <c r="AY583" s="243" t="s">
        <v>196</v>
      </c>
    </row>
    <row r="584" s="13" customFormat="1">
      <c r="A584" s="13"/>
      <c r="B584" s="233"/>
      <c r="C584" s="234"/>
      <c r="D584" s="235" t="s">
        <v>208</v>
      </c>
      <c r="E584" s="236" t="s">
        <v>19</v>
      </c>
      <c r="F584" s="237" t="s">
        <v>487</v>
      </c>
      <c r="G584" s="234"/>
      <c r="H584" s="236" t="s">
        <v>19</v>
      </c>
      <c r="I584" s="238"/>
      <c r="J584" s="234"/>
      <c r="K584" s="234"/>
      <c r="L584" s="239"/>
      <c r="M584" s="240"/>
      <c r="N584" s="241"/>
      <c r="O584" s="241"/>
      <c r="P584" s="241"/>
      <c r="Q584" s="241"/>
      <c r="R584" s="241"/>
      <c r="S584" s="241"/>
      <c r="T584" s="242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43" t="s">
        <v>208</v>
      </c>
      <c r="AU584" s="243" t="s">
        <v>81</v>
      </c>
      <c r="AV584" s="13" t="s">
        <v>79</v>
      </c>
      <c r="AW584" s="13" t="s">
        <v>33</v>
      </c>
      <c r="AX584" s="13" t="s">
        <v>72</v>
      </c>
      <c r="AY584" s="243" t="s">
        <v>196</v>
      </c>
    </row>
    <row r="585" s="14" customFormat="1">
      <c r="A585" s="14"/>
      <c r="B585" s="244"/>
      <c r="C585" s="245"/>
      <c r="D585" s="235" t="s">
        <v>208</v>
      </c>
      <c r="E585" s="246" t="s">
        <v>19</v>
      </c>
      <c r="F585" s="247" t="s">
        <v>645</v>
      </c>
      <c r="G585" s="245"/>
      <c r="H585" s="248">
        <v>224.28</v>
      </c>
      <c r="I585" s="249"/>
      <c r="J585" s="245"/>
      <c r="K585" s="245"/>
      <c r="L585" s="250"/>
      <c r="M585" s="251"/>
      <c r="N585" s="252"/>
      <c r="O585" s="252"/>
      <c r="P585" s="252"/>
      <c r="Q585" s="252"/>
      <c r="R585" s="252"/>
      <c r="S585" s="252"/>
      <c r="T585" s="253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4" t="s">
        <v>208</v>
      </c>
      <c r="AU585" s="254" t="s">
        <v>81</v>
      </c>
      <c r="AV585" s="14" t="s">
        <v>81</v>
      </c>
      <c r="AW585" s="14" t="s">
        <v>33</v>
      </c>
      <c r="AX585" s="14" t="s">
        <v>72</v>
      </c>
      <c r="AY585" s="254" t="s">
        <v>196</v>
      </c>
    </row>
    <row r="586" s="13" customFormat="1">
      <c r="A586" s="13"/>
      <c r="B586" s="233"/>
      <c r="C586" s="234"/>
      <c r="D586" s="235" t="s">
        <v>208</v>
      </c>
      <c r="E586" s="236" t="s">
        <v>19</v>
      </c>
      <c r="F586" s="237" t="s">
        <v>644</v>
      </c>
      <c r="G586" s="234"/>
      <c r="H586" s="236" t="s">
        <v>19</v>
      </c>
      <c r="I586" s="238"/>
      <c r="J586" s="234"/>
      <c r="K586" s="234"/>
      <c r="L586" s="239"/>
      <c r="M586" s="240"/>
      <c r="N586" s="241"/>
      <c r="O586" s="241"/>
      <c r="P586" s="241"/>
      <c r="Q586" s="241"/>
      <c r="R586" s="241"/>
      <c r="S586" s="241"/>
      <c r="T586" s="242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43" t="s">
        <v>208</v>
      </c>
      <c r="AU586" s="243" t="s">
        <v>81</v>
      </c>
      <c r="AV586" s="13" t="s">
        <v>79</v>
      </c>
      <c r="AW586" s="13" t="s">
        <v>33</v>
      </c>
      <c r="AX586" s="13" t="s">
        <v>72</v>
      </c>
      <c r="AY586" s="243" t="s">
        <v>196</v>
      </c>
    </row>
    <row r="587" s="13" customFormat="1">
      <c r="A587" s="13"/>
      <c r="B587" s="233"/>
      <c r="C587" s="234"/>
      <c r="D587" s="235" t="s">
        <v>208</v>
      </c>
      <c r="E587" s="236" t="s">
        <v>19</v>
      </c>
      <c r="F587" s="237" t="s">
        <v>489</v>
      </c>
      <c r="G587" s="234"/>
      <c r="H587" s="236" t="s">
        <v>19</v>
      </c>
      <c r="I587" s="238"/>
      <c r="J587" s="234"/>
      <c r="K587" s="234"/>
      <c r="L587" s="239"/>
      <c r="M587" s="240"/>
      <c r="N587" s="241"/>
      <c r="O587" s="241"/>
      <c r="P587" s="241"/>
      <c r="Q587" s="241"/>
      <c r="R587" s="241"/>
      <c r="S587" s="241"/>
      <c r="T587" s="242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43" t="s">
        <v>208</v>
      </c>
      <c r="AU587" s="243" t="s">
        <v>81</v>
      </c>
      <c r="AV587" s="13" t="s">
        <v>79</v>
      </c>
      <c r="AW587" s="13" t="s">
        <v>33</v>
      </c>
      <c r="AX587" s="13" t="s">
        <v>72</v>
      </c>
      <c r="AY587" s="243" t="s">
        <v>196</v>
      </c>
    </row>
    <row r="588" s="14" customFormat="1">
      <c r="A588" s="14"/>
      <c r="B588" s="244"/>
      <c r="C588" s="245"/>
      <c r="D588" s="235" t="s">
        <v>208</v>
      </c>
      <c r="E588" s="246" t="s">
        <v>19</v>
      </c>
      <c r="F588" s="247" t="s">
        <v>646</v>
      </c>
      <c r="G588" s="245"/>
      <c r="H588" s="248">
        <v>156.84999999999999</v>
      </c>
      <c r="I588" s="249"/>
      <c r="J588" s="245"/>
      <c r="K588" s="245"/>
      <c r="L588" s="250"/>
      <c r="M588" s="251"/>
      <c r="N588" s="252"/>
      <c r="O588" s="252"/>
      <c r="P588" s="252"/>
      <c r="Q588" s="252"/>
      <c r="R588" s="252"/>
      <c r="S588" s="252"/>
      <c r="T588" s="253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T588" s="254" t="s">
        <v>208</v>
      </c>
      <c r="AU588" s="254" t="s">
        <v>81</v>
      </c>
      <c r="AV588" s="14" t="s">
        <v>81</v>
      </c>
      <c r="AW588" s="14" t="s">
        <v>33</v>
      </c>
      <c r="AX588" s="14" t="s">
        <v>72</v>
      </c>
      <c r="AY588" s="254" t="s">
        <v>196</v>
      </c>
    </row>
    <row r="589" s="15" customFormat="1">
      <c r="A589" s="15"/>
      <c r="B589" s="255"/>
      <c r="C589" s="256"/>
      <c r="D589" s="235" t="s">
        <v>208</v>
      </c>
      <c r="E589" s="257" t="s">
        <v>19</v>
      </c>
      <c r="F589" s="258" t="s">
        <v>219</v>
      </c>
      <c r="G589" s="256"/>
      <c r="H589" s="259">
        <v>381.13</v>
      </c>
      <c r="I589" s="260"/>
      <c r="J589" s="256"/>
      <c r="K589" s="256"/>
      <c r="L589" s="261"/>
      <c r="M589" s="262"/>
      <c r="N589" s="263"/>
      <c r="O589" s="263"/>
      <c r="P589" s="263"/>
      <c r="Q589" s="263"/>
      <c r="R589" s="263"/>
      <c r="S589" s="263"/>
      <c r="T589" s="264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65" t="s">
        <v>208</v>
      </c>
      <c r="AU589" s="265" t="s">
        <v>81</v>
      </c>
      <c r="AV589" s="15" t="s">
        <v>204</v>
      </c>
      <c r="AW589" s="15" t="s">
        <v>33</v>
      </c>
      <c r="AX589" s="15" t="s">
        <v>79</v>
      </c>
      <c r="AY589" s="265" t="s">
        <v>196</v>
      </c>
    </row>
    <row r="590" s="2" customFormat="1" ht="16.5" customHeight="1">
      <c r="A590" s="41"/>
      <c r="B590" s="42"/>
      <c r="C590" s="280" t="s">
        <v>658</v>
      </c>
      <c r="D590" s="280" t="s">
        <v>407</v>
      </c>
      <c r="E590" s="281" t="s">
        <v>659</v>
      </c>
      <c r="F590" s="282" t="s">
        <v>660</v>
      </c>
      <c r="G590" s="283" t="s">
        <v>202</v>
      </c>
      <c r="H590" s="284">
        <v>388.75299999999999</v>
      </c>
      <c r="I590" s="285"/>
      <c r="J590" s="286">
        <f>ROUND(I590*H590,2)</f>
        <v>0</v>
      </c>
      <c r="K590" s="282" t="s">
        <v>203</v>
      </c>
      <c r="L590" s="287"/>
      <c r="M590" s="288" t="s">
        <v>19</v>
      </c>
      <c r="N590" s="289" t="s">
        <v>43</v>
      </c>
      <c r="O590" s="87"/>
      <c r="P590" s="224">
        <f>O590*H590</f>
        <v>0</v>
      </c>
      <c r="Q590" s="224">
        <v>0.113</v>
      </c>
      <c r="R590" s="224">
        <f>Q590*H590</f>
        <v>43.929088999999998</v>
      </c>
      <c r="S590" s="224">
        <v>0</v>
      </c>
      <c r="T590" s="225">
        <f>S590*H590</f>
        <v>0</v>
      </c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R590" s="226" t="s">
        <v>284</v>
      </c>
      <c r="AT590" s="226" t="s">
        <v>407</v>
      </c>
      <c r="AU590" s="226" t="s">
        <v>81</v>
      </c>
      <c r="AY590" s="20" t="s">
        <v>196</v>
      </c>
      <c r="BE590" s="227">
        <f>IF(N590="základní",J590,0)</f>
        <v>0</v>
      </c>
      <c r="BF590" s="227">
        <f>IF(N590="snížená",J590,0)</f>
        <v>0</v>
      </c>
      <c r="BG590" s="227">
        <f>IF(N590="zákl. přenesená",J590,0)</f>
        <v>0</v>
      </c>
      <c r="BH590" s="227">
        <f>IF(N590="sníž. přenesená",J590,0)</f>
        <v>0</v>
      </c>
      <c r="BI590" s="227">
        <f>IF(N590="nulová",J590,0)</f>
        <v>0</v>
      </c>
      <c r="BJ590" s="20" t="s">
        <v>79</v>
      </c>
      <c r="BK590" s="227">
        <f>ROUND(I590*H590,2)</f>
        <v>0</v>
      </c>
      <c r="BL590" s="20" t="s">
        <v>204</v>
      </c>
      <c r="BM590" s="226" t="s">
        <v>661</v>
      </c>
    </row>
    <row r="591" s="13" customFormat="1">
      <c r="A591" s="13"/>
      <c r="B591" s="233"/>
      <c r="C591" s="234"/>
      <c r="D591" s="235" t="s">
        <v>208</v>
      </c>
      <c r="E591" s="236" t="s">
        <v>19</v>
      </c>
      <c r="F591" s="237" t="s">
        <v>644</v>
      </c>
      <c r="G591" s="234"/>
      <c r="H591" s="236" t="s">
        <v>19</v>
      </c>
      <c r="I591" s="238"/>
      <c r="J591" s="234"/>
      <c r="K591" s="234"/>
      <c r="L591" s="239"/>
      <c r="M591" s="240"/>
      <c r="N591" s="241"/>
      <c r="O591" s="241"/>
      <c r="P591" s="241"/>
      <c r="Q591" s="241"/>
      <c r="R591" s="241"/>
      <c r="S591" s="241"/>
      <c r="T591" s="24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43" t="s">
        <v>208</v>
      </c>
      <c r="AU591" s="243" t="s">
        <v>81</v>
      </c>
      <c r="AV591" s="13" t="s">
        <v>79</v>
      </c>
      <c r="AW591" s="13" t="s">
        <v>33</v>
      </c>
      <c r="AX591" s="13" t="s">
        <v>72</v>
      </c>
      <c r="AY591" s="243" t="s">
        <v>196</v>
      </c>
    </row>
    <row r="592" s="13" customFormat="1">
      <c r="A592" s="13"/>
      <c r="B592" s="233"/>
      <c r="C592" s="234"/>
      <c r="D592" s="235" t="s">
        <v>208</v>
      </c>
      <c r="E592" s="236" t="s">
        <v>19</v>
      </c>
      <c r="F592" s="237" t="s">
        <v>487</v>
      </c>
      <c r="G592" s="234"/>
      <c r="H592" s="236" t="s">
        <v>19</v>
      </c>
      <c r="I592" s="238"/>
      <c r="J592" s="234"/>
      <c r="K592" s="234"/>
      <c r="L592" s="239"/>
      <c r="M592" s="240"/>
      <c r="N592" s="241"/>
      <c r="O592" s="241"/>
      <c r="P592" s="241"/>
      <c r="Q592" s="241"/>
      <c r="R592" s="241"/>
      <c r="S592" s="241"/>
      <c r="T592" s="242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43" t="s">
        <v>208</v>
      </c>
      <c r="AU592" s="243" t="s">
        <v>81</v>
      </c>
      <c r="AV592" s="13" t="s">
        <v>79</v>
      </c>
      <c r="AW592" s="13" t="s">
        <v>33</v>
      </c>
      <c r="AX592" s="13" t="s">
        <v>72</v>
      </c>
      <c r="AY592" s="243" t="s">
        <v>196</v>
      </c>
    </row>
    <row r="593" s="14" customFormat="1">
      <c r="A593" s="14"/>
      <c r="B593" s="244"/>
      <c r="C593" s="245"/>
      <c r="D593" s="235" t="s">
        <v>208</v>
      </c>
      <c r="E593" s="246" t="s">
        <v>19</v>
      </c>
      <c r="F593" s="247" t="s">
        <v>645</v>
      </c>
      <c r="G593" s="245"/>
      <c r="H593" s="248">
        <v>224.28</v>
      </c>
      <c r="I593" s="249"/>
      <c r="J593" s="245"/>
      <c r="K593" s="245"/>
      <c r="L593" s="250"/>
      <c r="M593" s="251"/>
      <c r="N593" s="252"/>
      <c r="O593" s="252"/>
      <c r="P593" s="252"/>
      <c r="Q593" s="252"/>
      <c r="R593" s="252"/>
      <c r="S593" s="252"/>
      <c r="T593" s="253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54" t="s">
        <v>208</v>
      </c>
      <c r="AU593" s="254" t="s">
        <v>81</v>
      </c>
      <c r="AV593" s="14" t="s">
        <v>81</v>
      </c>
      <c r="AW593" s="14" t="s">
        <v>33</v>
      </c>
      <c r="AX593" s="14" t="s">
        <v>72</v>
      </c>
      <c r="AY593" s="254" t="s">
        <v>196</v>
      </c>
    </row>
    <row r="594" s="13" customFormat="1">
      <c r="A594" s="13"/>
      <c r="B594" s="233"/>
      <c r="C594" s="234"/>
      <c r="D594" s="235" t="s">
        <v>208</v>
      </c>
      <c r="E594" s="236" t="s">
        <v>19</v>
      </c>
      <c r="F594" s="237" t="s">
        <v>644</v>
      </c>
      <c r="G594" s="234"/>
      <c r="H594" s="236" t="s">
        <v>19</v>
      </c>
      <c r="I594" s="238"/>
      <c r="J594" s="234"/>
      <c r="K594" s="234"/>
      <c r="L594" s="239"/>
      <c r="M594" s="240"/>
      <c r="N594" s="241"/>
      <c r="O594" s="241"/>
      <c r="P594" s="241"/>
      <c r="Q594" s="241"/>
      <c r="R594" s="241"/>
      <c r="S594" s="241"/>
      <c r="T594" s="242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43" t="s">
        <v>208</v>
      </c>
      <c r="AU594" s="243" t="s">
        <v>81</v>
      </c>
      <c r="AV594" s="13" t="s">
        <v>79</v>
      </c>
      <c r="AW594" s="13" t="s">
        <v>33</v>
      </c>
      <c r="AX594" s="13" t="s">
        <v>72</v>
      </c>
      <c r="AY594" s="243" t="s">
        <v>196</v>
      </c>
    </row>
    <row r="595" s="13" customFormat="1">
      <c r="A595" s="13"/>
      <c r="B595" s="233"/>
      <c r="C595" s="234"/>
      <c r="D595" s="235" t="s">
        <v>208</v>
      </c>
      <c r="E595" s="236" t="s">
        <v>19</v>
      </c>
      <c r="F595" s="237" t="s">
        <v>489</v>
      </c>
      <c r="G595" s="234"/>
      <c r="H595" s="236" t="s">
        <v>19</v>
      </c>
      <c r="I595" s="238"/>
      <c r="J595" s="234"/>
      <c r="K595" s="234"/>
      <c r="L595" s="239"/>
      <c r="M595" s="240"/>
      <c r="N595" s="241"/>
      <c r="O595" s="241"/>
      <c r="P595" s="241"/>
      <c r="Q595" s="241"/>
      <c r="R595" s="241"/>
      <c r="S595" s="241"/>
      <c r="T595" s="242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43" t="s">
        <v>208</v>
      </c>
      <c r="AU595" s="243" t="s">
        <v>81</v>
      </c>
      <c r="AV595" s="13" t="s">
        <v>79</v>
      </c>
      <c r="AW595" s="13" t="s">
        <v>33</v>
      </c>
      <c r="AX595" s="13" t="s">
        <v>72</v>
      </c>
      <c r="AY595" s="243" t="s">
        <v>196</v>
      </c>
    </row>
    <row r="596" s="14" customFormat="1">
      <c r="A596" s="14"/>
      <c r="B596" s="244"/>
      <c r="C596" s="245"/>
      <c r="D596" s="235" t="s">
        <v>208</v>
      </c>
      <c r="E596" s="246" t="s">
        <v>19</v>
      </c>
      <c r="F596" s="247" t="s">
        <v>646</v>
      </c>
      <c r="G596" s="245"/>
      <c r="H596" s="248">
        <v>156.84999999999999</v>
      </c>
      <c r="I596" s="249"/>
      <c r="J596" s="245"/>
      <c r="K596" s="245"/>
      <c r="L596" s="250"/>
      <c r="M596" s="251"/>
      <c r="N596" s="252"/>
      <c r="O596" s="252"/>
      <c r="P596" s="252"/>
      <c r="Q596" s="252"/>
      <c r="R596" s="252"/>
      <c r="S596" s="252"/>
      <c r="T596" s="253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T596" s="254" t="s">
        <v>208</v>
      </c>
      <c r="AU596" s="254" t="s">
        <v>81</v>
      </c>
      <c r="AV596" s="14" t="s">
        <v>81</v>
      </c>
      <c r="AW596" s="14" t="s">
        <v>33</v>
      </c>
      <c r="AX596" s="14" t="s">
        <v>72</v>
      </c>
      <c r="AY596" s="254" t="s">
        <v>196</v>
      </c>
    </row>
    <row r="597" s="15" customFormat="1">
      <c r="A597" s="15"/>
      <c r="B597" s="255"/>
      <c r="C597" s="256"/>
      <c r="D597" s="235" t="s">
        <v>208</v>
      </c>
      <c r="E597" s="257" t="s">
        <v>19</v>
      </c>
      <c r="F597" s="258" t="s">
        <v>219</v>
      </c>
      <c r="G597" s="256"/>
      <c r="H597" s="259">
        <v>381.13</v>
      </c>
      <c r="I597" s="260"/>
      <c r="J597" s="256"/>
      <c r="K597" s="256"/>
      <c r="L597" s="261"/>
      <c r="M597" s="262"/>
      <c r="N597" s="263"/>
      <c r="O597" s="263"/>
      <c r="P597" s="263"/>
      <c r="Q597" s="263"/>
      <c r="R597" s="263"/>
      <c r="S597" s="263"/>
      <c r="T597" s="264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T597" s="265" t="s">
        <v>208</v>
      </c>
      <c r="AU597" s="265" t="s">
        <v>81</v>
      </c>
      <c r="AV597" s="15" t="s">
        <v>204</v>
      </c>
      <c r="AW597" s="15" t="s">
        <v>33</v>
      </c>
      <c r="AX597" s="15" t="s">
        <v>79</v>
      </c>
      <c r="AY597" s="265" t="s">
        <v>196</v>
      </c>
    </row>
    <row r="598" s="14" customFormat="1">
      <c r="A598" s="14"/>
      <c r="B598" s="244"/>
      <c r="C598" s="245"/>
      <c r="D598" s="235" t="s">
        <v>208</v>
      </c>
      <c r="E598" s="245"/>
      <c r="F598" s="247" t="s">
        <v>662</v>
      </c>
      <c r="G598" s="245"/>
      <c r="H598" s="248">
        <v>388.75299999999999</v>
      </c>
      <c r="I598" s="249"/>
      <c r="J598" s="245"/>
      <c r="K598" s="245"/>
      <c r="L598" s="250"/>
      <c r="M598" s="251"/>
      <c r="N598" s="252"/>
      <c r="O598" s="252"/>
      <c r="P598" s="252"/>
      <c r="Q598" s="252"/>
      <c r="R598" s="252"/>
      <c r="S598" s="252"/>
      <c r="T598" s="253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T598" s="254" t="s">
        <v>208</v>
      </c>
      <c r="AU598" s="254" t="s">
        <v>81</v>
      </c>
      <c r="AV598" s="14" t="s">
        <v>81</v>
      </c>
      <c r="AW598" s="14" t="s">
        <v>4</v>
      </c>
      <c r="AX598" s="14" t="s">
        <v>79</v>
      </c>
      <c r="AY598" s="254" t="s">
        <v>196</v>
      </c>
    </row>
    <row r="599" s="2" customFormat="1" ht="24.15" customHeight="1">
      <c r="A599" s="41"/>
      <c r="B599" s="42"/>
      <c r="C599" s="215" t="s">
        <v>663</v>
      </c>
      <c r="D599" s="215" t="s">
        <v>199</v>
      </c>
      <c r="E599" s="216" t="s">
        <v>633</v>
      </c>
      <c r="F599" s="217" t="s">
        <v>634</v>
      </c>
      <c r="G599" s="218" t="s">
        <v>202</v>
      </c>
      <c r="H599" s="219">
        <v>381.13</v>
      </c>
      <c r="I599" s="220"/>
      <c r="J599" s="221">
        <f>ROUND(I599*H599,2)</f>
        <v>0</v>
      </c>
      <c r="K599" s="217" t="s">
        <v>203</v>
      </c>
      <c r="L599" s="47"/>
      <c r="M599" s="222" t="s">
        <v>19</v>
      </c>
      <c r="N599" s="223" t="s">
        <v>43</v>
      </c>
      <c r="O599" s="87"/>
      <c r="P599" s="224">
        <f>O599*H599</f>
        <v>0</v>
      </c>
      <c r="Q599" s="224">
        <v>0.051769999999999997</v>
      </c>
      <c r="R599" s="224">
        <f>Q599*H599</f>
        <v>19.731100099999999</v>
      </c>
      <c r="S599" s="224">
        <v>0</v>
      </c>
      <c r="T599" s="225">
        <f>S599*H599</f>
        <v>0</v>
      </c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R599" s="226" t="s">
        <v>204</v>
      </c>
      <c r="AT599" s="226" t="s">
        <v>199</v>
      </c>
      <c r="AU599" s="226" t="s">
        <v>81</v>
      </c>
      <c r="AY599" s="20" t="s">
        <v>196</v>
      </c>
      <c r="BE599" s="227">
        <f>IF(N599="základní",J599,0)</f>
        <v>0</v>
      </c>
      <c r="BF599" s="227">
        <f>IF(N599="snížená",J599,0)</f>
        <v>0</v>
      </c>
      <c r="BG599" s="227">
        <f>IF(N599="zákl. přenesená",J599,0)</f>
        <v>0</v>
      </c>
      <c r="BH599" s="227">
        <f>IF(N599="sníž. přenesená",J599,0)</f>
        <v>0</v>
      </c>
      <c r="BI599" s="227">
        <f>IF(N599="nulová",J599,0)</f>
        <v>0</v>
      </c>
      <c r="BJ599" s="20" t="s">
        <v>79</v>
      </c>
      <c r="BK599" s="227">
        <f>ROUND(I599*H599,2)</f>
        <v>0</v>
      </c>
      <c r="BL599" s="20" t="s">
        <v>204</v>
      </c>
      <c r="BM599" s="226" t="s">
        <v>664</v>
      </c>
    </row>
    <row r="600" s="2" customFormat="1">
      <c r="A600" s="41"/>
      <c r="B600" s="42"/>
      <c r="C600" s="43"/>
      <c r="D600" s="228" t="s">
        <v>206</v>
      </c>
      <c r="E600" s="43"/>
      <c r="F600" s="229" t="s">
        <v>636</v>
      </c>
      <c r="G600" s="43"/>
      <c r="H600" s="43"/>
      <c r="I600" s="230"/>
      <c r="J600" s="43"/>
      <c r="K600" s="43"/>
      <c r="L600" s="47"/>
      <c r="M600" s="231"/>
      <c r="N600" s="232"/>
      <c r="O600" s="87"/>
      <c r="P600" s="87"/>
      <c r="Q600" s="87"/>
      <c r="R600" s="87"/>
      <c r="S600" s="87"/>
      <c r="T600" s="88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T600" s="20" t="s">
        <v>206</v>
      </c>
      <c r="AU600" s="20" t="s">
        <v>81</v>
      </c>
    </row>
    <row r="601" s="13" customFormat="1">
      <c r="A601" s="13"/>
      <c r="B601" s="233"/>
      <c r="C601" s="234"/>
      <c r="D601" s="235" t="s">
        <v>208</v>
      </c>
      <c r="E601" s="236" t="s">
        <v>19</v>
      </c>
      <c r="F601" s="237" t="s">
        <v>644</v>
      </c>
      <c r="G601" s="234"/>
      <c r="H601" s="236" t="s">
        <v>19</v>
      </c>
      <c r="I601" s="238"/>
      <c r="J601" s="234"/>
      <c r="K601" s="234"/>
      <c r="L601" s="239"/>
      <c r="M601" s="240"/>
      <c r="N601" s="241"/>
      <c r="O601" s="241"/>
      <c r="P601" s="241"/>
      <c r="Q601" s="241"/>
      <c r="R601" s="241"/>
      <c r="S601" s="241"/>
      <c r="T601" s="242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43" t="s">
        <v>208</v>
      </c>
      <c r="AU601" s="243" t="s">
        <v>81</v>
      </c>
      <c r="AV601" s="13" t="s">
        <v>79</v>
      </c>
      <c r="AW601" s="13" t="s">
        <v>33</v>
      </c>
      <c r="AX601" s="13" t="s">
        <v>72</v>
      </c>
      <c r="AY601" s="243" t="s">
        <v>196</v>
      </c>
    </row>
    <row r="602" s="13" customFormat="1">
      <c r="A602" s="13"/>
      <c r="B602" s="233"/>
      <c r="C602" s="234"/>
      <c r="D602" s="235" t="s">
        <v>208</v>
      </c>
      <c r="E602" s="236" t="s">
        <v>19</v>
      </c>
      <c r="F602" s="237" t="s">
        <v>487</v>
      </c>
      <c r="G602" s="234"/>
      <c r="H602" s="236" t="s">
        <v>19</v>
      </c>
      <c r="I602" s="238"/>
      <c r="J602" s="234"/>
      <c r="K602" s="234"/>
      <c r="L602" s="239"/>
      <c r="M602" s="240"/>
      <c r="N602" s="241"/>
      <c r="O602" s="241"/>
      <c r="P602" s="241"/>
      <c r="Q602" s="241"/>
      <c r="R602" s="241"/>
      <c r="S602" s="241"/>
      <c r="T602" s="242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43" t="s">
        <v>208</v>
      </c>
      <c r="AU602" s="243" t="s">
        <v>81</v>
      </c>
      <c r="AV602" s="13" t="s">
        <v>79</v>
      </c>
      <c r="AW602" s="13" t="s">
        <v>33</v>
      </c>
      <c r="AX602" s="13" t="s">
        <v>72</v>
      </c>
      <c r="AY602" s="243" t="s">
        <v>196</v>
      </c>
    </row>
    <row r="603" s="14" customFormat="1">
      <c r="A603" s="14"/>
      <c r="B603" s="244"/>
      <c r="C603" s="245"/>
      <c r="D603" s="235" t="s">
        <v>208</v>
      </c>
      <c r="E603" s="246" t="s">
        <v>19</v>
      </c>
      <c r="F603" s="247" t="s">
        <v>645</v>
      </c>
      <c r="G603" s="245"/>
      <c r="H603" s="248">
        <v>224.28</v>
      </c>
      <c r="I603" s="249"/>
      <c r="J603" s="245"/>
      <c r="K603" s="245"/>
      <c r="L603" s="250"/>
      <c r="M603" s="251"/>
      <c r="N603" s="252"/>
      <c r="O603" s="252"/>
      <c r="P603" s="252"/>
      <c r="Q603" s="252"/>
      <c r="R603" s="252"/>
      <c r="S603" s="252"/>
      <c r="T603" s="253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4" t="s">
        <v>208</v>
      </c>
      <c r="AU603" s="254" t="s">
        <v>81</v>
      </c>
      <c r="AV603" s="14" t="s">
        <v>81</v>
      </c>
      <c r="AW603" s="14" t="s">
        <v>33</v>
      </c>
      <c r="AX603" s="14" t="s">
        <v>72</v>
      </c>
      <c r="AY603" s="254" t="s">
        <v>196</v>
      </c>
    </row>
    <row r="604" s="13" customFormat="1">
      <c r="A604" s="13"/>
      <c r="B604" s="233"/>
      <c r="C604" s="234"/>
      <c r="D604" s="235" t="s">
        <v>208</v>
      </c>
      <c r="E604" s="236" t="s">
        <v>19</v>
      </c>
      <c r="F604" s="237" t="s">
        <v>644</v>
      </c>
      <c r="G604" s="234"/>
      <c r="H604" s="236" t="s">
        <v>19</v>
      </c>
      <c r="I604" s="238"/>
      <c r="J604" s="234"/>
      <c r="K604" s="234"/>
      <c r="L604" s="239"/>
      <c r="M604" s="240"/>
      <c r="N604" s="241"/>
      <c r="O604" s="241"/>
      <c r="P604" s="241"/>
      <c r="Q604" s="241"/>
      <c r="R604" s="241"/>
      <c r="S604" s="241"/>
      <c r="T604" s="24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43" t="s">
        <v>208</v>
      </c>
      <c r="AU604" s="243" t="s">
        <v>81</v>
      </c>
      <c r="AV604" s="13" t="s">
        <v>79</v>
      </c>
      <c r="AW604" s="13" t="s">
        <v>33</v>
      </c>
      <c r="AX604" s="13" t="s">
        <v>72</v>
      </c>
      <c r="AY604" s="243" t="s">
        <v>196</v>
      </c>
    </row>
    <row r="605" s="13" customFormat="1">
      <c r="A605" s="13"/>
      <c r="B605" s="233"/>
      <c r="C605" s="234"/>
      <c r="D605" s="235" t="s">
        <v>208</v>
      </c>
      <c r="E605" s="236" t="s">
        <v>19</v>
      </c>
      <c r="F605" s="237" t="s">
        <v>489</v>
      </c>
      <c r="G605" s="234"/>
      <c r="H605" s="236" t="s">
        <v>19</v>
      </c>
      <c r="I605" s="238"/>
      <c r="J605" s="234"/>
      <c r="K605" s="234"/>
      <c r="L605" s="239"/>
      <c r="M605" s="240"/>
      <c r="N605" s="241"/>
      <c r="O605" s="241"/>
      <c r="P605" s="241"/>
      <c r="Q605" s="241"/>
      <c r="R605" s="241"/>
      <c r="S605" s="241"/>
      <c r="T605" s="242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43" t="s">
        <v>208</v>
      </c>
      <c r="AU605" s="243" t="s">
        <v>81</v>
      </c>
      <c r="AV605" s="13" t="s">
        <v>79</v>
      </c>
      <c r="AW605" s="13" t="s">
        <v>33</v>
      </c>
      <c r="AX605" s="13" t="s">
        <v>72</v>
      </c>
      <c r="AY605" s="243" t="s">
        <v>196</v>
      </c>
    </row>
    <row r="606" s="14" customFormat="1">
      <c r="A606" s="14"/>
      <c r="B606" s="244"/>
      <c r="C606" s="245"/>
      <c r="D606" s="235" t="s">
        <v>208</v>
      </c>
      <c r="E606" s="246" t="s">
        <v>19</v>
      </c>
      <c r="F606" s="247" t="s">
        <v>646</v>
      </c>
      <c r="G606" s="245"/>
      <c r="H606" s="248">
        <v>156.84999999999999</v>
      </c>
      <c r="I606" s="249"/>
      <c r="J606" s="245"/>
      <c r="K606" s="245"/>
      <c r="L606" s="250"/>
      <c r="M606" s="251"/>
      <c r="N606" s="252"/>
      <c r="O606" s="252"/>
      <c r="P606" s="252"/>
      <c r="Q606" s="252"/>
      <c r="R606" s="252"/>
      <c r="S606" s="252"/>
      <c r="T606" s="253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T606" s="254" t="s">
        <v>208</v>
      </c>
      <c r="AU606" s="254" t="s">
        <v>81</v>
      </c>
      <c r="AV606" s="14" t="s">
        <v>81</v>
      </c>
      <c r="AW606" s="14" t="s">
        <v>33</v>
      </c>
      <c r="AX606" s="14" t="s">
        <v>72</v>
      </c>
      <c r="AY606" s="254" t="s">
        <v>196</v>
      </c>
    </row>
    <row r="607" s="15" customFormat="1">
      <c r="A607" s="15"/>
      <c r="B607" s="255"/>
      <c r="C607" s="256"/>
      <c r="D607" s="235" t="s">
        <v>208</v>
      </c>
      <c r="E607" s="257" t="s">
        <v>19</v>
      </c>
      <c r="F607" s="258" t="s">
        <v>219</v>
      </c>
      <c r="G607" s="256"/>
      <c r="H607" s="259">
        <v>381.13</v>
      </c>
      <c r="I607" s="260"/>
      <c r="J607" s="256"/>
      <c r="K607" s="256"/>
      <c r="L607" s="261"/>
      <c r="M607" s="262"/>
      <c r="N607" s="263"/>
      <c r="O607" s="263"/>
      <c r="P607" s="263"/>
      <c r="Q607" s="263"/>
      <c r="R607" s="263"/>
      <c r="S607" s="263"/>
      <c r="T607" s="264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T607" s="265" t="s">
        <v>208</v>
      </c>
      <c r="AU607" s="265" t="s">
        <v>81</v>
      </c>
      <c r="AV607" s="15" t="s">
        <v>204</v>
      </c>
      <c r="AW607" s="15" t="s">
        <v>33</v>
      </c>
      <c r="AX607" s="15" t="s">
        <v>79</v>
      </c>
      <c r="AY607" s="265" t="s">
        <v>196</v>
      </c>
    </row>
    <row r="608" s="2" customFormat="1" ht="24.15" customHeight="1">
      <c r="A608" s="41"/>
      <c r="B608" s="42"/>
      <c r="C608" s="215" t="s">
        <v>665</v>
      </c>
      <c r="D608" s="215" t="s">
        <v>199</v>
      </c>
      <c r="E608" s="216" t="s">
        <v>412</v>
      </c>
      <c r="F608" s="217" t="s">
        <v>413</v>
      </c>
      <c r="G608" s="218" t="s">
        <v>317</v>
      </c>
      <c r="H608" s="219">
        <v>229.154</v>
      </c>
      <c r="I608" s="220"/>
      <c r="J608" s="221">
        <f>ROUND(I608*H608,2)</f>
        <v>0</v>
      </c>
      <c r="K608" s="217" t="s">
        <v>203</v>
      </c>
      <c r="L608" s="47"/>
      <c r="M608" s="222" t="s">
        <v>19</v>
      </c>
      <c r="N608" s="223" t="s">
        <v>43</v>
      </c>
      <c r="O608" s="87"/>
      <c r="P608" s="224">
        <f>O608*H608</f>
        <v>0</v>
      </c>
      <c r="Q608" s="224">
        <v>0</v>
      </c>
      <c r="R608" s="224">
        <f>Q608*H608</f>
        <v>0</v>
      </c>
      <c r="S608" s="224">
        <v>0</v>
      </c>
      <c r="T608" s="225">
        <f>S608*H608</f>
        <v>0</v>
      </c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R608" s="226" t="s">
        <v>204</v>
      </c>
      <c r="AT608" s="226" t="s">
        <v>199</v>
      </c>
      <c r="AU608" s="226" t="s">
        <v>81</v>
      </c>
      <c r="AY608" s="20" t="s">
        <v>196</v>
      </c>
      <c r="BE608" s="227">
        <f>IF(N608="základní",J608,0)</f>
        <v>0</v>
      </c>
      <c r="BF608" s="227">
        <f>IF(N608="snížená",J608,0)</f>
        <v>0</v>
      </c>
      <c r="BG608" s="227">
        <f>IF(N608="zákl. přenesená",J608,0)</f>
        <v>0</v>
      </c>
      <c r="BH608" s="227">
        <f>IF(N608="sníž. přenesená",J608,0)</f>
        <v>0</v>
      </c>
      <c r="BI608" s="227">
        <f>IF(N608="nulová",J608,0)</f>
        <v>0</v>
      </c>
      <c r="BJ608" s="20" t="s">
        <v>79</v>
      </c>
      <c r="BK608" s="227">
        <f>ROUND(I608*H608,2)</f>
        <v>0</v>
      </c>
      <c r="BL608" s="20" t="s">
        <v>204</v>
      </c>
      <c r="BM608" s="226" t="s">
        <v>666</v>
      </c>
    </row>
    <row r="609" s="2" customFormat="1">
      <c r="A609" s="41"/>
      <c r="B609" s="42"/>
      <c r="C609" s="43"/>
      <c r="D609" s="228" t="s">
        <v>206</v>
      </c>
      <c r="E609" s="43"/>
      <c r="F609" s="229" t="s">
        <v>415</v>
      </c>
      <c r="G609" s="43"/>
      <c r="H609" s="43"/>
      <c r="I609" s="230"/>
      <c r="J609" s="43"/>
      <c r="K609" s="43"/>
      <c r="L609" s="47"/>
      <c r="M609" s="231"/>
      <c r="N609" s="232"/>
      <c r="O609" s="87"/>
      <c r="P609" s="87"/>
      <c r="Q609" s="87"/>
      <c r="R609" s="87"/>
      <c r="S609" s="87"/>
      <c r="T609" s="88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T609" s="20" t="s">
        <v>206</v>
      </c>
      <c r="AU609" s="20" t="s">
        <v>81</v>
      </c>
    </row>
    <row r="610" s="14" customFormat="1">
      <c r="A610" s="14"/>
      <c r="B610" s="244"/>
      <c r="C610" s="245"/>
      <c r="D610" s="235" t="s">
        <v>208</v>
      </c>
      <c r="E610" s="246" t="s">
        <v>19</v>
      </c>
      <c r="F610" s="247" t="s">
        <v>667</v>
      </c>
      <c r="G610" s="245"/>
      <c r="H610" s="248">
        <v>229.154</v>
      </c>
      <c r="I610" s="249"/>
      <c r="J610" s="245"/>
      <c r="K610" s="245"/>
      <c r="L610" s="250"/>
      <c r="M610" s="251"/>
      <c r="N610" s="252"/>
      <c r="O610" s="252"/>
      <c r="P610" s="252"/>
      <c r="Q610" s="252"/>
      <c r="R610" s="252"/>
      <c r="S610" s="252"/>
      <c r="T610" s="253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T610" s="254" t="s">
        <v>208</v>
      </c>
      <c r="AU610" s="254" t="s">
        <v>81</v>
      </c>
      <c r="AV610" s="14" t="s">
        <v>81</v>
      </c>
      <c r="AW610" s="14" t="s">
        <v>33</v>
      </c>
      <c r="AX610" s="14" t="s">
        <v>72</v>
      </c>
      <c r="AY610" s="254" t="s">
        <v>196</v>
      </c>
    </row>
    <row r="611" s="15" customFormat="1">
      <c r="A611" s="15"/>
      <c r="B611" s="255"/>
      <c r="C611" s="256"/>
      <c r="D611" s="235" t="s">
        <v>208</v>
      </c>
      <c r="E611" s="257" t="s">
        <v>19</v>
      </c>
      <c r="F611" s="258" t="s">
        <v>219</v>
      </c>
      <c r="G611" s="256"/>
      <c r="H611" s="259">
        <v>229.154</v>
      </c>
      <c r="I611" s="260"/>
      <c r="J611" s="256"/>
      <c r="K611" s="256"/>
      <c r="L611" s="261"/>
      <c r="M611" s="262"/>
      <c r="N611" s="263"/>
      <c r="O611" s="263"/>
      <c r="P611" s="263"/>
      <c r="Q611" s="263"/>
      <c r="R611" s="263"/>
      <c r="S611" s="263"/>
      <c r="T611" s="264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T611" s="265" t="s">
        <v>208</v>
      </c>
      <c r="AU611" s="265" t="s">
        <v>81</v>
      </c>
      <c r="AV611" s="15" t="s">
        <v>204</v>
      </c>
      <c r="AW611" s="15" t="s">
        <v>33</v>
      </c>
      <c r="AX611" s="15" t="s">
        <v>79</v>
      </c>
      <c r="AY611" s="265" t="s">
        <v>196</v>
      </c>
    </row>
    <row r="612" s="12" customFormat="1" ht="22.8" customHeight="1">
      <c r="A612" s="12"/>
      <c r="B612" s="199"/>
      <c r="C612" s="200"/>
      <c r="D612" s="201" t="s">
        <v>71</v>
      </c>
      <c r="E612" s="213" t="s">
        <v>668</v>
      </c>
      <c r="F612" s="213" t="s">
        <v>669</v>
      </c>
      <c r="G612" s="200"/>
      <c r="H612" s="200"/>
      <c r="I612" s="203"/>
      <c r="J612" s="214">
        <f>BK612</f>
        <v>0</v>
      </c>
      <c r="K612" s="200"/>
      <c r="L612" s="205"/>
      <c r="M612" s="206"/>
      <c r="N612" s="207"/>
      <c r="O612" s="207"/>
      <c r="P612" s="208">
        <f>SUM(P613:P693)</f>
        <v>0</v>
      </c>
      <c r="Q612" s="207"/>
      <c r="R612" s="208">
        <f>SUM(R613:R693)</f>
        <v>46.200414700000003</v>
      </c>
      <c r="S612" s="207"/>
      <c r="T612" s="209">
        <f>SUM(T613:T693)</f>
        <v>0</v>
      </c>
      <c r="U612" s="12"/>
      <c r="V612" s="12"/>
      <c r="W612" s="12"/>
      <c r="X612" s="12"/>
      <c r="Y612" s="12"/>
      <c r="Z612" s="12"/>
      <c r="AA612" s="12"/>
      <c r="AB612" s="12"/>
      <c r="AC612" s="12"/>
      <c r="AD612" s="12"/>
      <c r="AE612" s="12"/>
      <c r="AR612" s="210" t="s">
        <v>79</v>
      </c>
      <c r="AT612" s="211" t="s">
        <v>71</v>
      </c>
      <c r="AU612" s="211" t="s">
        <v>79</v>
      </c>
      <c r="AY612" s="210" t="s">
        <v>196</v>
      </c>
      <c r="BK612" s="212">
        <f>SUM(BK613:BK693)</f>
        <v>0</v>
      </c>
    </row>
    <row r="613" s="2" customFormat="1" ht="24.15" customHeight="1">
      <c r="A613" s="41"/>
      <c r="B613" s="42"/>
      <c r="C613" s="215" t="s">
        <v>670</v>
      </c>
      <c r="D613" s="215" t="s">
        <v>199</v>
      </c>
      <c r="E613" s="216" t="s">
        <v>389</v>
      </c>
      <c r="F613" s="217" t="s">
        <v>390</v>
      </c>
      <c r="G613" s="218" t="s">
        <v>202</v>
      </c>
      <c r="H613" s="219">
        <v>74.530000000000001</v>
      </c>
      <c r="I613" s="220"/>
      <c r="J613" s="221">
        <f>ROUND(I613*H613,2)</f>
        <v>0</v>
      </c>
      <c r="K613" s="217" t="s">
        <v>203</v>
      </c>
      <c r="L613" s="47"/>
      <c r="M613" s="222" t="s">
        <v>19</v>
      </c>
      <c r="N613" s="223" t="s">
        <v>43</v>
      </c>
      <c r="O613" s="87"/>
      <c r="P613" s="224">
        <f>O613*H613</f>
        <v>0</v>
      </c>
      <c r="Q613" s="224">
        <v>0</v>
      </c>
      <c r="R613" s="224">
        <f>Q613*H613</f>
        <v>0</v>
      </c>
      <c r="S613" s="224">
        <v>0</v>
      </c>
      <c r="T613" s="225">
        <f>S613*H613</f>
        <v>0</v>
      </c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R613" s="226" t="s">
        <v>204</v>
      </c>
      <c r="AT613" s="226" t="s">
        <v>199</v>
      </c>
      <c r="AU613" s="226" t="s">
        <v>81</v>
      </c>
      <c r="AY613" s="20" t="s">
        <v>196</v>
      </c>
      <c r="BE613" s="227">
        <f>IF(N613="základní",J613,0)</f>
        <v>0</v>
      </c>
      <c r="BF613" s="227">
        <f>IF(N613="snížená",J613,0)</f>
        <v>0</v>
      </c>
      <c r="BG613" s="227">
        <f>IF(N613="zákl. přenesená",J613,0)</f>
        <v>0</v>
      </c>
      <c r="BH613" s="227">
        <f>IF(N613="sníž. přenesená",J613,0)</f>
        <v>0</v>
      </c>
      <c r="BI613" s="227">
        <f>IF(N613="nulová",J613,0)</f>
        <v>0</v>
      </c>
      <c r="BJ613" s="20" t="s">
        <v>79</v>
      </c>
      <c r="BK613" s="227">
        <f>ROUND(I613*H613,2)</f>
        <v>0</v>
      </c>
      <c r="BL613" s="20" t="s">
        <v>204</v>
      </c>
      <c r="BM613" s="226" t="s">
        <v>671</v>
      </c>
    </row>
    <row r="614" s="2" customFormat="1">
      <c r="A614" s="41"/>
      <c r="B614" s="42"/>
      <c r="C614" s="43"/>
      <c r="D614" s="228" t="s">
        <v>206</v>
      </c>
      <c r="E614" s="43"/>
      <c r="F614" s="229" t="s">
        <v>392</v>
      </c>
      <c r="G614" s="43"/>
      <c r="H614" s="43"/>
      <c r="I614" s="230"/>
      <c r="J614" s="43"/>
      <c r="K614" s="43"/>
      <c r="L614" s="47"/>
      <c r="M614" s="231"/>
      <c r="N614" s="232"/>
      <c r="O614" s="87"/>
      <c r="P614" s="87"/>
      <c r="Q614" s="87"/>
      <c r="R614" s="87"/>
      <c r="S614" s="87"/>
      <c r="T614" s="88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T614" s="20" t="s">
        <v>206</v>
      </c>
      <c r="AU614" s="20" t="s">
        <v>81</v>
      </c>
    </row>
    <row r="615" s="13" customFormat="1">
      <c r="A615" s="13"/>
      <c r="B615" s="233"/>
      <c r="C615" s="234"/>
      <c r="D615" s="235" t="s">
        <v>208</v>
      </c>
      <c r="E615" s="236" t="s">
        <v>19</v>
      </c>
      <c r="F615" s="237" t="s">
        <v>612</v>
      </c>
      <c r="G615" s="234"/>
      <c r="H615" s="236" t="s">
        <v>19</v>
      </c>
      <c r="I615" s="238"/>
      <c r="J615" s="234"/>
      <c r="K615" s="234"/>
      <c r="L615" s="239"/>
      <c r="M615" s="240"/>
      <c r="N615" s="241"/>
      <c r="O615" s="241"/>
      <c r="P615" s="241"/>
      <c r="Q615" s="241"/>
      <c r="R615" s="241"/>
      <c r="S615" s="241"/>
      <c r="T615" s="242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43" t="s">
        <v>208</v>
      </c>
      <c r="AU615" s="243" t="s">
        <v>81</v>
      </c>
      <c r="AV615" s="13" t="s">
        <v>79</v>
      </c>
      <c r="AW615" s="13" t="s">
        <v>33</v>
      </c>
      <c r="AX615" s="13" t="s">
        <v>72</v>
      </c>
      <c r="AY615" s="243" t="s">
        <v>196</v>
      </c>
    </row>
    <row r="616" s="13" customFormat="1">
      <c r="A616" s="13"/>
      <c r="B616" s="233"/>
      <c r="C616" s="234"/>
      <c r="D616" s="235" t="s">
        <v>208</v>
      </c>
      <c r="E616" s="236" t="s">
        <v>19</v>
      </c>
      <c r="F616" s="237" t="s">
        <v>672</v>
      </c>
      <c r="G616" s="234"/>
      <c r="H616" s="236" t="s">
        <v>19</v>
      </c>
      <c r="I616" s="238"/>
      <c r="J616" s="234"/>
      <c r="K616" s="234"/>
      <c r="L616" s="239"/>
      <c r="M616" s="240"/>
      <c r="N616" s="241"/>
      <c r="O616" s="241"/>
      <c r="P616" s="241"/>
      <c r="Q616" s="241"/>
      <c r="R616" s="241"/>
      <c r="S616" s="241"/>
      <c r="T616" s="242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43" t="s">
        <v>208</v>
      </c>
      <c r="AU616" s="243" t="s">
        <v>81</v>
      </c>
      <c r="AV616" s="13" t="s">
        <v>79</v>
      </c>
      <c r="AW616" s="13" t="s">
        <v>33</v>
      </c>
      <c r="AX616" s="13" t="s">
        <v>72</v>
      </c>
      <c r="AY616" s="243" t="s">
        <v>196</v>
      </c>
    </row>
    <row r="617" s="13" customFormat="1">
      <c r="A617" s="13"/>
      <c r="B617" s="233"/>
      <c r="C617" s="234"/>
      <c r="D617" s="235" t="s">
        <v>208</v>
      </c>
      <c r="E617" s="236" t="s">
        <v>19</v>
      </c>
      <c r="F617" s="237" t="s">
        <v>673</v>
      </c>
      <c r="G617" s="234"/>
      <c r="H617" s="236" t="s">
        <v>19</v>
      </c>
      <c r="I617" s="238"/>
      <c r="J617" s="234"/>
      <c r="K617" s="234"/>
      <c r="L617" s="239"/>
      <c r="M617" s="240"/>
      <c r="N617" s="241"/>
      <c r="O617" s="241"/>
      <c r="P617" s="241"/>
      <c r="Q617" s="241"/>
      <c r="R617" s="241"/>
      <c r="S617" s="241"/>
      <c r="T617" s="242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43" t="s">
        <v>208</v>
      </c>
      <c r="AU617" s="243" t="s">
        <v>81</v>
      </c>
      <c r="AV617" s="13" t="s">
        <v>79</v>
      </c>
      <c r="AW617" s="13" t="s">
        <v>33</v>
      </c>
      <c r="AX617" s="13" t="s">
        <v>72</v>
      </c>
      <c r="AY617" s="243" t="s">
        <v>196</v>
      </c>
    </row>
    <row r="618" s="13" customFormat="1">
      <c r="A618" s="13"/>
      <c r="B618" s="233"/>
      <c r="C618" s="234"/>
      <c r="D618" s="235" t="s">
        <v>208</v>
      </c>
      <c r="E618" s="236" t="s">
        <v>19</v>
      </c>
      <c r="F618" s="237" t="s">
        <v>487</v>
      </c>
      <c r="G618" s="234"/>
      <c r="H618" s="236" t="s">
        <v>19</v>
      </c>
      <c r="I618" s="238"/>
      <c r="J618" s="234"/>
      <c r="K618" s="234"/>
      <c r="L618" s="239"/>
      <c r="M618" s="240"/>
      <c r="N618" s="241"/>
      <c r="O618" s="241"/>
      <c r="P618" s="241"/>
      <c r="Q618" s="241"/>
      <c r="R618" s="241"/>
      <c r="S618" s="241"/>
      <c r="T618" s="24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43" t="s">
        <v>208</v>
      </c>
      <c r="AU618" s="243" t="s">
        <v>81</v>
      </c>
      <c r="AV618" s="13" t="s">
        <v>79</v>
      </c>
      <c r="AW618" s="13" t="s">
        <v>33</v>
      </c>
      <c r="AX618" s="13" t="s">
        <v>72</v>
      </c>
      <c r="AY618" s="243" t="s">
        <v>196</v>
      </c>
    </row>
    <row r="619" s="14" customFormat="1">
      <c r="A619" s="14"/>
      <c r="B619" s="244"/>
      <c r="C619" s="245"/>
      <c r="D619" s="235" t="s">
        <v>208</v>
      </c>
      <c r="E619" s="246" t="s">
        <v>19</v>
      </c>
      <c r="F619" s="247" t="s">
        <v>674</v>
      </c>
      <c r="G619" s="245"/>
      <c r="H619" s="248">
        <v>19.149999999999999</v>
      </c>
      <c r="I619" s="249"/>
      <c r="J619" s="245"/>
      <c r="K619" s="245"/>
      <c r="L619" s="250"/>
      <c r="M619" s="251"/>
      <c r="N619" s="252"/>
      <c r="O619" s="252"/>
      <c r="P619" s="252"/>
      <c r="Q619" s="252"/>
      <c r="R619" s="252"/>
      <c r="S619" s="252"/>
      <c r="T619" s="253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T619" s="254" t="s">
        <v>208</v>
      </c>
      <c r="AU619" s="254" t="s">
        <v>81</v>
      </c>
      <c r="AV619" s="14" t="s">
        <v>81</v>
      </c>
      <c r="AW619" s="14" t="s">
        <v>33</v>
      </c>
      <c r="AX619" s="14" t="s">
        <v>72</v>
      </c>
      <c r="AY619" s="254" t="s">
        <v>196</v>
      </c>
    </row>
    <row r="620" s="13" customFormat="1">
      <c r="A620" s="13"/>
      <c r="B620" s="233"/>
      <c r="C620" s="234"/>
      <c r="D620" s="235" t="s">
        <v>208</v>
      </c>
      <c r="E620" s="236" t="s">
        <v>19</v>
      </c>
      <c r="F620" s="237" t="s">
        <v>672</v>
      </c>
      <c r="G620" s="234"/>
      <c r="H620" s="236" t="s">
        <v>19</v>
      </c>
      <c r="I620" s="238"/>
      <c r="J620" s="234"/>
      <c r="K620" s="234"/>
      <c r="L620" s="239"/>
      <c r="M620" s="240"/>
      <c r="N620" s="241"/>
      <c r="O620" s="241"/>
      <c r="P620" s="241"/>
      <c r="Q620" s="241"/>
      <c r="R620" s="241"/>
      <c r="S620" s="241"/>
      <c r="T620" s="24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43" t="s">
        <v>208</v>
      </c>
      <c r="AU620" s="243" t="s">
        <v>81</v>
      </c>
      <c r="AV620" s="13" t="s">
        <v>79</v>
      </c>
      <c r="AW620" s="13" t="s">
        <v>33</v>
      </c>
      <c r="AX620" s="13" t="s">
        <v>72</v>
      </c>
      <c r="AY620" s="243" t="s">
        <v>196</v>
      </c>
    </row>
    <row r="621" s="13" customFormat="1">
      <c r="A621" s="13"/>
      <c r="B621" s="233"/>
      <c r="C621" s="234"/>
      <c r="D621" s="235" t="s">
        <v>208</v>
      </c>
      <c r="E621" s="236" t="s">
        <v>19</v>
      </c>
      <c r="F621" s="237" t="s">
        <v>673</v>
      </c>
      <c r="G621" s="234"/>
      <c r="H621" s="236" t="s">
        <v>19</v>
      </c>
      <c r="I621" s="238"/>
      <c r="J621" s="234"/>
      <c r="K621" s="234"/>
      <c r="L621" s="239"/>
      <c r="M621" s="240"/>
      <c r="N621" s="241"/>
      <c r="O621" s="241"/>
      <c r="P621" s="241"/>
      <c r="Q621" s="241"/>
      <c r="R621" s="241"/>
      <c r="S621" s="241"/>
      <c r="T621" s="242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43" t="s">
        <v>208</v>
      </c>
      <c r="AU621" s="243" t="s">
        <v>81</v>
      </c>
      <c r="AV621" s="13" t="s">
        <v>79</v>
      </c>
      <c r="AW621" s="13" t="s">
        <v>33</v>
      </c>
      <c r="AX621" s="13" t="s">
        <v>72</v>
      </c>
      <c r="AY621" s="243" t="s">
        <v>196</v>
      </c>
    </row>
    <row r="622" s="13" customFormat="1">
      <c r="A622" s="13"/>
      <c r="B622" s="233"/>
      <c r="C622" s="234"/>
      <c r="D622" s="235" t="s">
        <v>208</v>
      </c>
      <c r="E622" s="236" t="s">
        <v>19</v>
      </c>
      <c r="F622" s="237" t="s">
        <v>489</v>
      </c>
      <c r="G622" s="234"/>
      <c r="H622" s="236" t="s">
        <v>19</v>
      </c>
      <c r="I622" s="238"/>
      <c r="J622" s="234"/>
      <c r="K622" s="234"/>
      <c r="L622" s="239"/>
      <c r="M622" s="240"/>
      <c r="N622" s="241"/>
      <c r="O622" s="241"/>
      <c r="P622" s="241"/>
      <c r="Q622" s="241"/>
      <c r="R622" s="241"/>
      <c r="S622" s="241"/>
      <c r="T622" s="24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43" t="s">
        <v>208</v>
      </c>
      <c r="AU622" s="243" t="s">
        <v>81</v>
      </c>
      <c r="AV622" s="13" t="s">
        <v>79</v>
      </c>
      <c r="AW622" s="13" t="s">
        <v>33</v>
      </c>
      <c r="AX622" s="13" t="s">
        <v>72</v>
      </c>
      <c r="AY622" s="243" t="s">
        <v>196</v>
      </c>
    </row>
    <row r="623" s="14" customFormat="1">
      <c r="A623" s="14"/>
      <c r="B623" s="244"/>
      <c r="C623" s="245"/>
      <c r="D623" s="235" t="s">
        <v>208</v>
      </c>
      <c r="E623" s="246" t="s">
        <v>19</v>
      </c>
      <c r="F623" s="247" t="s">
        <v>675</v>
      </c>
      <c r="G623" s="245"/>
      <c r="H623" s="248">
        <v>25.850000000000001</v>
      </c>
      <c r="I623" s="249"/>
      <c r="J623" s="245"/>
      <c r="K623" s="245"/>
      <c r="L623" s="250"/>
      <c r="M623" s="251"/>
      <c r="N623" s="252"/>
      <c r="O623" s="252"/>
      <c r="P623" s="252"/>
      <c r="Q623" s="252"/>
      <c r="R623" s="252"/>
      <c r="S623" s="252"/>
      <c r="T623" s="253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T623" s="254" t="s">
        <v>208</v>
      </c>
      <c r="AU623" s="254" t="s">
        <v>81</v>
      </c>
      <c r="AV623" s="14" t="s">
        <v>81</v>
      </c>
      <c r="AW623" s="14" t="s">
        <v>33</v>
      </c>
      <c r="AX623" s="14" t="s">
        <v>72</v>
      </c>
      <c r="AY623" s="254" t="s">
        <v>196</v>
      </c>
    </row>
    <row r="624" s="13" customFormat="1">
      <c r="A624" s="13"/>
      <c r="B624" s="233"/>
      <c r="C624" s="234"/>
      <c r="D624" s="235" t="s">
        <v>208</v>
      </c>
      <c r="E624" s="236" t="s">
        <v>19</v>
      </c>
      <c r="F624" s="237" t="s">
        <v>672</v>
      </c>
      <c r="G624" s="234"/>
      <c r="H624" s="236" t="s">
        <v>19</v>
      </c>
      <c r="I624" s="238"/>
      <c r="J624" s="234"/>
      <c r="K624" s="234"/>
      <c r="L624" s="239"/>
      <c r="M624" s="240"/>
      <c r="N624" s="241"/>
      <c r="O624" s="241"/>
      <c r="P624" s="241"/>
      <c r="Q624" s="241"/>
      <c r="R624" s="241"/>
      <c r="S624" s="241"/>
      <c r="T624" s="242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43" t="s">
        <v>208</v>
      </c>
      <c r="AU624" s="243" t="s">
        <v>81</v>
      </c>
      <c r="AV624" s="13" t="s">
        <v>79</v>
      </c>
      <c r="AW624" s="13" t="s">
        <v>33</v>
      </c>
      <c r="AX624" s="13" t="s">
        <v>72</v>
      </c>
      <c r="AY624" s="243" t="s">
        <v>196</v>
      </c>
    </row>
    <row r="625" s="13" customFormat="1">
      <c r="A625" s="13"/>
      <c r="B625" s="233"/>
      <c r="C625" s="234"/>
      <c r="D625" s="235" t="s">
        <v>208</v>
      </c>
      <c r="E625" s="236" t="s">
        <v>19</v>
      </c>
      <c r="F625" s="237" t="s">
        <v>673</v>
      </c>
      <c r="G625" s="234"/>
      <c r="H625" s="236" t="s">
        <v>19</v>
      </c>
      <c r="I625" s="238"/>
      <c r="J625" s="234"/>
      <c r="K625" s="234"/>
      <c r="L625" s="239"/>
      <c r="M625" s="240"/>
      <c r="N625" s="241"/>
      <c r="O625" s="241"/>
      <c r="P625" s="241"/>
      <c r="Q625" s="241"/>
      <c r="R625" s="241"/>
      <c r="S625" s="241"/>
      <c r="T625" s="242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43" t="s">
        <v>208</v>
      </c>
      <c r="AU625" s="243" t="s">
        <v>81</v>
      </c>
      <c r="AV625" s="13" t="s">
        <v>79</v>
      </c>
      <c r="AW625" s="13" t="s">
        <v>33</v>
      </c>
      <c r="AX625" s="13" t="s">
        <v>72</v>
      </c>
      <c r="AY625" s="243" t="s">
        <v>196</v>
      </c>
    </row>
    <row r="626" s="13" customFormat="1">
      <c r="A626" s="13"/>
      <c r="B626" s="233"/>
      <c r="C626" s="234"/>
      <c r="D626" s="235" t="s">
        <v>208</v>
      </c>
      <c r="E626" s="236" t="s">
        <v>19</v>
      </c>
      <c r="F626" s="237" t="s">
        <v>401</v>
      </c>
      <c r="G626" s="234"/>
      <c r="H626" s="236" t="s">
        <v>19</v>
      </c>
      <c r="I626" s="238"/>
      <c r="J626" s="234"/>
      <c r="K626" s="234"/>
      <c r="L626" s="239"/>
      <c r="M626" s="240"/>
      <c r="N626" s="241"/>
      <c r="O626" s="241"/>
      <c r="P626" s="241"/>
      <c r="Q626" s="241"/>
      <c r="R626" s="241"/>
      <c r="S626" s="241"/>
      <c r="T626" s="242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43" t="s">
        <v>208</v>
      </c>
      <c r="AU626" s="243" t="s">
        <v>81</v>
      </c>
      <c r="AV626" s="13" t="s">
        <v>79</v>
      </c>
      <c r="AW626" s="13" t="s">
        <v>33</v>
      </c>
      <c r="AX626" s="13" t="s">
        <v>72</v>
      </c>
      <c r="AY626" s="243" t="s">
        <v>196</v>
      </c>
    </row>
    <row r="627" s="14" customFormat="1">
      <c r="A627" s="14"/>
      <c r="B627" s="244"/>
      <c r="C627" s="245"/>
      <c r="D627" s="235" t="s">
        <v>208</v>
      </c>
      <c r="E627" s="246" t="s">
        <v>19</v>
      </c>
      <c r="F627" s="247" t="s">
        <v>676</v>
      </c>
      <c r="G627" s="245"/>
      <c r="H627" s="248">
        <v>29.530000000000001</v>
      </c>
      <c r="I627" s="249"/>
      <c r="J627" s="245"/>
      <c r="K627" s="245"/>
      <c r="L627" s="250"/>
      <c r="M627" s="251"/>
      <c r="N627" s="252"/>
      <c r="O627" s="252"/>
      <c r="P627" s="252"/>
      <c r="Q627" s="252"/>
      <c r="R627" s="252"/>
      <c r="S627" s="252"/>
      <c r="T627" s="253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T627" s="254" t="s">
        <v>208</v>
      </c>
      <c r="AU627" s="254" t="s">
        <v>81</v>
      </c>
      <c r="AV627" s="14" t="s">
        <v>81</v>
      </c>
      <c r="AW627" s="14" t="s">
        <v>33</v>
      </c>
      <c r="AX627" s="14" t="s">
        <v>72</v>
      </c>
      <c r="AY627" s="254" t="s">
        <v>196</v>
      </c>
    </row>
    <row r="628" s="15" customFormat="1">
      <c r="A628" s="15"/>
      <c r="B628" s="255"/>
      <c r="C628" s="256"/>
      <c r="D628" s="235" t="s">
        <v>208</v>
      </c>
      <c r="E628" s="257" t="s">
        <v>19</v>
      </c>
      <c r="F628" s="258" t="s">
        <v>219</v>
      </c>
      <c r="G628" s="256"/>
      <c r="H628" s="259">
        <v>74.530000000000001</v>
      </c>
      <c r="I628" s="260"/>
      <c r="J628" s="256"/>
      <c r="K628" s="256"/>
      <c r="L628" s="261"/>
      <c r="M628" s="262"/>
      <c r="N628" s="263"/>
      <c r="O628" s="263"/>
      <c r="P628" s="263"/>
      <c r="Q628" s="263"/>
      <c r="R628" s="263"/>
      <c r="S628" s="263"/>
      <c r="T628" s="264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T628" s="265" t="s">
        <v>208</v>
      </c>
      <c r="AU628" s="265" t="s">
        <v>81</v>
      </c>
      <c r="AV628" s="15" t="s">
        <v>204</v>
      </c>
      <c r="AW628" s="15" t="s">
        <v>33</v>
      </c>
      <c r="AX628" s="15" t="s">
        <v>79</v>
      </c>
      <c r="AY628" s="265" t="s">
        <v>196</v>
      </c>
    </row>
    <row r="629" s="2" customFormat="1" ht="21.75" customHeight="1">
      <c r="A629" s="41"/>
      <c r="B629" s="42"/>
      <c r="C629" s="215" t="s">
        <v>677</v>
      </c>
      <c r="D629" s="215" t="s">
        <v>199</v>
      </c>
      <c r="E629" s="216" t="s">
        <v>648</v>
      </c>
      <c r="F629" s="217" t="s">
        <v>649</v>
      </c>
      <c r="G629" s="218" t="s">
        <v>202</v>
      </c>
      <c r="H629" s="219">
        <v>74.530000000000001</v>
      </c>
      <c r="I629" s="220"/>
      <c r="J629" s="221">
        <f>ROUND(I629*H629,2)</f>
        <v>0</v>
      </c>
      <c r="K629" s="217" t="s">
        <v>203</v>
      </c>
      <c r="L629" s="47"/>
      <c r="M629" s="222" t="s">
        <v>19</v>
      </c>
      <c r="N629" s="223" t="s">
        <v>43</v>
      </c>
      <c r="O629" s="87"/>
      <c r="P629" s="224">
        <f>O629*H629</f>
        <v>0</v>
      </c>
      <c r="Q629" s="224">
        <v>0.34499999999999997</v>
      </c>
      <c r="R629" s="224">
        <f>Q629*H629</f>
        <v>25.71285</v>
      </c>
      <c r="S629" s="224">
        <v>0</v>
      </c>
      <c r="T629" s="225">
        <f>S629*H629</f>
        <v>0</v>
      </c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R629" s="226" t="s">
        <v>204</v>
      </c>
      <c r="AT629" s="226" t="s">
        <v>199</v>
      </c>
      <c r="AU629" s="226" t="s">
        <v>81</v>
      </c>
      <c r="AY629" s="20" t="s">
        <v>196</v>
      </c>
      <c r="BE629" s="227">
        <f>IF(N629="základní",J629,0)</f>
        <v>0</v>
      </c>
      <c r="BF629" s="227">
        <f>IF(N629="snížená",J629,0)</f>
        <v>0</v>
      </c>
      <c r="BG629" s="227">
        <f>IF(N629="zákl. přenesená",J629,0)</f>
        <v>0</v>
      </c>
      <c r="BH629" s="227">
        <f>IF(N629="sníž. přenesená",J629,0)</f>
        <v>0</v>
      </c>
      <c r="BI629" s="227">
        <f>IF(N629="nulová",J629,0)</f>
        <v>0</v>
      </c>
      <c r="BJ629" s="20" t="s">
        <v>79</v>
      </c>
      <c r="BK629" s="227">
        <f>ROUND(I629*H629,2)</f>
        <v>0</v>
      </c>
      <c r="BL629" s="20" t="s">
        <v>204</v>
      </c>
      <c r="BM629" s="226" t="s">
        <v>678</v>
      </c>
    </row>
    <row r="630" s="2" customFormat="1">
      <c r="A630" s="41"/>
      <c r="B630" s="42"/>
      <c r="C630" s="43"/>
      <c r="D630" s="228" t="s">
        <v>206</v>
      </c>
      <c r="E630" s="43"/>
      <c r="F630" s="229" t="s">
        <v>651</v>
      </c>
      <c r="G630" s="43"/>
      <c r="H630" s="43"/>
      <c r="I630" s="230"/>
      <c r="J630" s="43"/>
      <c r="K630" s="43"/>
      <c r="L630" s="47"/>
      <c r="M630" s="231"/>
      <c r="N630" s="232"/>
      <c r="O630" s="87"/>
      <c r="P630" s="87"/>
      <c r="Q630" s="87"/>
      <c r="R630" s="87"/>
      <c r="S630" s="87"/>
      <c r="T630" s="88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T630" s="20" t="s">
        <v>206</v>
      </c>
      <c r="AU630" s="20" t="s">
        <v>81</v>
      </c>
    </row>
    <row r="631" s="13" customFormat="1">
      <c r="A631" s="13"/>
      <c r="B631" s="233"/>
      <c r="C631" s="234"/>
      <c r="D631" s="235" t="s">
        <v>208</v>
      </c>
      <c r="E631" s="236" t="s">
        <v>19</v>
      </c>
      <c r="F631" s="237" t="s">
        <v>652</v>
      </c>
      <c r="G631" s="234"/>
      <c r="H631" s="236" t="s">
        <v>19</v>
      </c>
      <c r="I631" s="238"/>
      <c r="J631" s="234"/>
      <c r="K631" s="234"/>
      <c r="L631" s="239"/>
      <c r="M631" s="240"/>
      <c r="N631" s="241"/>
      <c r="O631" s="241"/>
      <c r="P631" s="241"/>
      <c r="Q631" s="241"/>
      <c r="R631" s="241"/>
      <c r="S631" s="241"/>
      <c r="T631" s="24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43" t="s">
        <v>208</v>
      </c>
      <c r="AU631" s="243" t="s">
        <v>81</v>
      </c>
      <c r="AV631" s="13" t="s">
        <v>79</v>
      </c>
      <c r="AW631" s="13" t="s">
        <v>33</v>
      </c>
      <c r="AX631" s="13" t="s">
        <v>72</v>
      </c>
      <c r="AY631" s="243" t="s">
        <v>196</v>
      </c>
    </row>
    <row r="632" s="13" customFormat="1">
      <c r="A632" s="13"/>
      <c r="B632" s="233"/>
      <c r="C632" s="234"/>
      <c r="D632" s="235" t="s">
        <v>208</v>
      </c>
      <c r="E632" s="236" t="s">
        <v>19</v>
      </c>
      <c r="F632" s="237" t="s">
        <v>672</v>
      </c>
      <c r="G632" s="234"/>
      <c r="H632" s="236" t="s">
        <v>19</v>
      </c>
      <c r="I632" s="238"/>
      <c r="J632" s="234"/>
      <c r="K632" s="234"/>
      <c r="L632" s="239"/>
      <c r="M632" s="240"/>
      <c r="N632" s="241"/>
      <c r="O632" s="241"/>
      <c r="P632" s="241"/>
      <c r="Q632" s="241"/>
      <c r="R632" s="241"/>
      <c r="S632" s="241"/>
      <c r="T632" s="242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43" t="s">
        <v>208</v>
      </c>
      <c r="AU632" s="243" t="s">
        <v>81</v>
      </c>
      <c r="AV632" s="13" t="s">
        <v>79</v>
      </c>
      <c r="AW632" s="13" t="s">
        <v>33</v>
      </c>
      <c r="AX632" s="13" t="s">
        <v>72</v>
      </c>
      <c r="AY632" s="243" t="s">
        <v>196</v>
      </c>
    </row>
    <row r="633" s="13" customFormat="1">
      <c r="A633" s="13"/>
      <c r="B633" s="233"/>
      <c r="C633" s="234"/>
      <c r="D633" s="235" t="s">
        <v>208</v>
      </c>
      <c r="E633" s="236" t="s">
        <v>19</v>
      </c>
      <c r="F633" s="237" t="s">
        <v>673</v>
      </c>
      <c r="G633" s="234"/>
      <c r="H633" s="236" t="s">
        <v>19</v>
      </c>
      <c r="I633" s="238"/>
      <c r="J633" s="234"/>
      <c r="K633" s="234"/>
      <c r="L633" s="239"/>
      <c r="M633" s="240"/>
      <c r="N633" s="241"/>
      <c r="O633" s="241"/>
      <c r="P633" s="241"/>
      <c r="Q633" s="241"/>
      <c r="R633" s="241"/>
      <c r="S633" s="241"/>
      <c r="T633" s="242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43" t="s">
        <v>208</v>
      </c>
      <c r="AU633" s="243" t="s">
        <v>81</v>
      </c>
      <c r="AV633" s="13" t="s">
        <v>79</v>
      </c>
      <c r="AW633" s="13" t="s">
        <v>33</v>
      </c>
      <c r="AX633" s="13" t="s">
        <v>72</v>
      </c>
      <c r="AY633" s="243" t="s">
        <v>196</v>
      </c>
    </row>
    <row r="634" s="13" customFormat="1">
      <c r="A634" s="13"/>
      <c r="B634" s="233"/>
      <c r="C634" s="234"/>
      <c r="D634" s="235" t="s">
        <v>208</v>
      </c>
      <c r="E634" s="236" t="s">
        <v>19</v>
      </c>
      <c r="F634" s="237" t="s">
        <v>487</v>
      </c>
      <c r="G634" s="234"/>
      <c r="H634" s="236" t="s">
        <v>19</v>
      </c>
      <c r="I634" s="238"/>
      <c r="J634" s="234"/>
      <c r="K634" s="234"/>
      <c r="L634" s="239"/>
      <c r="M634" s="240"/>
      <c r="N634" s="241"/>
      <c r="O634" s="241"/>
      <c r="P634" s="241"/>
      <c r="Q634" s="241"/>
      <c r="R634" s="241"/>
      <c r="S634" s="241"/>
      <c r="T634" s="242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43" t="s">
        <v>208</v>
      </c>
      <c r="AU634" s="243" t="s">
        <v>81</v>
      </c>
      <c r="AV634" s="13" t="s">
        <v>79</v>
      </c>
      <c r="AW634" s="13" t="s">
        <v>33</v>
      </c>
      <c r="AX634" s="13" t="s">
        <v>72</v>
      </c>
      <c r="AY634" s="243" t="s">
        <v>196</v>
      </c>
    </row>
    <row r="635" s="14" customFormat="1">
      <c r="A635" s="14"/>
      <c r="B635" s="244"/>
      <c r="C635" s="245"/>
      <c r="D635" s="235" t="s">
        <v>208</v>
      </c>
      <c r="E635" s="246" t="s">
        <v>19</v>
      </c>
      <c r="F635" s="247" t="s">
        <v>674</v>
      </c>
      <c r="G635" s="245"/>
      <c r="H635" s="248">
        <v>19.149999999999999</v>
      </c>
      <c r="I635" s="249"/>
      <c r="J635" s="245"/>
      <c r="K635" s="245"/>
      <c r="L635" s="250"/>
      <c r="M635" s="251"/>
      <c r="N635" s="252"/>
      <c r="O635" s="252"/>
      <c r="P635" s="252"/>
      <c r="Q635" s="252"/>
      <c r="R635" s="252"/>
      <c r="S635" s="252"/>
      <c r="T635" s="253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T635" s="254" t="s">
        <v>208</v>
      </c>
      <c r="AU635" s="254" t="s">
        <v>81</v>
      </c>
      <c r="AV635" s="14" t="s">
        <v>81</v>
      </c>
      <c r="AW635" s="14" t="s">
        <v>33</v>
      </c>
      <c r="AX635" s="14" t="s">
        <v>72</v>
      </c>
      <c r="AY635" s="254" t="s">
        <v>196</v>
      </c>
    </row>
    <row r="636" s="13" customFormat="1">
      <c r="A636" s="13"/>
      <c r="B636" s="233"/>
      <c r="C636" s="234"/>
      <c r="D636" s="235" t="s">
        <v>208</v>
      </c>
      <c r="E636" s="236" t="s">
        <v>19</v>
      </c>
      <c r="F636" s="237" t="s">
        <v>672</v>
      </c>
      <c r="G636" s="234"/>
      <c r="H636" s="236" t="s">
        <v>19</v>
      </c>
      <c r="I636" s="238"/>
      <c r="J636" s="234"/>
      <c r="K636" s="234"/>
      <c r="L636" s="239"/>
      <c r="M636" s="240"/>
      <c r="N636" s="241"/>
      <c r="O636" s="241"/>
      <c r="P636" s="241"/>
      <c r="Q636" s="241"/>
      <c r="R636" s="241"/>
      <c r="S636" s="241"/>
      <c r="T636" s="242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43" t="s">
        <v>208</v>
      </c>
      <c r="AU636" s="243" t="s">
        <v>81</v>
      </c>
      <c r="AV636" s="13" t="s">
        <v>79</v>
      </c>
      <c r="AW636" s="13" t="s">
        <v>33</v>
      </c>
      <c r="AX636" s="13" t="s">
        <v>72</v>
      </c>
      <c r="AY636" s="243" t="s">
        <v>196</v>
      </c>
    </row>
    <row r="637" s="13" customFormat="1">
      <c r="A637" s="13"/>
      <c r="B637" s="233"/>
      <c r="C637" s="234"/>
      <c r="D637" s="235" t="s">
        <v>208</v>
      </c>
      <c r="E637" s="236" t="s">
        <v>19</v>
      </c>
      <c r="F637" s="237" t="s">
        <v>673</v>
      </c>
      <c r="G637" s="234"/>
      <c r="H637" s="236" t="s">
        <v>19</v>
      </c>
      <c r="I637" s="238"/>
      <c r="J637" s="234"/>
      <c r="K637" s="234"/>
      <c r="L637" s="239"/>
      <c r="M637" s="240"/>
      <c r="N637" s="241"/>
      <c r="O637" s="241"/>
      <c r="P637" s="241"/>
      <c r="Q637" s="241"/>
      <c r="R637" s="241"/>
      <c r="S637" s="241"/>
      <c r="T637" s="242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43" t="s">
        <v>208</v>
      </c>
      <c r="AU637" s="243" t="s">
        <v>81</v>
      </c>
      <c r="AV637" s="13" t="s">
        <v>79</v>
      </c>
      <c r="AW637" s="13" t="s">
        <v>33</v>
      </c>
      <c r="AX637" s="13" t="s">
        <v>72</v>
      </c>
      <c r="AY637" s="243" t="s">
        <v>196</v>
      </c>
    </row>
    <row r="638" s="13" customFormat="1">
      <c r="A638" s="13"/>
      <c r="B638" s="233"/>
      <c r="C638" s="234"/>
      <c r="D638" s="235" t="s">
        <v>208</v>
      </c>
      <c r="E638" s="236" t="s">
        <v>19</v>
      </c>
      <c r="F638" s="237" t="s">
        <v>489</v>
      </c>
      <c r="G638" s="234"/>
      <c r="H638" s="236" t="s">
        <v>19</v>
      </c>
      <c r="I638" s="238"/>
      <c r="J638" s="234"/>
      <c r="K638" s="234"/>
      <c r="L638" s="239"/>
      <c r="M638" s="240"/>
      <c r="N638" s="241"/>
      <c r="O638" s="241"/>
      <c r="P638" s="241"/>
      <c r="Q638" s="241"/>
      <c r="R638" s="241"/>
      <c r="S638" s="241"/>
      <c r="T638" s="242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43" t="s">
        <v>208</v>
      </c>
      <c r="AU638" s="243" t="s">
        <v>81</v>
      </c>
      <c r="AV638" s="13" t="s">
        <v>79</v>
      </c>
      <c r="AW638" s="13" t="s">
        <v>33</v>
      </c>
      <c r="AX638" s="13" t="s">
        <v>72</v>
      </c>
      <c r="AY638" s="243" t="s">
        <v>196</v>
      </c>
    </row>
    <row r="639" s="14" customFormat="1">
      <c r="A639" s="14"/>
      <c r="B639" s="244"/>
      <c r="C639" s="245"/>
      <c r="D639" s="235" t="s">
        <v>208</v>
      </c>
      <c r="E639" s="246" t="s">
        <v>19</v>
      </c>
      <c r="F639" s="247" t="s">
        <v>675</v>
      </c>
      <c r="G639" s="245"/>
      <c r="H639" s="248">
        <v>25.850000000000001</v>
      </c>
      <c r="I639" s="249"/>
      <c r="J639" s="245"/>
      <c r="K639" s="245"/>
      <c r="L639" s="250"/>
      <c r="M639" s="251"/>
      <c r="N639" s="252"/>
      <c r="O639" s="252"/>
      <c r="P639" s="252"/>
      <c r="Q639" s="252"/>
      <c r="R639" s="252"/>
      <c r="S639" s="252"/>
      <c r="T639" s="253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T639" s="254" t="s">
        <v>208</v>
      </c>
      <c r="AU639" s="254" t="s">
        <v>81</v>
      </c>
      <c r="AV639" s="14" t="s">
        <v>81</v>
      </c>
      <c r="AW639" s="14" t="s">
        <v>33</v>
      </c>
      <c r="AX639" s="14" t="s">
        <v>72</v>
      </c>
      <c r="AY639" s="254" t="s">
        <v>196</v>
      </c>
    </row>
    <row r="640" s="13" customFormat="1">
      <c r="A640" s="13"/>
      <c r="B640" s="233"/>
      <c r="C640" s="234"/>
      <c r="D640" s="235" t="s">
        <v>208</v>
      </c>
      <c r="E640" s="236" t="s">
        <v>19</v>
      </c>
      <c r="F640" s="237" t="s">
        <v>672</v>
      </c>
      <c r="G640" s="234"/>
      <c r="H640" s="236" t="s">
        <v>19</v>
      </c>
      <c r="I640" s="238"/>
      <c r="J640" s="234"/>
      <c r="K640" s="234"/>
      <c r="L640" s="239"/>
      <c r="M640" s="240"/>
      <c r="N640" s="241"/>
      <c r="O640" s="241"/>
      <c r="P640" s="241"/>
      <c r="Q640" s="241"/>
      <c r="R640" s="241"/>
      <c r="S640" s="241"/>
      <c r="T640" s="242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43" t="s">
        <v>208</v>
      </c>
      <c r="AU640" s="243" t="s">
        <v>81</v>
      </c>
      <c r="AV640" s="13" t="s">
        <v>79</v>
      </c>
      <c r="AW640" s="13" t="s">
        <v>33</v>
      </c>
      <c r="AX640" s="13" t="s">
        <v>72</v>
      </c>
      <c r="AY640" s="243" t="s">
        <v>196</v>
      </c>
    </row>
    <row r="641" s="13" customFormat="1">
      <c r="A641" s="13"/>
      <c r="B641" s="233"/>
      <c r="C641" s="234"/>
      <c r="D641" s="235" t="s">
        <v>208</v>
      </c>
      <c r="E641" s="236" t="s">
        <v>19</v>
      </c>
      <c r="F641" s="237" t="s">
        <v>673</v>
      </c>
      <c r="G641" s="234"/>
      <c r="H641" s="236" t="s">
        <v>19</v>
      </c>
      <c r="I641" s="238"/>
      <c r="J641" s="234"/>
      <c r="K641" s="234"/>
      <c r="L641" s="239"/>
      <c r="M641" s="240"/>
      <c r="N641" s="241"/>
      <c r="O641" s="241"/>
      <c r="P641" s="241"/>
      <c r="Q641" s="241"/>
      <c r="R641" s="241"/>
      <c r="S641" s="241"/>
      <c r="T641" s="242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43" t="s">
        <v>208</v>
      </c>
      <c r="AU641" s="243" t="s">
        <v>81</v>
      </c>
      <c r="AV641" s="13" t="s">
        <v>79</v>
      </c>
      <c r="AW641" s="13" t="s">
        <v>33</v>
      </c>
      <c r="AX641" s="13" t="s">
        <v>72</v>
      </c>
      <c r="AY641" s="243" t="s">
        <v>196</v>
      </c>
    </row>
    <row r="642" s="13" customFormat="1">
      <c r="A642" s="13"/>
      <c r="B642" s="233"/>
      <c r="C642" s="234"/>
      <c r="D642" s="235" t="s">
        <v>208</v>
      </c>
      <c r="E642" s="236" t="s">
        <v>19</v>
      </c>
      <c r="F642" s="237" t="s">
        <v>401</v>
      </c>
      <c r="G642" s="234"/>
      <c r="H642" s="236" t="s">
        <v>19</v>
      </c>
      <c r="I642" s="238"/>
      <c r="J642" s="234"/>
      <c r="K642" s="234"/>
      <c r="L642" s="239"/>
      <c r="M642" s="240"/>
      <c r="N642" s="241"/>
      <c r="O642" s="241"/>
      <c r="P642" s="241"/>
      <c r="Q642" s="241"/>
      <c r="R642" s="241"/>
      <c r="S642" s="241"/>
      <c r="T642" s="242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43" t="s">
        <v>208</v>
      </c>
      <c r="AU642" s="243" t="s">
        <v>81</v>
      </c>
      <c r="AV642" s="13" t="s">
        <v>79</v>
      </c>
      <c r="AW642" s="13" t="s">
        <v>33</v>
      </c>
      <c r="AX642" s="13" t="s">
        <v>72</v>
      </c>
      <c r="AY642" s="243" t="s">
        <v>196</v>
      </c>
    </row>
    <row r="643" s="14" customFormat="1">
      <c r="A643" s="14"/>
      <c r="B643" s="244"/>
      <c r="C643" s="245"/>
      <c r="D643" s="235" t="s">
        <v>208</v>
      </c>
      <c r="E643" s="246" t="s">
        <v>19</v>
      </c>
      <c r="F643" s="247" t="s">
        <v>676</v>
      </c>
      <c r="G643" s="245"/>
      <c r="H643" s="248">
        <v>29.530000000000001</v>
      </c>
      <c r="I643" s="249"/>
      <c r="J643" s="245"/>
      <c r="K643" s="245"/>
      <c r="L643" s="250"/>
      <c r="M643" s="251"/>
      <c r="N643" s="252"/>
      <c r="O643" s="252"/>
      <c r="P643" s="252"/>
      <c r="Q643" s="252"/>
      <c r="R643" s="252"/>
      <c r="S643" s="252"/>
      <c r="T643" s="253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T643" s="254" t="s">
        <v>208</v>
      </c>
      <c r="AU643" s="254" t="s">
        <v>81</v>
      </c>
      <c r="AV643" s="14" t="s">
        <v>81</v>
      </c>
      <c r="AW643" s="14" t="s">
        <v>33</v>
      </c>
      <c r="AX643" s="14" t="s">
        <v>72</v>
      </c>
      <c r="AY643" s="254" t="s">
        <v>196</v>
      </c>
    </row>
    <row r="644" s="15" customFormat="1">
      <c r="A644" s="15"/>
      <c r="B644" s="255"/>
      <c r="C644" s="256"/>
      <c r="D644" s="235" t="s">
        <v>208</v>
      </c>
      <c r="E644" s="257" t="s">
        <v>19</v>
      </c>
      <c r="F644" s="258" t="s">
        <v>219</v>
      </c>
      <c r="G644" s="256"/>
      <c r="H644" s="259">
        <v>74.530000000000001</v>
      </c>
      <c r="I644" s="260"/>
      <c r="J644" s="256"/>
      <c r="K644" s="256"/>
      <c r="L644" s="261"/>
      <c r="M644" s="262"/>
      <c r="N644" s="263"/>
      <c r="O644" s="263"/>
      <c r="P644" s="263"/>
      <c r="Q644" s="263"/>
      <c r="R644" s="263"/>
      <c r="S644" s="263"/>
      <c r="T644" s="264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T644" s="265" t="s">
        <v>208</v>
      </c>
      <c r="AU644" s="265" t="s">
        <v>81</v>
      </c>
      <c r="AV644" s="15" t="s">
        <v>204</v>
      </c>
      <c r="AW644" s="15" t="s">
        <v>33</v>
      </c>
      <c r="AX644" s="15" t="s">
        <v>79</v>
      </c>
      <c r="AY644" s="265" t="s">
        <v>196</v>
      </c>
    </row>
    <row r="645" s="2" customFormat="1" ht="37.8" customHeight="1">
      <c r="A645" s="41"/>
      <c r="B645" s="42"/>
      <c r="C645" s="215" t="s">
        <v>679</v>
      </c>
      <c r="D645" s="215" t="s">
        <v>199</v>
      </c>
      <c r="E645" s="216" t="s">
        <v>680</v>
      </c>
      <c r="F645" s="217" t="s">
        <v>681</v>
      </c>
      <c r="G645" s="218" t="s">
        <v>202</v>
      </c>
      <c r="H645" s="219">
        <v>74.530000000000001</v>
      </c>
      <c r="I645" s="220"/>
      <c r="J645" s="221">
        <f>ROUND(I645*H645,2)</f>
        <v>0</v>
      </c>
      <c r="K645" s="217" t="s">
        <v>203</v>
      </c>
      <c r="L645" s="47"/>
      <c r="M645" s="222" t="s">
        <v>19</v>
      </c>
      <c r="N645" s="223" t="s">
        <v>43</v>
      </c>
      <c r="O645" s="87"/>
      <c r="P645" s="224">
        <f>O645*H645</f>
        <v>0</v>
      </c>
      <c r="Q645" s="224">
        <v>0.089219999999999994</v>
      </c>
      <c r="R645" s="224">
        <f>Q645*H645</f>
        <v>6.6495666</v>
      </c>
      <c r="S645" s="224">
        <v>0</v>
      </c>
      <c r="T645" s="225">
        <f>S645*H645</f>
        <v>0</v>
      </c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R645" s="226" t="s">
        <v>204</v>
      </c>
      <c r="AT645" s="226" t="s">
        <v>199</v>
      </c>
      <c r="AU645" s="226" t="s">
        <v>81</v>
      </c>
      <c r="AY645" s="20" t="s">
        <v>196</v>
      </c>
      <c r="BE645" s="227">
        <f>IF(N645="základní",J645,0)</f>
        <v>0</v>
      </c>
      <c r="BF645" s="227">
        <f>IF(N645="snížená",J645,0)</f>
        <v>0</v>
      </c>
      <c r="BG645" s="227">
        <f>IF(N645="zákl. přenesená",J645,0)</f>
        <v>0</v>
      </c>
      <c r="BH645" s="227">
        <f>IF(N645="sníž. přenesená",J645,0)</f>
        <v>0</v>
      </c>
      <c r="BI645" s="227">
        <f>IF(N645="nulová",J645,0)</f>
        <v>0</v>
      </c>
      <c r="BJ645" s="20" t="s">
        <v>79</v>
      </c>
      <c r="BK645" s="227">
        <f>ROUND(I645*H645,2)</f>
        <v>0</v>
      </c>
      <c r="BL645" s="20" t="s">
        <v>204</v>
      </c>
      <c r="BM645" s="226" t="s">
        <v>682</v>
      </c>
    </row>
    <row r="646" s="2" customFormat="1">
      <c r="A646" s="41"/>
      <c r="B646" s="42"/>
      <c r="C646" s="43"/>
      <c r="D646" s="228" t="s">
        <v>206</v>
      </c>
      <c r="E646" s="43"/>
      <c r="F646" s="229" t="s">
        <v>683</v>
      </c>
      <c r="G646" s="43"/>
      <c r="H646" s="43"/>
      <c r="I646" s="230"/>
      <c r="J646" s="43"/>
      <c r="K646" s="43"/>
      <c r="L646" s="47"/>
      <c r="M646" s="231"/>
      <c r="N646" s="232"/>
      <c r="O646" s="87"/>
      <c r="P646" s="87"/>
      <c r="Q646" s="87"/>
      <c r="R646" s="87"/>
      <c r="S646" s="87"/>
      <c r="T646" s="88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T646" s="20" t="s">
        <v>206</v>
      </c>
      <c r="AU646" s="20" t="s">
        <v>81</v>
      </c>
    </row>
    <row r="647" s="13" customFormat="1">
      <c r="A647" s="13"/>
      <c r="B647" s="233"/>
      <c r="C647" s="234"/>
      <c r="D647" s="235" t="s">
        <v>208</v>
      </c>
      <c r="E647" s="236" t="s">
        <v>19</v>
      </c>
      <c r="F647" s="237" t="s">
        <v>672</v>
      </c>
      <c r="G647" s="234"/>
      <c r="H647" s="236" t="s">
        <v>19</v>
      </c>
      <c r="I647" s="238"/>
      <c r="J647" s="234"/>
      <c r="K647" s="234"/>
      <c r="L647" s="239"/>
      <c r="M647" s="240"/>
      <c r="N647" s="241"/>
      <c r="O647" s="241"/>
      <c r="P647" s="241"/>
      <c r="Q647" s="241"/>
      <c r="R647" s="241"/>
      <c r="S647" s="241"/>
      <c r="T647" s="242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43" t="s">
        <v>208</v>
      </c>
      <c r="AU647" s="243" t="s">
        <v>81</v>
      </c>
      <c r="AV647" s="13" t="s">
        <v>79</v>
      </c>
      <c r="AW647" s="13" t="s">
        <v>33</v>
      </c>
      <c r="AX647" s="13" t="s">
        <v>72</v>
      </c>
      <c r="AY647" s="243" t="s">
        <v>196</v>
      </c>
    </row>
    <row r="648" s="13" customFormat="1">
      <c r="A648" s="13"/>
      <c r="B648" s="233"/>
      <c r="C648" s="234"/>
      <c r="D648" s="235" t="s">
        <v>208</v>
      </c>
      <c r="E648" s="236" t="s">
        <v>19</v>
      </c>
      <c r="F648" s="237" t="s">
        <v>673</v>
      </c>
      <c r="G648" s="234"/>
      <c r="H648" s="236" t="s">
        <v>19</v>
      </c>
      <c r="I648" s="238"/>
      <c r="J648" s="234"/>
      <c r="K648" s="234"/>
      <c r="L648" s="239"/>
      <c r="M648" s="240"/>
      <c r="N648" s="241"/>
      <c r="O648" s="241"/>
      <c r="P648" s="241"/>
      <c r="Q648" s="241"/>
      <c r="R648" s="241"/>
      <c r="S648" s="241"/>
      <c r="T648" s="242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43" t="s">
        <v>208</v>
      </c>
      <c r="AU648" s="243" t="s">
        <v>81</v>
      </c>
      <c r="AV648" s="13" t="s">
        <v>79</v>
      </c>
      <c r="AW648" s="13" t="s">
        <v>33</v>
      </c>
      <c r="AX648" s="13" t="s">
        <v>72</v>
      </c>
      <c r="AY648" s="243" t="s">
        <v>196</v>
      </c>
    </row>
    <row r="649" s="13" customFormat="1">
      <c r="A649" s="13"/>
      <c r="B649" s="233"/>
      <c r="C649" s="234"/>
      <c r="D649" s="235" t="s">
        <v>208</v>
      </c>
      <c r="E649" s="236" t="s">
        <v>19</v>
      </c>
      <c r="F649" s="237" t="s">
        <v>487</v>
      </c>
      <c r="G649" s="234"/>
      <c r="H649" s="236" t="s">
        <v>19</v>
      </c>
      <c r="I649" s="238"/>
      <c r="J649" s="234"/>
      <c r="K649" s="234"/>
      <c r="L649" s="239"/>
      <c r="M649" s="240"/>
      <c r="N649" s="241"/>
      <c r="O649" s="241"/>
      <c r="P649" s="241"/>
      <c r="Q649" s="241"/>
      <c r="R649" s="241"/>
      <c r="S649" s="241"/>
      <c r="T649" s="242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43" t="s">
        <v>208</v>
      </c>
      <c r="AU649" s="243" t="s">
        <v>81</v>
      </c>
      <c r="AV649" s="13" t="s">
        <v>79</v>
      </c>
      <c r="AW649" s="13" t="s">
        <v>33</v>
      </c>
      <c r="AX649" s="13" t="s">
        <v>72</v>
      </c>
      <c r="AY649" s="243" t="s">
        <v>196</v>
      </c>
    </row>
    <row r="650" s="14" customFormat="1">
      <c r="A650" s="14"/>
      <c r="B650" s="244"/>
      <c r="C650" s="245"/>
      <c r="D650" s="235" t="s">
        <v>208</v>
      </c>
      <c r="E650" s="246" t="s">
        <v>19</v>
      </c>
      <c r="F650" s="247" t="s">
        <v>674</v>
      </c>
      <c r="G650" s="245"/>
      <c r="H650" s="248">
        <v>19.149999999999999</v>
      </c>
      <c r="I650" s="249"/>
      <c r="J650" s="245"/>
      <c r="K650" s="245"/>
      <c r="L650" s="250"/>
      <c r="M650" s="251"/>
      <c r="N650" s="252"/>
      <c r="O650" s="252"/>
      <c r="P650" s="252"/>
      <c r="Q650" s="252"/>
      <c r="R650" s="252"/>
      <c r="S650" s="252"/>
      <c r="T650" s="253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T650" s="254" t="s">
        <v>208</v>
      </c>
      <c r="AU650" s="254" t="s">
        <v>81</v>
      </c>
      <c r="AV650" s="14" t="s">
        <v>81</v>
      </c>
      <c r="AW650" s="14" t="s">
        <v>33</v>
      </c>
      <c r="AX650" s="14" t="s">
        <v>72</v>
      </c>
      <c r="AY650" s="254" t="s">
        <v>196</v>
      </c>
    </row>
    <row r="651" s="13" customFormat="1">
      <c r="A651" s="13"/>
      <c r="B651" s="233"/>
      <c r="C651" s="234"/>
      <c r="D651" s="235" t="s">
        <v>208</v>
      </c>
      <c r="E651" s="236" t="s">
        <v>19</v>
      </c>
      <c r="F651" s="237" t="s">
        <v>672</v>
      </c>
      <c r="G651" s="234"/>
      <c r="H651" s="236" t="s">
        <v>19</v>
      </c>
      <c r="I651" s="238"/>
      <c r="J651" s="234"/>
      <c r="K651" s="234"/>
      <c r="L651" s="239"/>
      <c r="M651" s="240"/>
      <c r="N651" s="241"/>
      <c r="O651" s="241"/>
      <c r="P651" s="241"/>
      <c r="Q651" s="241"/>
      <c r="R651" s="241"/>
      <c r="S651" s="241"/>
      <c r="T651" s="24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43" t="s">
        <v>208</v>
      </c>
      <c r="AU651" s="243" t="s">
        <v>81</v>
      </c>
      <c r="AV651" s="13" t="s">
        <v>79</v>
      </c>
      <c r="AW651" s="13" t="s">
        <v>33</v>
      </c>
      <c r="AX651" s="13" t="s">
        <v>72</v>
      </c>
      <c r="AY651" s="243" t="s">
        <v>196</v>
      </c>
    </row>
    <row r="652" s="13" customFormat="1">
      <c r="A652" s="13"/>
      <c r="B652" s="233"/>
      <c r="C652" s="234"/>
      <c r="D652" s="235" t="s">
        <v>208</v>
      </c>
      <c r="E652" s="236" t="s">
        <v>19</v>
      </c>
      <c r="F652" s="237" t="s">
        <v>673</v>
      </c>
      <c r="G652" s="234"/>
      <c r="H652" s="236" t="s">
        <v>19</v>
      </c>
      <c r="I652" s="238"/>
      <c r="J652" s="234"/>
      <c r="K652" s="234"/>
      <c r="L652" s="239"/>
      <c r="M652" s="240"/>
      <c r="N652" s="241"/>
      <c r="O652" s="241"/>
      <c r="P652" s="241"/>
      <c r="Q652" s="241"/>
      <c r="R652" s="241"/>
      <c r="S652" s="241"/>
      <c r="T652" s="242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43" t="s">
        <v>208</v>
      </c>
      <c r="AU652" s="243" t="s">
        <v>81</v>
      </c>
      <c r="AV652" s="13" t="s">
        <v>79</v>
      </c>
      <c r="AW652" s="13" t="s">
        <v>33</v>
      </c>
      <c r="AX652" s="13" t="s">
        <v>72</v>
      </c>
      <c r="AY652" s="243" t="s">
        <v>196</v>
      </c>
    </row>
    <row r="653" s="13" customFormat="1">
      <c r="A653" s="13"/>
      <c r="B653" s="233"/>
      <c r="C653" s="234"/>
      <c r="D653" s="235" t="s">
        <v>208</v>
      </c>
      <c r="E653" s="236" t="s">
        <v>19</v>
      </c>
      <c r="F653" s="237" t="s">
        <v>489</v>
      </c>
      <c r="G653" s="234"/>
      <c r="H653" s="236" t="s">
        <v>19</v>
      </c>
      <c r="I653" s="238"/>
      <c r="J653" s="234"/>
      <c r="K653" s="234"/>
      <c r="L653" s="239"/>
      <c r="M653" s="240"/>
      <c r="N653" s="241"/>
      <c r="O653" s="241"/>
      <c r="P653" s="241"/>
      <c r="Q653" s="241"/>
      <c r="R653" s="241"/>
      <c r="S653" s="241"/>
      <c r="T653" s="242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43" t="s">
        <v>208</v>
      </c>
      <c r="AU653" s="243" t="s">
        <v>81</v>
      </c>
      <c r="AV653" s="13" t="s">
        <v>79</v>
      </c>
      <c r="AW653" s="13" t="s">
        <v>33</v>
      </c>
      <c r="AX653" s="13" t="s">
        <v>72</v>
      </c>
      <c r="AY653" s="243" t="s">
        <v>196</v>
      </c>
    </row>
    <row r="654" s="14" customFormat="1">
      <c r="A654" s="14"/>
      <c r="B654" s="244"/>
      <c r="C654" s="245"/>
      <c r="D654" s="235" t="s">
        <v>208</v>
      </c>
      <c r="E654" s="246" t="s">
        <v>19</v>
      </c>
      <c r="F654" s="247" t="s">
        <v>675</v>
      </c>
      <c r="G654" s="245"/>
      <c r="H654" s="248">
        <v>25.850000000000001</v>
      </c>
      <c r="I654" s="249"/>
      <c r="J654" s="245"/>
      <c r="K654" s="245"/>
      <c r="L654" s="250"/>
      <c r="M654" s="251"/>
      <c r="N654" s="252"/>
      <c r="O654" s="252"/>
      <c r="P654" s="252"/>
      <c r="Q654" s="252"/>
      <c r="R654" s="252"/>
      <c r="S654" s="252"/>
      <c r="T654" s="253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T654" s="254" t="s">
        <v>208</v>
      </c>
      <c r="AU654" s="254" t="s">
        <v>81</v>
      </c>
      <c r="AV654" s="14" t="s">
        <v>81</v>
      </c>
      <c r="AW654" s="14" t="s">
        <v>33</v>
      </c>
      <c r="AX654" s="14" t="s">
        <v>72</v>
      </c>
      <c r="AY654" s="254" t="s">
        <v>196</v>
      </c>
    </row>
    <row r="655" s="13" customFormat="1">
      <c r="A655" s="13"/>
      <c r="B655" s="233"/>
      <c r="C655" s="234"/>
      <c r="D655" s="235" t="s">
        <v>208</v>
      </c>
      <c r="E655" s="236" t="s">
        <v>19</v>
      </c>
      <c r="F655" s="237" t="s">
        <v>672</v>
      </c>
      <c r="G655" s="234"/>
      <c r="H655" s="236" t="s">
        <v>19</v>
      </c>
      <c r="I655" s="238"/>
      <c r="J655" s="234"/>
      <c r="K655" s="234"/>
      <c r="L655" s="239"/>
      <c r="M655" s="240"/>
      <c r="N655" s="241"/>
      <c r="O655" s="241"/>
      <c r="P655" s="241"/>
      <c r="Q655" s="241"/>
      <c r="R655" s="241"/>
      <c r="S655" s="241"/>
      <c r="T655" s="242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43" t="s">
        <v>208</v>
      </c>
      <c r="AU655" s="243" t="s">
        <v>81</v>
      </c>
      <c r="AV655" s="13" t="s">
        <v>79</v>
      </c>
      <c r="AW655" s="13" t="s">
        <v>33</v>
      </c>
      <c r="AX655" s="13" t="s">
        <v>72</v>
      </c>
      <c r="AY655" s="243" t="s">
        <v>196</v>
      </c>
    </row>
    <row r="656" s="13" customFormat="1">
      <c r="A656" s="13"/>
      <c r="B656" s="233"/>
      <c r="C656" s="234"/>
      <c r="D656" s="235" t="s">
        <v>208</v>
      </c>
      <c r="E656" s="236" t="s">
        <v>19</v>
      </c>
      <c r="F656" s="237" t="s">
        <v>673</v>
      </c>
      <c r="G656" s="234"/>
      <c r="H656" s="236" t="s">
        <v>19</v>
      </c>
      <c r="I656" s="238"/>
      <c r="J656" s="234"/>
      <c r="K656" s="234"/>
      <c r="L656" s="239"/>
      <c r="M656" s="240"/>
      <c r="N656" s="241"/>
      <c r="O656" s="241"/>
      <c r="P656" s="241"/>
      <c r="Q656" s="241"/>
      <c r="R656" s="241"/>
      <c r="S656" s="241"/>
      <c r="T656" s="24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43" t="s">
        <v>208</v>
      </c>
      <c r="AU656" s="243" t="s">
        <v>81</v>
      </c>
      <c r="AV656" s="13" t="s">
        <v>79</v>
      </c>
      <c r="AW656" s="13" t="s">
        <v>33</v>
      </c>
      <c r="AX656" s="13" t="s">
        <v>72</v>
      </c>
      <c r="AY656" s="243" t="s">
        <v>196</v>
      </c>
    </row>
    <row r="657" s="13" customFormat="1">
      <c r="A657" s="13"/>
      <c r="B657" s="233"/>
      <c r="C657" s="234"/>
      <c r="D657" s="235" t="s">
        <v>208</v>
      </c>
      <c r="E657" s="236" t="s">
        <v>19</v>
      </c>
      <c r="F657" s="237" t="s">
        <v>401</v>
      </c>
      <c r="G657" s="234"/>
      <c r="H657" s="236" t="s">
        <v>19</v>
      </c>
      <c r="I657" s="238"/>
      <c r="J657" s="234"/>
      <c r="K657" s="234"/>
      <c r="L657" s="239"/>
      <c r="M657" s="240"/>
      <c r="N657" s="241"/>
      <c r="O657" s="241"/>
      <c r="P657" s="241"/>
      <c r="Q657" s="241"/>
      <c r="R657" s="241"/>
      <c r="S657" s="241"/>
      <c r="T657" s="242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43" t="s">
        <v>208</v>
      </c>
      <c r="AU657" s="243" t="s">
        <v>81</v>
      </c>
      <c r="AV657" s="13" t="s">
        <v>79</v>
      </c>
      <c r="AW657" s="13" t="s">
        <v>33</v>
      </c>
      <c r="AX657" s="13" t="s">
        <v>72</v>
      </c>
      <c r="AY657" s="243" t="s">
        <v>196</v>
      </c>
    </row>
    <row r="658" s="14" customFormat="1">
      <c r="A658" s="14"/>
      <c r="B658" s="244"/>
      <c r="C658" s="245"/>
      <c r="D658" s="235" t="s">
        <v>208</v>
      </c>
      <c r="E658" s="246" t="s">
        <v>19</v>
      </c>
      <c r="F658" s="247" t="s">
        <v>676</v>
      </c>
      <c r="G658" s="245"/>
      <c r="H658" s="248">
        <v>29.530000000000001</v>
      </c>
      <c r="I658" s="249"/>
      <c r="J658" s="245"/>
      <c r="K658" s="245"/>
      <c r="L658" s="250"/>
      <c r="M658" s="251"/>
      <c r="N658" s="252"/>
      <c r="O658" s="252"/>
      <c r="P658" s="252"/>
      <c r="Q658" s="252"/>
      <c r="R658" s="252"/>
      <c r="S658" s="252"/>
      <c r="T658" s="253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54" t="s">
        <v>208</v>
      </c>
      <c r="AU658" s="254" t="s">
        <v>81</v>
      </c>
      <c r="AV658" s="14" t="s">
        <v>81</v>
      </c>
      <c r="AW658" s="14" t="s">
        <v>33</v>
      </c>
      <c r="AX658" s="14" t="s">
        <v>72</v>
      </c>
      <c r="AY658" s="254" t="s">
        <v>196</v>
      </c>
    </row>
    <row r="659" s="15" customFormat="1">
      <c r="A659" s="15"/>
      <c r="B659" s="255"/>
      <c r="C659" s="256"/>
      <c r="D659" s="235" t="s">
        <v>208</v>
      </c>
      <c r="E659" s="257" t="s">
        <v>19</v>
      </c>
      <c r="F659" s="258" t="s">
        <v>219</v>
      </c>
      <c r="G659" s="256"/>
      <c r="H659" s="259">
        <v>74.530000000000001</v>
      </c>
      <c r="I659" s="260"/>
      <c r="J659" s="256"/>
      <c r="K659" s="256"/>
      <c r="L659" s="261"/>
      <c r="M659" s="262"/>
      <c r="N659" s="263"/>
      <c r="O659" s="263"/>
      <c r="P659" s="263"/>
      <c r="Q659" s="263"/>
      <c r="R659" s="263"/>
      <c r="S659" s="263"/>
      <c r="T659" s="264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T659" s="265" t="s">
        <v>208</v>
      </c>
      <c r="AU659" s="265" t="s">
        <v>81</v>
      </c>
      <c r="AV659" s="15" t="s">
        <v>204</v>
      </c>
      <c r="AW659" s="15" t="s">
        <v>33</v>
      </c>
      <c r="AX659" s="15" t="s">
        <v>79</v>
      </c>
      <c r="AY659" s="265" t="s">
        <v>196</v>
      </c>
    </row>
    <row r="660" s="2" customFormat="1" ht="16.5" customHeight="1">
      <c r="A660" s="41"/>
      <c r="B660" s="42"/>
      <c r="C660" s="280" t="s">
        <v>684</v>
      </c>
      <c r="D660" s="280" t="s">
        <v>407</v>
      </c>
      <c r="E660" s="281" t="s">
        <v>685</v>
      </c>
      <c r="F660" s="282" t="s">
        <v>686</v>
      </c>
      <c r="G660" s="283" t="s">
        <v>202</v>
      </c>
      <c r="H660" s="284">
        <v>76.766000000000005</v>
      </c>
      <c r="I660" s="285"/>
      <c r="J660" s="286">
        <f>ROUND(I660*H660,2)</f>
        <v>0</v>
      </c>
      <c r="K660" s="282" t="s">
        <v>203</v>
      </c>
      <c r="L660" s="287"/>
      <c r="M660" s="288" t="s">
        <v>19</v>
      </c>
      <c r="N660" s="289" t="s">
        <v>43</v>
      </c>
      <c r="O660" s="87"/>
      <c r="P660" s="224">
        <f>O660*H660</f>
        <v>0</v>
      </c>
      <c r="Q660" s="224">
        <v>0.13</v>
      </c>
      <c r="R660" s="224">
        <f>Q660*H660</f>
        <v>9.9795800000000003</v>
      </c>
      <c r="S660" s="224">
        <v>0</v>
      </c>
      <c r="T660" s="225">
        <f>S660*H660</f>
        <v>0</v>
      </c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R660" s="226" t="s">
        <v>284</v>
      </c>
      <c r="AT660" s="226" t="s">
        <v>407</v>
      </c>
      <c r="AU660" s="226" t="s">
        <v>81</v>
      </c>
      <c r="AY660" s="20" t="s">
        <v>196</v>
      </c>
      <c r="BE660" s="227">
        <f>IF(N660="základní",J660,0)</f>
        <v>0</v>
      </c>
      <c r="BF660" s="227">
        <f>IF(N660="snížená",J660,0)</f>
        <v>0</v>
      </c>
      <c r="BG660" s="227">
        <f>IF(N660="zákl. přenesená",J660,0)</f>
        <v>0</v>
      </c>
      <c r="BH660" s="227">
        <f>IF(N660="sníž. přenesená",J660,0)</f>
        <v>0</v>
      </c>
      <c r="BI660" s="227">
        <f>IF(N660="nulová",J660,0)</f>
        <v>0</v>
      </c>
      <c r="BJ660" s="20" t="s">
        <v>79</v>
      </c>
      <c r="BK660" s="227">
        <f>ROUND(I660*H660,2)</f>
        <v>0</v>
      </c>
      <c r="BL660" s="20" t="s">
        <v>204</v>
      </c>
      <c r="BM660" s="226" t="s">
        <v>687</v>
      </c>
    </row>
    <row r="661" s="13" customFormat="1">
      <c r="A661" s="13"/>
      <c r="B661" s="233"/>
      <c r="C661" s="234"/>
      <c r="D661" s="235" t="s">
        <v>208</v>
      </c>
      <c r="E661" s="236" t="s">
        <v>19</v>
      </c>
      <c r="F661" s="237" t="s">
        <v>672</v>
      </c>
      <c r="G661" s="234"/>
      <c r="H661" s="236" t="s">
        <v>19</v>
      </c>
      <c r="I661" s="238"/>
      <c r="J661" s="234"/>
      <c r="K661" s="234"/>
      <c r="L661" s="239"/>
      <c r="M661" s="240"/>
      <c r="N661" s="241"/>
      <c r="O661" s="241"/>
      <c r="P661" s="241"/>
      <c r="Q661" s="241"/>
      <c r="R661" s="241"/>
      <c r="S661" s="241"/>
      <c r="T661" s="242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43" t="s">
        <v>208</v>
      </c>
      <c r="AU661" s="243" t="s">
        <v>81</v>
      </c>
      <c r="AV661" s="13" t="s">
        <v>79</v>
      </c>
      <c r="AW661" s="13" t="s">
        <v>33</v>
      </c>
      <c r="AX661" s="13" t="s">
        <v>72</v>
      </c>
      <c r="AY661" s="243" t="s">
        <v>196</v>
      </c>
    </row>
    <row r="662" s="13" customFormat="1">
      <c r="A662" s="13"/>
      <c r="B662" s="233"/>
      <c r="C662" s="234"/>
      <c r="D662" s="235" t="s">
        <v>208</v>
      </c>
      <c r="E662" s="236" t="s">
        <v>19</v>
      </c>
      <c r="F662" s="237" t="s">
        <v>673</v>
      </c>
      <c r="G662" s="234"/>
      <c r="H662" s="236" t="s">
        <v>19</v>
      </c>
      <c r="I662" s="238"/>
      <c r="J662" s="234"/>
      <c r="K662" s="234"/>
      <c r="L662" s="239"/>
      <c r="M662" s="240"/>
      <c r="N662" s="241"/>
      <c r="O662" s="241"/>
      <c r="P662" s="241"/>
      <c r="Q662" s="241"/>
      <c r="R662" s="241"/>
      <c r="S662" s="241"/>
      <c r="T662" s="242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43" t="s">
        <v>208</v>
      </c>
      <c r="AU662" s="243" t="s">
        <v>81</v>
      </c>
      <c r="AV662" s="13" t="s">
        <v>79</v>
      </c>
      <c r="AW662" s="13" t="s">
        <v>33</v>
      </c>
      <c r="AX662" s="13" t="s">
        <v>72</v>
      </c>
      <c r="AY662" s="243" t="s">
        <v>196</v>
      </c>
    </row>
    <row r="663" s="13" customFormat="1">
      <c r="A663" s="13"/>
      <c r="B663" s="233"/>
      <c r="C663" s="234"/>
      <c r="D663" s="235" t="s">
        <v>208</v>
      </c>
      <c r="E663" s="236" t="s">
        <v>19</v>
      </c>
      <c r="F663" s="237" t="s">
        <v>487</v>
      </c>
      <c r="G663" s="234"/>
      <c r="H663" s="236" t="s">
        <v>19</v>
      </c>
      <c r="I663" s="238"/>
      <c r="J663" s="234"/>
      <c r="K663" s="234"/>
      <c r="L663" s="239"/>
      <c r="M663" s="240"/>
      <c r="N663" s="241"/>
      <c r="O663" s="241"/>
      <c r="P663" s="241"/>
      <c r="Q663" s="241"/>
      <c r="R663" s="241"/>
      <c r="S663" s="241"/>
      <c r="T663" s="242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43" t="s">
        <v>208</v>
      </c>
      <c r="AU663" s="243" t="s">
        <v>81</v>
      </c>
      <c r="AV663" s="13" t="s">
        <v>79</v>
      </c>
      <c r="AW663" s="13" t="s">
        <v>33</v>
      </c>
      <c r="AX663" s="13" t="s">
        <v>72</v>
      </c>
      <c r="AY663" s="243" t="s">
        <v>196</v>
      </c>
    </row>
    <row r="664" s="14" customFormat="1">
      <c r="A664" s="14"/>
      <c r="B664" s="244"/>
      <c r="C664" s="245"/>
      <c r="D664" s="235" t="s">
        <v>208</v>
      </c>
      <c r="E664" s="246" t="s">
        <v>19</v>
      </c>
      <c r="F664" s="247" t="s">
        <v>674</v>
      </c>
      <c r="G664" s="245"/>
      <c r="H664" s="248">
        <v>19.149999999999999</v>
      </c>
      <c r="I664" s="249"/>
      <c r="J664" s="245"/>
      <c r="K664" s="245"/>
      <c r="L664" s="250"/>
      <c r="M664" s="251"/>
      <c r="N664" s="252"/>
      <c r="O664" s="252"/>
      <c r="P664" s="252"/>
      <c r="Q664" s="252"/>
      <c r="R664" s="252"/>
      <c r="S664" s="252"/>
      <c r="T664" s="253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T664" s="254" t="s">
        <v>208</v>
      </c>
      <c r="AU664" s="254" t="s">
        <v>81</v>
      </c>
      <c r="AV664" s="14" t="s">
        <v>81</v>
      </c>
      <c r="AW664" s="14" t="s">
        <v>33</v>
      </c>
      <c r="AX664" s="14" t="s">
        <v>72</v>
      </c>
      <c r="AY664" s="254" t="s">
        <v>196</v>
      </c>
    </row>
    <row r="665" s="13" customFormat="1">
      <c r="A665" s="13"/>
      <c r="B665" s="233"/>
      <c r="C665" s="234"/>
      <c r="D665" s="235" t="s">
        <v>208</v>
      </c>
      <c r="E665" s="236" t="s">
        <v>19</v>
      </c>
      <c r="F665" s="237" t="s">
        <v>672</v>
      </c>
      <c r="G665" s="234"/>
      <c r="H665" s="236" t="s">
        <v>19</v>
      </c>
      <c r="I665" s="238"/>
      <c r="J665" s="234"/>
      <c r="K665" s="234"/>
      <c r="L665" s="239"/>
      <c r="M665" s="240"/>
      <c r="N665" s="241"/>
      <c r="O665" s="241"/>
      <c r="P665" s="241"/>
      <c r="Q665" s="241"/>
      <c r="R665" s="241"/>
      <c r="S665" s="241"/>
      <c r="T665" s="242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43" t="s">
        <v>208</v>
      </c>
      <c r="AU665" s="243" t="s">
        <v>81</v>
      </c>
      <c r="AV665" s="13" t="s">
        <v>79</v>
      </c>
      <c r="AW665" s="13" t="s">
        <v>33</v>
      </c>
      <c r="AX665" s="13" t="s">
        <v>72</v>
      </c>
      <c r="AY665" s="243" t="s">
        <v>196</v>
      </c>
    </row>
    <row r="666" s="13" customFormat="1">
      <c r="A666" s="13"/>
      <c r="B666" s="233"/>
      <c r="C666" s="234"/>
      <c r="D666" s="235" t="s">
        <v>208</v>
      </c>
      <c r="E666" s="236" t="s">
        <v>19</v>
      </c>
      <c r="F666" s="237" t="s">
        <v>673</v>
      </c>
      <c r="G666" s="234"/>
      <c r="H666" s="236" t="s">
        <v>19</v>
      </c>
      <c r="I666" s="238"/>
      <c r="J666" s="234"/>
      <c r="K666" s="234"/>
      <c r="L666" s="239"/>
      <c r="M666" s="240"/>
      <c r="N666" s="241"/>
      <c r="O666" s="241"/>
      <c r="P666" s="241"/>
      <c r="Q666" s="241"/>
      <c r="R666" s="241"/>
      <c r="S666" s="241"/>
      <c r="T666" s="242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43" t="s">
        <v>208</v>
      </c>
      <c r="AU666" s="243" t="s">
        <v>81</v>
      </c>
      <c r="AV666" s="13" t="s">
        <v>79</v>
      </c>
      <c r="AW666" s="13" t="s">
        <v>33</v>
      </c>
      <c r="AX666" s="13" t="s">
        <v>72</v>
      </c>
      <c r="AY666" s="243" t="s">
        <v>196</v>
      </c>
    </row>
    <row r="667" s="13" customFormat="1">
      <c r="A667" s="13"/>
      <c r="B667" s="233"/>
      <c r="C667" s="234"/>
      <c r="D667" s="235" t="s">
        <v>208</v>
      </c>
      <c r="E667" s="236" t="s">
        <v>19</v>
      </c>
      <c r="F667" s="237" t="s">
        <v>489</v>
      </c>
      <c r="G667" s="234"/>
      <c r="H667" s="236" t="s">
        <v>19</v>
      </c>
      <c r="I667" s="238"/>
      <c r="J667" s="234"/>
      <c r="K667" s="234"/>
      <c r="L667" s="239"/>
      <c r="M667" s="240"/>
      <c r="N667" s="241"/>
      <c r="O667" s="241"/>
      <c r="P667" s="241"/>
      <c r="Q667" s="241"/>
      <c r="R667" s="241"/>
      <c r="S667" s="241"/>
      <c r="T667" s="242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43" t="s">
        <v>208</v>
      </c>
      <c r="AU667" s="243" t="s">
        <v>81</v>
      </c>
      <c r="AV667" s="13" t="s">
        <v>79</v>
      </c>
      <c r="AW667" s="13" t="s">
        <v>33</v>
      </c>
      <c r="AX667" s="13" t="s">
        <v>72</v>
      </c>
      <c r="AY667" s="243" t="s">
        <v>196</v>
      </c>
    </row>
    <row r="668" s="14" customFormat="1">
      <c r="A668" s="14"/>
      <c r="B668" s="244"/>
      <c r="C668" s="245"/>
      <c r="D668" s="235" t="s">
        <v>208</v>
      </c>
      <c r="E668" s="246" t="s">
        <v>19</v>
      </c>
      <c r="F668" s="247" t="s">
        <v>675</v>
      </c>
      <c r="G668" s="245"/>
      <c r="H668" s="248">
        <v>25.850000000000001</v>
      </c>
      <c r="I668" s="249"/>
      <c r="J668" s="245"/>
      <c r="K668" s="245"/>
      <c r="L668" s="250"/>
      <c r="M668" s="251"/>
      <c r="N668" s="252"/>
      <c r="O668" s="252"/>
      <c r="P668" s="252"/>
      <c r="Q668" s="252"/>
      <c r="R668" s="252"/>
      <c r="S668" s="252"/>
      <c r="T668" s="253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54" t="s">
        <v>208</v>
      </c>
      <c r="AU668" s="254" t="s">
        <v>81</v>
      </c>
      <c r="AV668" s="14" t="s">
        <v>81</v>
      </c>
      <c r="AW668" s="14" t="s">
        <v>33</v>
      </c>
      <c r="AX668" s="14" t="s">
        <v>72</v>
      </c>
      <c r="AY668" s="254" t="s">
        <v>196</v>
      </c>
    </row>
    <row r="669" s="13" customFormat="1">
      <c r="A669" s="13"/>
      <c r="B669" s="233"/>
      <c r="C669" s="234"/>
      <c r="D669" s="235" t="s">
        <v>208</v>
      </c>
      <c r="E669" s="236" t="s">
        <v>19</v>
      </c>
      <c r="F669" s="237" t="s">
        <v>672</v>
      </c>
      <c r="G669" s="234"/>
      <c r="H669" s="236" t="s">
        <v>19</v>
      </c>
      <c r="I669" s="238"/>
      <c r="J669" s="234"/>
      <c r="K669" s="234"/>
      <c r="L669" s="239"/>
      <c r="M669" s="240"/>
      <c r="N669" s="241"/>
      <c r="O669" s="241"/>
      <c r="P669" s="241"/>
      <c r="Q669" s="241"/>
      <c r="R669" s="241"/>
      <c r="S669" s="241"/>
      <c r="T669" s="242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43" t="s">
        <v>208</v>
      </c>
      <c r="AU669" s="243" t="s">
        <v>81</v>
      </c>
      <c r="AV669" s="13" t="s">
        <v>79</v>
      </c>
      <c r="AW669" s="13" t="s">
        <v>33</v>
      </c>
      <c r="AX669" s="13" t="s">
        <v>72</v>
      </c>
      <c r="AY669" s="243" t="s">
        <v>196</v>
      </c>
    </row>
    <row r="670" s="13" customFormat="1">
      <c r="A670" s="13"/>
      <c r="B670" s="233"/>
      <c r="C670" s="234"/>
      <c r="D670" s="235" t="s">
        <v>208</v>
      </c>
      <c r="E670" s="236" t="s">
        <v>19</v>
      </c>
      <c r="F670" s="237" t="s">
        <v>673</v>
      </c>
      <c r="G670" s="234"/>
      <c r="H670" s="236" t="s">
        <v>19</v>
      </c>
      <c r="I670" s="238"/>
      <c r="J670" s="234"/>
      <c r="K670" s="234"/>
      <c r="L670" s="239"/>
      <c r="M670" s="240"/>
      <c r="N670" s="241"/>
      <c r="O670" s="241"/>
      <c r="P670" s="241"/>
      <c r="Q670" s="241"/>
      <c r="R670" s="241"/>
      <c r="S670" s="241"/>
      <c r="T670" s="242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43" t="s">
        <v>208</v>
      </c>
      <c r="AU670" s="243" t="s">
        <v>81</v>
      </c>
      <c r="AV670" s="13" t="s">
        <v>79</v>
      </c>
      <c r="AW670" s="13" t="s">
        <v>33</v>
      </c>
      <c r="AX670" s="13" t="s">
        <v>72</v>
      </c>
      <c r="AY670" s="243" t="s">
        <v>196</v>
      </c>
    </row>
    <row r="671" s="13" customFormat="1">
      <c r="A671" s="13"/>
      <c r="B671" s="233"/>
      <c r="C671" s="234"/>
      <c r="D671" s="235" t="s">
        <v>208</v>
      </c>
      <c r="E671" s="236" t="s">
        <v>19</v>
      </c>
      <c r="F671" s="237" t="s">
        <v>401</v>
      </c>
      <c r="G671" s="234"/>
      <c r="H671" s="236" t="s">
        <v>19</v>
      </c>
      <c r="I671" s="238"/>
      <c r="J671" s="234"/>
      <c r="K671" s="234"/>
      <c r="L671" s="239"/>
      <c r="M671" s="240"/>
      <c r="N671" s="241"/>
      <c r="O671" s="241"/>
      <c r="P671" s="241"/>
      <c r="Q671" s="241"/>
      <c r="R671" s="241"/>
      <c r="S671" s="241"/>
      <c r="T671" s="242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43" t="s">
        <v>208</v>
      </c>
      <c r="AU671" s="243" t="s">
        <v>81</v>
      </c>
      <c r="AV671" s="13" t="s">
        <v>79</v>
      </c>
      <c r="AW671" s="13" t="s">
        <v>33</v>
      </c>
      <c r="AX671" s="13" t="s">
        <v>72</v>
      </c>
      <c r="AY671" s="243" t="s">
        <v>196</v>
      </c>
    </row>
    <row r="672" s="14" customFormat="1">
      <c r="A672" s="14"/>
      <c r="B672" s="244"/>
      <c r="C672" s="245"/>
      <c r="D672" s="235" t="s">
        <v>208</v>
      </c>
      <c r="E672" s="246" t="s">
        <v>19</v>
      </c>
      <c r="F672" s="247" t="s">
        <v>676</v>
      </c>
      <c r="G672" s="245"/>
      <c r="H672" s="248">
        <v>29.530000000000001</v>
      </c>
      <c r="I672" s="249"/>
      <c r="J672" s="245"/>
      <c r="K672" s="245"/>
      <c r="L672" s="250"/>
      <c r="M672" s="251"/>
      <c r="N672" s="252"/>
      <c r="O672" s="252"/>
      <c r="P672" s="252"/>
      <c r="Q672" s="252"/>
      <c r="R672" s="252"/>
      <c r="S672" s="252"/>
      <c r="T672" s="253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T672" s="254" t="s">
        <v>208</v>
      </c>
      <c r="AU672" s="254" t="s">
        <v>81</v>
      </c>
      <c r="AV672" s="14" t="s">
        <v>81</v>
      </c>
      <c r="AW672" s="14" t="s">
        <v>33</v>
      </c>
      <c r="AX672" s="14" t="s">
        <v>72</v>
      </c>
      <c r="AY672" s="254" t="s">
        <v>196</v>
      </c>
    </row>
    <row r="673" s="15" customFormat="1">
      <c r="A673" s="15"/>
      <c r="B673" s="255"/>
      <c r="C673" s="256"/>
      <c r="D673" s="235" t="s">
        <v>208</v>
      </c>
      <c r="E673" s="257" t="s">
        <v>19</v>
      </c>
      <c r="F673" s="258" t="s">
        <v>219</v>
      </c>
      <c r="G673" s="256"/>
      <c r="H673" s="259">
        <v>74.530000000000001</v>
      </c>
      <c r="I673" s="260"/>
      <c r="J673" s="256"/>
      <c r="K673" s="256"/>
      <c r="L673" s="261"/>
      <c r="M673" s="262"/>
      <c r="N673" s="263"/>
      <c r="O673" s="263"/>
      <c r="P673" s="263"/>
      <c r="Q673" s="263"/>
      <c r="R673" s="263"/>
      <c r="S673" s="263"/>
      <c r="T673" s="264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T673" s="265" t="s">
        <v>208</v>
      </c>
      <c r="AU673" s="265" t="s">
        <v>81</v>
      </c>
      <c r="AV673" s="15" t="s">
        <v>204</v>
      </c>
      <c r="AW673" s="15" t="s">
        <v>33</v>
      </c>
      <c r="AX673" s="15" t="s">
        <v>79</v>
      </c>
      <c r="AY673" s="265" t="s">
        <v>196</v>
      </c>
    </row>
    <row r="674" s="14" customFormat="1">
      <c r="A674" s="14"/>
      <c r="B674" s="244"/>
      <c r="C674" s="245"/>
      <c r="D674" s="235" t="s">
        <v>208</v>
      </c>
      <c r="E674" s="245"/>
      <c r="F674" s="247" t="s">
        <v>688</v>
      </c>
      <c r="G674" s="245"/>
      <c r="H674" s="248">
        <v>76.766000000000005</v>
      </c>
      <c r="I674" s="249"/>
      <c r="J674" s="245"/>
      <c r="K674" s="245"/>
      <c r="L674" s="250"/>
      <c r="M674" s="251"/>
      <c r="N674" s="252"/>
      <c r="O674" s="252"/>
      <c r="P674" s="252"/>
      <c r="Q674" s="252"/>
      <c r="R674" s="252"/>
      <c r="S674" s="252"/>
      <c r="T674" s="253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T674" s="254" t="s">
        <v>208</v>
      </c>
      <c r="AU674" s="254" t="s">
        <v>81</v>
      </c>
      <c r="AV674" s="14" t="s">
        <v>81</v>
      </c>
      <c r="AW674" s="14" t="s">
        <v>4</v>
      </c>
      <c r="AX674" s="14" t="s">
        <v>79</v>
      </c>
      <c r="AY674" s="254" t="s">
        <v>196</v>
      </c>
    </row>
    <row r="675" s="2" customFormat="1" ht="24.15" customHeight="1">
      <c r="A675" s="41"/>
      <c r="B675" s="42"/>
      <c r="C675" s="215" t="s">
        <v>689</v>
      </c>
      <c r="D675" s="215" t="s">
        <v>199</v>
      </c>
      <c r="E675" s="216" t="s">
        <v>633</v>
      </c>
      <c r="F675" s="217" t="s">
        <v>634</v>
      </c>
      <c r="G675" s="218" t="s">
        <v>202</v>
      </c>
      <c r="H675" s="219">
        <v>74.530000000000001</v>
      </c>
      <c r="I675" s="220"/>
      <c r="J675" s="221">
        <f>ROUND(I675*H675,2)</f>
        <v>0</v>
      </c>
      <c r="K675" s="217" t="s">
        <v>203</v>
      </c>
      <c r="L675" s="47"/>
      <c r="M675" s="222" t="s">
        <v>19</v>
      </c>
      <c r="N675" s="223" t="s">
        <v>43</v>
      </c>
      <c r="O675" s="87"/>
      <c r="P675" s="224">
        <f>O675*H675</f>
        <v>0</v>
      </c>
      <c r="Q675" s="224">
        <v>0.051769999999999997</v>
      </c>
      <c r="R675" s="224">
        <f>Q675*H675</f>
        <v>3.8584180999999997</v>
      </c>
      <c r="S675" s="224">
        <v>0</v>
      </c>
      <c r="T675" s="225">
        <f>S675*H675</f>
        <v>0</v>
      </c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R675" s="226" t="s">
        <v>204</v>
      </c>
      <c r="AT675" s="226" t="s">
        <v>199</v>
      </c>
      <c r="AU675" s="226" t="s">
        <v>81</v>
      </c>
      <c r="AY675" s="20" t="s">
        <v>196</v>
      </c>
      <c r="BE675" s="227">
        <f>IF(N675="základní",J675,0)</f>
        <v>0</v>
      </c>
      <c r="BF675" s="227">
        <f>IF(N675="snížená",J675,0)</f>
        <v>0</v>
      </c>
      <c r="BG675" s="227">
        <f>IF(N675="zákl. přenesená",J675,0)</f>
        <v>0</v>
      </c>
      <c r="BH675" s="227">
        <f>IF(N675="sníž. přenesená",J675,0)</f>
        <v>0</v>
      </c>
      <c r="BI675" s="227">
        <f>IF(N675="nulová",J675,0)</f>
        <v>0</v>
      </c>
      <c r="BJ675" s="20" t="s">
        <v>79</v>
      </c>
      <c r="BK675" s="227">
        <f>ROUND(I675*H675,2)</f>
        <v>0</v>
      </c>
      <c r="BL675" s="20" t="s">
        <v>204</v>
      </c>
      <c r="BM675" s="226" t="s">
        <v>690</v>
      </c>
    </row>
    <row r="676" s="2" customFormat="1">
      <c r="A676" s="41"/>
      <c r="B676" s="42"/>
      <c r="C676" s="43"/>
      <c r="D676" s="228" t="s">
        <v>206</v>
      </c>
      <c r="E676" s="43"/>
      <c r="F676" s="229" t="s">
        <v>636</v>
      </c>
      <c r="G676" s="43"/>
      <c r="H676" s="43"/>
      <c r="I676" s="230"/>
      <c r="J676" s="43"/>
      <c r="K676" s="43"/>
      <c r="L676" s="47"/>
      <c r="M676" s="231"/>
      <c r="N676" s="232"/>
      <c r="O676" s="87"/>
      <c r="P676" s="87"/>
      <c r="Q676" s="87"/>
      <c r="R676" s="87"/>
      <c r="S676" s="87"/>
      <c r="T676" s="88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T676" s="20" t="s">
        <v>206</v>
      </c>
      <c r="AU676" s="20" t="s">
        <v>81</v>
      </c>
    </row>
    <row r="677" s="13" customFormat="1">
      <c r="A677" s="13"/>
      <c r="B677" s="233"/>
      <c r="C677" s="234"/>
      <c r="D677" s="235" t="s">
        <v>208</v>
      </c>
      <c r="E677" s="236" t="s">
        <v>19</v>
      </c>
      <c r="F677" s="237" t="s">
        <v>672</v>
      </c>
      <c r="G677" s="234"/>
      <c r="H677" s="236" t="s">
        <v>19</v>
      </c>
      <c r="I677" s="238"/>
      <c r="J677" s="234"/>
      <c r="K677" s="234"/>
      <c r="L677" s="239"/>
      <c r="M677" s="240"/>
      <c r="N677" s="241"/>
      <c r="O677" s="241"/>
      <c r="P677" s="241"/>
      <c r="Q677" s="241"/>
      <c r="R677" s="241"/>
      <c r="S677" s="241"/>
      <c r="T677" s="242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43" t="s">
        <v>208</v>
      </c>
      <c r="AU677" s="243" t="s">
        <v>81</v>
      </c>
      <c r="AV677" s="13" t="s">
        <v>79</v>
      </c>
      <c r="AW677" s="13" t="s">
        <v>33</v>
      </c>
      <c r="AX677" s="13" t="s">
        <v>72</v>
      </c>
      <c r="AY677" s="243" t="s">
        <v>196</v>
      </c>
    </row>
    <row r="678" s="13" customFormat="1">
      <c r="A678" s="13"/>
      <c r="B678" s="233"/>
      <c r="C678" s="234"/>
      <c r="D678" s="235" t="s">
        <v>208</v>
      </c>
      <c r="E678" s="236" t="s">
        <v>19</v>
      </c>
      <c r="F678" s="237" t="s">
        <v>673</v>
      </c>
      <c r="G678" s="234"/>
      <c r="H678" s="236" t="s">
        <v>19</v>
      </c>
      <c r="I678" s="238"/>
      <c r="J678" s="234"/>
      <c r="K678" s="234"/>
      <c r="L678" s="239"/>
      <c r="M678" s="240"/>
      <c r="N678" s="241"/>
      <c r="O678" s="241"/>
      <c r="P678" s="241"/>
      <c r="Q678" s="241"/>
      <c r="R678" s="241"/>
      <c r="S678" s="241"/>
      <c r="T678" s="242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43" t="s">
        <v>208</v>
      </c>
      <c r="AU678" s="243" t="s">
        <v>81</v>
      </c>
      <c r="AV678" s="13" t="s">
        <v>79</v>
      </c>
      <c r="AW678" s="13" t="s">
        <v>33</v>
      </c>
      <c r="AX678" s="13" t="s">
        <v>72</v>
      </c>
      <c r="AY678" s="243" t="s">
        <v>196</v>
      </c>
    </row>
    <row r="679" s="13" customFormat="1">
      <c r="A679" s="13"/>
      <c r="B679" s="233"/>
      <c r="C679" s="234"/>
      <c r="D679" s="235" t="s">
        <v>208</v>
      </c>
      <c r="E679" s="236" t="s">
        <v>19</v>
      </c>
      <c r="F679" s="237" t="s">
        <v>487</v>
      </c>
      <c r="G679" s="234"/>
      <c r="H679" s="236" t="s">
        <v>19</v>
      </c>
      <c r="I679" s="238"/>
      <c r="J679" s="234"/>
      <c r="K679" s="234"/>
      <c r="L679" s="239"/>
      <c r="M679" s="240"/>
      <c r="N679" s="241"/>
      <c r="O679" s="241"/>
      <c r="P679" s="241"/>
      <c r="Q679" s="241"/>
      <c r="R679" s="241"/>
      <c r="S679" s="241"/>
      <c r="T679" s="242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43" t="s">
        <v>208</v>
      </c>
      <c r="AU679" s="243" t="s">
        <v>81</v>
      </c>
      <c r="AV679" s="13" t="s">
        <v>79</v>
      </c>
      <c r="AW679" s="13" t="s">
        <v>33</v>
      </c>
      <c r="AX679" s="13" t="s">
        <v>72</v>
      </c>
      <c r="AY679" s="243" t="s">
        <v>196</v>
      </c>
    </row>
    <row r="680" s="14" customFormat="1">
      <c r="A680" s="14"/>
      <c r="B680" s="244"/>
      <c r="C680" s="245"/>
      <c r="D680" s="235" t="s">
        <v>208</v>
      </c>
      <c r="E680" s="246" t="s">
        <v>19</v>
      </c>
      <c r="F680" s="247" t="s">
        <v>674</v>
      </c>
      <c r="G680" s="245"/>
      <c r="H680" s="248">
        <v>19.149999999999999</v>
      </c>
      <c r="I680" s="249"/>
      <c r="J680" s="245"/>
      <c r="K680" s="245"/>
      <c r="L680" s="250"/>
      <c r="M680" s="251"/>
      <c r="N680" s="252"/>
      <c r="O680" s="252"/>
      <c r="P680" s="252"/>
      <c r="Q680" s="252"/>
      <c r="R680" s="252"/>
      <c r="S680" s="252"/>
      <c r="T680" s="253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T680" s="254" t="s">
        <v>208</v>
      </c>
      <c r="AU680" s="254" t="s">
        <v>81</v>
      </c>
      <c r="AV680" s="14" t="s">
        <v>81</v>
      </c>
      <c r="AW680" s="14" t="s">
        <v>33</v>
      </c>
      <c r="AX680" s="14" t="s">
        <v>72</v>
      </c>
      <c r="AY680" s="254" t="s">
        <v>196</v>
      </c>
    </row>
    <row r="681" s="13" customFormat="1">
      <c r="A681" s="13"/>
      <c r="B681" s="233"/>
      <c r="C681" s="234"/>
      <c r="D681" s="235" t="s">
        <v>208</v>
      </c>
      <c r="E681" s="236" t="s">
        <v>19</v>
      </c>
      <c r="F681" s="237" t="s">
        <v>672</v>
      </c>
      <c r="G681" s="234"/>
      <c r="H681" s="236" t="s">
        <v>19</v>
      </c>
      <c r="I681" s="238"/>
      <c r="J681" s="234"/>
      <c r="K681" s="234"/>
      <c r="L681" s="239"/>
      <c r="M681" s="240"/>
      <c r="N681" s="241"/>
      <c r="O681" s="241"/>
      <c r="P681" s="241"/>
      <c r="Q681" s="241"/>
      <c r="R681" s="241"/>
      <c r="S681" s="241"/>
      <c r="T681" s="242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43" t="s">
        <v>208</v>
      </c>
      <c r="AU681" s="243" t="s">
        <v>81</v>
      </c>
      <c r="AV681" s="13" t="s">
        <v>79</v>
      </c>
      <c r="AW681" s="13" t="s">
        <v>33</v>
      </c>
      <c r="AX681" s="13" t="s">
        <v>72</v>
      </c>
      <c r="AY681" s="243" t="s">
        <v>196</v>
      </c>
    </row>
    <row r="682" s="13" customFormat="1">
      <c r="A682" s="13"/>
      <c r="B682" s="233"/>
      <c r="C682" s="234"/>
      <c r="D682" s="235" t="s">
        <v>208</v>
      </c>
      <c r="E682" s="236" t="s">
        <v>19</v>
      </c>
      <c r="F682" s="237" t="s">
        <v>673</v>
      </c>
      <c r="G682" s="234"/>
      <c r="H682" s="236" t="s">
        <v>19</v>
      </c>
      <c r="I682" s="238"/>
      <c r="J682" s="234"/>
      <c r="K682" s="234"/>
      <c r="L682" s="239"/>
      <c r="M682" s="240"/>
      <c r="N682" s="241"/>
      <c r="O682" s="241"/>
      <c r="P682" s="241"/>
      <c r="Q682" s="241"/>
      <c r="R682" s="241"/>
      <c r="S682" s="241"/>
      <c r="T682" s="242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43" t="s">
        <v>208</v>
      </c>
      <c r="AU682" s="243" t="s">
        <v>81</v>
      </c>
      <c r="AV682" s="13" t="s">
        <v>79</v>
      </c>
      <c r="AW682" s="13" t="s">
        <v>33</v>
      </c>
      <c r="AX682" s="13" t="s">
        <v>72</v>
      </c>
      <c r="AY682" s="243" t="s">
        <v>196</v>
      </c>
    </row>
    <row r="683" s="13" customFormat="1">
      <c r="A683" s="13"/>
      <c r="B683" s="233"/>
      <c r="C683" s="234"/>
      <c r="D683" s="235" t="s">
        <v>208</v>
      </c>
      <c r="E683" s="236" t="s">
        <v>19</v>
      </c>
      <c r="F683" s="237" t="s">
        <v>489</v>
      </c>
      <c r="G683" s="234"/>
      <c r="H683" s="236" t="s">
        <v>19</v>
      </c>
      <c r="I683" s="238"/>
      <c r="J683" s="234"/>
      <c r="K683" s="234"/>
      <c r="L683" s="239"/>
      <c r="M683" s="240"/>
      <c r="N683" s="241"/>
      <c r="O683" s="241"/>
      <c r="P683" s="241"/>
      <c r="Q683" s="241"/>
      <c r="R683" s="241"/>
      <c r="S683" s="241"/>
      <c r="T683" s="242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43" t="s">
        <v>208</v>
      </c>
      <c r="AU683" s="243" t="s">
        <v>81</v>
      </c>
      <c r="AV683" s="13" t="s">
        <v>79</v>
      </c>
      <c r="AW683" s="13" t="s">
        <v>33</v>
      </c>
      <c r="AX683" s="13" t="s">
        <v>72</v>
      </c>
      <c r="AY683" s="243" t="s">
        <v>196</v>
      </c>
    </row>
    <row r="684" s="14" customFormat="1">
      <c r="A684" s="14"/>
      <c r="B684" s="244"/>
      <c r="C684" s="245"/>
      <c r="D684" s="235" t="s">
        <v>208</v>
      </c>
      <c r="E684" s="246" t="s">
        <v>19</v>
      </c>
      <c r="F684" s="247" t="s">
        <v>675</v>
      </c>
      <c r="G684" s="245"/>
      <c r="H684" s="248">
        <v>25.850000000000001</v>
      </c>
      <c r="I684" s="249"/>
      <c r="J684" s="245"/>
      <c r="K684" s="245"/>
      <c r="L684" s="250"/>
      <c r="M684" s="251"/>
      <c r="N684" s="252"/>
      <c r="O684" s="252"/>
      <c r="P684" s="252"/>
      <c r="Q684" s="252"/>
      <c r="R684" s="252"/>
      <c r="S684" s="252"/>
      <c r="T684" s="253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T684" s="254" t="s">
        <v>208</v>
      </c>
      <c r="AU684" s="254" t="s">
        <v>81</v>
      </c>
      <c r="AV684" s="14" t="s">
        <v>81</v>
      </c>
      <c r="AW684" s="14" t="s">
        <v>33</v>
      </c>
      <c r="AX684" s="14" t="s">
        <v>72</v>
      </c>
      <c r="AY684" s="254" t="s">
        <v>196</v>
      </c>
    </row>
    <row r="685" s="13" customFormat="1">
      <c r="A685" s="13"/>
      <c r="B685" s="233"/>
      <c r="C685" s="234"/>
      <c r="D685" s="235" t="s">
        <v>208</v>
      </c>
      <c r="E685" s="236" t="s">
        <v>19</v>
      </c>
      <c r="F685" s="237" t="s">
        <v>672</v>
      </c>
      <c r="G685" s="234"/>
      <c r="H685" s="236" t="s">
        <v>19</v>
      </c>
      <c r="I685" s="238"/>
      <c r="J685" s="234"/>
      <c r="K685" s="234"/>
      <c r="L685" s="239"/>
      <c r="M685" s="240"/>
      <c r="N685" s="241"/>
      <c r="O685" s="241"/>
      <c r="P685" s="241"/>
      <c r="Q685" s="241"/>
      <c r="R685" s="241"/>
      <c r="S685" s="241"/>
      <c r="T685" s="242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43" t="s">
        <v>208</v>
      </c>
      <c r="AU685" s="243" t="s">
        <v>81</v>
      </c>
      <c r="AV685" s="13" t="s">
        <v>79</v>
      </c>
      <c r="AW685" s="13" t="s">
        <v>33</v>
      </c>
      <c r="AX685" s="13" t="s">
        <v>72</v>
      </c>
      <c r="AY685" s="243" t="s">
        <v>196</v>
      </c>
    </row>
    <row r="686" s="13" customFormat="1">
      <c r="A686" s="13"/>
      <c r="B686" s="233"/>
      <c r="C686" s="234"/>
      <c r="D686" s="235" t="s">
        <v>208</v>
      </c>
      <c r="E686" s="236" t="s">
        <v>19</v>
      </c>
      <c r="F686" s="237" t="s">
        <v>673</v>
      </c>
      <c r="G686" s="234"/>
      <c r="H686" s="236" t="s">
        <v>19</v>
      </c>
      <c r="I686" s="238"/>
      <c r="J686" s="234"/>
      <c r="K686" s="234"/>
      <c r="L686" s="239"/>
      <c r="M686" s="240"/>
      <c r="N686" s="241"/>
      <c r="O686" s="241"/>
      <c r="P686" s="241"/>
      <c r="Q686" s="241"/>
      <c r="R686" s="241"/>
      <c r="S686" s="241"/>
      <c r="T686" s="242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43" t="s">
        <v>208</v>
      </c>
      <c r="AU686" s="243" t="s">
        <v>81</v>
      </c>
      <c r="AV686" s="13" t="s">
        <v>79</v>
      </c>
      <c r="AW686" s="13" t="s">
        <v>33</v>
      </c>
      <c r="AX686" s="13" t="s">
        <v>72</v>
      </c>
      <c r="AY686" s="243" t="s">
        <v>196</v>
      </c>
    </row>
    <row r="687" s="13" customFormat="1">
      <c r="A687" s="13"/>
      <c r="B687" s="233"/>
      <c r="C687" s="234"/>
      <c r="D687" s="235" t="s">
        <v>208</v>
      </c>
      <c r="E687" s="236" t="s">
        <v>19</v>
      </c>
      <c r="F687" s="237" t="s">
        <v>401</v>
      </c>
      <c r="G687" s="234"/>
      <c r="H687" s="236" t="s">
        <v>19</v>
      </c>
      <c r="I687" s="238"/>
      <c r="J687" s="234"/>
      <c r="K687" s="234"/>
      <c r="L687" s="239"/>
      <c r="M687" s="240"/>
      <c r="N687" s="241"/>
      <c r="O687" s="241"/>
      <c r="P687" s="241"/>
      <c r="Q687" s="241"/>
      <c r="R687" s="241"/>
      <c r="S687" s="241"/>
      <c r="T687" s="24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43" t="s">
        <v>208</v>
      </c>
      <c r="AU687" s="243" t="s">
        <v>81</v>
      </c>
      <c r="AV687" s="13" t="s">
        <v>79</v>
      </c>
      <c r="AW687" s="13" t="s">
        <v>33</v>
      </c>
      <c r="AX687" s="13" t="s">
        <v>72</v>
      </c>
      <c r="AY687" s="243" t="s">
        <v>196</v>
      </c>
    </row>
    <row r="688" s="14" customFormat="1">
      <c r="A688" s="14"/>
      <c r="B688" s="244"/>
      <c r="C688" s="245"/>
      <c r="D688" s="235" t="s">
        <v>208</v>
      </c>
      <c r="E688" s="246" t="s">
        <v>19</v>
      </c>
      <c r="F688" s="247" t="s">
        <v>676</v>
      </c>
      <c r="G688" s="245"/>
      <c r="H688" s="248">
        <v>29.530000000000001</v>
      </c>
      <c r="I688" s="249"/>
      <c r="J688" s="245"/>
      <c r="K688" s="245"/>
      <c r="L688" s="250"/>
      <c r="M688" s="251"/>
      <c r="N688" s="252"/>
      <c r="O688" s="252"/>
      <c r="P688" s="252"/>
      <c r="Q688" s="252"/>
      <c r="R688" s="252"/>
      <c r="S688" s="252"/>
      <c r="T688" s="253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T688" s="254" t="s">
        <v>208</v>
      </c>
      <c r="AU688" s="254" t="s">
        <v>81</v>
      </c>
      <c r="AV688" s="14" t="s">
        <v>81</v>
      </c>
      <c r="AW688" s="14" t="s">
        <v>33</v>
      </c>
      <c r="AX688" s="14" t="s">
        <v>72</v>
      </c>
      <c r="AY688" s="254" t="s">
        <v>196</v>
      </c>
    </row>
    <row r="689" s="15" customFormat="1">
      <c r="A689" s="15"/>
      <c r="B689" s="255"/>
      <c r="C689" s="256"/>
      <c r="D689" s="235" t="s">
        <v>208</v>
      </c>
      <c r="E689" s="257" t="s">
        <v>19</v>
      </c>
      <c r="F689" s="258" t="s">
        <v>219</v>
      </c>
      <c r="G689" s="256"/>
      <c r="H689" s="259">
        <v>74.530000000000001</v>
      </c>
      <c r="I689" s="260"/>
      <c r="J689" s="256"/>
      <c r="K689" s="256"/>
      <c r="L689" s="261"/>
      <c r="M689" s="262"/>
      <c r="N689" s="263"/>
      <c r="O689" s="263"/>
      <c r="P689" s="263"/>
      <c r="Q689" s="263"/>
      <c r="R689" s="263"/>
      <c r="S689" s="263"/>
      <c r="T689" s="264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T689" s="265" t="s">
        <v>208</v>
      </c>
      <c r="AU689" s="265" t="s">
        <v>81</v>
      </c>
      <c r="AV689" s="15" t="s">
        <v>204</v>
      </c>
      <c r="AW689" s="15" t="s">
        <v>33</v>
      </c>
      <c r="AX689" s="15" t="s">
        <v>79</v>
      </c>
      <c r="AY689" s="265" t="s">
        <v>196</v>
      </c>
    </row>
    <row r="690" s="2" customFormat="1" ht="24.15" customHeight="1">
      <c r="A690" s="41"/>
      <c r="B690" s="42"/>
      <c r="C690" s="215" t="s">
        <v>691</v>
      </c>
      <c r="D690" s="215" t="s">
        <v>199</v>
      </c>
      <c r="E690" s="216" t="s">
        <v>412</v>
      </c>
      <c r="F690" s="217" t="s">
        <v>413</v>
      </c>
      <c r="G690" s="218" t="s">
        <v>317</v>
      </c>
      <c r="H690" s="219">
        <v>46.200000000000003</v>
      </c>
      <c r="I690" s="220"/>
      <c r="J690" s="221">
        <f>ROUND(I690*H690,2)</f>
        <v>0</v>
      </c>
      <c r="K690" s="217" t="s">
        <v>203</v>
      </c>
      <c r="L690" s="47"/>
      <c r="M690" s="222" t="s">
        <v>19</v>
      </c>
      <c r="N690" s="223" t="s">
        <v>43</v>
      </c>
      <c r="O690" s="87"/>
      <c r="P690" s="224">
        <f>O690*H690</f>
        <v>0</v>
      </c>
      <c r="Q690" s="224">
        <v>0</v>
      </c>
      <c r="R690" s="224">
        <f>Q690*H690</f>
        <v>0</v>
      </c>
      <c r="S690" s="224">
        <v>0</v>
      </c>
      <c r="T690" s="225">
        <f>S690*H690</f>
        <v>0</v>
      </c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R690" s="226" t="s">
        <v>204</v>
      </c>
      <c r="AT690" s="226" t="s">
        <v>199</v>
      </c>
      <c r="AU690" s="226" t="s">
        <v>81</v>
      </c>
      <c r="AY690" s="20" t="s">
        <v>196</v>
      </c>
      <c r="BE690" s="227">
        <f>IF(N690="základní",J690,0)</f>
        <v>0</v>
      </c>
      <c r="BF690" s="227">
        <f>IF(N690="snížená",J690,0)</f>
        <v>0</v>
      </c>
      <c r="BG690" s="227">
        <f>IF(N690="zákl. přenesená",J690,0)</f>
        <v>0</v>
      </c>
      <c r="BH690" s="227">
        <f>IF(N690="sníž. přenesená",J690,0)</f>
        <v>0</v>
      </c>
      <c r="BI690" s="227">
        <f>IF(N690="nulová",J690,0)</f>
        <v>0</v>
      </c>
      <c r="BJ690" s="20" t="s">
        <v>79</v>
      </c>
      <c r="BK690" s="227">
        <f>ROUND(I690*H690,2)</f>
        <v>0</v>
      </c>
      <c r="BL690" s="20" t="s">
        <v>204</v>
      </c>
      <c r="BM690" s="226" t="s">
        <v>692</v>
      </c>
    </row>
    <row r="691" s="2" customFormat="1">
      <c r="A691" s="41"/>
      <c r="B691" s="42"/>
      <c r="C691" s="43"/>
      <c r="D691" s="228" t="s">
        <v>206</v>
      </c>
      <c r="E691" s="43"/>
      <c r="F691" s="229" t="s">
        <v>415</v>
      </c>
      <c r="G691" s="43"/>
      <c r="H691" s="43"/>
      <c r="I691" s="230"/>
      <c r="J691" s="43"/>
      <c r="K691" s="43"/>
      <c r="L691" s="47"/>
      <c r="M691" s="231"/>
      <c r="N691" s="232"/>
      <c r="O691" s="87"/>
      <c r="P691" s="87"/>
      <c r="Q691" s="87"/>
      <c r="R691" s="87"/>
      <c r="S691" s="87"/>
      <c r="T691" s="88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T691" s="20" t="s">
        <v>206</v>
      </c>
      <c r="AU691" s="20" t="s">
        <v>81</v>
      </c>
    </row>
    <row r="692" s="14" customFormat="1">
      <c r="A692" s="14"/>
      <c r="B692" s="244"/>
      <c r="C692" s="245"/>
      <c r="D692" s="235" t="s">
        <v>208</v>
      </c>
      <c r="E692" s="246" t="s">
        <v>19</v>
      </c>
      <c r="F692" s="247" t="s">
        <v>693</v>
      </c>
      <c r="G692" s="245"/>
      <c r="H692" s="248">
        <v>46.200000000000003</v>
      </c>
      <c r="I692" s="249"/>
      <c r="J692" s="245"/>
      <c r="K692" s="245"/>
      <c r="L692" s="250"/>
      <c r="M692" s="251"/>
      <c r="N692" s="252"/>
      <c r="O692" s="252"/>
      <c r="P692" s="252"/>
      <c r="Q692" s="252"/>
      <c r="R692" s="252"/>
      <c r="S692" s="252"/>
      <c r="T692" s="253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T692" s="254" t="s">
        <v>208</v>
      </c>
      <c r="AU692" s="254" t="s">
        <v>81</v>
      </c>
      <c r="AV692" s="14" t="s">
        <v>81</v>
      </c>
      <c r="AW692" s="14" t="s">
        <v>33</v>
      </c>
      <c r="AX692" s="14" t="s">
        <v>72</v>
      </c>
      <c r="AY692" s="254" t="s">
        <v>196</v>
      </c>
    </row>
    <row r="693" s="15" customFormat="1">
      <c r="A693" s="15"/>
      <c r="B693" s="255"/>
      <c r="C693" s="256"/>
      <c r="D693" s="235" t="s">
        <v>208</v>
      </c>
      <c r="E693" s="257" t="s">
        <v>19</v>
      </c>
      <c r="F693" s="258" t="s">
        <v>219</v>
      </c>
      <c r="G693" s="256"/>
      <c r="H693" s="259">
        <v>46.200000000000003</v>
      </c>
      <c r="I693" s="260"/>
      <c r="J693" s="256"/>
      <c r="K693" s="256"/>
      <c r="L693" s="261"/>
      <c r="M693" s="262"/>
      <c r="N693" s="263"/>
      <c r="O693" s="263"/>
      <c r="P693" s="263"/>
      <c r="Q693" s="263"/>
      <c r="R693" s="263"/>
      <c r="S693" s="263"/>
      <c r="T693" s="264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T693" s="265" t="s">
        <v>208</v>
      </c>
      <c r="AU693" s="265" t="s">
        <v>81</v>
      </c>
      <c r="AV693" s="15" t="s">
        <v>204</v>
      </c>
      <c r="AW693" s="15" t="s">
        <v>33</v>
      </c>
      <c r="AX693" s="15" t="s">
        <v>79</v>
      </c>
      <c r="AY693" s="265" t="s">
        <v>196</v>
      </c>
    </row>
    <row r="694" s="12" customFormat="1" ht="22.8" customHeight="1">
      <c r="A694" s="12"/>
      <c r="B694" s="199"/>
      <c r="C694" s="200"/>
      <c r="D694" s="201" t="s">
        <v>71</v>
      </c>
      <c r="E694" s="213" t="s">
        <v>694</v>
      </c>
      <c r="F694" s="213" t="s">
        <v>695</v>
      </c>
      <c r="G694" s="200"/>
      <c r="H694" s="200"/>
      <c r="I694" s="203"/>
      <c r="J694" s="214">
        <f>BK694</f>
        <v>0</v>
      </c>
      <c r="K694" s="200"/>
      <c r="L694" s="205"/>
      <c r="M694" s="206"/>
      <c r="N694" s="207"/>
      <c r="O694" s="207"/>
      <c r="P694" s="208">
        <f>SUM(P695:P724)</f>
        <v>0</v>
      </c>
      <c r="Q694" s="207"/>
      <c r="R694" s="208">
        <f>SUM(R695:R724)</f>
        <v>0.25789508</v>
      </c>
      <c r="S694" s="207"/>
      <c r="T694" s="209">
        <f>SUM(T695:T724)</f>
        <v>0</v>
      </c>
      <c r="U694" s="12"/>
      <c r="V694" s="12"/>
      <c r="W694" s="12"/>
      <c r="X694" s="12"/>
      <c r="Y694" s="12"/>
      <c r="Z694" s="12"/>
      <c r="AA694" s="12"/>
      <c r="AB694" s="12"/>
      <c r="AC694" s="12"/>
      <c r="AD694" s="12"/>
      <c r="AE694" s="12"/>
      <c r="AR694" s="210" t="s">
        <v>79</v>
      </c>
      <c r="AT694" s="211" t="s">
        <v>71</v>
      </c>
      <c r="AU694" s="211" t="s">
        <v>79</v>
      </c>
      <c r="AY694" s="210" t="s">
        <v>196</v>
      </c>
      <c r="BK694" s="212">
        <f>SUM(BK695:BK724)</f>
        <v>0</v>
      </c>
    </row>
    <row r="695" s="2" customFormat="1" ht="16.5" customHeight="1">
      <c r="A695" s="41"/>
      <c r="B695" s="42"/>
      <c r="C695" s="215" t="s">
        <v>696</v>
      </c>
      <c r="D695" s="215" t="s">
        <v>199</v>
      </c>
      <c r="E695" s="216" t="s">
        <v>697</v>
      </c>
      <c r="F695" s="217" t="s">
        <v>698</v>
      </c>
      <c r="G695" s="218" t="s">
        <v>202</v>
      </c>
      <c r="H695" s="219">
        <v>44</v>
      </c>
      <c r="I695" s="220"/>
      <c r="J695" s="221">
        <f>ROUND(I695*H695,2)</f>
        <v>0</v>
      </c>
      <c r="K695" s="217" t="s">
        <v>203</v>
      </c>
      <c r="L695" s="47"/>
      <c r="M695" s="222" t="s">
        <v>19</v>
      </c>
      <c r="N695" s="223" t="s">
        <v>43</v>
      </c>
      <c r="O695" s="87"/>
      <c r="P695" s="224">
        <f>O695*H695</f>
        <v>0</v>
      </c>
      <c r="Q695" s="224">
        <v>0.0011999999999999999</v>
      </c>
      <c r="R695" s="224">
        <f>Q695*H695</f>
        <v>0.052799999999999993</v>
      </c>
      <c r="S695" s="224">
        <v>0</v>
      </c>
      <c r="T695" s="225">
        <f>S695*H695</f>
        <v>0</v>
      </c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R695" s="226" t="s">
        <v>204</v>
      </c>
      <c r="AT695" s="226" t="s">
        <v>199</v>
      </c>
      <c r="AU695" s="226" t="s">
        <v>81</v>
      </c>
      <c r="AY695" s="20" t="s">
        <v>196</v>
      </c>
      <c r="BE695" s="227">
        <f>IF(N695="základní",J695,0)</f>
        <v>0</v>
      </c>
      <c r="BF695" s="227">
        <f>IF(N695="snížená",J695,0)</f>
        <v>0</v>
      </c>
      <c r="BG695" s="227">
        <f>IF(N695="zákl. přenesená",J695,0)</f>
        <v>0</v>
      </c>
      <c r="BH695" s="227">
        <f>IF(N695="sníž. přenesená",J695,0)</f>
        <v>0</v>
      </c>
      <c r="BI695" s="227">
        <f>IF(N695="nulová",J695,0)</f>
        <v>0</v>
      </c>
      <c r="BJ695" s="20" t="s">
        <v>79</v>
      </c>
      <c r="BK695" s="227">
        <f>ROUND(I695*H695,2)</f>
        <v>0</v>
      </c>
      <c r="BL695" s="20" t="s">
        <v>204</v>
      </c>
      <c r="BM695" s="226" t="s">
        <v>699</v>
      </c>
    </row>
    <row r="696" s="2" customFormat="1">
      <c r="A696" s="41"/>
      <c r="B696" s="42"/>
      <c r="C696" s="43"/>
      <c r="D696" s="228" t="s">
        <v>206</v>
      </c>
      <c r="E696" s="43"/>
      <c r="F696" s="229" t="s">
        <v>700</v>
      </c>
      <c r="G696" s="43"/>
      <c r="H696" s="43"/>
      <c r="I696" s="230"/>
      <c r="J696" s="43"/>
      <c r="K696" s="43"/>
      <c r="L696" s="47"/>
      <c r="M696" s="231"/>
      <c r="N696" s="232"/>
      <c r="O696" s="87"/>
      <c r="P696" s="87"/>
      <c r="Q696" s="87"/>
      <c r="R696" s="87"/>
      <c r="S696" s="87"/>
      <c r="T696" s="88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T696" s="20" t="s">
        <v>206</v>
      </c>
      <c r="AU696" s="20" t="s">
        <v>81</v>
      </c>
    </row>
    <row r="697" s="13" customFormat="1">
      <c r="A697" s="13"/>
      <c r="B697" s="233"/>
      <c r="C697" s="234"/>
      <c r="D697" s="235" t="s">
        <v>208</v>
      </c>
      <c r="E697" s="236" t="s">
        <v>19</v>
      </c>
      <c r="F697" s="237" t="s">
        <v>701</v>
      </c>
      <c r="G697" s="234"/>
      <c r="H697" s="236" t="s">
        <v>19</v>
      </c>
      <c r="I697" s="238"/>
      <c r="J697" s="234"/>
      <c r="K697" s="234"/>
      <c r="L697" s="239"/>
      <c r="M697" s="240"/>
      <c r="N697" s="241"/>
      <c r="O697" s="241"/>
      <c r="P697" s="241"/>
      <c r="Q697" s="241"/>
      <c r="R697" s="241"/>
      <c r="S697" s="241"/>
      <c r="T697" s="242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43" t="s">
        <v>208</v>
      </c>
      <c r="AU697" s="243" t="s">
        <v>81</v>
      </c>
      <c r="AV697" s="13" t="s">
        <v>79</v>
      </c>
      <c r="AW697" s="13" t="s">
        <v>33</v>
      </c>
      <c r="AX697" s="13" t="s">
        <v>72</v>
      </c>
      <c r="AY697" s="243" t="s">
        <v>196</v>
      </c>
    </row>
    <row r="698" s="13" customFormat="1">
      <c r="A698" s="13"/>
      <c r="B698" s="233"/>
      <c r="C698" s="234"/>
      <c r="D698" s="235" t="s">
        <v>208</v>
      </c>
      <c r="E698" s="236" t="s">
        <v>19</v>
      </c>
      <c r="F698" s="237" t="s">
        <v>487</v>
      </c>
      <c r="G698" s="234"/>
      <c r="H698" s="236" t="s">
        <v>19</v>
      </c>
      <c r="I698" s="238"/>
      <c r="J698" s="234"/>
      <c r="K698" s="234"/>
      <c r="L698" s="239"/>
      <c r="M698" s="240"/>
      <c r="N698" s="241"/>
      <c r="O698" s="241"/>
      <c r="P698" s="241"/>
      <c r="Q698" s="241"/>
      <c r="R698" s="241"/>
      <c r="S698" s="241"/>
      <c r="T698" s="242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43" t="s">
        <v>208</v>
      </c>
      <c r="AU698" s="243" t="s">
        <v>81</v>
      </c>
      <c r="AV698" s="13" t="s">
        <v>79</v>
      </c>
      <c r="AW698" s="13" t="s">
        <v>33</v>
      </c>
      <c r="AX698" s="13" t="s">
        <v>72</v>
      </c>
      <c r="AY698" s="243" t="s">
        <v>196</v>
      </c>
    </row>
    <row r="699" s="14" customFormat="1">
      <c r="A699" s="14"/>
      <c r="B699" s="244"/>
      <c r="C699" s="245"/>
      <c r="D699" s="235" t="s">
        <v>208</v>
      </c>
      <c r="E699" s="246" t="s">
        <v>19</v>
      </c>
      <c r="F699" s="247" t="s">
        <v>702</v>
      </c>
      <c r="G699" s="245"/>
      <c r="H699" s="248">
        <v>16.5</v>
      </c>
      <c r="I699" s="249"/>
      <c r="J699" s="245"/>
      <c r="K699" s="245"/>
      <c r="L699" s="250"/>
      <c r="M699" s="251"/>
      <c r="N699" s="252"/>
      <c r="O699" s="252"/>
      <c r="P699" s="252"/>
      <c r="Q699" s="252"/>
      <c r="R699" s="252"/>
      <c r="S699" s="252"/>
      <c r="T699" s="253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T699" s="254" t="s">
        <v>208</v>
      </c>
      <c r="AU699" s="254" t="s">
        <v>81</v>
      </c>
      <c r="AV699" s="14" t="s">
        <v>81</v>
      </c>
      <c r="AW699" s="14" t="s">
        <v>33</v>
      </c>
      <c r="AX699" s="14" t="s">
        <v>72</v>
      </c>
      <c r="AY699" s="254" t="s">
        <v>196</v>
      </c>
    </row>
    <row r="700" s="13" customFormat="1">
      <c r="A700" s="13"/>
      <c r="B700" s="233"/>
      <c r="C700" s="234"/>
      <c r="D700" s="235" t="s">
        <v>208</v>
      </c>
      <c r="E700" s="236" t="s">
        <v>19</v>
      </c>
      <c r="F700" s="237" t="s">
        <v>701</v>
      </c>
      <c r="G700" s="234"/>
      <c r="H700" s="236" t="s">
        <v>19</v>
      </c>
      <c r="I700" s="238"/>
      <c r="J700" s="234"/>
      <c r="K700" s="234"/>
      <c r="L700" s="239"/>
      <c r="M700" s="240"/>
      <c r="N700" s="241"/>
      <c r="O700" s="241"/>
      <c r="P700" s="241"/>
      <c r="Q700" s="241"/>
      <c r="R700" s="241"/>
      <c r="S700" s="241"/>
      <c r="T700" s="242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43" t="s">
        <v>208</v>
      </c>
      <c r="AU700" s="243" t="s">
        <v>81</v>
      </c>
      <c r="AV700" s="13" t="s">
        <v>79</v>
      </c>
      <c r="AW700" s="13" t="s">
        <v>33</v>
      </c>
      <c r="AX700" s="13" t="s">
        <v>72</v>
      </c>
      <c r="AY700" s="243" t="s">
        <v>196</v>
      </c>
    </row>
    <row r="701" s="13" customFormat="1">
      <c r="A701" s="13"/>
      <c r="B701" s="233"/>
      <c r="C701" s="234"/>
      <c r="D701" s="235" t="s">
        <v>208</v>
      </c>
      <c r="E701" s="236" t="s">
        <v>19</v>
      </c>
      <c r="F701" s="237" t="s">
        <v>489</v>
      </c>
      <c r="G701" s="234"/>
      <c r="H701" s="236" t="s">
        <v>19</v>
      </c>
      <c r="I701" s="238"/>
      <c r="J701" s="234"/>
      <c r="K701" s="234"/>
      <c r="L701" s="239"/>
      <c r="M701" s="240"/>
      <c r="N701" s="241"/>
      <c r="O701" s="241"/>
      <c r="P701" s="241"/>
      <c r="Q701" s="241"/>
      <c r="R701" s="241"/>
      <c r="S701" s="241"/>
      <c r="T701" s="242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43" t="s">
        <v>208</v>
      </c>
      <c r="AU701" s="243" t="s">
        <v>81</v>
      </c>
      <c r="AV701" s="13" t="s">
        <v>79</v>
      </c>
      <c r="AW701" s="13" t="s">
        <v>33</v>
      </c>
      <c r="AX701" s="13" t="s">
        <v>72</v>
      </c>
      <c r="AY701" s="243" t="s">
        <v>196</v>
      </c>
    </row>
    <row r="702" s="14" customFormat="1">
      <c r="A702" s="14"/>
      <c r="B702" s="244"/>
      <c r="C702" s="245"/>
      <c r="D702" s="235" t="s">
        <v>208</v>
      </c>
      <c r="E702" s="246" t="s">
        <v>19</v>
      </c>
      <c r="F702" s="247" t="s">
        <v>703</v>
      </c>
      <c r="G702" s="245"/>
      <c r="H702" s="248">
        <v>2.5</v>
      </c>
      <c r="I702" s="249"/>
      <c r="J702" s="245"/>
      <c r="K702" s="245"/>
      <c r="L702" s="250"/>
      <c r="M702" s="251"/>
      <c r="N702" s="252"/>
      <c r="O702" s="252"/>
      <c r="P702" s="252"/>
      <c r="Q702" s="252"/>
      <c r="R702" s="252"/>
      <c r="S702" s="252"/>
      <c r="T702" s="253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T702" s="254" t="s">
        <v>208</v>
      </c>
      <c r="AU702" s="254" t="s">
        <v>81</v>
      </c>
      <c r="AV702" s="14" t="s">
        <v>81</v>
      </c>
      <c r="AW702" s="14" t="s">
        <v>33</v>
      </c>
      <c r="AX702" s="14" t="s">
        <v>72</v>
      </c>
      <c r="AY702" s="254" t="s">
        <v>196</v>
      </c>
    </row>
    <row r="703" s="13" customFormat="1">
      <c r="A703" s="13"/>
      <c r="B703" s="233"/>
      <c r="C703" s="234"/>
      <c r="D703" s="235" t="s">
        <v>208</v>
      </c>
      <c r="E703" s="236" t="s">
        <v>19</v>
      </c>
      <c r="F703" s="237" t="s">
        <v>701</v>
      </c>
      <c r="G703" s="234"/>
      <c r="H703" s="236" t="s">
        <v>19</v>
      </c>
      <c r="I703" s="238"/>
      <c r="J703" s="234"/>
      <c r="K703" s="234"/>
      <c r="L703" s="239"/>
      <c r="M703" s="240"/>
      <c r="N703" s="241"/>
      <c r="O703" s="241"/>
      <c r="P703" s="241"/>
      <c r="Q703" s="241"/>
      <c r="R703" s="241"/>
      <c r="S703" s="241"/>
      <c r="T703" s="242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43" t="s">
        <v>208</v>
      </c>
      <c r="AU703" s="243" t="s">
        <v>81</v>
      </c>
      <c r="AV703" s="13" t="s">
        <v>79</v>
      </c>
      <c r="AW703" s="13" t="s">
        <v>33</v>
      </c>
      <c r="AX703" s="13" t="s">
        <v>72</v>
      </c>
      <c r="AY703" s="243" t="s">
        <v>196</v>
      </c>
    </row>
    <row r="704" s="13" customFormat="1">
      <c r="A704" s="13"/>
      <c r="B704" s="233"/>
      <c r="C704" s="234"/>
      <c r="D704" s="235" t="s">
        <v>208</v>
      </c>
      <c r="E704" s="236" t="s">
        <v>19</v>
      </c>
      <c r="F704" s="237" t="s">
        <v>401</v>
      </c>
      <c r="G704" s="234"/>
      <c r="H704" s="236" t="s">
        <v>19</v>
      </c>
      <c r="I704" s="238"/>
      <c r="J704" s="234"/>
      <c r="K704" s="234"/>
      <c r="L704" s="239"/>
      <c r="M704" s="240"/>
      <c r="N704" s="241"/>
      <c r="O704" s="241"/>
      <c r="P704" s="241"/>
      <c r="Q704" s="241"/>
      <c r="R704" s="241"/>
      <c r="S704" s="241"/>
      <c r="T704" s="242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43" t="s">
        <v>208</v>
      </c>
      <c r="AU704" s="243" t="s">
        <v>81</v>
      </c>
      <c r="AV704" s="13" t="s">
        <v>79</v>
      </c>
      <c r="AW704" s="13" t="s">
        <v>33</v>
      </c>
      <c r="AX704" s="13" t="s">
        <v>72</v>
      </c>
      <c r="AY704" s="243" t="s">
        <v>196</v>
      </c>
    </row>
    <row r="705" s="14" customFormat="1">
      <c r="A705" s="14"/>
      <c r="B705" s="244"/>
      <c r="C705" s="245"/>
      <c r="D705" s="235" t="s">
        <v>208</v>
      </c>
      <c r="E705" s="246" t="s">
        <v>19</v>
      </c>
      <c r="F705" s="247" t="s">
        <v>493</v>
      </c>
      <c r="G705" s="245"/>
      <c r="H705" s="248">
        <v>25</v>
      </c>
      <c r="I705" s="249"/>
      <c r="J705" s="245"/>
      <c r="K705" s="245"/>
      <c r="L705" s="250"/>
      <c r="M705" s="251"/>
      <c r="N705" s="252"/>
      <c r="O705" s="252"/>
      <c r="P705" s="252"/>
      <c r="Q705" s="252"/>
      <c r="R705" s="252"/>
      <c r="S705" s="252"/>
      <c r="T705" s="253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T705" s="254" t="s">
        <v>208</v>
      </c>
      <c r="AU705" s="254" t="s">
        <v>81</v>
      </c>
      <c r="AV705" s="14" t="s">
        <v>81</v>
      </c>
      <c r="AW705" s="14" t="s">
        <v>33</v>
      </c>
      <c r="AX705" s="14" t="s">
        <v>72</v>
      </c>
      <c r="AY705" s="254" t="s">
        <v>196</v>
      </c>
    </row>
    <row r="706" s="15" customFormat="1">
      <c r="A706" s="15"/>
      <c r="B706" s="255"/>
      <c r="C706" s="256"/>
      <c r="D706" s="235" t="s">
        <v>208</v>
      </c>
      <c r="E706" s="257" t="s">
        <v>19</v>
      </c>
      <c r="F706" s="258" t="s">
        <v>219</v>
      </c>
      <c r="G706" s="256"/>
      <c r="H706" s="259">
        <v>44</v>
      </c>
      <c r="I706" s="260"/>
      <c r="J706" s="256"/>
      <c r="K706" s="256"/>
      <c r="L706" s="261"/>
      <c r="M706" s="262"/>
      <c r="N706" s="263"/>
      <c r="O706" s="263"/>
      <c r="P706" s="263"/>
      <c r="Q706" s="263"/>
      <c r="R706" s="263"/>
      <c r="S706" s="263"/>
      <c r="T706" s="264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T706" s="265" t="s">
        <v>208</v>
      </c>
      <c r="AU706" s="265" t="s">
        <v>81</v>
      </c>
      <c r="AV706" s="15" t="s">
        <v>204</v>
      </c>
      <c r="AW706" s="15" t="s">
        <v>33</v>
      </c>
      <c r="AX706" s="15" t="s">
        <v>79</v>
      </c>
      <c r="AY706" s="265" t="s">
        <v>196</v>
      </c>
    </row>
    <row r="707" s="2" customFormat="1" ht="24.15" customHeight="1">
      <c r="A707" s="41"/>
      <c r="B707" s="42"/>
      <c r="C707" s="215" t="s">
        <v>704</v>
      </c>
      <c r="D707" s="215" t="s">
        <v>199</v>
      </c>
      <c r="E707" s="216" t="s">
        <v>705</v>
      </c>
      <c r="F707" s="217" t="s">
        <v>706</v>
      </c>
      <c r="G707" s="218" t="s">
        <v>244</v>
      </c>
      <c r="H707" s="219">
        <v>9.4250000000000007</v>
      </c>
      <c r="I707" s="220"/>
      <c r="J707" s="221">
        <f>ROUND(I707*H707,2)</f>
        <v>0</v>
      </c>
      <c r="K707" s="217" t="s">
        <v>19</v>
      </c>
      <c r="L707" s="47"/>
      <c r="M707" s="222" t="s">
        <v>19</v>
      </c>
      <c r="N707" s="223" t="s">
        <v>43</v>
      </c>
      <c r="O707" s="87"/>
      <c r="P707" s="224">
        <f>O707*H707</f>
        <v>0</v>
      </c>
      <c r="Q707" s="224">
        <v>0.0035400000000000002</v>
      </c>
      <c r="R707" s="224">
        <f>Q707*H707</f>
        <v>0.033364500000000005</v>
      </c>
      <c r="S707" s="224">
        <v>0</v>
      </c>
      <c r="T707" s="225">
        <f>S707*H707</f>
        <v>0</v>
      </c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R707" s="226" t="s">
        <v>204</v>
      </c>
      <c r="AT707" s="226" t="s">
        <v>199</v>
      </c>
      <c r="AU707" s="226" t="s">
        <v>81</v>
      </c>
      <c r="AY707" s="20" t="s">
        <v>196</v>
      </c>
      <c r="BE707" s="227">
        <f>IF(N707="základní",J707,0)</f>
        <v>0</v>
      </c>
      <c r="BF707" s="227">
        <f>IF(N707="snížená",J707,0)</f>
        <v>0</v>
      </c>
      <c r="BG707" s="227">
        <f>IF(N707="zákl. přenesená",J707,0)</f>
        <v>0</v>
      </c>
      <c r="BH707" s="227">
        <f>IF(N707="sníž. přenesená",J707,0)</f>
        <v>0</v>
      </c>
      <c r="BI707" s="227">
        <f>IF(N707="nulová",J707,0)</f>
        <v>0</v>
      </c>
      <c r="BJ707" s="20" t="s">
        <v>79</v>
      </c>
      <c r="BK707" s="227">
        <f>ROUND(I707*H707,2)</f>
        <v>0</v>
      </c>
      <c r="BL707" s="20" t="s">
        <v>204</v>
      </c>
      <c r="BM707" s="226" t="s">
        <v>707</v>
      </c>
    </row>
    <row r="708" s="13" customFormat="1">
      <c r="A708" s="13"/>
      <c r="B708" s="233"/>
      <c r="C708" s="234"/>
      <c r="D708" s="235" t="s">
        <v>208</v>
      </c>
      <c r="E708" s="236" t="s">
        <v>19</v>
      </c>
      <c r="F708" s="237" t="s">
        <v>708</v>
      </c>
      <c r="G708" s="234"/>
      <c r="H708" s="236" t="s">
        <v>19</v>
      </c>
      <c r="I708" s="238"/>
      <c r="J708" s="234"/>
      <c r="K708" s="234"/>
      <c r="L708" s="239"/>
      <c r="M708" s="240"/>
      <c r="N708" s="241"/>
      <c r="O708" s="241"/>
      <c r="P708" s="241"/>
      <c r="Q708" s="241"/>
      <c r="R708" s="241"/>
      <c r="S708" s="241"/>
      <c r="T708" s="242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43" t="s">
        <v>208</v>
      </c>
      <c r="AU708" s="243" t="s">
        <v>81</v>
      </c>
      <c r="AV708" s="13" t="s">
        <v>79</v>
      </c>
      <c r="AW708" s="13" t="s">
        <v>33</v>
      </c>
      <c r="AX708" s="13" t="s">
        <v>72</v>
      </c>
      <c r="AY708" s="243" t="s">
        <v>196</v>
      </c>
    </row>
    <row r="709" s="13" customFormat="1">
      <c r="A709" s="13"/>
      <c r="B709" s="233"/>
      <c r="C709" s="234"/>
      <c r="D709" s="235" t="s">
        <v>208</v>
      </c>
      <c r="E709" s="236" t="s">
        <v>19</v>
      </c>
      <c r="F709" s="237" t="s">
        <v>672</v>
      </c>
      <c r="G709" s="234"/>
      <c r="H709" s="236" t="s">
        <v>19</v>
      </c>
      <c r="I709" s="238"/>
      <c r="J709" s="234"/>
      <c r="K709" s="234"/>
      <c r="L709" s="239"/>
      <c r="M709" s="240"/>
      <c r="N709" s="241"/>
      <c r="O709" s="241"/>
      <c r="P709" s="241"/>
      <c r="Q709" s="241"/>
      <c r="R709" s="241"/>
      <c r="S709" s="241"/>
      <c r="T709" s="242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43" t="s">
        <v>208</v>
      </c>
      <c r="AU709" s="243" t="s">
        <v>81</v>
      </c>
      <c r="AV709" s="13" t="s">
        <v>79</v>
      </c>
      <c r="AW709" s="13" t="s">
        <v>33</v>
      </c>
      <c r="AX709" s="13" t="s">
        <v>72</v>
      </c>
      <c r="AY709" s="243" t="s">
        <v>196</v>
      </c>
    </row>
    <row r="710" s="13" customFormat="1">
      <c r="A710" s="13"/>
      <c r="B710" s="233"/>
      <c r="C710" s="234"/>
      <c r="D710" s="235" t="s">
        <v>208</v>
      </c>
      <c r="E710" s="236" t="s">
        <v>19</v>
      </c>
      <c r="F710" s="237" t="s">
        <v>709</v>
      </c>
      <c r="G710" s="234"/>
      <c r="H710" s="236" t="s">
        <v>19</v>
      </c>
      <c r="I710" s="238"/>
      <c r="J710" s="234"/>
      <c r="K710" s="234"/>
      <c r="L710" s="239"/>
      <c r="M710" s="240"/>
      <c r="N710" s="241"/>
      <c r="O710" s="241"/>
      <c r="P710" s="241"/>
      <c r="Q710" s="241"/>
      <c r="R710" s="241"/>
      <c r="S710" s="241"/>
      <c r="T710" s="242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43" t="s">
        <v>208</v>
      </c>
      <c r="AU710" s="243" t="s">
        <v>81</v>
      </c>
      <c r="AV710" s="13" t="s">
        <v>79</v>
      </c>
      <c r="AW710" s="13" t="s">
        <v>33</v>
      </c>
      <c r="AX710" s="13" t="s">
        <v>72</v>
      </c>
      <c r="AY710" s="243" t="s">
        <v>196</v>
      </c>
    </row>
    <row r="711" s="13" customFormat="1">
      <c r="A711" s="13"/>
      <c r="B711" s="233"/>
      <c r="C711" s="234"/>
      <c r="D711" s="235" t="s">
        <v>208</v>
      </c>
      <c r="E711" s="236" t="s">
        <v>19</v>
      </c>
      <c r="F711" s="237" t="s">
        <v>401</v>
      </c>
      <c r="G711" s="234"/>
      <c r="H711" s="236" t="s">
        <v>19</v>
      </c>
      <c r="I711" s="238"/>
      <c r="J711" s="234"/>
      <c r="K711" s="234"/>
      <c r="L711" s="239"/>
      <c r="M711" s="240"/>
      <c r="N711" s="241"/>
      <c r="O711" s="241"/>
      <c r="P711" s="241"/>
      <c r="Q711" s="241"/>
      <c r="R711" s="241"/>
      <c r="S711" s="241"/>
      <c r="T711" s="242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43" t="s">
        <v>208</v>
      </c>
      <c r="AU711" s="243" t="s">
        <v>81</v>
      </c>
      <c r="AV711" s="13" t="s">
        <v>79</v>
      </c>
      <c r="AW711" s="13" t="s">
        <v>33</v>
      </c>
      <c r="AX711" s="13" t="s">
        <v>72</v>
      </c>
      <c r="AY711" s="243" t="s">
        <v>196</v>
      </c>
    </row>
    <row r="712" s="14" customFormat="1">
      <c r="A712" s="14"/>
      <c r="B712" s="244"/>
      <c r="C712" s="245"/>
      <c r="D712" s="235" t="s">
        <v>208</v>
      </c>
      <c r="E712" s="246" t="s">
        <v>19</v>
      </c>
      <c r="F712" s="247" t="s">
        <v>710</v>
      </c>
      <c r="G712" s="245"/>
      <c r="H712" s="248">
        <v>9.4250000000000007</v>
      </c>
      <c r="I712" s="249"/>
      <c r="J712" s="245"/>
      <c r="K712" s="245"/>
      <c r="L712" s="250"/>
      <c r="M712" s="251"/>
      <c r="N712" s="252"/>
      <c r="O712" s="252"/>
      <c r="P712" s="252"/>
      <c r="Q712" s="252"/>
      <c r="R712" s="252"/>
      <c r="S712" s="252"/>
      <c r="T712" s="253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T712" s="254" t="s">
        <v>208</v>
      </c>
      <c r="AU712" s="254" t="s">
        <v>81</v>
      </c>
      <c r="AV712" s="14" t="s">
        <v>81</v>
      </c>
      <c r="AW712" s="14" t="s">
        <v>33</v>
      </c>
      <c r="AX712" s="14" t="s">
        <v>72</v>
      </c>
      <c r="AY712" s="254" t="s">
        <v>196</v>
      </c>
    </row>
    <row r="713" s="15" customFormat="1">
      <c r="A713" s="15"/>
      <c r="B713" s="255"/>
      <c r="C713" s="256"/>
      <c r="D713" s="235" t="s">
        <v>208</v>
      </c>
      <c r="E713" s="257" t="s">
        <v>19</v>
      </c>
      <c r="F713" s="258" t="s">
        <v>219</v>
      </c>
      <c r="G713" s="256"/>
      <c r="H713" s="259">
        <v>9.4250000000000007</v>
      </c>
      <c r="I713" s="260"/>
      <c r="J713" s="256"/>
      <c r="K713" s="256"/>
      <c r="L713" s="261"/>
      <c r="M713" s="262"/>
      <c r="N713" s="263"/>
      <c r="O713" s="263"/>
      <c r="P713" s="263"/>
      <c r="Q713" s="263"/>
      <c r="R713" s="263"/>
      <c r="S713" s="263"/>
      <c r="T713" s="264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T713" s="265" t="s">
        <v>208</v>
      </c>
      <c r="AU713" s="265" t="s">
        <v>81</v>
      </c>
      <c r="AV713" s="15" t="s">
        <v>204</v>
      </c>
      <c r="AW713" s="15" t="s">
        <v>33</v>
      </c>
      <c r="AX713" s="15" t="s">
        <v>79</v>
      </c>
      <c r="AY713" s="265" t="s">
        <v>196</v>
      </c>
    </row>
    <row r="714" s="2" customFormat="1" ht="24.15" customHeight="1">
      <c r="A714" s="41"/>
      <c r="B714" s="42"/>
      <c r="C714" s="215" t="s">
        <v>711</v>
      </c>
      <c r="D714" s="215" t="s">
        <v>199</v>
      </c>
      <c r="E714" s="216" t="s">
        <v>712</v>
      </c>
      <c r="F714" s="217" t="s">
        <v>713</v>
      </c>
      <c r="G714" s="218" t="s">
        <v>244</v>
      </c>
      <c r="H714" s="219">
        <v>78.379999999999995</v>
      </c>
      <c r="I714" s="220"/>
      <c r="J714" s="221">
        <f>ROUND(I714*H714,2)</f>
        <v>0</v>
      </c>
      <c r="K714" s="217" t="s">
        <v>203</v>
      </c>
      <c r="L714" s="47"/>
      <c r="M714" s="222" t="s">
        <v>19</v>
      </c>
      <c r="N714" s="223" t="s">
        <v>43</v>
      </c>
      <c r="O714" s="87"/>
      <c r="P714" s="224">
        <f>O714*H714</f>
        <v>0</v>
      </c>
      <c r="Q714" s="224">
        <v>0.0021909999999999998</v>
      </c>
      <c r="R714" s="224">
        <f>Q714*H714</f>
        <v>0.17173057999999997</v>
      </c>
      <c r="S714" s="224">
        <v>0</v>
      </c>
      <c r="T714" s="225">
        <f>S714*H714</f>
        <v>0</v>
      </c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R714" s="226" t="s">
        <v>204</v>
      </c>
      <c r="AT714" s="226" t="s">
        <v>199</v>
      </c>
      <c r="AU714" s="226" t="s">
        <v>81</v>
      </c>
      <c r="AY714" s="20" t="s">
        <v>196</v>
      </c>
      <c r="BE714" s="227">
        <f>IF(N714="základní",J714,0)</f>
        <v>0</v>
      </c>
      <c r="BF714" s="227">
        <f>IF(N714="snížená",J714,0)</f>
        <v>0</v>
      </c>
      <c r="BG714" s="227">
        <f>IF(N714="zákl. přenesená",J714,0)</f>
        <v>0</v>
      </c>
      <c r="BH714" s="227">
        <f>IF(N714="sníž. přenesená",J714,0)</f>
        <v>0</v>
      </c>
      <c r="BI714" s="227">
        <f>IF(N714="nulová",J714,0)</f>
        <v>0</v>
      </c>
      <c r="BJ714" s="20" t="s">
        <v>79</v>
      </c>
      <c r="BK714" s="227">
        <f>ROUND(I714*H714,2)</f>
        <v>0</v>
      </c>
      <c r="BL714" s="20" t="s">
        <v>204</v>
      </c>
      <c r="BM714" s="226" t="s">
        <v>714</v>
      </c>
    </row>
    <row r="715" s="2" customFormat="1">
      <c r="A715" s="41"/>
      <c r="B715" s="42"/>
      <c r="C715" s="43"/>
      <c r="D715" s="228" t="s">
        <v>206</v>
      </c>
      <c r="E715" s="43"/>
      <c r="F715" s="229" t="s">
        <v>715</v>
      </c>
      <c r="G715" s="43"/>
      <c r="H715" s="43"/>
      <c r="I715" s="230"/>
      <c r="J715" s="43"/>
      <c r="K715" s="43"/>
      <c r="L715" s="47"/>
      <c r="M715" s="231"/>
      <c r="N715" s="232"/>
      <c r="O715" s="87"/>
      <c r="P715" s="87"/>
      <c r="Q715" s="87"/>
      <c r="R715" s="87"/>
      <c r="S715" s="87"/>
      <c r="T715" s="88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T715" s="20" t="s">
        <v>206</v>
      </c>
      <c r="AU715" s="20" t="s">
        <v>81</v>
      </c>
    </row>
    <row r="716" s="13" customFormat="1">
      <c r="A716" s="13"/>
      <c r="B716" s="233"/>
      <c r="C716" s="234"/>
      <c r="D716" s="235" t="s">
        <v>208</v>
      </c>
      <c r="E716" s="236" t="s">
        <v>19</v>
      </c>
      <c r="F716" s="237" t="s">
        <v>672</v>
      </c>
      <c r="G716" s="234"/>
      <c r="H716" s="236" t="s">
        <v>19</v>
      </c>
      <c r="I716" s="238"/>
      <c r="J716" s="234"/>
      <c r="K716" s="234"/>
      <c r="L716" s="239"/>
      <c r="M716" s="240"/>
      <c r="N716" s="241"/>
      <c r="O716" s="241"/>
      <c r="P716" s="241"/>
      <c r="Q716" s="241"/>
      <c r="R716" s="241"/>
      <c r="S716" s="241"/>
      <c r="T716" s="242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43" t="s">
        <v>208</v>
      </c>
      <c r="AU716" s="243" t="s">
        <v>81</v>
      </c>
      <c r="AV716" s="13" t="s">
        <v>79</v>
      </c>
      <c r="AW716" s="13" t="s">
        <v>33</v>
      </c>
      <c r="AX716" s="13" t="s">
        <v>72</v>
      </c>
      <c r="AY716" s="243" t="s">
        <v>196</v>
      </c>
    </row>
    <row r="717" s="13" customFormat="1">
      <c r="A717" s="13"/>
      <c r="B717" s="233"/>
      <c r="C717" s="234"/>
      <c r="D717" s="235" t="s">
        <v>208</v>
      </c>
      <c r="E717" s="236" t="s">
        <v>19</v>
      </c>
      <c r="F717" s="237" t="s">
        <v>716</v>
      </c>
      <c r="G717" s="234"/>
      <c r="H717" s="236" t="s">
        <v>19</v>
      </c>
      <c r="I717" s="238"/>
      <c r="J717" s="234"/>
      <c r="K717" s="234"/>
      <c r="L717" s="239"/>
      <c r="M717" s="240"/>
      <c r="N717" s="241"/>
      <c r="O717" s="241"/>
      <c r="P717" s="241"/>
      <c r="Q717" s="241"/>
      <c r="R717" s="241"/>
      <c r="S717" s="241"/>
      <c r="T717" s="242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43" t="s">
        <v>208</v>
      </c>
      <c r="AU717" s="243" t="s">
        <v>81</v>
      </c>
      <c r="AV717" s="13" t="s">
        <v>79</v>
      </c>
      <c r="AW717" s="13" t="s">
        <v>33</v>
      </c>
      <c r="AX717" s="13" t="s">
        <v>72</v>
      </c>
      <c r="AY717" s="243" t="s">
        <v>196</v>
      </c>
    </row>
    <row r="718" s="13" customFormat="1">
      <c r="A718" s="13"/>
      <c r="B718" s="233"/>
      <c r="C718" s="234"/>
      <c r="D718" s="235" t="s">
        <v>208</v>
      </c>
      <c r="E718" s="236" t="s">
        <v>19</v>
      </c>
      <c r="F718" s="237" t="s">
        <v>401</v>
      </c>
      <c r="G718" s="234"/>
      <c r="H718" s="236" t="s">
        <v>19</v>
      </c>
      <c r="I718" s="238"/>
      <c r="J718" s="234"/>
      <c r="K718" s="234"/>
      <c r="L718" s="239"/>
      <c r="M718" s="240"/>
      <c r="N718" s="241"/>
      <c r="O718" s="241"/>
      <c r="P718" s="241"/>
      <c r="Q718" s="241"/>
      <c r="R718" s="241"/>
      <c r="S718" s="241"/>
      <c r="T718" s="242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43" t="s">
        <v>208</v>
      </c>
      <c r="AU718" s="243" t="s">
        <v>81</v>
      </c>
      <c r="AV718" s="13" t="s">
        <v>79</v>
      </c>
      <c r="AW718" s="13" t="s">
        <v>33</v>
      </c>
      <c r="AX718" s="13" t="s">
        <v>72</v>
      </c>
      <c r="AY718" s="243" t="s">
        <v>196</v>
      </c>
    </row>
    <row r="719" s="14" customFormat="1">
      <c r="A719" s="14"/>
      <c r="B719" s="244"/>
      <c r="C719" s="245"/>
      <c r="D719" s="235" t="s">
        <v>208</v>
      </c>
      <c r="E719" s="246" t="s">
        <v>19</v>
      </c>
      <c r="F719" s="247" t="s">
        <v>717</v>
      </c>
      <c r="G719" s="245"/>
      <c r="H719" s="248">
        <v>78.379999999999995</v>
      </c>
      <c r="I719" s="249"/>
      <c r="J719" s="245"/>
      <c r="K719" s="245"/>
      <c r="L719" s="250"/>
      <c r="M719" s="251"/>
      <c r="N719" s="252"/>
      <c r="O719" s="252"/>
      <c r="P719" s="252"/>
      <c r="Q719" s="252"/>
      <c r="R719" s="252"/>
      <c r="S719" s="252"/>
      <c r="T719" s="253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T719" s="254" t="s">
        <v>208</v>
      </c>
      <c r="AU719" s="254" t="s">
        <v>81</v>
      </c>
      <c r="AV719" s="14" t="s">
        <v>81</v>
      </c>
      <c r="AW719" s="14" t="s">
        <v>33</v>
      </c>
      <c r="AX719" s="14" t="s">
        <v>72</v>
      </c>
      <c r="AY719" s="254" t="s">
        <v>196</v>
      </c>
    </row>
    <row r="720" s="15" customFormat="1">
      <c r="A720" s="15"/>
      <c r="B720" s="255"/>
      <c r="C720" s="256"/>
      <c r="D720" s="235" t="s">
        <v>208</v>
      </c>
      <c r="E720" s="257" t="s">
        <v>19</v>
      </c>
      <c r="F720" s="258" t="s">
        <v>219</v>
      </c>
      <c r="G720" s="256"/>
      <c r="H720" s="259">
        <v>78.379999999999995</v>
      </c>
      <c r="I720" s="260"/>
      <c r="J720" s="256"/>
      <c r="K720" s="256"/>
      <c r="L720" s="261"/>
      <c r="M720" s="262"/>
      <c r="N720" s="263"/>
      <c r="O720" s="263"/>
      <c r="P720" s="263"/>
      <c r="Q720" s="263"/>
      <c r="R720" s="263"/>
      <c r="S720" s="263"/>
      <c r="T720" s="264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T720" s="265" t="s">
        <v>208</v>
      </c>
      <c r="AU720" s="265" t="s">
        <v>81</v>
      </c>
      <c r="AV720" s="15" t="s">
        <v>204</v>
      </c>
      <c r="AW720" s="15" t="s">
        <v>33</v>
      </c>
      <c r="AX720" s="15" t="s">
        <v>79</v>
      </c>
      <c r="AY720" s="265" t="s">
        <v>196</v>
      </c>
    </row>
    <row r="721" s="2" customFormat="1" ht="24.15" customHeight="1">
      <c r="A721" s="41"/>
      <c r="B721" s="42"/>
      <c r="C721" s="215" t="s">
        <v>718</v>
      </c>
      <c r="D721" s="215" t="s">
        <v>199</v>
      </c>
      <c r="E721" s="216" t="s">
        <v>412</v>
      </c>
      <c r="F721" s="217" t="s">
        <v>413</v>
      </c>
      <c r="G721" s="218" t="s">
        <v>317</v>
      </c>
      <c r="H721" s="219">
        <v>0.25800000000000001</v>
      </c>
      <c r="I721" s="220"/>
      <c r="J721" s="221">
        <f>ROUND(I721*H721,2)</f>
        <v>0</v>
      </c>
      <c r="K721" s="217" t="s">
        <v>203</v>
      </c>
      <c r="L721" s="47"/>
      <c r="M721" s="222" t="s">
        <v>19</v>
      </c>
      <c r="N721" s="223" t="s">
        <v>43</v>
      </c>
      <c r="O721" s="87"/>
      <c r="P721" s="224">
        <f>O721*H721</f>
        <v>0</v>
      </c>
      <c r="Q721" s="224">
        <v>0</v>
      </c>
      <c r="R721" s="224">
        <f>Q721*H721</f>
        <v>0</v>
      </c>
      <c r="S721" s="224">
        <v>0</v>
      </c>
      <c r="T721" s="225">
        <f>S721*H721</f>
        <v>0</v>
      </c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R721" s="226" t="s">
        <v>204</v>
      </c>
      <c r="AT721" s="226" t="s">
        <v>199</v>
      </c>
      <c r="AU721" s="226" t="s">
        <v>81</v>
      </c>
      <c r="AY721" s="20" t="s">
        <v>196</v>
      </c>
      <c r="BE721" s="227">
        <f>IF(N721="základní",J721,0)</f>
        <v>0</v>
      </c>
      <c r="BF721" s="227">
        <f>IF(N721="snížená",J721,0)</f>
        <v>0</v>
      </c>
      <c r="BG721" s="227">
        <f>IF(N721="zákl. přenesená",J721,0)</f>
        <v>0</v>
      </c>
      <c r="BH721" s="227">
        <f>IF(N721="sníž. přenesená",J721,0)</f>
        <v>0</v>
      </c>
      <c r="BI721" s="227">
        <f>IF(N721="nulová",J721,0)</f>
        <v>0</v>
      </c>
      <c r="BJ721" s="20" t="s">
        <v>79</v>
      </c>
      <c r="BK721" s="227">
        <f>ROUND(I721*H721,2)</f>
        <v>0</v>
      </c>
      <c r="BL721" s="20" t="s">
        <v>204</v>
      </c>
      <c r="BM721" s="226" t="s">
        <v>719</v>
      </c>
    </row>
    <row r="722" s="2" customFormat="1">
      <c r="A722" s="41"/>
      <c r="B722" s="42"/>
      <c r="C722" s="43"/>
      <c r="D722" s="228" t="s">
        <v>206</v>
      </c>
      <c r="E722" s="43"/>
      <c r="F722" s="229" t="s">
        <v>415</v>
      </c>
      <c r="G722" s="43"/>
      <c r="H722" s="43"/>
      <c r="I722" s="230"/>
      <c r="J722" s="43"/>
      <c r="K722" s="43"/>
      <c r="L722" s="47"/>
      <c r="M722" s="231"/>
      <c r="N722" s="232"/>
      <c r="O722" s="87"/>
      <c r="P722" s="87"/>
      <c r="Q722" s="87"/>
      <c r="R722" s="87"/>
      <c r="S722" s="87"/>
      <c r="T722" s="88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T722" s="20" t="s">
        <v>206</v>
      </c>
      <c r="AU722" s="20" t="s">
        <v>81</v>
      </c>
    </row>
    <row r="723" s="14" customFormat="1">
      <c r="A723" s="14"/>
      <c r="B723" s="244"/>
      <c r="C723" s="245"/>
      <c r="D723" s="235" t="s">
        <v>208</v>
      </c>
      <c r="E723" s="246" t="s">
        <v>19</v>
      </c>
      <c r="F723" s="247" t="s">
        <v>720</v>
      </c>
      <c r="G723" s="245"/>
      <c r="H723" s="248">
        <v>0.25800000000000001</v>
      </c>
      <c r="I723" s="249"/>
      <c r="J723" s="245"/>
      <c r="K723" s="245"/>
      <c r="L723" s="250"/>
      <c r="M723" s="251"/>
      <c r="N723" s="252"/>
      <c r="O723" s="252"/>
      <c r="P723" s="252"/>
      <c r="Q723" s="252"/>
      <c r="R723" s="252"/>
      <c r="S723" s="252"/>
      <c r="T723" s="253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T723" s="254" t="s">
        <v>208</v>
      </c>
      <c r="AU723" s="254" t="s">
        <v>81</v>
      </c>
      <c r="AV723" s="14" t="s">
        <v>81</v>
      </c>
      <c r="AW723" s="14" t="s">
        <v>33</v>
      </c>
      <c r="AX723" s="14" t="s">
        <v>72</v>
      </c>
      <c r="AY723" s="254" t="s">
        <v>196</v>
      </c>
    </row>
    <row r="724" s="15" customFormat="1">
      <c r="A724" s="15"/>
      <c r="B724" s="255"/>
      <c r="C724" s="256"/>
      <c r="D724" s="235" t="s">
        <v>208</v>
      </c>
      <c r="E724" s="257" t="s">
        <v>19</v>
      </c>
      <c r="F724" s="258" t="s">
        <v>219</v>
      </c>
      <c r="G724" s="256"/>
      <c r="H724" s="259">
        <v>0.25800000000000001</v>
      </c>
      <c r="I724" s="260"/>
      <c r="J724" s="256"/>
      <c r="K724" s="256"/>
      <c r="L724" s="261"/>
      <c r="M724" s="277"/>
      <c r="N724" s="278"/>
      <c r="O724" s="278"/>
      <c r="P724" s="278"/>
      <c r="Q724" s="278"/>
      <c r="R724" s="278"/>
      <c r="S724" s="278"/>
      <c r="T724" s="279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T724" s="265" t="s">
        <v>208</v>
      </c>
      <c r="AU724" s="265" t="s">
        <v>81</v>
      </c>
      <c r="AV724" s="15" t="s">
        <v>204</v>
      </c>
      <c r="AW724" s="15" t="s">
        <v>33</v>
      </c>
      <c r="AX724" s="15" t="s">
        <v>79</v>
      </c>
      <c r="AY724" s="265" t="s">
        <v>196</v>
      </c>
    </row>
    <row r="725" s="2" customFormat="1" ht="6.96" customHeight="1">
      <c r="A725" s="41"/>
      <c r="B725" s="62"/>
      <c r="C725" s="63"/>
      <c r="D725" s="63"/>
      <c r="E725" s="63"/>
      <c r="F725" s="63"/>
      <c r="G725" s="63"/>
      <c r="H725" s="63"/>
      <c r="I725" s="63"/>
      <c r="J725" s="63"/>
      <c r="K725" s="63"/>
      <c r="L725" s="47"/>
      <c r="M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</row>
  </sheetData>
  <sheetProtection sheet="1" autoFilter="0" formatColumns="0" formatRows="0" objects="1" scenarios="1" spinCount="100000" saltValue="MSPXMyI0RArBzLJR3VdM6fz7JIVWk/PuQ1zuI4IruX3AygmcNeG6H8Y0WyFjwGLOBeNQ+o2j+5hjf5Ad9OkGqw==" hashValue="8J6ptT+G9AMNXnSoT9V4FG9ZvcSlYDfrQ8wTmuT7Ro101KEc6heTIH9GnkioRWpSWYMHzwDo/yffcJSV286wjA==" algorithmName="SHA-512" password="CC35"/>
  <autoFilter ref="C97:K72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6:H86"/>
    <mergeCell ref="E88:H88"/>
    <mergeCell ref="E90:H90"/>
    <mergeCell ref="L2:V2"/>
  </mergeCells>
  <hyperlinks>
    <hyperlink ref="F102" r:id="rId1" display="https://podminky.urs.cz/item/CS_URS_2023_02/215901101"/>
    <hyperlink ref="F109" r:id="rId2" display="https://podminky.urs.cz/item/CS_URS_2023_02/564861111"/>
    <hyperlink ref="F116" r:id="rId3" display="https://podminky.urs.cz/item/CS_URS_2023_02/591211111"/>
    <hyperlink ref="F130" r:id="rId4" display="https://podminky.urs.cz/item/CS_URS_2023_02/998223011"/>
    <hyperlink ref="F135" r:id="rId5" display="https://podminky.urs.cz/item/CS_URS_2023_02/215901101"/>
    <hyperlink ref="F141" r:id="rId6" display="https://podminky.urs.cz/item/CS_URS_2023_02/564831111"/>
    <hyperlink ref="F148" r:id="rId7" display="https://podminky.urs.cz/item/CS_URS_2023_02/564952111"/>
    <hyperlink ref="F161" r:id="rId8" display="https://podminky.urs.cz/item/CS_URS_2023_02/998229111"/>
    <hyperlink ref="F166" r:id="rId9" display="https://podminky.urs.cz/item/CS_URS_2023_02/215901101"/>
    <hyperlink ref="F172" r:id="rId10" display="https://podminky.urs.cz/item/CS_URS_2023_02/564871111"/>
    <hyperlink ref="F179" r:id="rId11" display="https://podminky.urs.cz/item/CS_URS_2023_02/567142115"/>
    <hyperlink ref="F186" r:id="rId12" display="https://podminky.urs.cz/item/CS_URS_2023_02/591111111"/>
    <hyperlink ref="F200" r:id="rId13" display="https://podminky.urs.cz/item/CS_URS_2023_02/998223011"/>
    <hyperlink ref="F205" r:id="rId14" display="https://podminky.urs.cz/item/CS_URS_2023_02/215901101"/>
    <hyperlink ref="F211" r:id="rId15" display="https://podminky.urs.cz/item/CS_URS_2023_02/564871111"/>
    <hyperlink ref="F218" r:id="rId16" display="https://podminky.urs.cz/item/CS_URS_2023_02/567142115"/>
    <hyperlink ref="F225" r:id="rId17" display="https://podminky.urs.cz/item/CS_URS_2023_02/591111111"/>
    <hyperlink ref="F239" r:id="rId18" display="https://podminky.urs.cz/item/CS_URS_2023_02/998223011"/>
    <hyperlink ref="F244" r:id="rId19" display="https://podminky.urs.cz/item/CS_URS_2023_02/215901101"/>
    <hyperlink ref="F257" r:id="rId20" display="https://podminky.urs.cz/item/CS_URS_2023_02/564871111"/>
    <hyperlink ref="F270" r:id="rId21" display="https://podminky.urs.cz/item/CS_URS_2023_02/591111111"/>
    <hyperlink ref="F296" r:id="rId22" display="https://podminky.urs.cz/item/CS_URS_2023_02/998223011"/>
    <hyperlink ref="F301" r:id="rId23" display="https://podminky.urs.cz/item/CS_URS_2023_02/215901101"/>
    <hyperlink ref="F312" r:id="rId24" display="https://podminky.urs.cz/item/CS_URS_2023_02/564871111"/>
    <hyperlink ref="F319" r:id="rId25" display="https://podminky.urs.cz/item/CS_URS_2023_02/596412312"/>
    <hyperlink ref="F333" r:id="rId26" display="https://podminky.urs.cz/item/CS_URS_2023_02/998223011"/>
    <hyperlink ref="F338" r:id="rId27" display="https://podminky.urs.cz/item/CS_URS_2023_02/215901101"/>
    <hyperlink ref="F349" r:id="rId28" display="https://podminky.urs.cz/item/CS_URS_2023_02/567142115"/>
    <hyperlink ref="F364" r:id="rId29" display="https://podminky.urs.cz/item/CS_URS_2023_02/573191111"/>
    <hyperlink ref="F379" r:id="rId30" display="https://podminky.urs.cz/item/CS_URS_2023_02/577155122"/>
    <hyperlink ref="F394" r:id="rId31" display="https://podminky.urs.cz/item/CS_URS_2023_02/573211109"/>
    <hyperlink ref="F409" r:id="rId32" display="https://podminky.urs.cz/item/CS_URS_2023_02/577144121"/>
    <hyperlink ref="F424" r:id="rId33" display="https://podminky.urs.cz/item/CS_URS_2023_02/998225111"/>
    <hyperlink ref="F429" r:id="rId34" display="https://podminky.urs.cz/item/CS_URS_2023_02/113154122"/>
    <hyperlink ref="F436" r:id="rId35" display="https://podminky.urs.cz/item/CS_URS_2023_02/113154232"/>
    <hyperlink ref="F443" r:id="rId36" display="https://podminky.urs.cz/item/CS_URS_2023_02/997221571"/>
    <hyperlink ref="F447" r:id="rId37" display="https://podminky.urs.cz/item/CS_URS_2023_02/997221579"/>
    <hyperlink ref="F452" r:id="rId38" display="https://podminky.urs.cz/item/CS_URS_2023_02/997221612"/>
    <hyperlink ref="F456" r:id="rId39" display="https://podminky.urs.cz/item/CS_URS_2023_02/997221645"/>
    <hyperlink ref="F460" r:id="rId40" display="https://podminky.urs.cz/item/CS_URS_2023_02/566401111"/>
    <hyperlink ref="F471" r:id="rId41" display="https://podminky.urs.cz/item/CS_URS_2023_02/573211109"/>
    <hyperlink ref="F482" r:id="rId42" display="https://podminky.urs.cz/item/CS_URS_2023_02/577144121"/>
    <hyperlink ref="F493" r:id="rId43" display="https://podminky.urs.cz/item/CS_URS_2023_02/998225111"/>
    <hyperlink ref="F498" r:id="rId44" display="https://podminky.urs.cz/item/CS_URS_2023_02/215901101"/>
    <hyperlink ref="F509" r:id="rId45" display="https://podminky.urs.cz/item/CS_URS_2023_02/564871011"/>
    <hyperlink ref="F518" r:id="rId46" display="https://podminky.urs.cz/item/CS_URS_2023_02/564871111"/>
    <hyperlink ref="F528" r:id="rId47" display="https://podminky.urs.cz/item/CS_URS_2023_02/596211211"/>
    <hyperlink ref="F546" r:id="rId48" display="https://podminky.urs.cz/item/CS_URS_2023_02/599432111"/>
    <hyperlink ref="F555" r:id="rId49" display="https://podminky.urs.cz/item/CS_URS_2023_02/998223011"/>
    <hyperlink ref="F560" r:id="rId50" display="https://podminky.urs.cz/item/CS_URS_2023_02/215901101"/>
    <hyperlink ref="F571" r:id="rId51" display="https://podminky.urs.cz/item/CS_URS_2023_02/564851111"/>
    <hyperlink ref="F582" r:id="rId52" display="https://podminky.urs.cz/item/CS_URS_2023_02/596211112"/>
    <hyperlink ref="F600" r:id="rId53" display="https://podminky.urs.cz/item/CS_URS_2023_02/599432111"/>
    <hyperlink ref="F609" r:id="rId54" display="https://podminky.urs.cz/item/CS_URS_2023_02/998223011"/>
    <hyperlink ref="F614" r:id="rId55" display="https://podminky.urs.cz/item/CS_URS_2023_02/215901101"/>
    <hyperlink ref="F630" r:id="rId56" display="https://podminky.urs.cz/item/CS_URS_2023_02/564851111"/>
    <hyperlink ref="F646" r:id="rId57" display="https://podminky.urs.cz/item/CS_URS_2023_02/596211110"/>
    <hyperlink ref="F676" r:id="rId58" display="https://podminky.urs.cz/item/CS_URS_2023_02/599432111"/>
    <hyperlink ref="F691" r:id="rId59" display="https://podminky.urs.cz/item/CS_URS_2023_02/998223011"/>
    <hyperlink ref="F696" r:id="rId60" display="https://podminky.urs.cz/item/CS_URS_2023_02/915131111"/>
    <hyperlink ref="F715" r:id="rId61" display="https://podminky.urs.cz/item/CS_URS_2023_02/915223121"/>
    <hyperlink ref="F722" r:id="rId62" display="https://podminky.urs.cz/item/CS_URS_2023_02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3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92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167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721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ROUND((SUM(BE88:BE261)),  2)</f>
        <v>0</v>
      </c>
      <c r="G35" s="41"/>
      <c r="H35" s="41"/>
      <c r="I35" s="160">
        <v>0.20999999999999999</v>
      </c>
      <c r="J35" s="159">
        <f>ROUND(((SUM(BE88:BE261))*I35),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ROUND((SUM(BF88:BF261)),  2)</f>
        <v>0</v>
      </c>
      <c r="G36" s="41"/>
      <c r="H36" s="41"/>
      <c r="I36" s="160">
        <v>0.14999999999999999</v>
      </c>
      <c r="J36" s="159">
        <f>ROUND(((SUM(BF88:BF261))*I36),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ROUND((SUM(BG88:BG261)),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ROUND((SUM(BH88:BH261)),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ROUND((SUM(BI88:BI261)),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167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2023-065-01-03 - SO-01 - Dopravní řešení - obrubníky a ostatní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386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722</v>
      </c>
      <c r="E66" s="185"/>
      <c r="F66" s="185"/>
      <c r="G66" s="185"/>
      <c r="H66" s="185"/>
      <c r="I66" s="185"/>
      <c r="J66" s="186">
        <f>J259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181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Vědomice - Úprava ulice Na Zavadilce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166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167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168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2023-065-01-03 - SO-01 - Dopravní řešení - obrubníky a ostatní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6. 11. 2023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182</v>
      </c>
      <c r="D87" s="191" t="s">
        <v>57</v>
      </c>
      <c r="E87" s="191" t="s">
        <v>53</v>
      </c>
      <c r="F87" s="191" t="s">
        <v>54</v>
      </c>
      <c r="G87" s="191" t="s">
        <v>183</v>
      </c>
      <c r="H87" s="191" t="s">
        <v>184</v>
      </c>
      <c r="I87" s="191" t="s">
        <v>185</v>
      </c>
      <c r="J87" s="191" t="s">
        <v>173</v>
      </c>
      <c r="K87" s="192" t="s">
        <v>186</v>
      </c>
      <c r="L87" s="193"/>
      <c r="M87" s="95" t="s">
        <v>19</v>
      </c>
      <c r="N87" s="96" t="s">
        <v>42</v>
      </c>
      <c r="O87" s="96" t="s">
        <v>187</v>
      </c>
      <c r="P87" s="96" t="s">
        <v>188</v>
      </c>
      <c r="Q87" s="96" t="s">
        <v>189</v>
      </c>
      <c r="R87" s="96" t="s">
        <v>190</v>
      </c>
      <c r="S87" s="96" t="s">
        <v>191</v>
      </c>
      <c r="T87" s="97" t="s">
        <v>192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193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</f>
        <v>0</v>
      </c>
      <c r="Q88" s="99"/>
      <c r="R88" s="196">
        <f>R89</f>
        <v>341.26071555440006</v>
      </c>
      <c r="S88" s="99"/>
      <c r="T88" s="197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174</v>
      </c>
      <c r="BK88" s="198">
        <f>BK89</f>
        <v>0</v>
      </c>
    </row>
    <row r="89" s="12" customFormat="1" ht="25.92" customHeight="1">
      <c r="A89" s="12"/>
      <c r="B89" s="199"/>
      <c r="C89" s="200"/>
      <c r="D89" s="201" t="s">
        <v>71</v>
      </c>
      <c r="E89" s="202" t="s">
        <v>194</v>
      </c>
      <c r="F89" s="202" t="s">
        <v>195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P90+P259</f>
        <v>0</v>
      </c>
      <c r="Q89" s="207"/>
      <c r="R89" s="208">
        <f>R90+R259</f>
        <v>341.26071555440006</v>
      </c>
      <c r="S89" s="207"/>
      <c r="T89" s="209">
        <f>T90+T259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79</v>
      </c>
      <c r="AT89" s="211" t="s">
        <v>71</v>
      </c>
      <c r="AU89" s="211" t="s">
        <v>72</v>
      </c>
      <c r="AY89" s="210" t="s">
        <v>196</v>
      </c>
      <c r="BK89" s="212">
        <f>BK90+BK259</f>
        <v>0</v>
      </c>
    </row>
    <row r="90" s="12" customFormat="1" ht="22.8" customHeight="1">
      <c r="A90" s="12"/>
      <c r="B90" s="199"/>
      <c r="C90" s="200"/>
      <c r="D90" s="201" t="s">
        <v>71</v>
      </c>
      <c r="E90" s="213" t="s">
        <v>694</v>
      </c>
      <c r="F90" s="213" t="s">
        <v>695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SUM(P91:P258)</f>
        <v>0</v>
      </c>
      <c r="Q90" s="207"/>
      <c r="R90" s="208">
        <f>SUM(R91:R258)</f>
        <v>341.26071555440006</v>
      </c>
      <c r="S90" s="207"/>
      <c r="T90" s="209">
        <f>SUM(T91:T258)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79</v>
      </c>
      <c r="AT90" s="211" t="s">
        <v>71</v>
      </c>
      <c r="AU90" s="211" t="s">
        <v>79</v>
      </c>
      <c r="AY90" s="210" t="s">
        <v>196</v>
      </c>
      <c r="BK90" s="212">
        <f>SUM(BK91:BK258)</f>
        <v>0</v>
      </c>
    </row>
    <row r="91" s="2" customFormat="1" ht="24.15" customHeight="1">
      <c r="A91" s="41"/>
      <c r="B91" s="42"/>
      <c r="C91" s="215" t="s">
        <v>79</v>
      </c>
      <c r="D91" s="215" t="s">
        <v>199</v>
      </c>
      <c r="E91" s="216" t="s">
        <v>723</v>
      </c>
      <c r="F91" s="217" t="s">
        <v>724</v>
      </c>
      <c r="G91" s="218" t="s">
        <v>244</v>
      </c>
      <c r="H91" s="219">
        <v>498.47000000000003</v>
      </c>
      <c r="I91" s="220"/>
      <c r="J91" s="221">
        <f>ROUND(I91*H91,2)</f>
        <v>0</v>
      </c>
      <c r="K91" s="217" t="s">
        <v>203</v>
      </c>
      <c r="L91" s="47"/>
      <c r="M91" s="222" t="s">
        <v>19</v>
      </c>
      <c r="N91" s="223" t="s">
        <v>43</v>
      </c>
      <c r="O91" s="87"/>
      <c r="P91" s="224">
        <f>O91*H91</f>
        <v>0</v>
      </c>
      <c r="Q91" s="224">
        <v>0.15539952000000001</v>
      </c>
      <c r="R91" s="224">
        <f>Q91*H91</f>
        <v>77.461998734400012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204</v>
      </c>
      <c r="AT91" s="226" t="s">
        <v>199</v>
      </c>
      <c r="AU91" s="226" t="s">
        <v>81</v>
      </c>
      <c r="AY91" s="20" t="s">
        <v>196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79</v>
      </c>
      <c r="BK91" s="227">
        <f>ROUND(I91*H91,2)</f>
        <v>0</v>
      </c>
      <c r="BL91" s="20" t="s">
        <v>204</v>
      </c>
      <c r="BM91" s="226" t="s">
        <v>725</v>
      </c>
    </row>
    <row r="92" s="2" customFormat="1">
      <c r="A92" s="41"/>
      <c r="B92" s="42"/>
      <c r="C92" s="43"/>
      <c r="D92" s="228" t="s">
        <v>206</v>
      </c>
      <c r="E92" s="43"/>
      <c r="F92" s="229" t="s">
        <v>726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206</v>
      </c>
      <c r="AU92" s="20" t="s">
        <v>81</v>
      </c>
    </row>
    <row r="93" s="13" customFormat="1">
      <c r="A93" s="13"/>
      <c r="B93" s="233"/>
      <c r="C93" s="234"/>
      <c r="D93" s="235" t="s">
        <v>208</v>
      </c>
      <c r="E93" s="236" t="s">
        <v>19</v>
      </c>
      <c r="F93" s="237" t="s">
        <v>727</v>
      </c>
      <c r="G93" s="234"/>
      <c r="H93" s="236" t="s">
        <v>19</v>
      </c>
      <c r="I93" s="238"/>
      <c r="J93" s="234"/>
      <c r="K93" s="234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208</v>
      </c>
      <c r="AU93" s="243" t="s">
        <v>81</v>
      </c>
      <c r="AV93" s="13" t="s">
        <v>79</v>
      </c>
      <c r="AW93" s="13" t="s">
        <v>33</v>
      </c>
      <c r="AX93" s="13" t="s">
        <v>72</v>
      </c>
      <c r="AY93" s="243" t="s">
        <v>196</v>
      </c>
    </row>
    <row r="94" s="13" customFormat="1">
      <c r="A94" s="13"/>
      <c r="B94" s="233"/>
      <c r="C94" s="234"/>
      <c r="D94" s="235" t="s">
        <v>208</v>
      </c>
      <c r="E94" s="236" t="s">
        <v>19</v>
      </c>
      <c r="F94" s="237" t="s">
        <v>728</v>
      </c>
      <c r="G94" s="234"/>
      <c r="H94" s="236" t="s">
        <v>19</v>
      </c>
      <c r="I94" s="238"/>
      <c r="J94" s="234"/>
      <c r="K94" s="234"/>
      <c r="L94" s="239"/>
      <c r="M94" s="240"/>
      <c r="N94" s="241"/>
      <c r="O94" s="241"/>
      <c r="P94" s="241"/>
      <c r="Q94" s="241"/>
      <c r="R94" s="241"/>
      <c r="S94" s="241"/>
      <c r="T94" s="24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208</v>
      </c>
      <c r="AU94" s="243" t="s">
        <v>81</v>
      </c>
      <c r="AV94" s="13" t="s">
        <v>79</v>
      </c>
      <c r="AW94" s="13" t="s">
        <v>33</v>
      </c>
      <c r="AX94" s="13" t="s">
        <v>72</v>
      </c>
      <c r="AY94" s="243" t="s">
        <v>196</v>
      </c>
    </row>
    <row r="95" s="13" customFormat="1">
      <c r="A95" s="13"/>
      <c r="B95" s="233"/>
      <c r="C95" s="234"/>
      <c r="D95" s="235" t="s">
        <v>208</v>
      </c>
      <c r="E95" s="236" t="s">
        <v>19</v>
      </c>
      <c r="F95" s="237" t="s">
        <v>487</v>
      </c>
      <c r="G95" s="234"/>
      <c r="H95" s="236" t="s">
        <v>19</v>
      </c>
      <c r="I95" s="238"/>
      <c r="J95" s="234"/>
      <c r="K95" s="234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208</v>
      </c>
      <c r="AU95" s="243" t="s">
        <v>81</v>
      </c>
      <c r="AV95" s="13" t="s">
        <v>79</v>
      </c>
      <c r="AW95" s="13" t="s">
        <v>33</v>
      </c>
      <c r="AX95" s="13" t="s">
        <v>72</v>
      </c>
      <c r="AY95" s="243" t="s">
        <v>196</v>
      </c>
    </row>
    <row r="96" s="14" customFormat="1">
      <c r="A96" s="14"/>
      <c r="B96" s="244"/>
      <c r="C96" s="245"/>
      <c r="D96" s="235" t="s">
        <v>208</v>
      </c>
      <c r="E96" s="246" t="s">
        <v>19</v>
      </c>
      <c r="F96" s="247" t="s">
        <v>729</v>
      </c>
      <c r="G96" s="245"/>
      <c r="H96" s="248">
        <v>186.66999999999999</v>
      </c>
      <c r="I96" s="249"/>
      <c r="J96" s="245"/>
      <c r="K96" s="245"/>
      <c r="L96" s="250"/>
      <c r="M96" s="251"/>
      <c r="N96" s="252"/>
      <c r="O96" s="252"/>
      <c r="P96" s="252"/>
      <c r="Q96" s="252"/>
      <c r="R96" s="252"/>
      <c r="S96" s="252"/>
      <c r="T96" s="253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4" t="s">
        <v>208</v>
      </c>
      <c r="AU96" s="254" t="s">
        <v>81</v>
      </c>
      <c r="AV96" s="14" t="s">
        <v>81</v>
      </c>
      <c r="AW96" s="14" t="s">
        <v>33</v>
      </c>
      <c r="AX96" s="14" t="s">
        <v>72</v>
      </c>
      <c r="AY96" s="254" t="s">
        <v>196</v>
      </c>
    </row>
    <row r="97" s="14" customFormat="1">
      <c r="A97" s="14"/>
      <c r="B97" s="244"/>
      <c r="C97" s="245"/>
      <c r="D97" s="235" t="s">
        <v>208</v>
      </c>
      <c r="E97" s="246" t="s">
        <v>19</v>
      </c>
      <c r="F97" s="247" t="s">
        <v>730</v>
      </c>
      <c r="G97" s="245"/>
      <c r="H97" s="248">
        <v>19.66</v>
      </c>
      <c r="I97" s="249"/>
      <c r="J97" s="245"/>
      <c r="K97" s="245"/>
      <c r="L97" s="250"/>
      <c r="M97" s="251"/>
      <c r="N97" s="252"/>
      <c r="O97" s="252"/>
      <c r="P97" s="252"/>
      <c r="Q97" s="252"/>
      <c r="R97" s="252"/>
      <c r="S97" s="252"/>
      <c r="T97" s="253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4" t="s">
        <v>208</v>
      </c>
      <c r="AU97" s="254" t="s">
        <v>81</v>
      </c>
      <c r="AV97" s="14" t="s">
        <v>81</v>
      </c>
      <c r="AW97" s="14" t="s">
        <v>33</v>
      </c>
      <c r="AX97" s="14" t="s">
        <v>72</v>
      </c>
      <c r="AY97" s="254" t="s">
        <v>196</v>
      </c>
    </row>
    <row r="98" s="16" customFormat="1">
      <c r="A98" s="16"/>
      <c r="B98" s="266"/>
      <c r="C98" s="267"/>
      <c r="D98" s="235" t="s">
        <v>208</v>
      </c>
      <c r="E98" s="268" t="s">
        <v>19</v>
      </c>
      <c r="F98" s="269" t="s">
        <v>269</v>
      </c>
      <c r="G98" s="267"/>
      <c r="H98" s="270">
        <v>206.32999999999998</v>
      </c>
      <c r="I98" s="271"/>
      <c r="J98" s="267"/>
      <c r="K98" s="267"/>
      <c r="L98" s="272"/>
      <c r="M98" s="273"/>
      <c r="N98" s="274"/>
      <c r="O98" s="274"/>
      <c r="P98" s="274"/>
      <c r="Q98" s="274"/>
      <c r="R98" s="274"/>
      <c r="S98" s="274"/>
      <c r="T98" s="275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T98" s="276" t="s">
        <v>208</v>
      </c>
      <c r="AU98" s="276" t="s">
        <v>81</v>
      </c>
      <c r="AV98" s="16" t="s">
        <v>226</v>
      </c>
      <c r="AW98" s="16" t="s">
        <v>33</v>
      </c>
      <c r="AX98" s="16" t="s">
        <v>72</v>
      </c>
      <c r="AY98" s="276" t="s">
        <v>196</v>
      </c>
    </row>
    <row r="99" s="13" customFormat="1">
      <c r="A99" s="13"/>
      <c r="B99" s="233"/>
      <c r="C99" s="234"/>
      <c r="D99" s="235" t="s">
        <v>208</v>
      </c>
      <c r="E99" s="236" t="s">
        <v>19</v>
      </c>
      <c r="F99" s="237" t="s">
        <v>731</v>
      </c>
      <c r="G99" s="234"/>
      <c r="H99" s="236" t="s">
        <v>19</v>
      </c>
      <c r="I99" s="238"/>
      <c r="J99" s="234"/>
      <c r="K99" s="234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208</v>
      </c>
      <c r="AU99" s="243" t="s">
        <v>81</v>
      </c>
      <c r="AV99" s="13" t="s">
        <v>79</v>
      </c>
      <c r="AW99" s="13" t="s">
        <v>33</v>
      </c>
      <c r="AX99" s="13" t="s">
        <v>72</v>
      </c>
      <c r="AY99" s="243" t="s">
        <v>196</v>
      </c>
    </row>
    <row r="100" s="13" customFormat="1">
      <c r="A100" s="13"/>
      <c r="B100" s="233"/>
      <c r="C100" s="234"/>
      <c r="D100" s="235" t="s">
        <v>208</v>
      </c>
      <c r="E100" s="236" t="s">
        <v>19</v>
      </c>
      <c r="F100" s="237" t="s">
        <v>487</v>
      </c>
      <c r="G100" s="234"/>
      <c r="H100" s="236" t="s">
        <v>19</v>
      </c>
      <c r="I100" s="238"/>
      <c r="J100" s="234"/>
      <c r="K100" s="234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208</v>
      </c>
      <c r="AU100" s="243" t="s">
        <v>81</v>
      </c>
      <c r="AV100" s="13" t="s">
        <v>79</v>
      </c>
      <c r="AW100" s="13" t="s">
        <v>33</v>
      </c>
      <c r="AX100" s="13" t="s">
        <v>72</v>
      </c>
      <c r="AY100" s="243" t="s">
        <v>196</v>
      </c>
    </row>
    <row r="101" s="14" customFormat="1">
      <c r="A101" s="14"/>
      <c r="B101" s="244"/>
      <c r="C101" s="245"/>
      <c r="D101" s="235" t="s">
        <v>208</v>
      </c>
      <c r="E101" s="246" t="s">
        <v>19</v>
      </c>
      <c r="F101" s="247" t="s">
        <v>732</v>
      </c>
      <c r="G101" s="245"/>
      <c r="H101" s="248">
        <v>61.609999999999999</v>
      </c>
      <c r="I101" s="249"/>
      <c r="J101" s="245"/>
      <c r="K101" s="245"/>
      <c r="L101" s="250"/>
      <c r="M101" s="251"/>
      <c r="N101" s="252"/>
      <c r="O101" s="252"/>
      <c r="P101" s="252"/>
      <c r="Q101" s="252"/>
      <c r="R101" s="252"/>
      <c r="S101" s="252"/>
      <c r="T101" s="253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4" t="s">
        <v>208</v>
      </c>
      <c r="AU101" s="254" t="s">
        <v>81</v>
      </c>
      <c r="AV101" s="14" t="s">
        <v>81</v>
      </c>
      <c r="AW101" s="14" t="s">
        <v>33</v>
      </c>
      <c r="AX101" s="14" t="s">
        <v>72</v>
      </c>
      <c r="AY101" s="254" t="s">
        <v>196</v>
      </c>
    </row>
    <row r="102" s="16" customFormat="1">
      <c r="A102" s="16"/>
      <c r="B102" s="266"/>
      <c r="C102" s="267"/>
      <c r="D102" s="235" t="s">
        <v>208</v>
      </c>
      <c r="E102" s="268" t="s">
        <v>19</v>
      </c>
      <c r="F102" s="269" t="s">
        <v>269</v>
      </c>
      <c r="G102" s="267"/>
      <c r="H102" s="270">
        <v>61.609999999999999</v>
      </c>
      <c r="I102" s="271"/>
      <c r="J102" s="267"/>
      <c r="K102" s="267"/>
      <c r="L102" s="272"/>
      <c r="M102" s="273"/>
      <c r="N102" s="274"/>
      <c r="O102" s="274"/>
      <c r="P102" s="274"/>
      <c r="Q102" s="274"/>
      <c r="R102" s="274"/>
      <c r="S102" s="274"/>
      <c r="T102" s="275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T102" s="276" t="s">
        <v>208</v>
      </c>
      <c r="AU102" s="276" t="s">
        <v>81</v>
      </c>
      <c r="AV102" s="16" t="s">
        <v>226</v>
      </c>
      <c r="AW102" s="16" t="s">
        <v>33</v>
      </c>
      <c r="AX102" s="16" t="s">
        <v>72</v>
      </c>
      <c r="AY102" s="276" t="s">
        <v>196</v>
      </c>
    </row>
    <row r="103" s="13" customFormat="1">
      <c r="A103" s="13"/>
      <c r="B103" s="233"/>
      <c r="C103" s="234"/>
      <c r="D103" s="235" t="s">
        <v>208</v>
      </c>
      <c r="E103" s="236" t="s">
        <v>19</v>
      </c>
      <c r="F103" s="237" t="s">
        <v>727</v>
      </c>
      <c r="G103" s="234"/>
      <c r="H103" s="236" t="s">
        <v>19</v>
      </c>
      <c r="I103" s="238"/>
      <c r="J103" s="234"/>
      <c r="K103" s="234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208</v>
      </c>
      <c r="AU103" s="243" t="s">
        <v>81</v>
      </c>
      <c r="AV103" s="13" t="s">
        <v>79</v>
      </c>
      <c r="AW103" s="13" t="s">
        <v>33</v>
      </c>
      <c r="AX103" s="13" t="s">
        <v>72</v>
      </c>
      <c r="AY103" s="243" t="s">
        <v>196</v>
      </c>
    </row>
    <row r="104" s="13" customFormat="1">
      <c r="A104" s="13"/>
      <c r="B104" s="233"/>
      <c r="C104" s="234"/>
      <c r="D104" s="235" t="s">
        <v>208</v>
      </c>
      <c r="E104" s="236" t="s">
        <v>19</v>
      </c>
      <c r="F104" s="237" t="s">
        <v>728</v>
      </c>
      <c r="G104" s="234"/>
      <c r="H104" s="236" t="s">
        <v>19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208</v>
      </c>
      <c r="AU104" s="243" t="s">
        <v>81</v>
      </c>
      <c r="AV104" s="13" t="s">
        <v>79</v>
      </c>
      <c r="AW104" s="13" t="s">
        <v>33</v>
      </c>
      <c r="AX104" s="13" t="s">
        <v>72</v>
      </c>
      <c r="AY104" s="243" t="s">
        <v>196</v>
      </c>
    </row>
    <row r="105" s="13" customFormat="1">
      <c r="A105" s="13"/>
      <c r="B105" s="233"/>
      <c r="C105" s="234"/>
      <c r="D105" s="235" t="s">
        <v>208</v>
      </c>
      <c r="E105" s="236" t="s">
        <v>19</v>
      </c>
      <c r="F105" s="237" t="s">
        <v>489</v>
      </c>
      <c r="G105" s="234"/>
      <c r="H105" s="236" t="s">
        <v>19</v>
      </c>
      <c r="I105" s="238"/>
      <c r="J105" s="234"/>
      <c r="K105" s="234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208</v>
      </c>
      <c r="AU105" s="243" t="s">
        <v>81</v>
      </c>
      <c r="AV105" s="13" t="s">
        <v>79</v>
      </c>
      <c r="AW105" s="13" t="s">
        <v>33</v>
      </c>
      <c r="AX105" s="13" t="s">
        <v>72</v>
      </c>
      <c r="AY105" s="243" t="s">
        <v>196</v>
      </c>
    </row>
    <row r="106" s="14" customFormat="1">
      <c r="A106" s="14"/>
      <c r="B106" s="244"/>
      <c r="C106" s="245"/>
      <c r="D106" s="235" t="s">
        <v>208</v>
      </c>
      <c r="E106" s="246" t="s">
        <v>19</v>
      </c>
      <c r="F106" s="247" t="s">
        <v>733</v>
      </c>
      <c r="G106" s="245"/>
      <c r="H106" s="248">
        <v>180.18000000000001</v>
      </c>
      <c r="I106" s="249"/>
      <c r="J106" s="245"/>
      <c r="K106" s="245"/>
      <c r="L106" s="250"/>
      <c r="M106" s="251"/>
      <c r="N106" s="252"/>
      <c r="O106" s="252"/>
      <c r="P106" s="252"/>
      <c r="Q106" s="252"/>
      <c r="R106" s="252"/>
      <c r="S106" s="252"/>
      <c r="T106" s="253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4" t="s">
        <v>208</v>
      </c>
      <c r="AU106" s="254" t="s">
        <v>81</v>
      </c>
      <c r="AV106" s="14" t="s">
        <v>81</v>
      </c>
      <c r="AW106" s="14" t="s">
        <v>33</v>
      </c>
      <c r="AX106" s="14" t="s">
        <v>72</v>
      </c>
      <c r="AY106" s="254" t="s">
        <v>196</v>
      </c>
    </row>
    <row r="107" s="13" customFormat="1">
      <c r="A107" s="13"/>
      <c r="B107" s="233"/>
      <c r="C107" s="234"/>
      <c r="D107" s="235" t="s">
        <v>208</v>
      </c>
      <c r="E107" s="236" t="s">
        <v>19</v>
      </c>
      <c r="F107" s="237" t="s">
        <v>727</v>
      </c>
      <c r="G107" s="234"/>
      <c r="H107" s="236" t="s">
        <v>19</v>
      </c>
      <c r="I107" s="238"/>
      <c r="J107" s="234"/>
      <c r="K107" s="234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208</v>
      </c>
      <c r="AU107" s="243" t="s">
        <v>81</v>
      </c>
      <c r="AV107" s="13" t="s">
        <v>79</v>
      </c>
      <c r="AW107" s="13" t="s">
        <v>33</v>
      </c>
      <c r="AX107" s="13" t="s">
        <v>72</v>
      </c>
      <c r="AY107" s="243" t="s">
        <v>196</v>
      </c>
    </row>
    <row r="108" s="13" customFormat="1">
      <c r="A108" s="13"/>
      <c r="B108" s="233"/>
      <c r="C108" s="234"/>
      <c r="D108" s="235" t="s">
        <v>208</v>
      </c>
      <c r="E108" s="236" t="s">
        <v>19</v>
      </c>
      <c r="F108" s="237" t="s">
        <v>731</v>
      </c>
      <c r="G108" s="234"/>
      <c r="H108" s="236" t="s">
        <v>19</v>
      </c>
      <c r="I108" s="238"/>
      <c r="J108" s="234"/>
      <c r="K108" s="234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208</v>
      </c>
      <c r="AU108" s="243" t="s">
        <v>81</v>
      </c>
      <c r="AV108" s="13" t="s">
        <v>79</v>
      </c>
      <c r="AW108" s="13" t="s">
        <v>33</v>
      </c>
      <c r="AX108" s="13" t="s">
        <v>72</v>
      </c>
      <c r="AY108" s="243" t="s">
        <v>196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489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4" customFormat="1">
      <c r="A110" s="14"/>
      <c r="B110" s="244"/>
      <c r="C110" s="245"/>
      <c r="D110" s="235" t="s">
        <v>208</v>
      </c>
      <c r="E110" s="246" t="s">
        <v>19</v>
      </c>
      <c r="F110" s="247" t="s">
        <v>734</v>
      </c>
      <c r="G110" s="245"/>
      <c r="H110" s="248">
        <v>50.350000000000001</v>
      </c>
      <c r="I110" s="249"/>
      <c r="J110" s="245"/>
      <c r="K110" s="245"/>
      <c r="L110" s="250"/>
      <c r="M110" s="251"/>
      <c r="N110" s="252"/>
      <c r="O110" s="252"/>
      <c r="P110" s="252"/>
      <c r="Q110" s="252"/>
      <c r="R110" s="252"/>
      <c r="S110" s="252"/>
      <c r="T110" s="253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4" t="s">
        <v>208</v>
      </c>
      <c r="AU110" s="254" t="s">
        <v>81</v>
      </c>
      <c r="AV110" s="14" t="s">
        <v>81</v>
      </c>
      <c r="AW110" s="14" t="s">
        <v>33</v>
      </c>
      <c r="AX110" s="14" t="s">
        <v>72</v>
      </c>
      <c r="AY110" s="254" t="s">
        <v>196</v>
      </c>
    </row>
    <row r="111" s="16" customFormat="1">
      <c r="A111" s="16"/>
      <c r="B111" s="266"/>
      <c r="C111" s="267"/>
      <c r="D111" s="235" t="s">
        <v>208</v>
      </c>
      <c r="E111" s="268" t="s">
        <v>19</v>
      </c>
      <c r="F111" s="269" t="s">
        <v>269</v>
      </c>
      <c r="G111" s="267"/>
      <c r="H111" s="270">
        <v>230.53</v>
      </c>
      <c r="I111" s="271"/>
      <c r="J111" s="267"/>
      <c r="K111" s="267"/>
      <c r="L111" s="272"/>
      <c r="M111" s="273"/>
      <c r="N111" s="274"/>
      <c r="O111" s="274"/>
      <c r="P111" s="274"/>
      <c r="Q111" s="274"/>
      <c r="R111" s="274"/>
      <c r="S111" s="274"/>
      <c r="T111" s="275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T111" s="276" t="s">
        <v>208</v>
      </c>
      <c r="AU111" s="276" t="s">
        <v>81</v>
      </c>
      <c r="AV111" s="16" t="s">
        <v>226</v>
      </c>
      <c r="AW111" s="16" t="s">
        <v>33</v>
      </c>
      <c r="AX111" s="16" t="s">
        <v>72</v>
      </c>
      <c r="AY111" s="276" t="s">
        <v>196</v>
      </c>
    </row>
    <row r="112" s="15" customFormat="1">
      <c r="A112" s="15"/>
      <c r="B112" s="255"/>
      <c r="C112" s="256"/>
      <c r="D112" s="235" t="s">
        <v>208</v>
      </c>
      <c r="E112" s="257" t="s">
        <v>19</v>
      </c>
      <c r="F112" s="258" t="s">
        <v>219</v>
      </c>
      <c r="G112" s="256"/>
      <c r="H112" s="259">
        <v>498.47000000000003</v>
      </c>
      <c r="I112" s="260"/>
      <c r="J112" s="256"/>
      <c r="K112" s="256"/>
      <c r="L112" s="261"/>
      <c r="M112" s="262"/>
      <c r="N112" s="263"/>
      <c r="O112" s="263"/>
      <c r="P112" s="263"/>
      <c r="Q112" s="263"/>
      <c r="R112" s="263"/>
      <c r="S112" s="263"/>
      <c r="T112" s="264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65" t="s">
        <v>208</v>
      </c>
      <c r="AU112" s="265" t="s">
        <v>81</v>
      </c>
      <c r="AV112" s="15" t="s">
        <v>204</v>
      </c>
      <c r="AW112" s="15" t="s">
        <v>33</v>
      </c>
      <c r="AX112" s="15" t="s">
        <v>79</v>
      </c>
      <c r="AY112" s="265" t="s">
        <v>196</v>
      </c>
    </row>
    <row r="113" s="2" customFormat="1" ht="16.5" customHeight="1">
      <c r="A113" s="41"/>
      <c r="B113" s="42"/>
      <c r="C113" s="280" t="s">
        <v>81</v>
      </c>
      <c r="D113" s="280" t="s">
        <v>407</v>
      </c>
      <c r="E113" s="281" t="s">
        <v>735</v>
      </c>
      <c r="F113" s="282" t="s">
        <v>736</v>
      </c>
      <c r="G113" s="283" t="s">
        <v>244</v>
      </c>
      <c r="H113" s="284">
        <v>508.43900000000002</v>
      </c>
      <c r="I113" s="285"/>
      <c r="J113" s="286">
        <f>ROUND(I113*H113,2)</f>
        <v>0</v>
      </c>
      <c r="K113" s="282" t="s">
        <v>203</v>
      </c>
      <c r="L113" s="287"/>
      <c r="M113" s="288" t="s">
        <v>19</v>
      </c>
      <c r="N113" s="289" t="s">
        <v>43</v>
      </c>
      <c r="O113" s="87"/>
      <c r="P113" s="224">
        <f>O113*H113</f>
        <v>0</v>
      </c>
      <c r="Q113" s="224">
        <v>0.080000000000000002</v>
      </c>
      <c r="R113" s="224">
        <f>Q113*H113</f>
        <v>40.67512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284</v>
      </c>
      <c r="AT113" s="226" t="s">
        <v>407</v>
      </c>
      <c r="AU113" s="226" t="s">
        <v>81</v>
      </c>
      <c r="AY113" s="20" t="s">
        <v>196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79</v>
      </c>
      <c r="BK113" s="227">
        <f>ROUND(I113*H113,2)</f>
        <v>0</v>
      </c>
      <c r="BL113" s="20" t="s">
        <v>204</v>
      </c>
      <c r="BM113" s="226" t="s">
        <v>737</v>
      </c>
    </row>
    <row r="114" s="13" customFormat="1">
      <c r="A114" s="13"/>
      <c r="B114" s="233"/>
      <c r="C114" s="234"/>
      <c r="D114" s="235" t="s">
        <v>208</v>
      </c>
      <c r="E114" s="236" t="s">
        <v>19</v>
      </c>
      <c r="F114" s="237" t="s">
        <v>727</v>
      </c>
      <c r="G114" s="234"/>
      <c r="H114" s="236" t="s">
        <v>19</v>
      </c>
      <c r="I114" s="238"/>
      <c r="J114" s="234"/>
      <c r="K114" s="234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208</v>
      </c>
      <c r="AU114" s="243" t="s">
        <v>81</v>
      </c>
      <c r="AV114" s="13" t="s">
        <v>79</v>
      </c>
      <c r="AW114" s="13" t="s">
        <v>33</v>
      </c>
      <c r="AX114" s="13" t="s">
        <v>72</v>
      </c>
      <c r="AY114" s="243" t="s">
        <v>196</v>
      </c>
    </row>
    <row r="115" s="13" customFormat="1">
      <c r="A115" s="13"/>
      <c r="B115" s="233"/>
      <c r="C115" s="234"/>
      <c r="D115" s="235" t="s">
        <v>208</v>
      </c>
      <c r="E115" s="236" t="s">
        <v>19</v>
      </c>
      <c r="F115" s="237" t="s">
        <v>728</v>
      </c>
      <c r="G115" s="234"/>
      <c r="H115" s="236" t="s">
        <v>19</v>
      </c>
      <c r="I115" s="238"/>
      <c r="J115" s="234"/>
      <c r="K115" s="234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208</v>
      </c>
      <c r="AU115" s="243" t="s">
        <v>81</v>
      </c>
      <c r="AV115" s="13" t="s">
        <v>79</v>
      </c>
      <c r="AW115" s="13" t="s">
        <v>33</v>
      </c>
      <c r="AX115" s="13" t="s">
        <v>72</v>
      </c>
      <c r="AY115" s="243" t="s">
        <v>196</v>
      </c>
    </row>
    <row r="116" s="13" customFormat="1">
      <c r="A116" s="13"/>
      <c r="B116" s="233"/>
      <c r="C116" s="234"/>
      <c r="D116" s="235" t="s">
        <v>208</v>
      </c>
      <c r="E116" s="236" t="s">
        <v>19</v>
      </c>
      <c r="F116" s="237" t="s">
        <v>487</v>
      </c>
      <c r="G116" s="234"/>
      <c r="H116" s="236" t="s">
        <v>19</v>
      </c>
      <c r="I116" s="238"/>
      <c r="J116" s="234"/>
      <c r="K116" s="234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208</v>
      </c>
      <c r="AU116" s="243" t="s">
        <v>81</v>
      </c>
      <c r="AV116" s="13" t="s">
        <v>79</v>
      </c>
      <c r="AW116" s="13" t="s">
        <v>33</v>
      </c>
      <c r="AX116" s="13" t="s">
        <v>72</v>
      </c>
      <c r="AY116" s="243" t="s">
        <v>196</v>
      </c>
    </row>
    <row r="117" s="14" customFormat="1">
      <c r="A117" s="14"/>
      <c r="B117" s="244"/>
      <c r="C117" s="245"/>
      <c r="D117" s="235" t="s">
        <v>208</v>
      </c>
      <c r="E117" s="246" t="s">
        <v>19</v>
      </c>
      <c r="F117" s="247" t="s">
        <v>729</v>
      </c>
      <c r="G117" s="245"/>
      <c r="H117" s="248">
        <v>186.66999999999999</v>
      </c>
      <c r="I117" s="249"/>
      <c r="J117" s="245"/>
      <c r="K117" s="245"/>
      <c r="L117" s="250"/>
      <c r="M117" s="251"/>
      <c r="N117" s="252"/>
      <c r="O117" s="252"/>
      <c r="P117" s="252"/>
      <c r="Q117" s="252"/>
      <c r="R117" s="252"/>
      <c r="S117" s="252"/>
      <c r="T117" s="253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4" t="s">
        <v>208</v>
      </c>
      <c r="AU117" s="254" t="s">
        <v>81</v>
      </c>
      <c r="AV117" s="14" t="s">
        <v>81</v>
      </c>
      <c r="AW117" s="14" t="s">
        <v>33</v>
      </c>
      <c r="AX117" s="14" t="s">
        <v>72</v>
      </c>
      <c r="AY117" s="254" t="s">
        <v>196</v>
      </c>
    </row>
    <row r="118" s="14" customFormat="1">
      <c r="A118" s="14"/>
      <c r="B118" s="244"/>
      <c r="C118" s="245"/>
      <c r="D118" s="235" t="s">
        <v>208</v>
      </c>
      <c r="E118" s="246" t="s">
        <v>19</v>
      </c>
      <c r="F118" s="247" t="s">
        <v>730</v>
      </c>
      <c r="G118" s="245"/>
      <c r="H118" s="248">
        <v>19.66</v>
      </c>
      <c r="I118" s="249"/>
      <c r="J118" s="245"/>
      <c r="K118" s="245"/>
      <c r="L118" s="250"/>
      <c r="M118" s="251"/>
      <c r="N118" s="252"/>
      <c r="O118" s="252"/>
      <c r="P118" s="252"/>
      <c r="Q118" s="252"/>
      <c r="R118" s="252"/>
      <c r="S118" s="252"/>
      <c r="T118" s="253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4" t="s">
        <v>208</v>
      </c>
      <c r="AU118" s="254" t="s">
        <v>81</v>
      </c>
      <c r="AV118" s="14" t="s">
        <v>81</v>
      </c>
      <c r="AW118" s="14" t="s">
        <v>33</v>
      </c>
      <c r="AX118" s="14" t="s">
        <v>72</v>
      </c>
      <c r="AY118" s="254" t="s">
        <v>196</v>
      </c>
    </row>
    <row r="119" s="16" customFormat="1">
      <c r="A119" s="16"/>
      <c r="B119" s="266"/>
      <c r="C119" s="267"/>
      <c r="D119" s="235" t="s">
        <v>208</v>
      </c>
      <c r="E119" s="268" t="s">
        <v>19</v>
      </c>
      <c r="F119" s="269" t="s">
        <v>269</v>
      </c>
      <c r="G119" s="267"/>
      <c r="H119" s="270">
        <v>206.32999999999998</v>
      </c>
      <c r="I119" s="271"/>
      <c r="J119" s="267"/>
      <c r="K119" s="267"/>
      <c r="L119" s="272"/>
      <c r="M119" s="273"/>
      <c r="N119" s="274"/>
      <c r="O119" s="274"/>
      <c r="P119" s="274"/>
      <c r="Q119" s="274"/>
      <c r="R119" s="274"/>
      <c r="S119" s="274"/>
      <c r="T119" s="275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T119" s="276" t="s">
        <v>208</v>
      </c>
      <c r="AU119" s="276" t="s">
        <v>81</v>
      </c>
      <c r="AV119" s="16" t="s">
        <v>226</v>
      </c>
      <c r="AW119" s="16" t="s">
        <v>33</v>
      </c>
      <c r="AX119" s="16" t="s">
        <v>72</v>
      </c>
      <c r="AY119" s="276" t="s">
        <v>196</v>
      </c>
    </row>
    <row r="120" s="13" customFormat="1">
      <c r="A120" s="13"/>
      <c r="B120" s="233"/>
      <c r="C120" s="234"/>
      <c r="D120" s="235" t="s">
        <v>208</v>
      </c>
      <c r="E120" s="236" t="s">
        <v>19</v>
      </c>
      <c r="F120" s="237" t="s">
        <v>731</v>
      </c>
      <c r="G120" s="234"/>
      <c r="H120" s="236" t="s">
        <v>19</v>
      </c>
      <c r="I120" s="238"/>
      <c r="J120" s="234"/>
      <c r="K120" s="234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208</v>
      </c>
      <c r="AU120" s="243" t="s">
        <v>81</v>
      </c>
      <c r="AV120" s="13" t="s">
        <v>79</v>
      </c>
      <c r="AW120" s="13" t="s">
        <v>33</v>
      </c>
      <c r="AX120" s="13" t="s">
        <v>72</v>
      </c>
      <c r="AY120" s="243" t="s">
        <v>196</v>
      </c>
    </row>
    <row r="121" s="13" customFormat="1">
      <c r="A121" s="13"/>
      <c r="B121" s="233"/>
      <c r="C121" s="234"/>
      <c r="D121" s="235" t="s">
        <v>208</v>
      </c>
      <c r="E121" s="236" t="s">
        <v>19</v>
      </c>
      <c r="F121" s="237" t="s">
        <v>487</v>
      </c>
      <c r="G121" s="234"/>
      <c r="H121" s="236" t="s">
        <v>19</v>
      </c>
      <c r="I121" s="238"/>
      <c r="J121" s="234"/>
      <c r="K121" s="234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208</v>
      </c>
      <c r="AU121" s="243" t="s">
        <v>81</v>
      </c>
      <c r="AV121" s="13" t="s">
        <v>79</v>
      </c>
      <c r="AW121" s="13" t="s">
        <v>33</v>
      </c>
      <c r="AX121" s="13" t="s">
        <v>72</v>
      </c>
      <c r="AY121" s="243" t="s">
        <v>196</v>
      </c>
    </row>
    <row r="122" s="14" customFormat="1">
      <c r="A122" s="14"/>
      <c r="B122" s="244"/>
      <c r="C122" s="245"/>
      <c r="D122" s="235" t="s">
        <v>208</v>
      </c>
      <c r="E122" s="246" t="s">
        <v>19</v>
      </c>
      <c r="F122" s="247" t="s">
        <v>732</v>
      </c>
      <c r="G122" s="245"/>
      <c r="H122" s="248">
        <v>61.609999999999999</v>
      </c>
      <c r="I122" s="249"/>
      <c r="J122" s="245"/>
      <c r="K122" s="245"/>
      <c r="L122" s="250"/>
      <c r="M122" s="251"/>
      <c r="N122" s="252"/>
      <c r="O122" s="252"/>
      <c r="P122" s="252"/>
      <c r="Q122" s="252"/>
      <c r="R122" s="252"/>
      <c r="S122" s="252"/>
      <c r="T122" s="253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4" t="s">
        <v>208</v>
      </c>
      <c r="AU122" s="254" t="s">
        <v>81</v>
      </c>
      <c r="AV122" s="14" t="s">
        <v>81</v>
      </c>
      <c r="AW122" s="14" t="s">
        <v>33</v>
      </c>
      <c r="AX122" s="14" t="s">
        <v>72</v>
      </c>
      <c r="AY122" s="254" t="s">
        <v>196</v>
      </c>
    </row>
    <row r="123" s="16" customFormat="1">
      <c r="A123" s="16"/>
      <c r="B123" s="266"/>
      <c r="C123" s="267"/>
      <c r="D123" s="235" t="s">
        <v>208</v>
      </c>
      <c r="E123" s="268" t="s">
        <v>19</v>
      </c>
      <c r="F123" s="269" t="s">
        <v>269</v>
      </c>
      <c r="G123" s="267"/>
      <c r="H123" s="270">
        <v>61.609999999999999</v>
      </c>
      <c r="I123" s="271"/>
      <c r="J123" s="267"/>
      <c r="K123" s="267"/>
      <c r="L123" s="272"/>
      <c r="M123" s="273"/>
      <c r="N123" s="274"/>
      <c r="O123" s="274"/>
      <c r="P123" s="274"/>
      <c r="Q123" s="274"/>
      <c r="R123" s="274"/>
      <c r="S123" s="274"/>
      <c r="T123" s="275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76" t="s">
        <v>208</v>
      </c>
      <c r="AU123" s="276" t="s">
        <v>81</v>
      </c>
      <c r="AV123" s="16" t="s">
        <v>226</v>
      </c>
      <c r="AW123" s="16" t="s">
        <v>33</v>
      </c>
      <c r="AX123" s="16" t="s">
        <v>72</v>
      </c>
      <c r="AY123" s="276" t="s">
        <v>196</v>
      </c>
    </row>
    <row r="124" s="13" customFormat="1">
      <c r="A124" s="13"/>
      <c r="B124" s="233"/>
      <c r="C124" s="234"/>
      <c r="D124" s="235" t="s">
        <v>208</v>
      </c>
      <c r="E124" s="236" t="s">
        <v>19</v>
      </c>
      <c r="F124" s="237" t="s">
        <v>727</v>
      </c>
      <c r="G124" s="234"/>
      <c r="H124" s="236" t="s">
        <v>19</v>
      </c>
      <c r="I124" s="238"/>
      <c r="J124" s="234"/>
      <c r="K124" s="234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208</v>
      </c>
      <c r="AU124" s="243" t="s">
        <v>81</v>
      </c>
      <c r="AV124" s="13" t="s">
        <v>79</v>
      </c>
      <c r="AW124" s="13" t="s">
        <v>33</v>
      </c>
      <c r="AX124" s="13" t="s">
        <v>72</v>
      </c>
      <c r="AY124" s="243" t="s">
        <v>196</v>
      </c>
    </row>
    <row r="125" s="13" customFormat="1">
      <c r="A125" s="13"/>
      <c r="B125" s="233"/>
      <c r="C125" s="234"/>
      <c r="D125" s="235" t="s">
        <v>208</v>
      </c>
      <c r="E125" s="236" t="s">
        <v>19</v>
      </c>
      <c r="F125" s="237" t="s">
        <v>728</v>
      </c>
      <c r="G125" s="234"/>
      <c r="H125" s="236" t="s">
        <v>19</v>
      </c>
      <c r="I125" s="238"/>
      <c r="J125" s="234"/>
      <c r="K125" s="234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208</v>
      </c>
      <c r="AU125" s="243" t="s">
        <v>81</v>
      </c>
      <c r="AV125" s="13" t="s">
        <v>79</v>
      </c>
      <c r="AW125" s="13" t="s">
        <v>33</v>
      </c>
      <c r="AX125" s="13" t="s">
        <v>72</v>
      </c>
      <c r="AY125" s="243" t="s">
        <v>196</v>
      </c>
    </row>
    <row r="126" s="13" customFormat="1">
      <c r="A126" s="13"/>
      <c r="B126" s="233"/>
      <c r="C126" s="234"/>
      <c r="D126" s="235" t="s">
        <v>208</v>
      </c>
      <c r="E126" s="236" t="s">
        <v>19</v>
      </c>
      <c r="F126" s="237" t="s">
        <v>489</v>
      </c>
      <c r="G126" s="234"/>
      <c r="H126" s="236" t="s">
        <v>19</v>
      </c>
      <c r="I126" s="238"/>
      <c r="J126" s="234"/>
      <c r="K126" s="234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208</v>
      </c>
      <c r="AU126" s="243" t="s">
        <v>81</v>
      </c>
      <c r="AV126" s="13" t="s">
        <v>79</v>
      </c>
      <c r="AW126" s="13" t="s">
        <v>33</v>
      </c>
      <c r="AX126" s="13" t="s">
        <v>72</v>
      </c>
      <c r="AY126" s="243" t="s">
        <v>196</v>
      </c>
    </row>
    <row r="127" s="14" customFormat="1">
      <c r="A127" s="14"/>
      <c r="B127" s="244"/>
      <c r="C127" s="245"/>
      <c r="D127" s="235" t="s">
        <v>208</v>
      </c>
      <c r="E127" s="246" t="s">
        <v>19</v>
      </c>
      <c r="F127" s="247" t="s">
        <v>733</v>
      </c>
      <c r="G127" s="245"/>
      <c r="H127" s="248">
        <v>180.18000000000001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4" t="s">
        <v>208</v>
      </c>
      <c r="AU127" s="254" t="s">
        <v>81</v>
      </c>
      <c r="AV127" s="14" t="s">
        <v>81</v>
      </c>
      <c r="AW127" s="14" t="s">
        <v>33</v>
      </c>
      <c r="AX127" s="14" t="s">
        <v>72</v>
      </c>
      <c r="AY127" s="254" t="s">
        <v>196</v>
      </c>
    </row>
    <row r="128" s="13" customFormat="1">
      <c r="A128" s="13"/>
      <c r="B128" s="233"/>
      <c r="C128" s="234"/>
      <c r="D128" s="235" t="s">
        <v>208</v>
      </c>
      <c r="E128" s="236" t="s">
        <v>19</v>
      </c>
      <c r="F128" s="237" t="s">
        <v>727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208</v>
      </c>
      <c r="AU128" s="243" t="s">
        <v>81</v>
      </c>
      <c r="AV128" s="13" t="s">
        <v>79</v>
      </c>
      <c r="AW128" s="13" t="s">
        <v>33</v>
      </c>
      <c r="AX128" s="13" t="s">
        <v>72</v>
      </c>
      <c r="AY128" s="243" t="s">
        <v>196</v>
      </c>
    </row>
    <row r="129" s="13" customFormat="1">
      <c r="A129" s="13"/>
      <c r="B129" s="233"/>
      <c r="C129" s="234"/>
      <c r="D129" s="235" t="s">
        <v>208</v>
      </c>
      <c r="E129" s="236" t="s">
        <v>19</v>
      </c>
      <c r="F129" s="237" t="s">
        <v>731</v>
      </c>
      <c r="G129" s="234"/>
      <c r="H129" s="236" t="s">
        <v>19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208</v>
      </c>
      <c r="AU129" s="243" t="s">
        <v>81</v>
      </c>
      <c r="AV129" s="13" t="s">
        <v>79</v>
      </c>
      <c r="AW129" s="13" t="s">
        <v>33</v>
      </c>
      <c r="AX129" s="13" t="s">
        <v>72</v>
      </c>
      <c r="AY129" s="243" t="s">
        <v>196</v>
      </c>
    </row>
    <row r="130" s="13" customFormat="1">
      <c r="A130" s="13"/>
      <c r="B130" s="233"/>
      <c r="C130" s="234"/>
      <c r="D130" s="235" t="s">
        <v>208</v>
      </c>
      <c r="E130" s="236" t="s">
        <v>19</v>
      </c>
      <c r="F130" s="237" t="s">
        <v>489</v>
      </c>
      <c r="G130" s="234"/>
      <c r="H130" s="236" t="s">
        <v>19</v>
      </c>
      <c r="I130" s="238"/>
      <c r="J130" s="234"/>
      <c r="K130" s="234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208</v>
      </c>
      <c r="AU130" s="243" t="s">
        <v>81</v>
      </c>
      <c r="AV130" s="13" t="s">
        <v>79</v>
      </c>
      <c r="AW130" s="13" t="s">
        <v>33</v>
      </c>
      <c r="AX130" s="13" t="s">
        <v>72</v>
      </c>
      <c r="AY130" s="243" t="s">
        <v>196</v>
      </c>
    </row>
    <row r="131" s="14" customFormat="1">
      <c r="A131" s="14"/>
      <c r="B131" s="244"/>
      <c r="C131" s="245"/>
      <c r="D131" s="235" t="s">
        <v>208</v>
      </c>
      <c r="E131" s="246" t="s">
        <v>19</v>
      </c>
      <c r="F131" s="247" t="s">
        <v>734</v>
      </c>
      <c r="G131" s="245"/>
      <c r="H131" s="248">
        <v>50.350000000000001</v>
      </c>
      <c r="I131" s="249"/>
      <c r="J131" s="245"/>
      <c r="K131" s="245"/>
      <c r="L131" s="250"/>
      <c r="M131" s="251"/>
      <c r="N131" s="252"/>
      <c r="O131" s="252"/>
      <c r="P131" s="252"/>
      <c r="Q131" s="252"/>
      <c r="R131" s="252"/>
      <c r="S131" s="252"/>
      <c r="T131" s="253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4" t="s">
        <v>208</v>
      </c>
      <c r="AU131" s="254" t="s">
        <v>81</v>
      </c>
      <c r="AV131" s="14" t="s">
        <v>81</v>
      </c>
      <c r="AW131" s="14" t="s">
        <v>33</v>
      </c>
      <c r="AX131" s="14" t="s">
        <v>72</v>
      </c>
      <c r="AY131" s="254" t="s">
        <v>196</v>
      </c>
    </row>
    <row r="132" s="16" customFormat="1">
      <c r="A132" s="16"/>
      <c r="B132" s="266"/>
      <c r="C132" s="267"/>
      <c r="D132" s="235" t="s">
        <v>208</v>
      </c>
      <c r="E132" s="268" t="s">
        <v>19</v>
      </c>
      <c r="F132" s="269" t="s">
        <v>269</v>
      </c>
      <c r="G132" s="267"/>
      <c r="H132" s="270">
        <v>230.53</v>
      </c>
      <c r="I132" s="271"/>
      <c r="J132" s="267"/>
      <c r="K132" s="267"/>
      <c r="L132" s="272"/>
      <c r="M132" s="273"/>
      <c r="N132" s="274"/>
      <c r="O132" s="274"/>
      <c r="P132" s="274"/>
      <c r="Q132" s="274"/>
      <c r="R132" s="274"/>
      <c r="S132" s="274"/>
      <c r="T132" s="275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276" t="s">
        <v>208</v>
      </c>
      <c r="AU132" s="276" t="s">
        <v>81</v>
      </c>
      <c r="AV132" s="16" t="s">
        <v>226</v>
      </c>
      <c r="AW132" s="16" t="s">
        <v>33</v>
      </c>
      <c r="AX132" s="16" t="s">
        <v>72</v>
      </c>
      <c r="AY132" s="276" t="s">
        <v>196</v>
      </c>
    </row>
    <row r="133" s="15" customFormat="1">
      <c r="A133" s="15"/>
      <c r="B133" s="255"/>
      <c r="C133" s="256"/>
      <c r="D133" s="235" t="s">
        <v>208</v>
      </c>
      <c r="E133" s="257" t="s">
        <v>19</v>
      </c>
      <c r="F133" s="258" t="s">
        <v>219</v>
      </c>
      <c r="G133" s="256"/>
      <c r="H133" s="259">
        <v>498.47000000000003</v>
      </c>
      <c r="I133" s="260"/>
      <c r="J133" s="256"/>
      <c r="K133" s="256"/>
      <c r="L133" s="261"/>
      <c r="M133" s="262"/>
      <c r="N133" s="263"/>
      <c r="O133" s="263"/>
      <c r="P133" s="263"/>
      <c r="Q133" s="263"/>
      <c r="R133" s="263"/>
      <c r="S133" s="263"/>
      <c r="T133" s="264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65" t="s">
        <v>208</v>
      </c>
      <c r="AU133" s="265" t="s">
        <v>81</v>
      </c>
      <c r="AV133" s="15" t="s">
        <v>204</v>
      </c>
      <c r="AW133" s="15" t="s">
        <v>33</v>
      </c>
      <c r="AX133" s="15" t="s">
        <v>79</v>
      </c>
      <c r="AY133" s="265" t="s">
        <v>196</v>
      </c>
    </row>
    <row r="134" s="14" customFormat="1">
      <c r="A134" s="14"/>
      <c r="B134" s="244"/>
      <c r="C134" s="245"/>
      <c r="D134" s="235" t="s">
        <v>208</v>
      </c>
      <c r="E134" s="245"/>
      <c r="F134" s="247" t="s">
        <v>738</v>
      </c>
      <c r="G134" s="245"/>
      <c r="H134" s="248">
        <v>508.43900000000002</v>
      </c>
      <c r="I134" s="249"/>
      <c r="J134" s="245"/>
      <c r="K134" s="245"/>
      <c r="L134" s="250"/>
      <c r="M134" s="251"/>
      <c r="N134" s="252"/>
      <c r="O134" s="252"/>
      <c r="P134" s="252"/>
      <c r="Q134" s="252"/>
      <c r="R134" s="252"/>
      <c r="S134" s="252"/>
      <c r="T134" s="253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4" t="s">
        <v>208</v>
      </c>
      <c r="AU134" s="254" t="s">
        <v>81</v>
      </c>
      <c r="AV134" s="14" t="s">
        <v>81</v>
      </c>
      <c r="AW134" s="14" t="s">
        <v>4</v>
      </c>
      <c r="AX134" s="14" t="s">
        <v>79</v>
      </c>
      <c r="AY134" s="254" t="s">
        <v>196</v>
      </c>
    </row>
    <row r="135" s="2" customFormat="1" ht="24.15" customHeight="1">
      <c r="A135" s="41"/>
      <c r="B135" s="42"/>
      <c r="C135" s="215" t="s">
        <v>204</v>
      </c>
      <c r="D135" s="215" t="s">
        <v>199</v>
      </c>
      <c r="E135" s="216" t="s">
        <v>739</v>
      </c>
      <c r="F135" s="217" t="s">
        <v>740</v>
      </c>
      <c r="G135" s="218" t="s">
        <v>244</v>
      </c>
      <c r="H135" s="219">
        <v>558.45000000000005</v>
      </c>
      <c r="I135" s="220"/>
      <c r="J135" s="221">
        <f>ROUND(I135*H135,2)</f>
        <v>0</v>
      </c>
      <c r="K135" s="217" t="s">
        <v>203</v>
      </c>
      <c r="L135" s="47"/>
      <c r="M135" s="222" t="s">
        <v>19</v>
      </c>
      <c r="N135" s="223" t="s">
        <v>43</v>
      </c>
      <c r="O135" s="87"/>
      <c r="P135" s="224">
        <f>O135*H135</f>
        <v>0</v>
      </c>
      <c r="Q135" s="224">
        <v>0.12949959999999999</v>
      </c>
      <c r="R135" s="224">
        <f>Q135*H135</f>
        <v>72.319051619999996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204</v>
      </c>
      <c r="AT135" s="226" t="s">
        <v>199</v>
      </c>
      <c r="AU135" s="226" t="s">
        <v>81</v>
      </c>
      <c r="AY135" s="20" t="s">
        <v>196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79</v>
      </c>
      <c r="BK135" s="227">
        <f>ROUND(I135*H135,2)</f>
        <v>0</v>
      </c>
      <c r="BL135" s="20" t="s">
        <v>204</v>
      </c>
      <c r="BM135" s="226" t="s">
        <v>741</v>
      </c>
    </row>
    <row r="136" s="2" customFormat="1">
      <c r="A136" s="41"/>
      <c r="B136" s="42"/>
      <c r="C136" s="43"/>
      <c r="D136" s="228" t="s">
        <v>206</v>
      </c>
      <c r="E136" s="43"/>
      <c r="F136" s="229" t="s">
        <v>742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206</v>
      </c>
      <c r="AU136" s="20" t="s">
        <v>81</v>
      </c>
    </row>
    <row r="137" s="13" customFormat="1">
      <c r="A137" s="13"/>
      <c r="B137" s="233"/>
      <c r="C137" s="234"/>
      <c r="D137" s="235" t="s">
        <v>208</v>
      </c>
      <c r="E137" s="236" t="s">
        <v>19</v>
      </c>
      <c r="F137" s="237" t="s">
        <v>727</v>
      </c>
      <c r="G137" s="234"/>
      <c r="H137" s="236" t="s">
        <v>19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208</v>
      </c>
      <c r="AU137" s="243" t="s">
        <v>81</v>
      </c>
      <c r="AV137" s="13" t="s">
        <v>79</v>
      </c>
      <c r="AW137" s="13" t="s">
        <v>33</v>
      </c>
      <c r="AX137" s="13" t="s">
        <v>72</v>
      </c>
      <c r="AY137" s="243" t="s">
        <v>196</v>
      </c>
    </row>
    <row r="138" s="13" customFormat="1">
      <c r="A138" s="13"/>
      <c r="B138" s="233"/>
      <c r="C138" s="234"/>
      <c r="D138" s="235" t="s">
        <v>208</v>
      </c>
      <c r="E138" s="236" t="s">
        <v>19</v>
      </c>
      <c r="F138" s="237" t="s">
        <v>743</v>
      </c>
      <c r="G138" s="234"/>
      <c r="H138" s="236" t="s">
        <v>19</v>
      </c>
      <c r="I138" s="238"/>
      <c r="J138" s="234"/>
      <c r="K138" s="234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208</v>
      </c>
      <c r="AU138" s="243" t="s">
        <v>81</v>
      </c>
      <c r="AV138" s="13" t="s">
        <v>79</v>
      </c>
      <c r="AW138" s="13" t="s">
        <v>33</v>
      </c>
      <c r="AX138" s="13" t="s">
        <v>72</v>
      </c>
      <c r="AY138" s="243" t="s">
        <v>196</v>
      </c>
    </row>
    <row r="139" s="13" customFormat="1">
      <c r="A139" s="13"/>
      <c r="B139" s="233"/>
      <c r="C139" s="234"/>
      <c r="D139" s="235" t="s">
        <v>208</v>
      </c>
      <c r="E139" s="236" t="s">
        <v>19</v>
      </c>
      <c r="F139" s="237" t="s">
        <v>487</v>
      </c>
      <c r="G139" s="234"/>
      <c r="H139" s="236" t="s">
        <v>19</v>
      </c>
      <c r="I139" s="238"/>
      <c r="J139" s="234"/>
      <c r="K139" s="234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208</v>
      </c>
      <c r="AU139" s="243" t="s">
        <v>81</v>
      </c>
      <c r="AV139" s="13" t="s">
        <v>79</v>
      </c>
      <c r="AW139" s="13" t="s">
        <v>33</v>
      </c>
      <c r="AX139" s="13" t="s">
        <v>72</v>
      </c>
      <c r="AY139" s="243" t="s">
        <v>196</v>
      </c>
    </row>
    <row r="140" s="14" customFormat="1">
      <c r="A140" s="14"/>
      <c r="B140" s="244"/>
      <c r="C140" s="245"/>
      <c r="D140" s="235" t="s">
        <v>208</v>
      </c>
      <c r="E140" s="246" t="s">
        <v>19</v>
      </c>
      <c r="F140" s="247" t="s">
        <v>744</v>
      </c>
      <c r="G140" s="245"/>
      <c r="H140" s="248">
        <v>371</v>
      </c>
      <c r="I140" s="249"/>
      <c r="J140" s="245"/>
      <c r="K140" s="245"/>
      <c r="L140" s="250"/>
      <c r="M140" s="251"/>
      <c r="N140" s="252"/>
      <c r="O140" s="252"/>
      <c r="P140" s="252"/>
      <c r="Q140" s="252"/>
      <c r="R140" s="252"/>
      <c r="S140" s="252"/>
      <c r="T140" s="25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4" t="s">
        <v>208</v>
      </c>
      <c r="AU140" s="254" t="s">
        <v>81</v>
      </c>
      <c r="AV140" s="14" t="s">
        <v>81</v>
      </c>
      <c r="AW140" s="14" t="s">
        <v>33</v>
      </c>
      <c r="AX140" s="14" t="s">
        <v>72</v>
      </c>
      <c r="AY140" s="254" t="s">
        <v>196</v>
      </c>
    </row>
    <row r="141" s="13" customFormat="1">
      <c r="A141" s="13"/>
      <c r="B141" s="233"/>
      <c r="C141" s="234"/>
      <c r="D141" s="235" t="s">
        <v>208</v>
      </c>
      <c r="E141" s="236" t="s">
        <v>19</v>
      </c>
      <c r="F141" s="237" t="s">
        <v>745</v>
      </c>
      <c r="G141" s="234"/>
      <c r="H141" s="236" t="s">
        <v>19</v>
      </c>
      <c r="I141" s="238"/>
      <c r="J141" s="234"/>
      <c r="K141" s="234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208</v>
      </c>
      <c r="AU141" s="243" t="s">
        <v>81</v>
      </c>
      <c r="AV141" s="13" t="s">
        <v>79</v>
      </c>
      <c r="AW141" s="13" t="s">
        <v>33</v>
      </c>
      <c r="AX141" s="13" t="s">
        <v>72</v>
      </c>
      <c r="AY141" s="243" t="s">
        <v>196</v>
      </c>
    </row>
    <row r="142" s="14" customFormat="1">
      <c r="A142" s="14"/>
      <c r="B142" s="244"/>
      <c r="C142" s="245"/>
      <c r="D142" s="235" t="s">
        <v>208</v>
      </c>
      <c r="E142" s="246" t="s">
        <v>19</v>
      </c>
      <c r="F142" s="247" t="s">
        <v>746</v>
      </c>
      <c r="G142" s="245"/>
      <c r="H142" s="248">
        <v>3.8700000000000001</v>
      </c>
      <c r="I142" s="249"/>
      <c r="J142" s="245"/>
      <c r="K142" s="245"/>
      <c r="L142" s="250"/>
      <c r="M142" s="251"/>
      <c r="N142" s="252"/>
      <c r="O142" s="252"/>
      <c r="P142" s="252"/>
      <c r="Q142" s="252"/>
      <c r="R142" s="252"/>
      <c r="S142" s="252"/>
      <c r="T142" s="25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4" t="s">
        <v>208</v>
      </c>
      <c r="AU142" s="254" t="s">
        <v>81</v>
      </c>
      <c r="AV142" s="14" t="s">
        <v>81</v>
      </c>
      <c r="AW142" s="14" t="s">
        <v>33</v>
      </c>
      <c r="AX142" s="14" t="s">
        <v>72</v>
      </c>
      <c r="AY142" s="254" t="s">
        <v>196</v>
      </c>
    </row>
    <row r="143" s="16" customFormat="1">
      <c r="A143" s="16"/>
      <c r="B143" s="266"/>
      <c r="C143" s="267"/>
      <c r="D143" s="235" t="s">
        <v>208</v>
      </c>
      <c r="E143" s="268" t="s">
        <v>19</v>
      </c>
      <c r="F143" s="269" t="s">
        <v>269</v>
      </c>
      <c r="G143" s="267"/>
      <c r="H143" s="270">
        <v>374.87</v>
      </c>
      <c r="I143" s="271"/>
      <c r="J143" s="267"/>
      <c r="K143" s="267"/>
      <c r="L143" s="272"/>
      <c r="M143" s="273"/>
      <c r="N143" s="274"/>
      <c r="O143" s="274"/>
      <c r="P143" s="274"/>
      <c r="Q143" s="274"/>
      <c r="R143" s="274"/>
      <c r="S143" s="274"/>
      <c r="T143" s="275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T143" s="276" t="s">
        <v>208</v>
      </c>
      <c r="AU143" s="276" t="s">
        <v>81</v>
      </c>
      <c r="AV143" s="16" t="s">
        <v>226</v>
      </c>
      <c r="AW143" s="16" t="s">
        <v>33</v>
      </c>
      <c r="AX143" s="16" t="s">
        <v>72</v>
      </c>
      <c r="AY143" s="276" t="s">
        <v>196</v>
      </c>
    </row>
    <row r="144" s="13" customFormat="1">
      <c r="A144" s="13"/>
      <c r="B144" s="233"/>
      <c r="C144" s="234"/>
      <c r="D144" s="235" t="s">
        <v>208</v>
      </c>
      <c r="E144" s="236" t="s">
        <v>19</v>
      </c>
      <c r="F144" s="237" t="s">
        <v>727</v>
      </c>
      <c r="G144" s="234"/>
      <c r="H144" s="236" t="s">
        <v>19</v>
      </c>
      <c r="I144" s="238"/>
      <c r="J144" s="234"/>
      <c r="K144" s="234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208</v>
      </c>
      <c r="AU144" s="243" t="s">
        <v>81</v>
      </c>
      <c r="AV144" s="13" t="s">
        <v>79</v>
      </c>
      <c r="AW144" s="13" t="s">
        <v>33</v>
      </c>
      <c r="AX144" s="13" t="s">
        <v>72</v>
      </c>
      <c r="AY144" s="243" t="s">
        <v>196</v>
      </c>
    </row>
    <row r="145" s="13" customFormat="1">
      <c r="A145" s="13"/>
      <c r="B145" s="233"/>
      <c r="C145" s="234"/>
      <c r="D145" s="235" t="s">
        <v>208</v>
      </c>
      <c r="E145" s="236" t="s">
        <v>19</v>
      </c>
      <c r="F145" s="237" t="s">
        <v>743</v>
      </c>
      <c r="G145" s="234"/>
      <c r="H145" s="236" t="s">
        <v>19</v>
      </c>
      <c r="I145" s="238"/>
      <c r="J145" s="234"/>
      <c r="K145" s="234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208</v>
      </c>
      <c r="AU145" s="243" t="s">
        <v>81</v>
      </c>
      <c r="AV145" s="13" t="s">
        <v>79</v>
      </c>
      <c r="AW145" s="13" t="s">
        <v>33</v>
      </c>
      <c r="AX145" s="13" t="s">
        <v>72</v>
      </c>
      <c r="AY145" s="243" t="s">
        <v>196</v>
      </c>
    </row>
    <row r="146" s="13" customFormat="1">
      <c r="A146" s="13"/>
      <c r="B146" s="233"/>
      <c r="C146" s="234"/>
      <c r="D146" s="235" t="s">
        <v>208</v>
      </c>
      <c r="E146" s="236" t="s">
        <v>19</v>
      </c>
      <c r="F146" s="237" t="s">
        <v>489</v>
      </c>
      <c r="G146" s="234"/>
      <c r="H146" s="236" t="s">
        <v>19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208</v>
      </c>
      <c r="AU146" s="243" t="s">
        <v>81</v>
      </c>
      <c r="AV146" s="13" t="s">
        <v>79</v>
      </c>
      <c r="AW146" s="13" t="s">
        <v>33</v>
      </c>
      <c r="AX146" s="13" t="s">
        <v>72</v>
      </c>
      <c r="AY146" s="243" t="s">
        <v>196</v>
      </c>
    </row>
    <row r="147" s="14" customFormat="1">
      <c r="A147" s="14"/>
      <c r="B147" s="244"/>
      <c r="C147" s="245"/>
      <c r="D147" s="235" t="s">
        <v>208</v>
      </c>
      <c r="E147" s="246" t="s">
        <v>19</v>
      </c>
      <c r="F147" s="247" t="s">
        <v>747</v>
      </c>
      <c r="G147" s="245"/>
      <c r="H147" s="248">
        <v>177.16</v>
      </c>
      <c r="I147" s="249"/>
      <c r="J147" s="245"/>
      <c r="K147" s="245"/>
      <c r="L147" s="250"/>
      <c r="M147" s="251"/>
      <c r="N147" s="252"/>
      <c r="O147" s="252"/>
      <c r="P147" s="252"/>
      <c r="Q147" s="252"/>
      <c r="R147" s="252"/>
      <c r="S147" s="252"/>
      <c r="T147" s="25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4" t="s">
        <v>208</v>
      </c>
      <c r="AU147" s="254" t="s">
        <v>81</v>
      </c>
      <c r="AV147" s="14" t="s">
        <v>81</v>
      </c>
      <c r="AW147" s="14" t="s">
        <v>33</v>
      </c>
      <c r="AX147" s="14" t="s">
        <v>72</v>
      </c>
      <c r="AY147" s="254" t="s">
        <v>196</v>
      </c>
    </row>
    <row r="148" s="13" customFormat="1">
      <c r="A148" s="13"/>
      <c r="B148" s="233"/>
      <c r="C148" s="234"/>
      <c r="D148" s="235" t="s">
        <v>208</v>
      </c>
      <c r="E148" s="236" t="s">
        <v>19</v>
      </c>
      <c r="F148" s="237" t="s">
        <v>727</v>
      </c>
      <c r="G148" s="234"/>
      <c r="H148" s="236" t="s">
        <v>19</v>
      </c>
      <c r="I148" s="238"/>
      <c r="J148" s="234"/>
      <c r="K148" s="234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208</v>
      </c>
      <c r="AU148" s="243" t="s">
        <v>81</v>
      </c>
      <c r="AV148" s="13" t="s">
        <v>79</v>
      </c>
      <c r="AW148" s="13" t="s">
        <v>33</v>
      </c>
      <c r="AX148" s="13" t="s">
        <v>72</v>
      </c>
      <c r="AY148" s="243" t="s">
        <v>196</v>
      </c>
    </row>
    <row r="149" s="13" customFormat="1">
      <c r="A149" s="13"/>
      <c r="B149" s="233"/>
      <c r="C149" s="234"/>
      <c r="D149" s="235" t="s">
        <v>208</v>
      </c>
      <c r="E149" s="236" t="s">
        <v>19</v>
      </c>
      <c r="F149" s="237" t="s">
        <v>745</v>
      </c>
      <c r="G149" s="234"/>
      <c r="H149" s="236" t="s">
        <v>19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208</v>
      </c>
      <c r="AU149" s="243" t="s">
        <v>81</v>
      </c>
      <c r="AV149" s="13" t="s">
        <v>79</v>
      </c>
      <c r="AW149" s="13" t="s">
        <v>33</v>
      </c>
      <c r="AX149" s="13" t="s">
        <v>72</v>
      </c>
      <c r="AY149" s="243" t="s">
        <v>196</v>
      </c>
    </row>
    <row r="150" s="14" customFormat="1">
      <c r="A150" s="14"/>
      <c r="B150" s="244"/>
      <c r="C150" s="245"/>
      <c r="D150" s="235" t="s">
        <v>208</v>
      </c>
      <c r="E150" s="246" t="s">
        <v>19</v>
      </c>
      <c r="F150" s="247" t="s">
        <v>748</v>
      </c>
      <c r="G150" s="245"/>
      <c r="H150" s="248">
        <v>6.4199999999999999</v>
      </c>
      <c r="I150" s="249"/>
      <c r="J150" s="245"/>
      <c r="K150" s="245"/>
      <c r="L150" s="250"/>
      <c r="M150" s="251"/>
      <c r="N150" s="252"/>
      <c r="O150" s="252"/>
      <c r="P150" s="252"/>
      <c r="Q150" s="252"/>
      <c r="R150" s="252"/>
      <c r="S150" s="252"/>
      <c r="T150" s="253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4" t="s">
        <v>208</v>
      </c>
      <c r="AU150" s="254" t="s">
        <v>81</v>
      </c>
      <c r="AV150" s="14" t="s">
        <v>81</v>
      </c>
      <c r="AW150" s="14" t="s">
        <v>33</v>
      </c>
      <c r="AX150" s="14" t="s">
        <v>72</v>
      </c>
      <c r="AY150" s="254" t="s">
        <v>196</v>
      </c>
    </row>
    <row r="151" s="16" customFormat="1">
      <c r="A151" s="16"/>
      <c r="B151" s="266"/>
      <c r="C151" s="267"/>
      <c r="D151" s="235" t="s">
        <v>208</v>
      </c>
      <c r="E151" s="268" t="s">
        <v>19</v>
      </c>
      <c r="F151" s="269" t="s">
        <v>269</v>
      </c>
      <c r="G151" s="267"/>
      <c r="H151" s="270">
        <v>183.57999999999998</v>
      </c>
      <c r="I151" s="271"/>
      <c r="J151" s="267"/>
      <c r="K151" s="267"/>
      <c r="L151" s="272"/>
      <c r="M151" s="273"/>
      <c r="N151" s="274"/>
      <c r="O151" s="274"/>
      <c r="P151" s="274"/>
      <c r="Q151" s="274"/>
      <c r="R151" s="274"/>
      <c r="S151" s="274"/>
      <c r="T151" s="275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T151" s="276" t="s">
        <v>208</v>
      </c>
      <c r="AU151" s="276" t="s">
        <v>81</v>
      </c>
      <c r="AV151" s="16" t="s">
        <v>226</v>
      </c>
      <c r="AW151" s="16" t="s">
        <v>33</v>
      </c>
      <c r="AX151" s="16" t="s">
        <v>72</v>
      </c>
      <c r="AY151" s="276" t="s">
        <v>196</v>
      </c>
    </row>
    <row r="152" s="15" customFormat="1">
      <c r="A152" s="15"/>
      <c r="B152" s="255"/>
      <c r="C152" s="256"/>
      <c r="D152" s="235" t="s">
        <v>208</v>
      </c>
      <c r="E152" s="257" t="s">
        <v>19</v>
      </c>
      <c r="F152" s="258" t="s">
        <v>219</v>
      </c>
      <c r="G152" s="256"/>
      <c r="H152" s="259">
        <v>558.44999999999993</v>
      </c>
      <c r="I152" s="260"/>
      <c r="J152" s="256"/>
      <c r="K152" s="256"/>
      <c r="L152" s="261"/>
      <c r="M152" s="262"/>
      <c r="N152" s="263"/>
      <c r="O152" s="263"/>
      <c r="P152" s="263"/>
      <c r="Q152" s="263"/>
      <c r="R152" s="263"/>
      <c r="S152" s="263"/>
      <c r="T152" s="264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65" t="s">
        <v>208</v>
      </c>
      <c r="AU152" s="265" t="s">
        <v>81</v>
      </c>
      <c r="AV152" s="15" t="s">
        <v>204</v>
      </c>
      <c r="AW152" s="15" t="s">
        <v>33</v>
      </c>
      <c r="AX152" s="15" t="s">
        <v>79</v>
      </c>
      <c r="AY152" s="265" t="s">
        <v>196</v>
      </c>
    </row>
    <row r="153" s="2" customFormat="1" ht="16.5" customHeight="1">
      <c r="A153" s="41"/>
      <c r="B153" s="42"/>
      <c r="C153" s="280" t="s">
        <v>241</v>
      </c>
      <c r="D153" s="280" t="s">
        <v>407</v>
      </c>
      <c r="E153" s="281" t="s">
        <v>749</v>
      </c>
      <c r="F153" s="282" t="s">
        <v>750</v>
      </c>
      <c r="G153" s="283" t="s">
        <v>244</v>
      </c>
      <c r="H153" s="284">
        <v>569.61900000000003</v>
      </c>
      <c r="I153" s="285"/>
      <c r="J153" s="286">
        <f>ROUND(I153*H153,2)</f>
        <v>0</v>
      </c>
      <c r="K153" s="282" t="s">
        <v>203</v>
      </c>
      <c r="L153" s="287"/>
      <c r="M153" s="288" t="s">
        <v>19</v>
      </c>
      <c r="N153" s="289" t="s">
        <v>43</v>
      </c>
      <c r="O153" s="87"/>
      <c r="P153" s="224">
        <f>O153*H153</f>
        <v>0</v>
      </c>
      <c r="Q153" s="224">
        <v>0.044999999999999998</v>
      </c>
      <c r="R153" s="224">
        <f>Q153*H153</f>
        <v>25.632854999999999</v>
      </c>
      <c r="S153" s="224">
        <v>0</v>
      </c>
      <c r="T153" s="225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6" t="s">
        <v>284</v>
      </c>
      <c r="AT153" s="226" t="s">
        <v>407</v>
      </c>
      <c r="AU153" s="226" t="s">
        <v>81</v>
      </c>
      <c r="AY153" s="20" t="s">
        <v>196</v>
      </c>
      <c r="BE153" s="227">
        <f>IF(N153="základní",J153,0)</f>
        <v>0</v>
      </c>
      <c r="BF153" s="227">
        <f>IF(N153="snížená",J153,0)</f>
        <v>0</v>
      </c>
      <c r="BG153" s="227">
        <f>IF(N153="zákl. přenesená",J153,0)</f>
        <v>0</v>
      </c>
      <c r="BH153" s="227">
        <f>IF(N153="sníž. přenesená",J153,0)</f>
        <v>0</v>
      </c>
      <c r="BI153" s="227">
        <f>IF(N153="nulová",J153,0)</f>
        <v>0</v>
      </c>
      <c r="BJ153" s="20" t="s">
        <v>79</v>
      </c>
      <c r="BK153" s="227">
        <f>ROUND(I153*H153,2)</f>
        <v>0</v>
      </c>
      <c r="BL153" s="20" t="s">
        <v>204</v>
      </c>
      <c r="BM153" s="226" t="s">
        <v>751</v>
      </c>
    </row>
    <row r="154" s="13" customFormat="1">
      <c r="A154" s="13"/>
      <c r="B154" s="233"/>
      <c r="C154" s="234"/>
      <c r="D154" s="235" t="s">
        <v>208</v>
      </c>
      <c r="E154" s="236" t="s">
        <v>19</v>
      </c>
      <c r="F154" s="237" t="s">
        <v>727</v>
      </c>
      <c r="G154" s="234"/>
      <c r="H154" s="236" t="s">
        <v>19</v>
      </c>
      <c r="I154" s="238"/>
      <c r="J154" s="234"/>
      <c r="K154" s="234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208</v>
      </c>
      <c r="AU154" s="243" t="s">
        <v>81</v>
      </c>
      <c r="AV154" s="13" t="s">
        <v>79</v>
      </c>
      <c r="AW154" s="13" t="s">
        <v>33</v>
      </c>
      <c r="AX154" s="13" t="s">
        <v>72</v>
      </c>
      <c r="AY154" s="243" t="s">
        <v>196</v>
      </c>
    </row>
    <row r="155" s="13" customFormat="1">
      <c r="A155" s="13"/>
      <c r="B155" s="233"/>
      <c r="C155" s="234"/>
      <c r="D155" s="235" t="s">
        <v>208</v>
      </c>
      <c r="E155" s="236" t="s">
        <v>19</v>
      </c>
      <c r="F155" s="237" t="s">
        <v>743</v>
      </c>
      <c r="G155" s="234"/>
      <c r="H155" s="236" t="s">
        <v>19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208</v>
      </c>
      <c r="AU155" s="243" t="s">
        <v>81</v>
      </c>
      <c r="AV155" s="13" t="s">
        <v>79</v>
      </c>
      <c r="AW155" s="13" t="s">
        <v>33</v>
      </c>
      <c r="AX155" s="13" t="s">
        <v>72</v>
      </c>
      <c r="AY155" s="243" t="s">
        <v>196</v>
      </c>
    </row>
    <row r="156" s="13" customFormat="1">
      <c r="A156" s="13"/>
      <c r="B156" s="233"/>
      <c r="C156" s="234"/>
      <c r="D156" s="235" t="s">
        <v>208</v>
      </c>
      <c r="E156" s="236" t="s">
        <v>19</v>
      </c>
      <c r="F156" s="237" t="s">
        <v>487</v>
      </c>
      <c r="G156" s="234"/>
      <c r="H156" s="236" t="s">
        <v>19</v>
      </c>
      <c r="I156" s="238"/>
      <c r="J156" s="234"/>
      <c r="K156" s="234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208</v>
      </c>
      <c r="AU156" s="243" t="s">
        <v>81</v>
      </c>
      <c r="AV156" s="13" t="s">
        <v>79</v>
      </c>
      <c r="AW156" s="13" t="s">
        <v>33</v>
      </c>
      <c r="AX156" s="13" t="s">
        <v>72</v>
      </c>
      <c r="AY156" s="243" t="s">
        <v>196</v>
      </c>
    </row>
    <row r="157" s="14" customFormat="1">
      <c r="A157" s="14"/>
      <c r="B157" s="244"/>
      <c r="C157" s="245"/>
      <c r="D157" s="235" t="s">
        <v>208</v>
      </c>
      <c r="E157" s="246" t="s">
        <v>19</v>
      </c>
      <c r="F157" s="247" t="s">
        <v>744</v>
      </c>
      <c r="G157" s="245"/>
      <c r="H157" s="248">
        <v>371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4" t="s">
        <v>208</v>
      </c>
      <c r="AU157" s="254" t="s">
        <v>81</v>
      </c>
      <c r="AV157" s="14" t="s">
        <v>81</v>
      </c>
      <c r="AW157" s="14" t="s">
        <v>33</v>
      </c>
      <c r="AX157" s="14" t="s">
        <v>72</v>
      </c>
      <c r="AY157" s="254" t="s">
        <v>196</v>
      </c>
    </row>
    <row r="158" s="13" customFormat="1">
      <c r="A158" s="13"/>
      <c r="B158" s="233"/>
      <c r="C158" s="234"/>
      <c r="D158" s="235" t="s">
        <v>208</v>
      </c>
      <c r="E158" s="236" t="s">
        <v>19</v>
      </c>
      <c r="F158" s="237" t="s">
        <v>745</v>
      </c>
      <c r="G158" s="234"/>
      <c r="H158" s="236" t="s">
        <v>19</v>
      </c>
      <c r="I158" s="238"/>
      <c r="J158" s="234"/>
      <c r="K158" s="234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208</v>
      </c>
      <c r="AU158" s="243" t="s">
        <v>81</v>
      </c>
      <c r="AV158" s="13" t="s">
        <v>79</v>
      </c>
      <c r="AW158" s="13" t="s">
        <v>33</v>
      </c>
      <c r="AX158" s="13" t="s">
        <v>72</v>
      </c>
      <c r="AY158" s="243" t="s">
        <v>196</v>
      </c>
    </row>
    <row r="159" s="14" customFormat="1">
      <c r="A159" s="14"/>
      <c r="B159" s="244"/>
      <c r="C159" s="245"/>
      <c r="D159" s="235" t="s">
        <v>208</v>
      </c>
      <c r="E159" s="246" t="s">
        <v>19</v>
      </c>
      <c r="F159" s="247" t="s">
        <v>746</v>
      </c>
      <c r="G159" s="245"/>
      <c r="H159" s="248">
        <v>3.8700000000000001</v>
      </c>
      <c r="I159" s="249"/>
      <c r="J159" s="245"/>
      <c r="K159" s="245"/>
      <c r="L159" s="250"/>
      <c r="M159" s="251"/>
      <c r="N159" s="252"/>
      <c r="O159" s="252"/>
      <c r="P159" s="252"/>
      <c r="Q159" s="252"/>
      <c r="R159" s="252"/>
      <c r="S159" s="252"/>
      <c r="T159" s="253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4" t="s">
        <v>208</v>
      </c>
      <c r="AU159" s="254" t="s">
        <v>81</v>
      </c>
      <c r="AV159" s="14" t="s">
        <v>81</v>
      </c>
      <c r="AW159" s="14" t="s">
        <v>33</v>
      </c>
      <c r="AX159" s="14" t="s">
        <v>72</v>
      </c>
      <c r="AY159" s="254" t="s">
        <v>196</v>
      </c>
    </row>
    <row r="160" s="16" customFormat="1">
      <c r="A160" s="16"/>
      <c r="B160" s="266"/>
      <c r="C160" s="267"/>
      <c r="D160" s="235" t="s">
        <v>208</v>
      </c>
      <c r="E160" s="268" t="s">
        <v>19</v>
      </c>
      <c r="F160" s="269" t="s">
        <v>269</v>
      </c>
      <c r="G160" s="267"/>
      <c r="H160" s="270">
        <v>374.87</v>
      </c>
      <c r="I160" s="271"/>
      <c r="J160" s="267"/>
      <c r="K160" s="267"/>
      <c r="L160" s="272"/>
      <c r="M160" s="273"/>
      <c r="N160" s="274"/>
      <c r="O160" s="274"/>
      <c r="P160" s="274"/>
      <c r="Q160" s="274"/>
      <c r="R160" s="274"/>
      <c r="S160" s="274"/>
      <c r="T160" s="275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T160" s="276" t="s">
        <v>208</v>
      </c>
      <c r="AU160" s="276" t="s">
        <v>81</v>
      </c>
      <c r="AV160" s="16" t="s">
        <v>226</v>
      </c>
      <c r="AW160" s="16" t="s">
        <v>33</v>
      </c>
      <c r="AX160" s="16" t="s">
        <v>72</v>
      </c>
      <c r="AY160" s="276" t="s">
        <v>196</v>
      </c>
    </row>
    <row r="161" s="13" customFormat="1">
      <c r="A161" s="13"/>
      <c r="B161" s="233"/>
      <c r="C161" s="234"/>
      <c r="D161" s="235" t="s">
        <v>208</v>
      </c>
      <c r="E161" s="236" t="s">
        <v>19</v>
      </c>
      <c r="F161" s="237" t="s">
        <v>727</v>
      </c>
      <c r="G161" s="234"/>
      <c r="H161" s="236" t="s">
        <v>19</v>
      </c>
      <c r="I161" s="238"/>
      <c r="J161" s="234"/>
      <c r="K161" s="234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208</v>
      </c>
      <c r="AU161" s="243" t="s">
        <v>81</v>
      </c>
      <c r="AV161" s="13" t="s">
        <v>79</v>
      </c>
      <c r="AW161" s="13" t="s">
        <v>33</v>
      </c>
      <c r="AX161" s="13" t="s">
        <v>72</v>
      </c>
      <c r="AY161" s="243" t="s">
        <v>196</v>
      </c>
    </row>
    <row r="162" s="13" customFormat="1">
      <c r="A162" s="13"/>
      <c r="B162" s="233"/>
      <c r="C162" s="234"/>
      <c r="D162" s="235" t="s">
        <v>208</v>
      </c>
      <c r="E162" s="236" t="s">
        <v>19</v>
      </c>
      <c r="F162" s="237" t="s">
        <v>743</v>
      </c>
      <c r="G162" s="234"/>
      <c r="H162" s="236" t="s">
        <v>19</v>
      </c>
      <c r="I162" s="238"/>
      <c r="J162" s="234"/>
      <c r="K162" s="234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208</v>
      </c>
      <c r="AU162" s="243" t="s">
        <v>81</v>
      </c>
      <c r="AV162" s="13" t="s">
        <v>79</v>
      </c>
      <c r="AW162" s="13" t="s">
        <v>33</v>
      </c>
      <c r="AX162" s="13" t="s">
        <v>72</v>
      </c>
      <c r="AY162" s="243" t="s">
        <v>196</v>
      </c>
    </row>
    <row r="163" s="13" customFormat="1">
      <c r="A163" s="13"/>
      <c r="B163" s="233"/>
      <c r="C163" s="234"/>
      <c r="D163" s="235" t="s">
        <v>208</v>
      </c>
      <c r="E163" s="236" t="s">
        <v>19</v>
      </c>
      <c r="F163" s="237" t="s">
        <v>489</v>
      </c>
      <c r="G163" s="234"/>
      <c r="H163" s="236" t="s">
        <v>19</v>
      </c>
      <c r="I163" s="238"/>
      <c r="J163" s="234"/>
      <c r="K163" s="234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208</v>
      </c>
      <c r="AU163" s="243" t="s">
        <v>81</v>
      </c>
      <c r="AV163" s="13" t="s">
        <v>79</v>
      </c>
      <c r="AW163" s="13" t="s">
        <v>33</v>
      </c>
      <c r="AX163" s="13" t="s">
        <v>72</v>
      </c>
      <c r="AY163" s="243" t="s">
        <v>196</v>
      </c>
    </row>
    <row r="164" s="14" customFormat="1">
      <c r="A164" s="14"/>
      <c r="B164" s="244"/>
      <c r="C164" s="245"/>
      <c r="D164" s="235" t="s">
        <v>208</v>
      </c>
      <c r="E164" s="246" t="s">
        <v>19</v>
      </c>
      <c r="F164" s="247" t="s">
        <v>747</v>
      </c>
      <c r="G164" s="245"/>
      <c r="H164" s="248">
        <v>177.16</v>
      </c>
      <c r="I164" s="249"/>
      <c r="J164" s="245"/>
      <c r="K164" s="245"/>
      <c r="L164" s="250"/>
      <c r="M164" s="251"/>
      <c r="N164" s="252"/>
      <c r="O164" s="252"/>
      <c r="P164" s="252"/>
      <c r="Q164" s="252"/>
      <c r="R164" s="252"/>
      <c r="S164" s="252"/>
      <c r="T164" s="253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4" t="s">
        <v>208</v>
      </c>
      <c r="AU164" s="254" t="s">
        <v>81</v>
      </c>
      <c r="AV164" s="14" t="s">
        <v>81</v>
      </c>
      <c r="AW164" s="14" t="s">
        <v>33</v>
      </c>
      <c r="AX164" s="14" t="s">
        <v>72</v>
      </c>
      <c r="AY164" s="254" t="s">
        <v>196</v>
      </c>
    </row>
    <row r="165" s="13" customFormat="1">
      <c r="A165" s="13"/>
      <c r="B165" s="233"/>
      <c r="C165" s="234"/>
      <c r="D165" s="235" t="s">
        <v>208</v>
      </c>
      <c r="E165" s="236" t="s">
        <v>19</v>
      </c>
      <c r="F165" s="237" t="s">
        <v>727</v>
      </c>
      <c r="G165" s="234"/>
      <c r="H165" s="236" t="s">
        <v>19</v>
      </c>
      <c r="I165" s="238"/>
      <c r="J165" s="234"/>
      <c r="K165" s="234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208</v>
      </c>
      <c r="AU165" s="243" t="s">
        <v>81</v>
      </c>
      <c r="AV165" s="13" t="s">
        <v>79</v>
      </c>
      <c r="AW165" s="13" t="s">
        <v>33</v>
      </c>
      <c r="AX165" s="13" t="s">
        <v>72</v>
      </c>
      <c r="AY165" s="243" t="s">
        <v>196</v>
      </c>
    </row>
    <row r="166" s="13" customFormat="1">
      <c r="A166" s="13"/>
      <c r="B166" s="233"/>
      <c r="C166" s="234"/>
      <c r="D166" s="235" t="s">
        <v>208</v>
      </c>
      <c r="E166" s="236" t="s">
        <v>19</v>
      </c>
      <c r="F166" s="237" t="s">
        <v>745</v>
      </c>
      <c r="G166" s="234"/>
      <c r="H166" s="236" t="s">
        <v>19</v>
      </c>
      <c r="I166" s="238"/>
      <c r="J166" s="234"/>
      <c r="K166" s="234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208</v>
      </c>
      <c r="AU166" s="243" t="s">
        <v>81</v>
      </c>
      <c r="AV166" s="13" t="s">
        <v>79</v>
      </c>
      <c r="AW166" s="13" t="s">
        <v>33</v>
      </c>
      <c r="AX166" s="13" t="s">
        <v>72</v>
      </c>
      <c r="AY166" s="243" t="s">
        <v>196</v>
      </c>
    </row>
    <row r="167" s="14" customFormat="1">
      <c r="A167" s="14"/>
      <c r="B167" s="244"/>
      <c r="C167" s="245"/>
      <c r="D167" s="235" t="s">
        <v>208</v>
      </c>
      <c r="E167" s="246" t="s">
        <v>19</v>
      </c>
      <c r="F167" s="247" t="s">
        <v>748</v>
      </c>
      <c r="G167" s="245"/>
      <c r="H167" s="248">
        <v>6.4199999999999999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4" t="s">
        <v>208</v>
      </c>
      <c r="AU167" s="254" t="s">
        <v>81</v>
      </c>
      <c r="AV167" s="14" t="s">
        <v>81</v>
      </c>
      <c r="AW167" s="14" t="s">
        <v>33</v>
      </c>
      <c r="AX167" s="14" t="s">
        <v>72</v>
      </c>
      <c r="AY167" s="254" t="s">
        <v>196</v>
      </c>
    </row>
    <row r="168" s="16" customFormat="1">
      <c r="A168" s="16"/>
      <c r="B168" s="266"/>
      <c r="C168" s="267"/>
      <c r="D168" s="235" t="s">
        <v>208</v>
      </c>
      <c r="E168" s="268" t="s">
        <v>19</v>
      </c>
      <c r="F168" s="269" t="s">
        <v>269</v>
      </c>
      <c r="G168" s="267"/>
      <c r="H168" s="270">
        <v>183.57999999999998</v>
      </c>
      <c r="I168" s="271"/>
      <c r="J168" s="267"/>
      <c r="K168" s="267"/>
      <c r="L168" s="272"/>
      <c r="M168" s="273"/>
      <c r="N168" s="274"/>
      <c r="O168" s="274"/>
      <c r="P168" s="274"/>
      <c r="Q168" s="274"/>
      <c r="R168" s="274"/>
      <c r="S168" s="274"/>
      <c r="T168" s="275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276" t="s">
        <v>208</v>
      </c>
      <c r="AU168" s="276" t="s">
        <v>81</v>
      </c>
      <c r="AV168" s="16" t="s">
        <v>226</v>
      </c>
      <c r="AW168" s="16" t="s">
        <v>33</v>
      </c>
      <c r="AX168" s="16" t="s">
        <v>72</v>
      </c>
      <c r="AY168" s="276" t="s">
        <v>196</v>
      </c>
    </row>
    <row r="169" s="15" customFormat="1">
      <c r="A169" s="15"/>
      <c r="B169" s="255"/>
      <c r="C169" s="256"/>
      <c r="D169" s="235" t="s">
        <v>208</v>
      </c>
      <c r="E169" s="257" t="s">
        <v>19</v>
      </c>
      <c r="F169" s="258" t="s">
        <v>219</v>
      </c>
      <c r="G169" s="256"/>
      <c r="H169" s="259">
        <v>558.44999999999993</v>
      </c>
      <c r="I169" s="260"/>
      <c r="J169" s="256"/>
      <c r="K169" s="256"/>
      <c r="L169" s="261"/>
      <c r="M169" s="262"/>
      <c r="N169" s="263"/>
      <c r="O169" s="263"/>
      <c r="P169" s="263"/>
      <c r="Q169" s="263"/>
      <c r="R169" s="263"/>
      <c r="S169" s="263"/>
      <c r="T169" s="264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65" t="s">
        <v>208</v>
      </c>
      <c r="AU169" s="265" t="s">
        <v>81</v>
      </c>
      <c r="AV169" s="15" t="s">
        <v>204</v>
      </c>
      <c r="AW169" s="15" t="s">
        <v>33</v>
      </c>
      <c r="AX169" s="15" t="s">
        <v>79</v>
      </c>
      <c r="AY169" s="265" t="s">
        <v>196</v>
      </c>
    </row>
    <row r="170" s="14" customFormat="1">
      <c r="A170" s="14"/>
      <c r="B170" s="244"/>
      <c r="C170" s="245"/>
      <c r="D170" s="235" t="s">
        <v>208</v>
      </c>
      <c r="E170" s="245"/>
      <c r="F170" s="247" t="s">
        <v>752</v>
      </c>
      <c r="G170" s="245"/>
      <c r="H170" s="248">
        <v>569.61900000000003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208</v>
      </c>
      <c r="AU170" s="254" t="s">
        <v>81</v>
      </c>
      <c r="AV170" s="14" t="s">
        <v>81</v>
      </c>
      <c r="AW170" s="14" t="s">
        <v>4</v>
      </c>
      <c r="AX170" s="14" t="s">
        <v>79</v>
      </c>
      <c r="AY170" s="254" t="s">
        <v>196</v>
      </c>
    </row>
    <row r="171" s="2" customFormat="1" ht="24.15" customHeight="1">
      <c r="A171" s="41"/>
      <c r="B171" s="42"/>
      <c r="C171" s="215" t="s">
        <v>261</v>
      </c>
      <c r="D171" s="215" t="s">
        <v>199</v>
      </c>
      <c r="E171" s="216" t="s">
        <v>753</v>
      </c>
      <c r="F171" s="217" t="s">
        <v>754</v>
      </c>
      <c r="G171" s="218" t="s">
        <v>244</v>
      </c>
      <c r="H171" s="219">
        <v>122.22</v>
      </c>
      <c r="I171" s="220"/>
      <c r="J171" s="221">
        <f>ROUND(I171*H171,2)</f>
        <v>0</v>
      </c>
      <c r="K171" s="217" t="s">
        <v>203</v>
      </c>
      <c r="L171" s="47"/>
      <c r="M171" s="222" t="s">
        <v>19</v>
      </c>
      <c r="N171" s="223" t="s">
        <v>43</v>
      </c>
      <c r="O171" s="87"/>
      <c r="P171" s="224">
        <f>O171*H171</f>
        <v>0</v>
      </c>
      <c r="Q171" s="224">
        <v>0</v>
      </c>
      <c r="R171" s="224">
        <f>Q171*H171</f>
        <v>0</v>
      </c>
      <c r="S171" s="224">
        <v>0</v>
      </c>
      <c r="T171" s="225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204</v>
      </c>
      <c r="AT171" s="226" t="s">
        <v>199</v>
      </c>
      <c r="AU171" s="226" t="s">
        <v>81</v>
      </c>
      <c r="AY171" s="20" t="s">
        <v>196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79</v>
      </c>
      <c r="BK171" s="227">
        <f>ROUND(I171*H171,2)</f>
        <v>0</v>
      </c>
      <c r="BL171" s="20" t="s">
        <v>204</v>
      </c>
      <c r="BM171" s="226" t="s">
        <v>755</v>
      </c>
    </row>
    <row r="172" s="2" customFormat="1">
      <c r="A172" s="41"/>
      <c r="B172" s="42"/>
      <c r="C172" s="43"/>
      <c r="D172" s="228" t="s">
        <v>206</v>
      </c>
      <c r="E172" s="43"/>
      <c r="F172" s="229" t="s">
        <v>756</v>
      </c>
      <c r="G172" s="43"/>
      <c r="H172" s="43"/>
      <c r="I172" s="230"/>
      <c r="J172" s="43"/>
      <c r="K172" s="43"/>
      <c r="L172" s="47"/>
      <c r="M172" s="231"/>
      <c r="N172" s="232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206</v>
      </c>
      <c r="AU172" s="20" t="s">
        <v>81</v>
      </c>
    </row>
    <row r="173" s="13" customFormat="1">
      <c r="A173" s="13"/>
      <c r="B173" s="233"/>
      <c r="C173" s="234"/>
      <c r="D173" s="235" t="s">
        <v>208</v>
      </c>
      <c r="E173" s="236" t="s">
        <v>19</v>
      </c>
      <c r="F173" s="237" t="s">
        <v>757</v>
      </c>
      <c r="G173" s="234"/>
      <c r="H173" s="236" t="s">
        <v>19</v>
      </c>
      <c r="I173" s="238"/>
      <c r="J173" s="234"/>
      <c r="K173" s="234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208</v>
      </c>
      <c r="AU173" s="243" t="s">
        <v>81</v>
      </c>
      <c r="AV173" s="13" t="s">
        <v>79</v>
      </c>
      <c r="AW173" s="13" t="s">
        <v>33</v>
      </c>
      <c r="AX173" s="13" t="s">
        <v>72</v>
      </c>
      <c r="AY173" s="243" t="s">
        <v>196</v>
      </c>
    </row>
    <row r="174" s="13" customFormat="1">
      <c r="A174" s="13"/>
      <c r="B174" s="233"/>
      <c r="C174" s="234"/>
      <c r="D174" s="235" t="s">
        <v>208</v>
      </c>
      <c r="E174" s="236" t="s">
        <v>19</v>
      </c>
      <c r="F174" s="237" t="s">
        <v>758</v>
      </c>
      <c r="G174" s="234"/>
      <c r="H174" s="236" t="s">
        <v>19</v>
      </c>
      <c r="I174" s="238"/>
      <c r="J174" s="234"/>
      <c r="K174" s="234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208</v>
      </c>
      <c r="AU174" s="243" t="s">
        <v>81</v>
      </c>
      <c r="AV174" s="13" t="s">
        <v>79</v>
      </c>
      <c r="AW174" s="13" t="s">
        <v>33</v>
      </c>
      <c r="AX174" s="13" t="s">
        <v>72</v>
      </c>
      <c r="AY174" s="243" t="s">
        <v>196</v>
      </c>
    </row>
    <row r="175" s="13" customFormat="1">
      <c r="A175" s="13"/>
      <c r="B175" s="233"/>
      <c r="C175" s="234"/>
      <c r="D175" s="235" t="s">
        <v>208</v>
      </c>
      <c r="E175" s="236" t="s">
        <v>19</v>
      </c>
      <c r="F175" s="237" t="s">
        <v>489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208</v>
      </c>
      <c r="AU175" s="243" t="s">
        <v>81</v>
      </c>
      <c r="AV175" s="13" t="s">
        <v>79</v>
      </c>
      <c r="AW175" s="13" t="s">
        <v>33</v>
      </c>
      <c r="AX175" s="13" t="s">
        <v>72</v>
      </c>
      <c r="AY175" s="243" t="s">
        <v>196</v>
      </c>
    </row>
    <row r="176" s="14" customFormat="1">
      <c r="A176" s="14"/>
      <c r="B176" s="244"/>
      <c r="C176" s="245"/>
      <c r="D176" s="235" t="s">
        <v>208</v>
      </c>
      <c r="E176" s="246" t="s">
        <v>19</v>
      </c>
      <c r="F176" s="247" t="s">
        <v>759</v>
      </c>
      <c r="G176" s="245"/>
      <c r="H176" s="248">
        <v>50.350000000000001</v>
      </c>
      <c r="I176" s="249"/>
      <c r="J176" s="245"/>
      <c r="K176" s="245"/>
      <c r="L176" s="250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4" t="s">
        <v>208</v>
      </c>
      <c r="AU176" s="254" t="s">
        <v>81</v>
      </c>
      <c r="AV176" s="14" t="s">
        <v>81</v>
      </c>
      <c r="AW176" s="14" t="s">
        <v>33</v>
      </c>
      <c r="AX176" s="14" t="s">
        <v>72</v>
      </c>
      <c r="AY176" s="254" t="s">
        <v>196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487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4" customFormat="1">
      <c r="A178" s="14"/>
      <c r="B178" s="244"/>
      <c r="C178" s="245"/>
      <c r="D178" s="235" t="s">
        <v>208</v>
      </c>
      <c r="E178" s="246" t="s">
        <v>19</v>
      </c>
      <c r="F178" s="247" t="s">
        <v>732</v>
      </c>
      <c r="G178" s="245"/>
      <c r="H178" s="248">
        <v>61.609999999999999</v>
      </c>
      <c r="I178" s="249"/>
      <c r="J178" s="245"/>
      <c r="K178" s="245"/>
      <c r="L178" s="250"/>
      <c r="M178" s="251"/>
      <c r="N178" s="252"/>
      <c r="O178" s="252"/>
      <c r="P178" s="252"/>
      <c r="Q178" s="252"/>
      <c r="R178" s="252"/>
      <c r="S178" s="252"/>
      <c r="T178" s="25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4" t="s">
        <v>208</v>
      </c>
      <c r="AU178" s="254" t="s">
        <v>81</v>
      </c>
      <c r="AV178" s="14" t="s">
        <v>81</v>
      </c>
      <c r="AW178" s="14" t="s">
        <v>33</v>
      </c>
      <c r="AX178" s="14" t="s">
        <v>72</v>
      </c>
      <c r="AY178" s="254" t="s">
        <v>196</v>
      </c>
    </row>
    <row r="179" s="16" customFormat="1">
      <c r="A179" s="16"/>
      <c r="B179" s="266"/>
      <c r="C179" s="267"/>
      <c r="D179" s="235" t="s">
        <v>208</v>
      </c>
      <c r="E179" s="268" t="s">
        <v>19</v>
      </c>
      <c r="F179" s="269" t="s">
        <v>269</v>
      </c>
      <c r="G179" s="267"/>
      <c r="H179" s="270">
        <v>111.96000000000001</v>
      </c>
      <c r="I179" s="271"/>
      <c r="J179" s="267"/>
      <c r="K179" s="267"/>
      <c r="L179" s="272"/>
      <c r="M179" s="273"/>
      <c r="N179" s="274"/>
      <c r="O179" s="274"/>
      <c r="P179" s="274"/>
      <c r="Q179" s="274"/>
      <c r="R179" s="274"/>
      <c r="S179" s="274"/>
      <c r="T179" s="275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276" t="s">
        <v>208</v>
      </c>
      <c r="AU179" s="276" t="s">
        <v>81</v>
      </c>
      <c r="AV179" s="16" t="s">
        <v>226</v>
      </c>
      <c r="AW179" s="16" t="s">
        <v>33</v>
      </c>
      <c r="AX179" s="16" t="s">
        <v>72</v>
      </c>
      <c r="AY179" s="276" t="s">
        <v>196</v>
      </c>
    </row>
    <row r="180" s="13" customFormat="1">
      <c r="A180" s="13"/>
      <c r="B180" s="233"/>
      <c r="C180" s="234"/>
      <c r="D180" s="235" t="s">
        <v>208</v>
      </c>
      <c r="E180" s="236" t="s">
        <v>19</v>
      </c>
      <c r="F180" s="237" t="s">
        <v>760</v>
      </c>
      <c r="G180" s="234"/>
      <c r="H180" s="236" t="s">
        <v>19</v>
      </c>
      <c r="I180" s="238"/>
      <c r="J180" s="234"/>
      <c r="K180" s="234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208</v>
      </c>
      <c r="AU180" s="243" t="s">
        <v>81</v>
      </c>
      <c r="AV180" s="13" t="s">
        <v>79</v>
      </c>
      <c r="AW180" s="13" t="s">
        <v>33</v>
      </c>
      <c r="AX180" s="13" t="s">
        <v>72</v>
      </c>
      <c r="AY180" s="243" t="s">
        <v>196</v>
      </c>
    </row>
    <row r="181" s="13" customFormat="1">
      <c r="A181" s="13"/>
      <c r="B181" s="233"/>
      <c r="C181" s="234"/>
      <c r="D181" s="235" t="s">
        <v>208</v>
      </c>
      <c r="E181" s="236" t="s">
        <v>19</v>
      </c>
      <c r="F181" s="237" t="s">
        <v>758</v>
      </c>
      <c r="G181" s="234"/>
      <c r="H181" s="236" t="s">
        <v>19</v>
      </c>
      <c r="I181" s="238"/>
      <c r="J181" s="234"/>
      <c r="K181" s="234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208</v>
      </c>
      <c r="AU181" s="243" t="s">
        <v>81</v>
      </c>
      <c r="AV181" s="13" t="s">
        <v>79</v>
      </c>
      <c r="AW181" s="13" t="s">
        <v>33</v>
      </c>
      <c r="AX181" s="13" t="s">
        <v>72</v>
      </c>
      <c r="AY181" s="243" t="s">
        <v>196</v>
      </c>
    </row>
    <row r="182" s="13" customFormat="1">
      <c r="A182" s="13"/>
      <c r="B182" s="233"/>
      <c r="C182" s="234"/>
      <c r="D182" s="235" t="s">
        <v>208</v>
      </c>
      <c r="E182" s="236" t="s">
        <v>19</v>
      </c>
      <c r="F182" s="237" t="s">
        <v>487</v>
      </c>
      <c r="G182" s="234"/>
      <c r="H182" s="236" t="s">
        <v>19</v>
      </c>
      <c r="I182" s="238"/>
      <c r="J182" s="234"/>
      <c r="K182" s="234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208</v>
      </c>
      <c r="AU182" s="243" t="s">
        <v>81</v>
      </c>
      <c r="AV182" s="13" t="s">
        <v>79</v>
      </c>
      <c r="AW182" s="13" t="s">
        <v>33</v>
      </c>
      <c r="AX182" s="13" t="s">
        <v>72</v>
      </c>
      <c r="AY182" s="243" t="s">
        <v>196</v>
      </c>
    </row>
    <row r="183" s="14" customFormat="1">
      <c r="A183" s="14"/>
      <c r="B183" s="244"/>
      <c r="C183" s="245"/>
      <c r="D183" s="235" t="s">
        <v>208</v>
      </c>
      <c r="E183" s="246" t="s">
        <v>19</v>
      </c>
      <c r="F183" s="247" t="s">
        <v>761</v>
      </c>
      <c r="G183" s="245"/>
      <c r="H183" s="248">
        <v>3.8399999999999999</v>
      </c>
      <c r="I183" s="249"/>
      <c r="J183" s="245"/>
      <c r="K183" s="245"/>
      <c r="L183" s="250"/>
      <c r="M183" s="251"/>
      <c r="N183" s="252"/>
      <c r="O183" s="252"/>
      <c r="P183" s="252"/>
      <c r="Q183" s="252"/>
      <c r="R183" s="252"/>
      <c r="S183" s="252"/>
      <c r="T183" s="25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4" t="s">
        <v>208</v>
      </c>
      <c r="AU183" s="254" t="s">
        <v>81</v>
      </c>
      <c r="AV183" s="14" t="s">
        <v>81</v>
      </c>
      <c r="AW183" s="14" t="s">
        <v>33</v>
      </c>
      <c r="AX183" s="14" t="s">
        <v>72</v>
      </c>
      <c r="AY183" s="254" t="s">
        <v>196</v>
      </c>
    </row>
    <row r="184" s="13" customFormat="1">
      <c r="A184" s="13"/>
      <c r="B184" s="233"/>
      <c r="C184" s="234"/>
      <c r="D184" s="235" t="s">
        <v>208</v>
      </c>
      <c r="E184" s="236" t="s">
        <v>19</v>
      </c>
      <c r="F184" s="237" t="s">
        <v>489</v>
      </c>
      <c r="G184" s="234"/>
      <c r="H184" s="236" t="s">
        <v>19</v>
      </c>
      <c r="I184" s="238"/>
      <c r="J184" s="234"/>
      <c r="K184" s="234"/>
      <c r="L184" s="239"/>
      <c r="M184" s="240"/>
      <c r="N184" s="241"/>
      <c r="O184" s="241"/>
      <c r="P184" s="241"/>
      <c r="Q184" s="241"/>
      <c r="R184" s="241"/>
      <c r="S184" s="241"/>
      <c r="T184" s="24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3" t="s">
        <v>208</v>
      </c>
      <c r="AU184" s="243" t="s">
        <v>81</v>
      </c>
      <c r="AV184" s="13" t="s">
        <v>79</v>
      </c>
      <c r="AW184" s="13" t="s">
        <v>33</v>
      </c>
      <c r="AX184" s="13" t="s">
        <v>72</v>
      </c>
      <c r="AY184" s="243" t="s">
        <v>196</v>
      </c>
    </row>
    <row r="185" s="14" customFormat="1">
      <c r="A185" s="14"/>
      <c r="B185" s="244"/>
      <c r="C185" s="245"/>
      <c r="D185" s="235" t="s">
        <v>208</v>
      </c>
      <c r="E185" s="246" t="s">
        <v>19</v>
      </c>
      <c r="F185" s="247" t="s">
        <v>748</v>
      </c>
      <c r="G185" s="245"/>
      <c r="H185" s="248">
        <v>6.4199999999999999</v>
      </c>
      <c r="I185" s="249"/>
      <c r="J185" s="245"/>
      <c r="K185" s="245"/>
      <c r="L185" s="250"/>
      <c r="M185" s="251"/>
      <c r="N185" s="252"/>
      <c r="O185" s="252"/>
      <c r="P185" s="252"/>
      <c r="Q185" s="252"/>
      <c r="R185" s="252"/>
      <c r="S185" s="252"/>
      <c r="T185" s="253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4" t="s">
        <v>208</v>
      </c>
      <c r="AU185" s="254" t="s">
        <v>81</v>
      </c>
      <c r="AV185" s="14" t="s">
        <v>81</v>
      </c>
      <c r="AW185" s="14" t="s">
        <v>33</v>
      </c>
      <c r="AX185" s="14" t="s">
        <v>72</v>
      </c>
      <c r="AY185" s="254" t="s">
        <v>196</v>
      </c>
    </row>
    <row r="186" s="16" customFormat="1">
      <c r="A186" s="16"/>
      <c r="B186" s="266"/>
      <c r="C186" s="267"/>
      <c r="D186" s="235" t="s">
        <v>208</v>
      </c>
      <c r="E186" s="268" t="s">
        <v>19</v>
      </c>
      <c r="F186" s="269" t="s">
        <v>269</v>
      </c>
      <c r="G186" s="267"/>
      <c r="H186" s="270">
        <v>10.26</v>
      </c>
      <c r="I186" s="271"/>
      <c r="J186" s="267"/>
      <c r="K186" s="267"/>
      <c r="L186" s="272"/>
      <c r="M186" s="273"/>
      <c r="N186" s="274"/>
      <c r="O186" s="274"/>
      <c r="P186" s="274"/>
      <c r="Q186" s="274"/>
      <c r="R186" s="274"/>
      <c r="S186" s="274"/>
      <c r="T186" s="275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T186" s="276" t="s">
        <v>208</v>
      </c>
      <c r="AU186" s="276" t="s">
        <v>81</v>
      </c>
      <c r="AV186" s="16" t="s">
        <v>226</v>
      </c>
      <c r="AW186" s="16" t="s">
        <v>33</v>
      </c>
      <c r="AX186" s="16" t="s">
        <v>72</v>
      </c>
      <c r="AY186" s="276" t="s">
        <v>196</v>
      </c>
    </row>
    <row r="187" s="15" customFormat="1">
      <c r="A187" s="15"/>
      <c r="B187" s="255"/>
      <c r="C187" s="256"/>
      <c r="D187" s="235" t="s">
        <v>208</v>
      </c>
      <c r="E187" s="257" t="s">
        <v>19</v>
      </c>
      <c r="F187" s="258" t="s">
        <v>219</v>
      </c>
      <c r="G187" s="256"/>
      <c r="H187" s="259">
        <v>122.22000000000001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5" t="s">
        <v>208</v>
      </c>
      <c r="AU187" s="265" t="s">
        <v>81</v>
      </c>
      <c r="AV187" s="15" t="s">
        <v>204</v>
      </c>
      <c r="AW187" s="15" t="s">
        <v>33</v>
      </c>
      <c r="AX187" s="15" t="s">
        <v>79</v>
      </c>
      <c r="AY187" s="265" t="s">
        <v>196</v>
      </c>
    </row>
    <row r="188" s="2" customFormat="1" ht="24.15" customHeight="1">
      <c r="A188" s="41"/>
      <c r="B188" s="42"/>
      <c r="C188" s="215" t="s">
        <v>278</v>
      </c>
      <c r="D188" s="215" t="s">
        <v>199</v>
      </c>
      <c r="E188" s="216" t="s">
        <v>762</v>
      </c>
      <c r="F188" s="217" t="s">
        <v>763</v>
      </c>
      <c r="G188" s="218" t="s">
        <v>244</v>
      </c>
      <c r="H188" s="219">
        <v>619.5</v>
      </c>
      <c r="I188" s="220"/>
      <c r="J188" s="221">
        <f>ROUND(I188*H188,2)</f>
        <v>0</v>
      </c>
      <c r="K188" s="217" t="s">
        <v>203</v>
      </c>
      <c r="L188" s="47"/>
      <c r="M188" s="222" t="s">
        <v>19</v>
      </c>
      <c r="N188" s="223" t="s">
        <v>43</v>
      </c>
      <c r="O188" s="87"/>
      <c r="P188" s="224">
        <f>O188*H188</f>
        <v>0</v>
      </c>
      <c r="Q188" s="224">
        <v>0.11162759999999999</v>
      </c>
      <c r="R188" s="224">
        <f>Q188*H188</f>
        <v>69.153298199999995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204</v>
      </c>
      <c r="AT188" s="226" t="s">
        <v>199</v>
      </c>
      <c r="AU188" s="226" t="s">
        <v>81</v>
      </c>
      <c r="AY188" s="20" t="s">
        <v>196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79</v>
      </c>
      <c r="BK188" s="227">
        <f>ROUND(I188*H188,2)</f>
        <v>0</v>
      </c>
      <c r="BL188" s="20" t="s">
        <v>204</v>
      </c>
      <c r="BM188" s="226" t="s">
        <v>764</v>
      </c>
    </row>
    <row r="189" s="2" customFormat="1">
      <c r="A189" s="41"/>
      <c r="B189" s="42"/>
      <c r="C189" s="43"/>
      <c r="D189" s="228" t="s">
        <v>206</v>
      </c>
      <c r="E189" s="43"/>
      <c r="F189" s="229" t="s">
        <v>765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206</v>
      </c>
      <c r="AU189" s="20" t="s">
        <v>81</v>
      </c>
    </row>
    <row r="190" s="13" customFormat="1">
      <c r="A190" s="13"/>
      <c r="B190" s="233"/>
      <c r="C190" s="234"/>
      <c r="D190" s="235" t="s">
        <v>208</v>
      </c>
      <c r="E190" s="236" t="s">
        <v>19</v>
      </c>
      <c r="F190" s="237" t="s">
        <v>766</v>
      </c>
      <c r="G190" s="234"/>
      <c r="H190" s="236" t="s">
        <v>19</v>
      </c>
      <c r="I190" s="238"/>
      <c r="J190" s="234"/>
      <c r="K190" s="234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208</v>
      </c>
      <c r="AU190" s="243" t="s">
        <v>81</v>
      </c>
      <c r="AV190" s="13" t="s">
        <v>79</v>
      </c>
      <c r="AW190" s="13" t="s">
        <v>33</v>
      </c>
      <c r="AX190" s="13" t="s">
        <v>72</v>
      </c>
      <c r="AY190" s="243" t="s">
        <v>196</v>
      </c>
    </row>
    <row r="191" s="13" customFormat="1">
      <c r="A191" s="13"/>
      <c r="B191" s="233"/>
      <c r="C191" s="234"/>
      <c r="D191" s="235" t="s">
        <v>208</v>
      </c>
      <c r="E191" s="236" t="s">
        <v>19</v>
      </c>
      <c r="F191" s="237" t="s">
        <v>767</v>
      </c>
      <c r="G191" s="234"/>
      <c r="H191" s="236" t="s">
        <v>19</v>
      </c>
      <c r="I191" s="238"/>
      <c r="J191" s="234"/>
      <c r="K191" s="234"/>
      <c r="L191" s="239"/>
      <c r="M191" s="240"/>
      <c r="N191" s="241"/>
      <c r="O191" s="241"/>
      <c r="P191" s="241"/>
      <c r="Q191" s="241"/>
      <c r="R191" s="241"/>
      <c r="S191" s="241"/>
      <c r="T191" s="24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3" t="s">
        <v>208</v>
      </c>
      <c r="AU191" s="243" t="s">
        <v>81</v>
      </c>
      <c r="AV191" s="13" t="s">
        <v>79</v>
      </c>
      <c r="AW191" s="13" t="s">
        <v>33</v>
      </c>
      <c r="AX191" s="13" t="s">
        <v>72</v>
      </c>
      <c r="AY191" s="243" t="s">
        <v>196</v>
      </c>
    </row>
    <row r="192" s="13" customFormat="1">
      <c r="A192" s="13"/>
      <c r="B192" s="233"/>
      <c r="C192" s="234"/>
      <c r="D192" s="235" t="s">
        <v>208</v>
      </c>
      <c r="E192" s="236" t="s">
        <v>19</v>
      </c>
      <c r="F192" s="237" t="s">
        <v>401</v>
      </c>
      <c r="G192" s="234"/>
      <c r="H192" s="236" t="s">
        <v>19</v>
      </c>
      <c r="I192" s="238"/>
      <c r="J192" s="234"/>
      <c r="K192" s="234"/>
      <c r="L192" s="239"/>
      <c r="M192" s="240"/>
      <c r="N192" s="241"/>
      <c r="O192" s="241"/>
      <c r="P192" s="241"/>
      <c r="Q192" s="241"/>
      <c r="R192" s="241"/>
      <c r="S192" s="241"/>
      <c r="T192" s="242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3" t="s">
        <v>208</v>
      </c>
      <c r="AU192" s="243" t="s">
        <v>81</v>
      </c>
      <c r="AV192" s="13" t="s">
        <v>79</v>
      </c>
      <c r="AW192" s="13" t="s">
        <v>33</v>
      </c>
      <c r="AX192" s="13" t="s">
        <v>72</v>
      </c>
      <c r="AY192" s="243" t="s">
        <v>196</v>
      </c>
    </row>
    <row r="193" s="14" customFormat="1">
      <c r="A193" s="14"/>
      <c r="B193" s="244"/>
      <c r="C193" s="245"/>
      <c r="D193" s="235" t="s">
        <v>208</v>
      </c>
      <c r="E193" s="246" t="s">
        <v>19</v>
      </c>
      <c r="F193" s="247" t="s">
        <v>768</v>
      </c>
      <c r="G193" s="245"/>
      <c r="H193" s="248">
        <v>247.27000000000001</v>
      </c>
      <c r="I193" s="249"/>
      <c r="J193" s="245"/>
      <c r="K193" s="245"/>
      <c r="L193" s="250"/>
      <c r="M193" s="251"/>
      <c r="N193" s="252"/>
      <c r="O193" s="252"/>
      <c r="P193" s="252"/>
      <c r="Q193" s="252"/>
      <c r="R193" s="252"/>
      <c r="S193" s="252"/>
      <c r="T193" s="253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4" t="s">
        <v>208</v>
      </c>
      <c r="AU193" s="254" t="s">
        <v>81</v>
      </c>
      <c r="AV193" s="14" t="s">
        <v>81</v>
      </c>
      <c r="AW193" s="14" t="s">
        <v>33</v>
      </c>
      <c r="AX193" s="14" t="s">
        <v>72</v>
      </c>
      <c r="AY193" s="254" t="s">
        <v>196</v>
      </c>
    </row>
    <row r="194" s="13" customFormat="1">
      <c r="A194" s="13"/>
      <c r="B194" s="233"/>
      <c r="C194" s="234"/>
      <c r="D194" s="235" t="s">
        <v>208</v>
      </c>
      <c r="E194" s="236" t="s">
        <v>19</v>
      </c>
      <c r="F194" s="237" t="s">
        <v>766</v>
      </c>
      <c r="G194" s="234"/>
      <c r="H194" s="236" t="s">
        <v>19</v>
      </c>
      <c r="I194" s="238"/>
      <c r="J194" s="234"/>
      <c r="K194" s="234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208</v>
      </c>
      <c r="AU194" s="243" t="s">
        <v>81</v>
      </c>
      <c r="AV194" s="13" t="s">
        <v>79</v>
      </c>
      <c r="AW194" s="13" t="s">
        <v>33</v>
      </c>
      <c r="AX194" s="13" t="s">
        <v>72</v>
      </c>
      <c r="AY194" s="243" t="s">
        <v>196</v>
      </c>
    </row>
    <row r="195" s="13" customFormat="1">
      <c r="A195" s="13"/>
      <c r="B195" s="233"/>
      <c r="C195" s="234"/>
      <c r="D195" s="235" t="s">
        <v>208</v>
      </c>
      <c r="E195" s="236" t="s">
        <v>19</v>
      </c>
      <c r="F195" s="237" t="s">
        <v>769</v>
      </c>
      <c r="G195" s="234"/>
      <c r="H195" s="236" t="s">
        <v>19</v>
      </c>
      <c r="I195" s="238"/>
      <c r="J195" s="234"/>
      <c r="K195" s="234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208</v>
      </c>
      <c r="AU195" s="243" t="s">
        <v>81</v>
      </c>
      <c r="AV195" s="13" t="s">
        <v>79</v>
      </c>
      <c r="AW195" s="13" t="s">
        <v>33</v>
      </c>
      <c r="AX195" s="13" t="s">
        <v>72</v>
      </c>
      <c r="AY195" s="243" t="s">
        <v>196</v>
      </c>
    </row>
    <row r="196" s="13" customFormat="1">
      <c r="A196" s="13"/>
      <c r="B196" s="233"/>
      <c r="C196" s="234"/>
      <c r="D196" s="235" t="s">
        <v>208</v>
      </c>
      <c r="E196" s="236" t="s">
        <v>19</v>
      </c>
      <c r="F196" s="237" t="s">
        <v>401</v>
      </c>
      <c r="G196" s="234"/>
      <c r="H196" s="236" t="s">
        <v>19</v>
      </c>
      <c r="I196" s="238"/>
      <c r="J196" s="234"/>
      <c r="K196" s="234"/>
      <c r="L196" s="239"/>
      <c r="M196" s="240"/>
      <c r="N196" s="241"/>
      <c r="O196" s="241"/>
      <c r="P196" s="241"/>
      <c r="Q196" s="241"/>
      <c r="R196" s="241"/>
      <c r="S196" s="241"/>
      <c r="T196" s="24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43" t="s">
        <v>208</v>
      </c>
      <c r="AU196" s="243" t="s">
        <v>81</v>
      </c>
      <c r="AV196" s="13" t="s">
        <v>79</v>
      </c>
      <c r="AW196" s="13" t="s">
        <v>33</v>
      </c>
      <c r="AX196" s="13" t="s">
        <v>72</v>
      </c>
      <c r="AY196" s="243" t="s">
        <v>196</v>
      </c>
    </row>
    <row r="197" s="14" customFormat="1">
      <c r="A197" s="14"/>
      <c r="B197" s="244"/>
      <c r="C197" s="245"/>
      <c r="D197" s="235" t="s">
        <v>208</v>
      </c>
      <c r="E197" s="246" t="s">
        <v>19</v>
      </c>
      <c r="F197" s="247" t="s">
        <v>770</v>
      </c>
      <c r="G197" s="245"/>
      <c r="H197" s="248">
        <v>34.159999999999997</v>
      </c>
      <c r="I197" s="249"/>
      <c r="J197" s="245"/>
      <c r="K197" s="245"/>
      <c r="L197" s="250"/>
      <c r="M197" s="251"/>
      <c r="N197" s="252"/>
      <c r="O197" s="252"/>
      <c r="P197" s="252"/>
      <c r="Q197" s="252"/>
      <c r="R197" s="252"/>
      <c r="S197" s="252"/>
      <c r="T197" s="25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4" t="s">
        <v>208</v>
      </c>
      <c r="AU197" s="254" t="s">
        <v>81</v>
      </c>
      <c r="AV197" s="14" t="s">
        <v>81</v>
      </c>
      <c r="AW197" s="14" t="s">
        <v>33</v>
      </c>
      <c r="AX197" s="14" t="s">
        <v>72</v>
      </c>
      <c r="AY197" s="254" t="s">
        <v>196</v>
      </c>
    </row>
    <row r="198" s="16" customFormat="1">
      <c r="A198" s="16"/>
      <c r="B198" s="266"/>
      <c r="C198" s="267"/>
      <c r="D198" s="235" t="s">
        <v>208</v>
      </c>
      <c r="E198" s="268" t="s">
        <v>19</v>
      </c>
      <c r="F198" s="269" t="s">
        <v>269</v>
      </c>
      <c r="G198" s="267"/>
      <c r="H198" s="270">
        <v>281.43000000000001</v>
      </c>
      <c r="I198" s="271"/>
      <c r="J198" s="267"/>
      <c r="K198" s="267"/>
      <c r="L198" s="272"/>
      <c r="M198" s="273"/>
      <c r="N198" s="274"/>
      <c r="O198" s="274"/>
      <c r="P198" s="274"/>
      <c r="Q198" s="274"/>
      <c r="R198" s="274"/>
      <c r="S198" s="274"/>
      <c r="T198" s="275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276" t="s">
        <v>208</v>
      </c>
      <c r="AU198" s="276" t="s">
        <v>81</v>
      </c>
      <c r="AV198" s="16" t="s">
        <v>226</v>
      </c>
      <c r="AW198" s="16" t="s">
        <v>33</v>
      </c>
      <c r="AX198" s="16" t="s">
        <v>72</v>
      </c>
      <c r="AY198" s="276" t="s">
        <v>196</v>
      </c>
    </row>
    <row r="199" s="13" customFormat="1">
      <c r="A199" s="13"/>
      <c r="B199" s="233"/>
      <c r="C199" s="234"/>
      <c r="D199" s="235" t="s">
        <v>208</v>
      </c>
      <c r="E199" s="236" t="s">
        <v>19</v>
      </c>
      <c r="F199" s="237" t="s">
        <v>766</v>
      </c>
      <c r="G199" s="234"/>
      <c r="H199" s="236" t="s">
        <v>19</v>
      </c>
      <c r="I199" s="238"/>
      <c r="J199" s="234"/>
      <c r="K199" s="234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208</v>
      </c>
      <c r="AU199" s="243" t="s">
        <v>81</v>
      </c>
      <c r="AV199" s="13" t="s">
        <v>79</v>
      </c>
      <c r="AW199" s="13" t="s">
        <v>33</v>
      </c>
      <c r="AX199" s="13" t="s">
        <v>72</v>
      </c>
      <c r="AY199" s="243" t="s">
        <v>196</v>
      </c>
    </row>
    <row r="200" s="13" customFormat="1">
      <c r="A200" s="13"/>
      <c r="B200" s="233"/>
      <c r="C200" s="234"/>
      <c r="D200" s="235" t="s">
        <v>208</v>
      </c>
      <c r="E200" s="236" t="s">
        <v>19</v>
      </c>
      <c r="F200" s="237" t="s">
        <v>771</v>
      </c>
      <c r="G200" s="234"/>
      <c r="H200" s="236" t="s">
        <v>19</v>
      </c>
      <c r="I200" s="238"/>
      <c r="J200" s="234"/>
      <c r="K200" s="234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208</v>
      </c>
      <c r="AU200" s="243" t="s">
        <v>81</v>
      </c>
      <c r="AV200" s="13" t="s">
        <v>79</v>
      </c>
      <c r="AW200" s="13" t="s">
        <v>33</v>
      </c>
      <c r="AX200" s="13" t="s">
        <v>72</v>
      </c>
      <c r="AY200" s="243" t="s">
        <v>196</v>
      </c>
    </row>
    <row r="201" s="13" customFormat="1">
      <c r="A201" s="13"/>
      <c r="B201" s="233"/>
      <c r="C201" s="234"/>
      <c r="D201" s="235" t="s">
        <v>208</v>
      </c>
      <c r="E201" s="236" t="s">
        <v>19</v>
      </c>
      <c r="F201" s="237" t="s">
        <v>401</v>
      </c>
      <c r="G201" s="234"/>
      <c r="H201" s="236" t="s">
        <v>19</v>
      </c>
      <c r="I201" s="238"/>
      <c r="J201" s="234"/>
      <c r="K201" s="234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208</v>
      </c>
      <c r="AU201" s="243" t="s">
        <v>81</v>
      </c>
      <c r="AV201" s="13" t="s">
        <v>79</v>
      </c>
      <c r="AW201" s="13" t="s">
        <v>33</v>
      </c>
      <c r="AX201" s="13" t="s">
        <v>72</v>
      </c>
      <c r="AY201" s="243" t="s">
        <v>196</v>
      </c>
    </row>
    <row r="202" s="14" customFormat="1">
      <c r="A202" s="14"/>
      <c r="B202" s="244"/>
      <c r="C202" s="245"/>
      <c r="D202" s="235" t="s">
        <v>208</v>
      </c>
      <c r="E202" s="246" t="s">
        <v>19</v>
      </c>
      <c r="F202" s="247" t="s">
        <v>772</v>
      </c>
      <c r="G202" s="245"/>
      <c r="H202" s="248">
        <v>78.620000000000005</v>
      </c>
      <c r="I202" s="249"/>
      <c r="J202" s="245"/>
      <c r="K202" s="245"/>
      <c r="L202" s="250"/>
      <c r="M202" s="251"/>
      <c r="N202" s="252"/>
      <c r="O202" s="252"/>
      <c r="P202" s="252"/>
      <c r="Q202" s="252"/>
      <c r="R202" s="252"/>
      <c r="S202" s="252"/>
      <c r="T202" s="25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4" t="s">
        <v>208</v>
      </c>
      <c r="AU202" s="254" t="s">
        <v>81</v>
      </c>
      <c r="AV202" s="14" t="s">
        <v>81</v>
      </c>
      <c r="AW202" s="14" t="s">
        <v>33</v>
      </c>
      <c r="AX202" s="14" t="s">
        <v>72</v>
      </c>
      <c r="AY202" s="254" t="s">
        <v>196</v>
      </c>
    </row>
    <row r="203" s="14" customFormat="1">
      <c r="A203" s="14"/>
      <c r="B203" s="244"/>
      <c r="C203" s="245"/>
      <c r="D203" s="235" t="s">
        <v>208</v>
      </c>
      <c r="E203" s="246" t="s">
        <v>19</v>
      </c>
      <c r="F203" s="247" t="s">
        <v>773</v>
      </c>
      <c r="G203" s="245"/>
      <c r="H203" s="248">
        <v>110.45</v>
      </c>
      <c r="I203" s="249"/>
      <c r="J203" s="245"/>
      <c r="K203" s="245"/>
      <c r="L203" s="250"/>
      <c r="M203" s="251"/>
      <c r="N203" s="252"/>
      <c r="O203" s="252"/>
      <c r="P203" s="252"/>
      <c r="Q203" s="252"/>
      <c r="R203" s="252"/>
      <c r="S203" s="252"/>
      <c r="T203" s="253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4" t="s">
        <v>208</v>
      </c>
      <c r="AU203" s="254" t="s">
        <v>81</v>
      </c>
      <c r="AV203" s="14" t="s">
        <v>81</v>
      </c>
      <c r="AW203" s="14" t="s">
        <v>33</v>
      </c>
      <c r="AX203" s="14" t="s">
        <v>72</v>
      </c>
      <c r="AY203" s="254" t="s">
        <v>196</v>
      </c>
    </row>
    <row r="204" s="13" customFormat="1">
      <c r="A204" s="13"/>
      <c r="B204" s="233"/>
      <c r="C204" s="234"/>
      <c r="D204" s="235" t="s">
        <v>208</v>
      </c>
      <c r="E204" s="236" t="s">
        <v>19</v>
      </c>
      <c r="F204" s="237" t="s">
        <v>766</v>
      </c>
      <c r="G204" s="234"/>
      <c r="H204" s="236" t="s">
        <v>19</v>
      </c>
      <c r="I204" s="238"/>
      <c r="J204" s="234"/>
      <c r="K204" s="234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208</v>
      </c>
      <c r="AU204" s="243" t="s">
        <v>81</v>
      </c>
      <c r="AV204" s="13" t="s">
        <v>79</v>
      </c>
      <c r="AW204" s="13" t="s">
        <v>33</v>
      </c>
      <c r="AX204" s="13" t="s">
        <v>72</v>
      </c>
      <c r="AY204" s="243" t="s">
        <v>196</v>
      </c>
    </row>
    <row r="205" s="13" customFormat="1">
      <c r="A205" s="13"/>
      <c r="B205" s="233"/>
      <c r="C205" s="234"/>
      <c r="D205" s="235" t="s">
        <v>208</v>
      </c>
      <c r="E205" s="236" t="s">
        <v>19</v>
      </c>
      <c r="F205" s="237" t="s">
        <v>774</v>
      </c>
      <c r="G205" s="234"/>
      <c r="H205" s="236" t="s">
        <v>19</v>
      </c>
      <c r="I205" s="238"/>
      <c r="J205" s="234"/>
      <c r="K205" s="234"/>
      <c r="L205" s="239"/>
      <c r="M205" s="240"/>
      <c r="N205" s="241"/>
      <c r="O205" s="241"/>
      <c r="P205" s="241"/>
      <c r="Q205" s="241"/>
      <c r="R205" s="241"/>
      <c r="S205" s="241"/>
      <c r="T205" s="24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3" t="s">
        <v>208</v>
      </c>
      <c r="AU205" s="243" t="s">
        <v>81</v>
      </c>
      <c r="AV205" s="13" t="s">
        <v>79</v>
      </c>
      <c r="AW205" s="13" t="s">
        <v>33</v>
      </c>
      <c r="AX205" s="13" t="s">
        <v>72</v>
      </c>
      <c r="AY205" s="243" t="s">
        <v>196</v>
      </c>
    </row>
    <row r="206" s="13" customFormat="1">
      <c r="A206" s="13"/>
      <c r="B206" s="233"/>
      <c r="C206" s="234"/>
      <c r="D206" s="235" t="s">
        <v>208</v>
      </c>
      <c r="E206" s="236" t="s">
        <v>19</v>
      </c>
      <c r="F206" s="237" t="s">
        <v>401</v>
      </c>
      <c r="G206" s="234"/>
      <c r="H206" s="236" t="s">
        <v>19</v>
      </c>
      <c r="I206" s="238"/>
      <c r="J206" s="234"/>
      <c r="K206" s="234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208</v>
      </c>
      <c r="AU206" s="243" t="s">
        <v>81</v>
      </c>
      <c r="AV206" s="13" t="s">
        <v>79</v>
      </c>
      <c r="AW206" s="13" t="s">
        <v>33</v>
      </c>
      <c r="AX206" s="13" t="s">
        <v>72</v>
      </c>
      <c r="AY206" s="243" t="s">
        <v>196</v>
      </c>
    </row>
    <row r="207" s="14" customFormat="1">
      <c r="A207" s="14"/>
      <c r="B207" s="244"/>
      <c r="C207" s="245"/>
      <c r="D207" s="235" t="s">
        <v>208</v>
      </c>
      <c r="E207" s="246" t="s">
        <v>19</v>
      </c>
      <c r="F207" s="247" t="s">
        <v>72</v>
      </c>
      <c r="G207" s="245"/>
      <c r="H207" s="248">
        <v>0</v>
      </c>
      <c r="I207" s="249"/>
      <c r="J207" s="245"/>
      <c r="K207" s="245"/>
      <c r="L207" s="250"/>
      <c r="M207" s="251"/>
      <c r="N207" s="252"/>
      <c r="O207" s="252"/>
      <c r="P207" s="252"/>
      <c r="Q207" s="252"/>
      <c r="R207" s="252"/>
      <c r="S207" s="252"/>
      <c r="T207" s="253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4" t="s">
        <v>208</v>
      </c>
      <c r="AU207" s="254" t="s">
        <v>81</v>
      </c>
      <c r="AV207" s="14" t="s">
        <v>81</v>
      </c>
      <c r="AW207" s="14" t="s">
        <v>33</v>
      </c>
      <c r="AX207" s="14" t="s">
        <v>72</v>
      </c>
      <c r="AY207" s="254" t="s">
        <v>196</v>
      </c>
    </row>
    <row r="208" s="16" customFormat="1">
      <c r="A208" s="16"/>
      <c r="B208" s="266"/>
      <c r="C208" s="267"/>
      <c r="D208" s="235" t="s">
        <v>208</v>
      </c>
      <c r="E208" s="268" t="s">
        <v>19</v>
      </c>
      <c r="F208" s="269" t="s">
        <v>269</v>
      </c>
      <c r="G208" s="267"/>
      <c r="H208" s="270">
        <v>189.06999999999999</v>
      </c>
      <c r="I208" s="271"/>
      <c r="J208" s="267"/>
      <c r="K208" s="267"/>
      <c r="L208" s="272"/>
      <c r="M208" s="273"/>
      <c r="N208" s="274"/>
      <c r="O208" s="274"/>
      <c r="P208" s="274"/>
      <c r="Q208" s="274"/>
      <c r="R208" s="274"/>
      <c r="S208" s="274"/>
      <c r="T208" s="275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T208" s="276" t="s">
        <v>208</v>
      </c>
      <c r="AU208" s="276" t="s">
        <v>81</v>
      </c>
      <c r="AV208" s="16" t="s">
        <v>226</v>
      </c>
      <c r="AW208" s="16" t="s">
        <v>33</v>
      </c>
      <c r="AX208" s="16" t="s">
        <v>72</v>
      </c>
      <c r="AY208" s="276" t="s">
        <v>196</v>
      </c>
    </row>
    <row r="209" s="13" customFormat="1">
      <c r="A209" s="13"/>
      <c r="B209" s="233"/>
      <c r="C209" s="234"/>
      <c r="D209" s="235" t="s">
        <v>208</v>
      </c>
      <c r="E209" s="236" t="s">
        <v>19</v>
      </c>
      <c r="F209" s="237" t="s">
        <v>766</v>
      </c>
      <c r="G209" s="234"/>
      <c r="H209" s="236" t="s">
        <v>19</v>
      </c>
      <c r="I209" s="238"/>
      <c r="J209" s="234"/>
      <c r="K209" s="234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208</v>
      </c>
      <c r="AU209" s="243" t="s">
        <v>81</v>
      </c>
      <c r="AV209" s="13" t="s">
        <v>79</v>
      </c>
      <c r="AW209" s="13" t="s">
        <v>33</v>
      </c>
      <c r="AX209" s="13" t="s">
        <v>72</v>
      </c>
      <c r="AY209" s="243" t="s">
        <v>196</v>
      </c>
    </row>
    <row r="210" s="13" customFormat="1">
      <c r="A210" s="13"/>
      <c r="B210" s="233"/>
      <c r="C210" s="234"/>
      <c r="D210" s="235" t="s">
        <v>208</v>
      </c>
      <c r="E210" s="236" t="s">
        <v>19</v>
      </c>
      <c r="F210" s="237" t="s">
        <v>775</v>
      </c>
      <c r="G210" s="234"/>
      <c r="H210" s="236" t="s">
        <v>19</v>
      </c>
      <c r="I210" s="238"/>
      <c r="J210" s="234"/>
      <c r="K210" s="234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208</v>
      </c>
      <c r="AU210" s="243" t="s">
        <v>81</v>
      </c>
      <c r="AV210" s="13" t="s">
        <v>79</v>
      </c>
      <c r="AW210" s="13" t="s">
        <v>33</v>
      </c>
      <c r="AX210" s="13" t="s">
        <v>72</v>
      </c>
      <c r="AY210" s="243" t="s">
        <v>196</v>
      </c>
    </row>
    <row r="211" s="13" customFormat="1">
      <c r="A211" s="13"/>
      <c r="B211" s="233"/>
      <c r="C211" s="234"/>
      <c r="D211" s="235" t="s">
        <v>208</v>
      </c>
      <c r="E211" s="236" t="s">
        <v>19</v>
      </c>
      <c r="F211" s="237" t="s">
        <v>401</v>
      </c>
      <c r="G211" s="234"/>
      <c r="H211" s="236" t="s">
        <v>19</v>
      </c>
      <c r="I211" s="238"/>
      <c r="J211" s="234"/>
      <c r="K211" s="234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208</v>
      </c>
      <c r="AU211" s="243" t="s">
        <v>81</v>
      </c>
      <c r="AV211" s="13" t="s">
        <v>79</v>
      </c>
      <c r="AW211" s="13" t="s">
        <v>33</v>
      </c>
      <c r="AX211" s="13" t="s">
        <v>72</v>
      </c>
      <c r="AY211" s="243" t="s">
        <v>196</v>
      </c>
    </row>
    <row r="212" s="13" customFormat="1">
      <c r="A212" s="13"/>
      <c r="B212" s="233"/>
      <c r="C212" s="234"/>
      <c r="D212" s="235" t="s">
        <v>208</v>
      </c>
      <c r="E212" s="236" t="s">
        <v>19</v>
      </c>
      <c r="F212" s="237" t="s">
        <v>766</v>
      </c>
      <c r="G212" s="234"/>
      <c r="H212" s="236" t="s">
        <v>19</v>
      </c>
      <c r="I212" s="238"/>
      <c r="J212" s="234"/>
      <c r="K212" s="234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208</v>
      </c>
      <c r="AU212" s="243" t="s">
        <v>81</v>
      </c>
      <c r="AV212" s="13" t="s">
        <v>79</v>
      </c>
      <c r="AW212" s="13" t="s">
        <v>33</v>
      </c>
      <c r="AX212" s="13" t="s">
        <v>72</v>
      </c>
      <c r="AY212" s="243" t="s">
        <v>196</v>
      </c>
    </row>
    <row r="213" s="14" customFormat="1">
      <c r="A213" s="14"/>
      <c r="B213" s="244"/>
      <c r="C213" s="245"/>
      <c r="D213" s="235" t="s">
        <v>208</v>
      </c>
      <c r="E213" s="246" t="s">
        <v>19</v>
      </c>
      <c r="F213" s="247" t="s">
        <v>776</v>
      </c>
      <c r="G213" s="245"/>
      <c r="H213" s="248">
        <v>147</v>
      </c>
      <c r="I213" s="249"/>
      <c r="J213" s="245"/>
      <c r="K213" s="245"/>
      <c r="L213" s="250"/>
      <c r="M213" s="251"/>
      <c r="N213" s="252"/>
      <c r="O213" s="252"/>
      <c r="P213" s="252"/>
      <c r="Q213" s="252"/>
      <c r="R213" s="252"/>
      <c r="S213" s="252"/>
      <c r="T213" s="253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4" t="s">
        <v>208</v>
      </c>
      <c r="AU213" s="254" t="s">
        <v>81</v>
      </c>
      <c r="AV213" s="14" t="s">
        <v>81</v>
      </c>
      <c r="AW213" s="14" t="s">
        <v>33</v>
      </c>
      <c r="AX213" s="14" t="s">
        <v>72</v>
      </c>
      <c r="AY213" s="254" t="s">
        <v>196</v>
      </c>
    </row>
    <row r="214" s="13" customFormat="1">
      <c r="A214" s="13"/>
      <c r="B214" s="233"/>
      <c r="C214" s="234"/>
      <c r="D214" s="235" t="s">
        <v>208</v>
      </c>
      <c r="E214" s="236" t="s">
        <v>19</v>
      </c>
      <c r="F214" s="237" t="s">
        <v>777</v>
      </c>
      <c r="G214" s="234"/>
      <c r="H214" s="236" t="s">
        <v>19</v>
      </c>
      <c r="I214" s="238"/>
      <c r="J214" s="234"/>
      <c r="K214" s="234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208</v>
      </c>
      <c r="AU214" s="243" t="s">
        <v>81</v>
      </c>
      <c r="AV214" s="13" t="s">
        <v>79</v>
      </c>
      <c r="AW214" s="13" t="s">
        <v>33</v>
      </c>
      <c r="AX214" s="13" t="s">
        <v>72</v>
      </c>
      <c r="AY214" s="243" t="s">
        <v>196</v>
      </c>
    </row>
    <row r="215" s="13" customFormat="1">
      <c r="A215" s="13"/>
      <c r="B215" s="233"/>
      <c r="C215" s="234"/>
      <c r="D215" s="235" t="s">
        <v>208</v>
      </c>
      <c r="E215" s="236" t="s">
        <v>19</v>
      </c>
      <c r="F215" s="237" t="s">
        <v>401</v>
      </c>
      <c r="G215" s="234"/>
      <c r="H215" s="236" t="s">
        <v>19</v>
      </c>
      <c r="I215" s="238"/>
      <c r="J215" s="234"/>
      <c r="K215" s="234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208</v>
      </c>
      <c r="AU215" s="243" t="s">
        <v>81</v>
      </c>
      <c r="AV215" s="13" t="s">
        <v>79</v>
      </c>
      <c r="AW215" s="13" t="s">
        <v>33</v>
      </c>
      <c r="AX215" s="13" t="s">
        <v>72</v>
      </c>
      <c r="AY215" s="243" t="s">
        <v>196</v>
      </c>
    </row>
    <row r="216" s="14" customFormat="1">
      <c r="A216" s="14"/>
      <c r="B216" s="244"/>
      <c r="C216" s="245"/>
      <c r="D216" s="235" t="s">
        <v>208</v>
      </c>
      <c r="E216" s="246" t="s">
        <v>19</v>
      </c>
      <c r="F216" s="247" t="s">
        <v>81</v>
      </c>
      <c r="G216" s="245"/>
      <c r="H216" s="248">
        <v>2</v>
      </c>
      <c r="I216" s="249"/>
      <c r="J216" s="245"/>
      <c r="K216" s="245"/>
      <c r="L216" s="250"/>
      <c r="M216" s="251"/>
      <c r="N216" s="252"/>
      <c r="O216" s="252"/>
      <c r="P216" s="252"/>
      <c r="Q216" s="252"/>
      <c r="R216" s="252"/>
      <c r="S216" s="252"/>
      <c r="T216" s="253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4" t="s">
        <v>208</v>
      </c>
      <c r="AU216" s="254" t="s">
        <v>81</v>
      </c>
      <c r="AV216" s="14" t="s">
        <v>81</v>
      </c>
      <c r="AW216" s="14" t="s">
        <v>33</v>
      </c>
      <c r="AX216" s="14" t="s">
        <v>72</v>
      </c>
      <c r="AY216" s="254" t="s">
        <v>196</v>
      </c>
    </row>
    <row r="217" s="16" customFormat="1">
      <c r="A217" s="16"/>
      <c r="B217" s="266"/>
      <c r="C217" s="267"/>
      <c r="D217" s="235" t="s">
        <v>208</v>
      </c>
      <c r="E217" s="268" t="s">
        <v>19</v>
      </c>
      <c r="F217" s="269" t="s">
        <v>269</v>
      </c>
      <c r="G217" s="267"/>
      <c r="H217" s="270">
        <v>149</v>
      </c>
      <c r="I217" s="271"/>
      <c r="J217" s="267"/>
      <c r="K217" s="267"/>
      <c r="L217" s="272"/>
      <c r="M217" s="273"/>
      <c r="N217" s="274"/>
      <c r="O217" s="274"/>
      <c r="P217" s="274"/>
      <c r="Q217" s="274"/>
      <c r="R217" s="274"/>
      <c r="S217" s="274"/>
      <c r="T217" s="275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76" t="s">
        <v>208</v>
      </c>
      <c r="AU217" s="276" t="s">
        <v>81</v>
      </c>
      <c r="AV217" s="16" t="s">
        <v>226</v>
      </c>
      <c r="AW217" s="16" t="s">
        <v>33</v>
      </c>
      <c r="AX217" s="16" t="s">
        <v>72</v>
      </c>
      <c r="AY217" s="276" t="s">
        <v>196</v>
      </c>
    </row>
    <row r="218" s="15" customFormat="1">
      <c r="A218" s="15"/>
      <c r="B218" s="255"/>
      <c r="C218" s="256"/>
      <c r="D218" s="235" t="s">
        <v>208</v>
      </c>
      <c r="E218" s="257" t="s">
        <v>19</v>
      </c>
      <c r="F218" s="258" t="s">
        <v>219</v>
      </c>
      <c r="G218" s="256"/>
      <c r="H218" s="259">
        <v>619.5</v>
      </c>
      <c r="I218" s="260"/>
      <c r="J218" s="256"/>
      <c r="K218" s="256"/>
      <c r="L218" s="261"/>
      <c r="M218" s="262"/>
      <c r="N218" s="263"/>
      <c r="O218" s="263"/>
      <c r="P218" s="263"/>
      <c r="Q218" s="263"/>
      <c r="R218" s="263"/>
      <c r="S218" s="263"/>
      <c r="T218" s="264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65" t="s">
        <v>208</v>
      </c>
      <c r="AU218" s="265" t="s">
        <v>81</v>
      </c>
      <c r="AV218" s="15" t="s">
        <v>204</v>
      </c>
      <c r="AW218" s="15" t="s">
        <v>33</v>
      </c>
      <c r="AX218" s="15" t="s">
        <v>79</v>
      </c>
      <c r="AY218" s="265" t="s">
        <v>196</v>
      </c>
    </row>
    <row r="219" s="2" customFormat="1" ht="16.5" customHeight="1">
      <c r="A219" s="41"/>
      <c r="B219" s="42"/>
      <c r="C219" s="280" t="s">
        <v>284</v>
      </c>
      <c r="D219" s="280" t="s">
        <v>407</v>
      </c>
      <c r="E219" s="281" t="s">
        <v>778</v>
      </c>
      <c r="F219" s="282" t="s">
        <v>779</v>
      </c>
      <c r="G219" s="283" t="s">
        <v>244</v>
      </c>
      <c r="H219" s="284">
        <v>287.05900000000003</v>
      </c>
      <c r="I219" s="285"/>
      <c r="J219" s="286">
        <f>ROUND(I219*H219,2)</f>
        <v>0</v>
      </c>
      <c r="K219" s="282" t="s">
        <v>203</v>
      </c>
      <c r="L219" s="287"/>
      <c r="M219" s="288" t="s">
        <v>19</v>
      </c>
      <c r="N219" s="289" t="s">
        <v>43</v>
      </c>
      <c r="O219" s="87"/>
      <c r="P219" s="224">
        <f>O219*H219</f>
        <v>0</v>
      </c>
      <c r="Q219" s="224">
        <v>0.125</v>
      </c>
      <c r="R219" s="224">
        <f>Q219*H219</f>
        <v>35.882375000000003</v>
      </c>
      <c r="S219" s="224">
        <v>0</v>
      </c>
      <c r="T219" s="225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6" t="s">
        <v>284</v>
      </c>
      <c r="AT219" s="226" t="s">
        <v>407</v>
      </c>
      <c r="AU219" s="226" t="s">
        <v>81</v>
      </c>
      <c r="AY219" s="20" t="s">
        <v>196</v>
      </c>
      <c r="BE219" s="227">
        <f>IF(N219="základní",J219,0)</f>
        <v>0</v>
      </c>
      <c r="BF219" s="227">
        <f>IF(N219="snížená",J219,0)</f>
        <v>0</v>
      </c>
      <c r="BG219" s="227">
        <f>IF(N219="zákl. přenesená",J219,0)</f>
        <v>0</v>
      </c>
      <c r="BH219" s="227">
        <f>IF(N219="sníž. přenesená",J219,0)</f>
        <v>0</v>
      </c>
      <c r="BI219" s="227">
        <f>IF(N219="nulová",J219,0)</f>
        <v>0</v>
      </c>
      <c r="BJ219" s="20" t="s">
        <v>79</v>
      </c>
      <c r="BK219" s="227">
        <f>ROUND(I219*H219,2)</f>
        <v>0</v>
      </c>
      <c r="BL219" s="20" t="s">
        <v>204</v>
      </c>
      <c r="BM219" s="226" t="s">
        <v>780</v>
      </c>
    </row>
    <row r="220" s="13" customFormat="1">
      <c r="A220" s="13"/>
      <c r="B220" s="233"/>
      <c r="C220" s="234"/>
      <c r="D220" s="235" t="s">
        <v>208</v>
      </c>
      <c r="E220" s="236" t="s">
        <v>19</v>
      </c>
      <c r="F220" s="237" t="s">
        <v>766</v>
      </c>
      <c r="G220" s="234"/>
      <c r="H220" s="236" t="s">
        <v>19</v>
      </c>
      <c r="I220" s="238"/>
      <c r="J220" s="234"/>
      <c r="K220" s="234"/>
      <c r="L220" s="239"/>
      <c r="M220" s="240"/>
      <c r="N220" s="241"/>
      <c r="O220" s="241"/>
      <c r="P220" s="241"/>
      <c r="Q220" s="241"/>
      <c r="R220" s="241"/>
      <c r="S220" s="241"/>
      <c r="T220" s="24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3" t="s">
        <v>208</v>
      </c>
      <c r="AU220" s="243" t="s">
        <v>81</v>
      </c>
      <c r="AV220" s="13" t="s">
        <v>79</v>
      </c>
      <c r="AW220" s="13" t="s">
        <v>33</v>
      </c>
      <c r="AX220" s="13" t="s">
        <v>72</v>
      </c>
      <c r="AY220" s="243" t="s">
        <v>196</v>
      </c>
    </row>
    <row r="221" s="13" customFormat="1">
      <c r="A221" s="13"/>
      <c r="B221" s="233"/>
      <c r="C221" s="234"/>
      <c r="D221" s="235" t="s">
        <v>208</v>
      </c>
      <c r="E221" s="236" t="s">
        <v>19</v>
      </c>
      <c r="F221" s="237" t="s">
        <v>767</v>
      </c>
      <c r="G221" s="234"/>
      <c r="H221" s="236" t="s">
        <v>19</v>
      </c>
      <c r="I221" s="238"/>
      <c r="J221" s="234"/>
      <c r="K221" s="234"/>
      <c r="L221" s="239"/>
      <c r="M221" s="240"/>
      <c r="N221" s="241"/>
      <c r="O221" s="241"/>
      <c r="P221" s="241"/>
      <c r="Q221" s="241"/>
      <c r="R221" s="241"/>
      <c r="S221" s="241"/>
      <c r="T221" s="24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43" t="s">
        <v>208</v>
      </c>
      <c r="AU221" s="243" t="s">
        <v>81</v>
      </c>
      <c r="AV221" s="13" t="s">
        <v>79</v>
      </c>
      <c r="AW221" s="13" t="s">
        <v>33</v>
      </c>
      <c r="AX221" s="13" t="s">
        <v>72</v>
      </c>
      <c r="AY221" s="243" t="s">
        <v>196</v>
      </c>
    </row>
    <row r="222" s="13" customFormat="1">
      <c r="A222" s="13"/>
      <c r="B222" s="233"/>
      <c r="C222" s="234"/>
      <c r="D222" s="235" t="s">
        <v>208</v>
      </c>
      <c r="E222" s="236" t="s">
        <v>19</v>
      </c>
      <c r="F222" s="237" t="s">
        <v>401</v>
      </c>
      <c r="G222" s="234"/>
      <c r="H222" s="236" t="s">
        <v>19</v>
      </c>
      <c r="I222" s="238"/>
      <c r="J222" s="234"/>
      <c r="K222" s="234"/>
      <c r="L222" s="239"/>
      <c r="M222" s="240"/>
      <c r="N222" s="241"/>
      <c r="O222" s="241"/>
      <c r="P222" s="241"/>
      <c r="Q222" s="241"/>
      <c r="R222" s="241"/>
      <c r="S222" s="241"/>
      <c r="T222" s="24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43" t="s">
        <v>208</v>
      </c>
      <c r="AU222" s="243" t="s">
        <v>81</v>
      </c>
      <c r="AV222" s="13" t="s">
        <v>79</v>
      </c>
      <c r="AW222" s="13" t="s">
        <v>33</v>
      </c>
      <c r="AX222" s="13" t="s">
        <v>72</v>
      </c>
      <c r="AY222" s="243" t="s">
        <v>196</v>
      </c>
    </row>
    <row r="223" s="14" customFormat="1">
      <c r="A223" s="14"/>
      <c r="B223" s="244"/>
      <c r="C223" s="245"/>
      <c r="D223" s="235" t="s">
        <v>208</v>
      </c>
      <c r="E223" s="246" t="s">
        <v>19</v>
      </c>
      <c r="F223" s="247" t="s">
        <v>768</v>
      </c>
      <c r="G223" s="245"/>
      <c r="H223" s="248">
        <v>247.27000000000001</v>
      </c>
      <c r="I223" s="249"/>
      <c r="J223" s="245"/>
      <c r="K223" s="245"/>
      <c r="L223" s="250"/>
      <c r="M223" s="251"/>
      <c r="N223" s="252"/>
      <c r="O223" s="252"/>
      <c r="P223" s="252"/>
      <c r="Q223" s="252"/>
      <c r="R223" s="252"/>
      <c r="S223" s="252"/>
      <c r="T223" s="253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4" t="s">
        <v>208</v>
      </c>
      <c r="AU223" s="254" t="s">
        <v>81</v>
      </c>
      <c r="AV223" s="14" t="s">
        <v>81</v>
      </c>
      <c r="AW223" s="14" t="s">
        <v>33</v>
      </c>
      <c r="AX223" s="14" t="s">
        <v>72</v>
      </c>
      <c r="AY223" s="254" t="s">
        <v>196</v>
      </c>
    </row>
    <row r="224" s="13" customFormat="1">
      <c r="A224" s="13"/>
      <c r="B224" s="233"/>
      <c r="C224" s="234"/>
      <c r="D224" s="235" t="s">
        <v>208</v>
      </c>
      <c r="E224" s="236" t="s">
        <v>19</v>
      </c>
      <c r="F224" s="237" t="s">
        <v>766</v>
      </c>
      <c r="G224" s="234"/>
      <c r="H224" s="236" t="s">
        <v>19</v>
      </c>
      <c r="I224" s="238"/>
      <c r="J224" s="234"/>
      <c r="K224" s="234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208</v>
      </c>
      <c r="AU224" s="243" t="s">
        <v>81</v>
      </c>
      <c r="AV224" s="13" t="s">
        <v>79</v>
      </c>
      <c r="AW224" s="13" t="s">
        <v>33</v>
      </c>
      <c r="AX224" s="13" t="s">
        <v>72</v>
      </c>
      <c r="AY224" s="243" t="s">
        <v>196</v>
      </c>
    </row>
    <row r="225" s="13" customFormat="1">
      <c r="A225" s="13"/>
      <c r="B225" s="233"/>
      <c r="C225" s="234"/>
      <c r="D225" s="235" t="s">
        <v>208</v>
      </c>
      <c r="E225" s="236" t="s">
        <v>19</v>
      </c>
      <c r="F225" s="237" t="s">
        <v>769</v>
      </c>
      <c r="G225" s="234"/>
      <c r="H225" s="236" t="s">
        <v>19</v>
      </c>
      <c r="I225" s="238"/>
      <c r="J225" s="234"/>
      <c r="K225" s="234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208</v>
      </c>
      <c r="AU225" s="243" t="s">
        <v>81</v>
      </c>
      <c r="AV225" s="13" t="s">
        <v>79</v>
      </c>
      <c r="AW225" s="13" t="s">
        <v>33</v>
      </c>
      <c r="AX225" s="13" t="s">
        <v>72</v>
      </c>
      <c r="AY225" s="243" t="s">
        <v>196</v>
      </c>
    </row>
    <row r="226" s="13" customFormat="1">
      <c r="A226" s="13"/>
      <c r="B226" s="233"/>
      <c r="C226" s="234"/>
      <c r="D226" s="235" t="s">
        <v>208</v>
      </c>
      <c r="E226" s="236" t="s">
        <v>19</v>
      </c>
      <c r="F226" s="237" t="s">
        <v>401</v>
      </c>
      <c r="G226" s="234"/>
      <c r="H226" s="236" t="s">
        <v>19</v>
      </c>
      <c r="I226" s="238"/>
      <c r="J226" s="234"/>
      <c r="K226" s="234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208</v>
      </c>
      <c r="AU226" s="243" t="s">
        <v>81</v>
      </c>
      <c r="AV226" s="13" t="s">
        <v>79</v>
      </c>
      <c r="AW226" s="13" t="s">
        <v>33</v>
      </c>
      <c r="AX226" s="13" t="s">
        <v>72</v>
      </c>
      <c r="AY226" s="243" t="s">
        <v>196</v>
      </c>
    </row>
    <row r="227" s="14" customFormat="1">
      <c r="A227" s="14"/>
      <c r="B227" s="244"/>
      <c r="C227" s="245"/>
      <c r="D227" s="235" t="s">
        <v>208</v>
      </c>
      <c r="E227" s="246" t="s">
        <v>19</v>
      </c>
      <c r="F227" s="247" t="s">
        <v>770</v>
      </c>
      <c r="G227" s="245"/>
      <c r="H227" s="248">
        <v>34.159999999999997</v>
      </c>
      <c r="I227" s="249"/>
      <c r="J227" s="245"/>
      <c r="K227" s="245"/>
      <c r="L227" s="250"/>
      <c r="M227" s="251"/>
      <c r="N227" s="252"/>
      <c r="O227" s="252"/>
      <c r="P227" s="252"/>
      <c r="Q227" s="252"/>
      <c r="R227" s="252"/>
      <c r="S227" s="252"/>
      <c r="T227" s="253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4" t="s">
        <v>208</v>
      </c>
      <c r="AU227" s="254" t="s">
        <v>81</v>
      </c>
      <c r="AV227" s="14" t="s">
        <v>81</v>
      </c>
      <c r="AW227" s="14" t="s">
        <v>33</v>
      </c>
      <c r="AX227" s="14" t="s">
        <v>72</v>
      </c>
      <c r="AY227" s="254" t="s">
        <v>196</v>
      </c>
    </row>
    <row r="228" s="15" customFormat="1">
      <c r="A228" s="15"/>
      <c r="B228" s="255"/>
      <c r="C228" s="256"/>
      <c r="D228" s="235" t="s">
        <v>208</v>
      </c>
      <c r="E228" s="257" t="s">
        <v>19</v>
      </c>
      <c r="F228" s="258" t="s">
        <v>219</v>
      </c>
      <c r="G228" s="256"/>
      <c r="H228" s="259">
        <v>281.43000000000001</v>
      </c>
      <c r="I228" s="260"/>
      <c r="J228" s="256"/>
      <c r="K228" s="256"/>
      <c r="L228" s="261"/>
      <c r="M228" s="262"/>
      <c r="N228" s="263"/>
      <c r="O228" s="263"/>
      <c r="P228" s="263"/>
      <c r="Q228" s="263"/>
      <c r="R228" s="263"/>
      <c r="S228" s="263"/>
      <c r="T228" s="264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65" t="s">
        <v>208</v>
      </c>
      <c r="AU228" s="265" t="s">
        <v>81</v>
      </c>
      <c r="AV228" s="15" t="s">
        <v>204</v>
      </c>
      <c r="AW228" s="15" t="s">
        <v>33</v>
      </c>
      <c r="AX228" s="15" t="s">
        <v>79</v>
      </c>
      <c r="AY228" s="265" t="s">
        <v>196</v>
      </c>
    </row>
    <row r="229" s="14" customFormat="1">
      <c r="A229" s="14"/>
      <c r="B229" s="244"/>
      <c r="C229" s="245"/>
      <c r="D229" s="235" t="s">
        <v>208</v>
      </c>
      <c r="E229" s="245"/>
      <c r="F229" s="247" t="s">
        <v>781</v>
      </c>
      <c r="G229" s="245"/>
      <c r="H229" s="248">
        <v>287.05900000000003</v>
      </c>
      <c r="I229" s="249"/>
      <c r="J229" s="245"/>
      <c r="K229" s="245"/>
      <c r="L229" s="250"/>
      <c r="M229" s="251"/>
      <c r="N229" s="252"/>
      <c r="O229" s="252"/>
      <c r="P229" s="252"/>
      <c r="Q229" s="252"/>
      <c r="R229" s="252"/>
      <c r="S229" s="252"/>
      <c r="T229" s="253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4" t="s">
        <v>208</v>
      </c>
      <c r="AU229" s="254" t="s">
        <v>81</v>
      </c>
      <c r="AV229" s="14" t="s">
        <v>81</v>
      </c>
      <c r="AW229" s="14" t="s">
        <v>4</v>
      </c>
      <c r="AX229" s="14" t="s">
        <v>79</v>
      </c>
      <c r="AY229" s="254" t="s">
        <v>196</v>
      </c>
    </row>
    <row r="230" s="2" customFormat="1" ht="16.5" customHeight="1">
      <c r="A230" s="41"/>
      <c r="B230" s="42"/>
      <c r="C230" s="280" t="s">
        <v>294</v>
      </c>
      <c r="D230" s="280" t="s">
        <v>407</v>
      </c>
      <c r="E230" s="281" t="s">
        <v>782</v>
      </c>
      <c r="F230" s="282" t="s">
        <v>783</v>
      </c>
      <c r="G230" s="283" t="s">
        <v>244</v>
      </c>
      <c r="H230" s="284">
        <v>192.851</v>
      </c>
      <c r="I230" s="285"/>
      <c r="J230" s="286">
        <f>ROUND(I230*H230,2)</f>
        <v>0</v>
      </c>
      <c r="K230" s="282" t="s">
        <v>203</v>
      </c>
      <c r="L230" s="287"/>
      <c r="M230" s="288" t="s">
        <v>19</v>
      </c>
      <c r="N230" s="289" t="s">
        <v>43</v>
      </c>
      <c r="O230" s="87"/>
      <c r="P230" s="224">
        <f>O230*H230</f>
        <v>0</v>
      </c>
      <c r="Q230" s="224">
        <v>0.082000000000000003</v>
      </c>
      <c r="R230" s="224">
        <f>Q230*H230</f>
        <v>15.813782</v>
      </c>
      <c r="S230" s="224">
        <v>0</v>
      </c>
      <c r="T230" s="225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6" t="s">
        <v>284</v>
      </c>
      <c r="AT230" s="226" t="s">
        <v>407</v>
      </c>
      <c r="AU230" s="226" t="s">
        <v>81</v>
      </c>
      <c r="AY230" s="20" t="s">
        <v>196</v>
      </c>
      <c r="BE230" s="227">
        <f>IF(N230="základní",J230,0)</f>
        <v>0</v>
      </c>
      <c r="BF230" s="227">
        <f>IF(N230="snížená",J230,0)</f>
        <v>0</v>
      </c>
      <c r="BG230" s="227">
        <f>IF(N230="zákl. přenesená",J230,0)</f>
        <v>0</v>
      </c>
      <c r="BH230" s="227">
        <f>IF(N230="sníž. přenesená",J230,0)</f>
        <v>0</v>
      </c>
      <c r="BI230" s="227">
        <f>IF(N230="nulová",J230,0)</f>
        <v>0</v>
      </c>
      <c r="BJ230" s="20" t="s">
        <v>79</v>
      </c>
      <c r="BK230" s="227">
        <f>ROUND(I230*H230,2)</f>
        <v>0</v>
      </c>
      <c r="BL230" s="20" t="s">
        <v>204</v>
      </c>
      <c r="BM230" s="226" t="s">
        <v>784</v>
      </c>
    </row>
    <row r="231" s="13" customFormat="1">
      <c r="A231" s="13"/>
      <c r="B231" s="233"/>
      <c r="C231" s="234"/>
      <c r="D231" s="235" t="s">
        <v>208</v>
      </c>
      <c r="E231" s="236" t="s">
        <v>19</v>
      </c>
      <c r="F231" s="237" t="s">
        <v>766</v>
      </c>
      <c r="G231" s="234"/>
      <c r="H231" s="236" t="s">
        <v>19</v>
      </c>
      <c r="I231" s="238"/>
      <c r="J231" s="234"/>
      <c r="K231" s="234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208</v>
      </c>
      <c r="AU231" s="243" t="s">
        <v>81</v>
      </c>
      <c r="AV231" s="13" t="s">
        <v>79</v>
      </c>
      <c r="AW231" s="13" t="s">
        <v>33</v>
      </c>
      <c r="AX231" s="13" t="s">
        <v>72</v>
      </c>
      <c r="AY231" s="243" t="s">
        <v>196</v>
      </c>
    </row>
    <row r="232" s="13" customFormat="1">
      <c r="A232" s="13"/>
      <c r="B232" s="233"/>
      <c r="C232" s="234"/>
      <c r="D232" s="235" t="s">
        <v>208</v>
      </c>
      <c r="E232" s="236" t="s">
        <v>19</v>
      </c>
      <c r="F232" s="237" t="s">
        <v>771</v>
      </c>
      <c r="G232" s="234"/>
      <c r="H232" s="236" t="s">
        <v>19</v>
      </c>
      <c r="I232" s="238"/>
      <c r="J232" s="234"/>
      <c r="K232" s="234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208</v>
      </c>
      <c r="AU232" s="243" t="s">
        <v>81</v>
      </c>
      <c r="AV232" s="13" t="s">
        <v>79</v>
      </c>
      <c r="AW232" s="13" t="s">
        <v>33</v>
      </c>
      <c r="AX232" s="13" t="s">
        <v>72</v>
      </c>
      <c r="AY232" s="243" t="s">
        <v>196</v>
      </c>
    </row>
    <row r="233" s="13" customFormat="1">
      <c r="A233" s="13"/>
      <c r="B233" s="233"/>
      <c r="C233" s="234"/>
      <c r="D233" s="235" t="s">
        <v>208</v>
      </c>
      <c r="E233" s="236" t="s">
        <v>19</v>
      </c>
      <c r="F233" s="237" t="s">
        <v>401</v>
      </c>
      <c r="G233" s="234"/>
      <c r="H233" s="236" t="s">
        <v>19</v>
      </c>
      <c r="I233" s="238"/>
      <c r="J233" s="234"/>
      <c r="K233" s="234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208</v>
      </c>
      <c r="AU233" s="243" t="s">
        <v>81</v>
      </c>
      <c r="AV233" s="13" t="s">
        <v>79</v>
      </c>
      <c r="AW233" s="13" t="s">
        <v>33</v>
      </c>
      <c r="AX233" s="13" t="s">
        <v>72</v>
      </c>
      <c r="AY233" s="243" t="s">
        <v>196</v>
      </c>
    </row>
    <row r="234" s="14" customFormat="1">
      <c r="A234" s="14"/>
      <c r="B234" s="244"/>
      <c r="C234" s="245"/>
      <c r="D234" s="235" t="s">
        <v>208</v>
      </c>
      <c r="E234" s="246" t="s">
        <v>19</v>
      </c>
      <c r="F234" s="247" t="s">
        <v>772</v>
      </c>
      <c r="G234" s="245"/>
      <c r="H234" s="248">
        <v>78.620000000000005</v>
      </c>
      <c r="I234" s="249"/>
      <c r="J234" s="245"/>
      <c r="K234" s="245"/>
      <c r="L234" s="250"/>
      <c r="M234" s="251"/>
      <c r="N234" s="252"/>
      <c r="O234" s="252"/>
      <c r="P234" s="252"/>
      <c r="Q234" s="252"/>
      <c r="R234" s="252"/>
      <c r="S234" s="252"/>
      <c r="T234" s="253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4" t="s">
        <v>208</v>
      </c>
      <c r="AU234" s="254" t="s">
        <v>81</v>
      </c>
      <c r="AV234" s="14" t="s">
        <v>81</v>
      </c>
      <c r="AW234" s="14" t="s">
        <v>33</v>
      </c>
      <c r="AX234" s="14" t="s">
        <v>72</v>
      </c>
      <c r="AY234" s="254" t="s">
        <v>196</v>
      </c>
    </row>
    <row r="235" s="14" customFormat="1">
      <c r="A235" s="14"/>
      <c r="B235" s="244"/>
      <c r="C235" s="245"/>
      <c r="D235" s="235" t="s">
        <v>208</v>
      </c>
      <c r="E235" s="246" t="s">
        <v>19</v>
      </c>
      <c r="F235" s="247" t="s">
        <v>773</v>
      </c>
      <c r="G235" s="245"/>
      <c r="H235" s="248">
        <v>110.45</v>
      </c>
      <c r="I235" s="249"/>
      <c r="J235" s="245"/>
      <c r="K235" s="245"/>
      <c r="L235" s="250"/>
      <c r="M235" s="251"/>
      <c r="N235" s="252"/>
      <c r="O235" s="252"/>
      <c r="P235" s="252"/>
      <c r="Q235" s="252"/>
      <c r="R235" s="252"/>
      <c r="S235" s="252"/>
      <c r="T235" s="253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4" t="s">
        <v>208</v>
      </c>
      <c r="AU235" s="254" t="s">
        <v>81</v>
      </c>
      <c r="AV235" s="14" t="s">
        <v>81</v>
      </c>
      <c r="AW235" s="14" t="s">
        <v>33</v>
      </c>
      <c r="AX235" s="14" t="s">
        <v>72</v>
      </c>
      <c r="AY235" s="254" t="s">
        <v>196</v>
      </c>
    </row>
    <row r="236" s="13" customFormat="1">
      <c r="A236" s="13"/>
      <c r="B236" s="233"/>
      <c r="C236" s="234"/>
      <c r="D236" s="235" t="s">
        <v>208</v>
      </c>
      <c r="E236" s="236" t="s">
        <v>19</v>
      </c>
      <c r="F236" s="237" t="s">
        <v>766</v>
      </c>
      <c r="G236" s="234"/>
      <c r="H236" s="236" t="s">
        <v>19</v>
      </c>
      <c r="I236" s="238"/>
      <c r="J236" s="234"/>
      <c r="K236" s="234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208</v>
      </c>
      <c r="AU236" s="243" t="s">
        <v>81</v>
      </c>
      <c r="AV236" s="13" t="s">
        <v>79</v>
      </c>
      <c r="AW236" s="13" t="s">
        <v>33</v>
      </c>
      <c r="AX236" s="13" t="s">
        <v>72</v>
      </c>
      <c r="AY236" s="243" t="s">
        <v>196</v>
      </c>
    </row>
    <row r="237" s="13" customFormat="1">
      <c r="A237" s="13"/>
      <c r="B237" s="233"/>
      <c r="C237" s="234"/>
      <c r="D237" s="235" t="s">
        <v>208</v>
      </c>
      <c r="E237" s="236" t="s">
        <v>19</v>
      </c>
      <c r="F237" s="237" t="s">
        <v>774</v>
      </c>
      <c r="G237" s="234"/>
      <c r="H237" s="236" t="s">
        <v>19</v>
      </c>
      <c r="I237" s="238"/>
      <c r="J237" s="234"/>
      <c r="K237" s="234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208</v>
      </c>
      <c r="AU237" s="243" t="s">
        <v>81</v>
      </c>
      <c r="AV237" s="13" t="s">
        <v>79</v>
      </c>
      <c r="AW237" s="13" t="s">
        <v>33</v>
      </c>
      <c r="AX237" s="13" t="s">
        <v>72</v>
      </c>
      <c r="AY237" s="243" t="s">
        <v>196</v>
      </c>
    </row>
    <row r="238" s="13" customFormat="1">
      <c r="A238" s="13"/>
      <c r="B238" s="233"/>
      <c r="C238" s="234"/>
      <c r="D238" s="235" t="s">
        <v>208</v>
      </c>
      <c r="E238" s="236" t="s">
        <v>19</v>
      </c>
      <c r="F238" s="237" t="s">
        <v>401</v>
      </c>
      <c r="G238" s="234"/>
      <c r="H238" s="236" t="s">
        <v>19</v>
      </c>
      <c r="I238" s="238"/>
      <c r="J238" s="234"/>
      <c r="K238" s="234"/>
      <c r="L238" s="239"/>
      <c r="M238" s="240"/>
      <c r="N238" s="241"/>
      <c r="O238" s="241"/>
      <c r="P238" s="241"/>
      <c r="Q238" s="241"/>
      <c r="R238" s="241"/>
      <c r="S238" s="241"/>
      <c r="T238" s="242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3" t="s">
        <v>208</v>
      </c>
      <c r="AU238" s="243" t="s">
        <v>81</v>
      </c>
      <c r="AV238" s="13" t="s">
        <v>79</v>
      </c>
      <c r="AW238" s="13" t="s">
        <v>33</v>
      </c>
      <c r="AX238" s="13" t="s">
        <v>72</v>
      </c>
      <c r="AY238" s="243" t="s">
        <v>196</v>
      </c>
    </row>
    <row r="239" s="14" customFormat="1">
      <c r="A239" s="14"/>
      <c r="B239" s="244"/>
      <c r="C239" s="245"/>
      <c r="D239" s="235" t="s">
        <v>208</v>
      </c>
      <c r="E239" s="246" t="s">
        <v>19</v>
      </c>
      <c r="F239" s="247" t="s">
        <v>72</v>
      </c>
      <c r="G239" s="245"/>
      <c r="H239" s="248">
        <v>0</v>
      </c>
      <c r="I239" s="249"/>
      <c r="J239" s="245"/>
      <c r="K239" s="245"/>
      <c r="L239" s="250"/>
      <c r="M239" s="251"/>
      <c r="N239" s="252"/>
      <c r="O239" s="252"/>
      <c r="P239" s="252"/>
      <c r="Q239" s="252"/>
      <c r="R239" s="252"/>
      <c r="S239" s="252"/>
      <c r="T239" s="253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4" t="s">
        <v>208</v>
      </c>
      <c r="AU239" s="254" t="s">
        <v>81</v>
      </c>
      <c r="AV239" s="14" t="s">
        <v>81</v>
      </c>
      <c r="AW239" s="14" t="s">
        <v>33</v>
      </c>
      <c r="AX239" s="14" t="s">
        <v>72</v>
      </c>
      <c r="AY239" s="254" t="s">
        <v>196</v>
      </c>
    </row>
    <row r="240" s="15" customFormat="1">
      <c r="A240" s="15"/>
      <c r="B240" s="255"/>
      <c r="C240" s="256"/>
      <c r="D240" s="235" t="s">
        <v>208</v>
      </c>
      <c r="E240" s="257" t="s">
        <v>19</v>
      </c>
      <c r="F240" s="258" t="s">
        <v>219</v>
      </c>
      <c r="G240" s="256"/>
      <c r="H240" s="259">
        <v>189.06999999999999</v>
      </c>
      <c r="I240" s="260"/>
      <c r="J240" s="256"/>
      <c r="K240" s="256"/>
      <c r="L240" s="261"/>
      <c r="M240" s="262"/>
      <c r="N240" s="263"/>
      <c r="O240" s="263"/>
      <c r="P240" s="263"/>
      <c r="Q240" s="263"/>
      <c r="R240" s="263"/>
      <c r="S240" s="263"/>
      <c r="T240" s="264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5" t="s">
        <v>208</v>
      </c>
      <c r="AU240" s="265" t="s">
        <v>81</v>
      </c>
      <c r="AV240" s="15" t="s">
        <v>204</v>
      </c>
      <c r="AW240" s="15" t="s">
        <v>33</v>
      </c>
      <c r="AX240" s="15" t="s">
        <v>79</v>
      </c>
      <c r="AY240" s="265" t="s">
        <v>196</v>
      </c>
    </row>
    <row r="241" s="14" customFormat="1">
      <c r="A241" s="14"/>
      <c r="B241" s="244"/>
      <c r="C241" s="245"/>
      <c r="D241" s="235" t="s">
        <v>208</v>
      </c>
      <c r="E241" s="245"/>
      <c r="F241" s="247" t="s">
        <v>785</v>
      </c>
      <c r="G241" s="245"/>
      <c r="H241" s="248">
        <v>192.851</v>
      </c>
      <c r="I241" s="249"/>
      <c r="J241" s="245"/>
      <c r="K241" s="245"/>
      <c r="L241" s="250"/>
      <c r="M241" s="251"/>
      <c r="N241" s="252"/>
      <c r="O241" s="252"/>
      <c r="P241" s="252"/>
      <c r="Q241" s="252"/>
      <c r="R241" s="252"/>
      <c r="S241" s="252"/>
      <c r="T241" s="253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4" t="s">
        <v>208</v>
      </c>
      <c r="AU241" s="254" t="s">
        <v>81</v>
      </c>
      <c r="AV241" s="14" t="s">
        <v>81</v>
      </c>
      <c r="AW241" s="14" t="s">
        <v>4</v>
      </c>
      <c r="AX241" s="14" t="s">
        <v>79</v>
      </c>
      <c r="AY241" s="254" t="s">
        <v>196</v>
      </c>
    </row>
    <row r="242" s="2" customFormat="1" ht="16.5" customHeight="1">
      <c r="A242" s="41"/>
      <c r="B242" s="42"/>
      <c r="C242" s="280" t="s">
        <v>299</v>
      </c>
      <c r="D242" s="280" t="s">
        <v>407</v>
      </c>
      <c r="E242" s="281" t="s">
        <v>786</v>
      </c>
      <c r="F242" s="282" t="s">
        <v>787</v>
      </c>
      <c r="G242" s="283" t="s">
        <v>244</v>
      </c>
      <c r="H242" s="284">
        <v>151.97999999999999</v>
      </c>
      <c r="I242" s="285"/>
      <c r="J242" s="286">
        <f>ROUND(I242*H242,2)</f>
        <v>0</v>
      </c>
      <c r="K242" s="282" t="s">
        <v>19</v>
      </c>
      <c r="L242" s="287"/>
      <c r="M242" s="288" t="s">
        <v>19</v>
      </c>
      <c r="N242" s="289" t="s">
        <v>43</v>
      </c>
      <c r="O242" s="87"/>
      <c r="P242" s="224">
        <f>O242*H242</f>
        <v>0</v>
      </c>
      <c r="Q242" s="224">
        <v>0.028000000000000001</v>
      </c>
      <c r="R242" s="224">
        <f>Q242*H242</f>
        <v>4.2554400000000001</v>
      </c>
      <c r="S242" s="224">
        <v>0</v>
      </c>
      <c r="T242" s="225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6" t="s">
        <v>284</v>
      </c>
      <c r="AT242" s="226" t="s">
        <v>407</v>
      </c>
      <c r="AU242" s="226" t="s">
        <v>81</v>
      </c>
      <c r="AY242" s="20" t="s">
        <v>196</v>
      </c>
      <c r="BE242" s="227">
        <f>IF(N242="základní",J242,0)</f>
        <v>0</v>
      </c>
      <c r="BF242" s="227">
        <f>IF(N242="snížená",J242,0)</f>
        <v>0</v>
      </c>
      <c r="BG242" s="227">
        <f>IF(N242="zákl. přenesená",J242,0)</f>
        <v>0</v>
      </c>
      <c r="BH242" s="227">
        <f>IF(N242="sníž. přenesená",J242,0)</f>
        <v>0</v>
      </c>
      <c r="BI242" s="227">
        <f>IF(N242="nulová",J242,0)</f>
        <v>0</v>
      </c>
      <c r="BJ242" s="20" t="s">
        <v>79</v>
      </c>
      <c r="BK242" s="227">
        <f>ROUND(I242*H242,2)</f>
        <v>0</v>
      </c>
      <c r="BL242" s="20" t="s">
        <v>204</v>
      </c>
      <c r="BM242" s="226" t="s">
        <v>788</v>
      </c>
    </row>
    <row r="243" s="13" customFormat="1">
      <c r="A243" s="13"/>
      <c r="B243" s="233"/>
      <c r="C243" s="234"/>
      <c r="D243" s="235" t="s">
        <v>208</v>
      </c>
      <c r="E243" s="236" t="s">
        <v>19</v>
      </c>
      <c r="F243" s="237" t="s">
        <v>766</v>
      </c>
      <c r="G243" s="234"/>
      <c r="H243" s="236" t="s">
        <v>19</v>
      </c>
      <c r="I243" s="238"/>
      <c r="J243" s="234"/>
      <c r="K243" s="234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208</v>
      </c>
      <c r="AU243" s="243" t="s">
        <v>81</v>
      </c>
      <c r="AV243" s="13" t="s">
        <v>79</v>
      </c>
      <c r="AW243" s="13" t="s">
        <v>33</v>
      </c>
      <c r="AX243" s="13" t="s">
        <v>72</v>
      </c>
      <c r="AY243" s="243" t="s">
        <v>196</v>
      </c>
    </row>
    <row r="244" s="13" customFormat="1">
      <c r="A244" s="13"/>
      <c r="B244" s="233"/>
      <c r="C244" s="234"/>
      <c r="D244" s="235" t="s">
        <v>208</v>
      </c>
      <c r="E244" s="236" t="s">
        <v>19</v>
      </c>
      <c r="F244" s="237" t="s">
        <v>775</v>
      </c>
      <c r="G244" s="234"/>
      <c r="H244" s="236" t="s">
        <v>19</v>
      </c>
      <c r="I244" s="238"/>
      <c r="J244" s="234"/>
      <c r="K244" s="234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208</v>
      </c>
      <c r="AU244" s="243" t="s">
        <v>81</v>
      </c>
      <c r="AV244" s="13" t="s">
        <v>79</v>
      </c>
      <c r="AW244" s="13" t="s">
        <v>33</v>
      </c>
      <c r="AX244" s="13" t="s">
        <v>72</v>
      </c>
      <c r="AY244" s="243" t="s">
        <v>196</v>
      </c>
    </row>
    <row r="245" s="13" customFormat="1">
      <c r="A245" s="13"/>
      <c r="B245" s="233"/>
      <c r="C245" s="234"/>
      <c r="D245" s="235" t="s">
        <v>208</v>
      </c>
      <c r="E245" s="236" t="s">
        <v>19</v>
      </c>
      <c r="F245" s="237" t="s">
        <v>401</v>
      </c>
      <c r="G245" s="234"/>
      <c r="H245" s="236" t="s">
        <v>19</v>
      </c>
      <c r="I245" s="238"/>
      <c r="J245" s="234"/>
      <c r="K245" s="234"/>
      <c r="L245" s="239"/>
      <c r="M245" s="240"/>
      <c r="N245" s="241"/>
      <c r="O245" s="241"/>
      <c r="P245" s="241"/>
      <c r="Q245" s="241"/>
      <c r="R245" s="241"/>
      <c r="S245" s="241"/>
      <c r="T245" s="24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43" t="s">
        <v>208</v>
      </c>
      <c r="AU245" s="243" t="s">
        <v>81</v>
      </c>
      <c r="AV245" s="13" t="s">
        <v>79</v>
      </c>
      <c r="AW245" s="13" t="s">
        <v>33</v>
      </c>
      <c r="AX245" s="13" t="s">
        <v>72</v>
      </c>
      <c r="AY245" s="243" t="s">
        <v>196</v>
      </c>
    </row>
    <row r="246" s="14" customFormat="1">
      <c r="A246" s="14"/>
      <c r="B246" s="244"/>
      <c r="C246" s="245"/>
      <c r="D246" s="235" t="s">
        <v>208</v>
      </c>
      <c r="E246" s="246" t="s">
        <v>19</v>
      </c>
      <c r="F246" s="247" t="s">
        <v>776</v>
      </c>
      <c r="G246" s="245"/>
      <c r="H246" s="248">
        <v>147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4" t="s">
        <v>208</v>
      </c>
      <c r="AU246" s="254" t="s">
        <v>81</v>
      </c>
      <c r="AV246" s="14" t="s">
        <v>81</v>
      </c>
      <c r="AW246" s="14" t="s">
        <v>33</v>
      </c>
      <c r="AX246" s="14" t="s">
        <v>72</v>
      </c>
      <c r="AY246" s="254" t="s">
        <v>196</v>
      </c>
    </row>
    <row r="247" s="13" customFormat="1">
      <c r="A247" s="13"/>
      <c r="B247" s="233"/>
      <c r="C247" s="234"/>
      <c r="D247" s="235" t="s">
        <v>208</v>
      </c>
      <c r="E247" s="236" t="s">
        <v>19</v>
      </c>
      <c r="F247" s="237" t="s">
        <v>766</v>
      </c>
      <c r="G247" s="234"/>
      <c r="H247" s="236" t="s">
        <v>19</v>
      </c>
      <c r="I247" s="238"/>
      <c r="J247" s="234"/>
      <c r="K247" s="234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208</v>
      </c>
      <c r="AU247" s="243" t="s">
        <v>81</v>
      </c>
      <c r="AV247" s="13" t="s">
        <v>79</v>
      </c>
      <c r="AW247" s="13" t="s">
        <v>33</v>
      </c>
      <c r="AX247" s="13" t="s">
        <v>72</v>
      </c>
      <c r="AY247" s="243" t="s">
        <v>196</v>
      </c>
    </row>
    <row r="248" s="13" customFormat="1">
      <c r="A248" s="13"/>
      <c r="B248" s="233"/>
      <c r="C248" s="234"/>
      <c r="D248" s="235" t="s">
        <v>208</v>
      </c>
      <c r="E248" s="236" t="s">
        <v>19</v>
      </c>
      <c r="F248" s="237" t="s">
        <v>777</v>
      </c>
      <c r="G248" s="234"/>
      <c r="H248" s="236" t="s">
        <v>19</v>
      </c>
      <c r="I248" s="238"/>
      <c r="J248" s="234"/>
      <c r="K248" s="234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208</v>
      </c>
      <c r="AU248" s="243" t="s">
        <v>81</v>
      </c>
      <c r="AV248" s="13" t="s">
        <v>79</v>
      </c>
      <c r="AW248" s="13" t="s">
        <v>33</v>
      </c>
      <c r="AX248" s="13" t="s">
        <v>72</v>
      </c>
      <c r="AY248" s="243" t="s">
        <v>196</v>
      </c>
    </row>
    <row r="249" s="13" customFormat="1">
      <c r="A249" s="13"/>
      <c r="B249" s="233"/>
      <c r="C249" s="234"/>
      <c r="D249" s="235" t="s">
        <v>208</v>
      </c>
      <c r="E249" s="236" t="s">
        <v>19</v>
      </c>
      <c r="F249" s="237" t="s">
        <v>401</v>
      </c>
      <c r="G249" s="234"/>
      <c r="H249" s="236" t="s">
        <v>19</v>
      </c>
      <c r="I249" s="238"/>
      <c r="J249" s="234"/>
      <c r="K249" s="234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208</v>
      </c>
      <c r="AU249" s="243" t="s">
        <v>81</v>
      </c>
      <c r="AV249" s="13" t="s">
        <v>79</v>
      </c>
      <c r="AW249" s="13" t="s">
        <v>33</v>
      </c>
      <c r="AX249" s="13" t="s">
        <v>72</v>
      </c>
      <c r="AY249" s="243" t="s">
        <v>196</v>
      </c>
    </row>
    <row r="250" s="14" customFormat="1">
      <c r="A250" s="14"/>
      <c r="B250" s="244"/>
      <c r="C250" s="245"/>
      <c r="D250" s="235" t="s">
        <v>208</v>
      </c>
      <c r="E250" s="246" t="s">
        <v>19</v>
      </c>
      <c r="F250" s="247" t="s">
        <v>81</v>
      </c>
      <c r="G250" s="245"/>
      <c r="H250" s="248">
        <v>2</v>
      </c>
      <c r="I250" s="249"/>
      <c r="J250" s="245"/>
      <c r="K250" s="245"/>
      <c r="L250" s="250"/>
      <c r="M250" s="251"/>
      <c r="N250" s="252"/>
      <c r="O250" s="252"/>
      <c r="P250" s="252"/>
      <c r="Q250" s="252"/>
      <c r="R250" s="252"/>
      <c r="S250" s="252"/>
      <c r="T250" s="253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4" t="s">
        <v>208</v>
      </c>
      <c r="AU250" s="254" t="s">
        <v>81</v>
      </c>
      <c r="AV250" s="14" t="s">
        <v>81</v>
      </c>
      <c r="AW250" s="14" t="s">
        <v>33</v>
      </c>
      <c r="AX250" s="14" t="s">
        <v>72</v>
      </c>
      <c r="AY250" s="254" t="s">
        <v>196</v>
      </c>
    </row>
    <row r="251" s="15" customFormat="1">
      <c r="A251" s="15"/>
      <c r="B251" s="255"/>
      <c r="C251" s="256"/>
      <c r="D251" s="235" t="s">
        <v>208</v>
      </c>
      <c r="E251" s="257" t="s">
        <v>19</v>
      </c>
      <c r="F251" s="258" t="s">
        <v>219</v>
      </c>
      <c r="G251" s="256"/>
      <c r="H251" s="259">
        <v>149</v>
      </c>
      <c r="I251" s="260"/>
      <c r="J251" s="256"/>
      <c r="K251" s="256"/>
      <c r="L251" s="261"/>
      <c r="M251" s="262"/>
      <c r="N251" s="263"/>
      <c r="O251" s="263"/>
      <c r="P251" s="263"/>
      <c r="Q251" s="263"/>
      <c r="R251" s="263"/>
      <c r="S251" s="263"/>
      <c r="T251" s="264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65" t="s">
        <v>208</v>
      </c>
      <c r="AU251" s="265" t="s">
        <v>81</v>
      </c>
      <c r="AV251" s="15" t="s">
        <v>204</v>
      </c>
      <c r="AW251" s="15" t="s">
        <v>33</v>
      </c>
      <c r="AX251" s="15" t="s">
        <v>79</v>
      </c>
      <c r="AY251" s="265" t="s">
        <v>196</v>
      </c>
    </row>
    <row r="252" s="14" customFormat="1">
      <c r="A252" s="14"/>
      <c r="B252" s="244"/>
      <c r="C252" s="245"/>
      <c r="D252" s="235" t="s">
        <v>208</v>
      </c>
      <c r="E252" s="245"/>
      <c r="F252" s="247" t="s">
        <v>789</v>
      </c>
      <c r="G252" s="245"/>
      <c r="H252" s="248">
        <v>151.97999999999999</v>
      </c>
      <c r="I252" s="249"/>
      <c r="J252" s="245"/>
      <c r="K252" s="245"/>
      <c r="L252" s="250"/>
      <c r="M252" s="251"/>
      <c r="N252" s="252"/>
      <c r="O252" s="252"/>
      <c r="P252" s="252"/>
      <c r="Q252" s="252"/>
      <c r="R252" s="252"/>
      <c r="S252" s="252"/>
      <c r="T252" s="253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54" t="s">
        <v>208</v>
      </c>
      <c r="AU252" s="254" t="s">
        <v>81</v>
      </c>
      <c r="AV252" s="14" t="s">
        <v>81</v>
      </c>
      <c r="AW252" s="14" t="s">
        <v>4</v>
      </c>
      <c r="AX252" s="14" t="s">
        <v>79</v>
      </c>
      <c r="AY252" s="254" t="s">
        <v>196</v>
      </c>
    </row>
    <row r="253" s="2" customFormat="1" ht="16.5" customHeight="1">
      <c r="A253" s="41"/>
      <c r="B253" s="42"/>
      <c r="C253" s="215" t="s">
        <v>259</v>
      </c>
      <c r="D253" s="215" t="s">
        <v>199</v>
      </c>
      <c r="E253" s="216" t="s">
        <v>790</v>
      </c>
      <c r="F253" s="217" t="s">
        <v>791</v>
      </c>
      <c r="G253" s="218" t="s">
        <v>244</v>
      </c>
      <c r="H253" s="219">
        <v>30.5</v>
      </c>
      <c r="I253" s="220"/>
      <c r="J253" s="221">
        <f>ROUND(I253*H253,2)</f>
        <v>0</v>
      </c>
      <c r="K253" s="217" t="s">
        <v>19</v>
      </c>
      <c r="L253" s="47"/>
      <c r="M253" s="222" t="s">
        <v>19</v>
      </c>
      <c r="N253" s="223" t="s">
        <v>43</v>
      </c>
      <c r="O253" s="87"/>
      <c r="P253" s="224">
        <f>O253*H253</f>
        <v>0</v>
      </c>
      <c r="Q253" s="224">
        <v>0.0021900000000000001</v>
      </c>
      <c r="R253" s="224">
        <f>Q253*H253</f>
        <v>0.066795000000000007</v>
      </c>
      <c r="S253" s="224">
        <v>0</v>
      </c>
      <c r="T253" s="225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6" t="s">
        <v>204</v>
      </c>
      <c r="AT253" s="226" t="s">
        <v>199</v>
      </c>
      <c r="AU253" s="226" t="s">
        <v>81</v>
      </c>
      <c r="AY253" s="20" t="s">
        <v>196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20" t="s">
        <v>79</v>
      </c>
      <c r="BK253" s="227">
        <f>ROUND(I253*H253,2)</f>
        <v>0</v>
      </c>
      <c r="BL253" s="20" t="s">
        <v>204</v>
      </c>
      <c r="BM253" s="226" t="s">
        <v>792</v>
      </c>
    </row>
    <row r="254" s="13" customFormat="1">
      <c r="A254" s="13"/>
      <c r="B254" s="233"/>
      <c r="C254" s="234"/>
      <c r="D254" s="235" t="s">
        <v>208</v>
      </c>
      <c r="E254" s="236" t="s">
        <v>19</v>
      </c>
      <c r="F254" s="237" t="s">
        <v>793</v>
      </c>
      <c r="G254" s="234"/>
      <c r="H254" s="236" t="s">
        <v>19</v>
      </c>
      <c r="I254" s="238"/>
      <c r="J254" s="234"/>
      <c r="K254" s="234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208</v>
      </c>
      <c r="AU254" s="243" t="s">
        <v>81</v>
      </c>
      <c r="AV254" s="13" t="s">
        <v>79</v>
      </c>
      <c r="AW254" s="13" t="s">
        <v>33</v>
      </c>
      <c r="AX254" s="13" t="s">
        <v>72</v>
      </c>
      <c r="AY254" s="243" t="s">
        <v>196</v>
      </c>
    </row>
    <row r="255" s="13" customFormat="1">
      <c r="A255" s="13"/>
      <c r="B255" s="233"/>
      <c r="C255" s="234"/>
      <c r="D255" s="235" t="s">
        <v>208</v>
      </c>
      <c r="E255" s="236" t="s">
        <v>19</v>
      </c>
      <c r="F255" s="237" t="s">
        <v>794</v>
      </c>
      <c r="G255" s="234"/>
      <c r="H255" s="236" t="s">
        <v>19</v>
      </c>
      <c r="I255" s="238"/>
      <c r="J255" s="234"/>
      <c r="K255" s="234"/>
      <c r="L255" s="239"/>
      <c r="M255" s="240"/>
      <c r="N255" s="241"/>
      <c r="O255" s="241"/>
      <c r="P255" s="241"/>
      <c r="Q255" s="241"/>
      <c r="R255" s="241"/>
      <c r="S255" s="241"/>
      <c r="T255" s="24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43" t="s">
        <v>208</v>
      </c>
      <c r="AU255" s="243" t="s">
        <v>81</v>
      </c>
      <c r="AV255" s="13" t="s">
        <v>79</v>
      </c>
      <c r="AW255" s="13" t="s">
        <v>33</v>
      </c>
      <c r="AX255" s="13" t="s">
        <v>72</v>
      </c>
      <c r="AY255" s="243" t="s">
        <v>196</v>
      </c>
    </row>
    <row r="256" s="13" customFormat="1">
      <c r="A256" s="13"/>
      <c r="B256" s="233"/>
      <c r="C256" s="234"/>
      <c r="D256" s="235" t="s">
        <v>208</v>
      </c>
      <c r="E256" s="236" t="s">
        <v>19</v>
      </c>
      <c r="F256" s="237" t="s">
        <v>401</v>
      </c>
      <c r="G256" s="234"/>
      <c r="H256" s="236" t="s">
        <v>19</v>
      </c>
      <c r="I256" s="238"/>
      <c r="J256" s="234"/>
      <c r="K256" s="234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208</v>
      </c>
      <c r="AU256" s="243" t="s">
        <v>81</v>
      </c>
      <c r="AV256" s="13" t="s">
        <v>79</v>
      </c>
      <c r="AW256" s="13" t="s">
        <v>33</v>
      </c>
      <c r="AX256" s="13" t="s">
        <v>72</v>
      </c>
      <c r="AY256" s="243" t="s">
        <v>196</v>
      </c>
    </row>
    <row r="257" s="14" customFormat="1">
      <c r="A257" s="14"/>
      <c r="B257" s="244"/>
      <c r="C257" s="245"/>
      <c r="D257" s="235" t="s">
        <v>208</v>
      </c>
      <c r="E257" s="246" t="s">
        <v>19</v>
      </c>
      <c r="F257" s="247" t="s">
        <v>795</v>
      </c>
      <c r="G257" s="245"/>
      <c r="H257" s="248">
        <v>30.5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4" t="s">
        <v>208</v>
      </c>
      <c r="AU257" s="254" t="s">
        <v>81</v>
      </c>
      <c r="AV257" s="14" t="s">
        <v>81</v>
      </c>
      <c r="AW257" s="14" t="s">
        <v>33</v>
      </c>
      <c r="AX257" s="14" t="s">
        <v>72</v>
      </c>
      <c r="AY257" s="254" t="s">
        <v>196</v>
      </c>
    </row>
    <row r="258" s="15" customFormat="1">
      <c r="A258" s="15"/>
      <c r="B258" s="255"/>
      <c r="C258" s="256"/>
      <c r="D258" s="235" t="s">
        <v>208</v>
      </c>
      <c r="E258" s="257" t="s">
        <v>19</v>
      </c>
      <c r="F258" s="258" t="s">
        <v>219</v>
      </c>
      <c r="G258" s="256"/>
      <c r="H258" s="259">
        <v>30.5</v>
      </c>
      <c r="I258" s="260"/>
      <c r="J258" s="256"/>
      <c r="K258" s="256"/>
      <c r="L258" s="261"/>
      <c r="M258" s="262"/>
      <c r="N258" s="263"/>
      <c r="O258" s="263"/>
      <c r="P258" s="263"/>
      <c r="Q258" s="263"/>
      <c r="R258" s="263"/>
      <c r="S258" s="263"/>
      <c r="T258" s="264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65" t="s">
        <v>208</v>
      </c>
      <c r="AU258" s="265" t="s">
        <v>81</v>
      </c>
      <c r="AV258" s="15" t="s">
        <v>204</v>
      </c>
      <c r="AW258" s="15" t="s">
        <v>33</v>
      </c>
      <c r="AX258" s="15" t="s">
        <v>79</v>
      </c>
      <c r="AY258" s="265" t="s">
        <v>196</v>
      </c>
    </row>
    <row r="259" s="12" customFormat="1" ht="22.8" customHeight="1">
      <c r="A259" s="12"/>
      <c r="B259" s="199"/>
      <c r="C259" s="200"/>
      <c r="D259" s="201" t="s">
        <v>71</v>
      </c>
      <c r="E259" s="213" t="s">
        <v>796</v>
      </c>
      <c r="F259" s="213" t="s">
        <v>797</v>
      </c>
      <c r="G259" s="200"/>
      <c r="H259" s="200"/>
      <c r="I259" s="203"/>
      <c r="J259" s="214">
        <f>BK259</f>
        <v>0</v>
      </c>
      <c r="K259" s="200"/>
      <c r="L259" s="205"/>
      <c r="M259" s="206"/>
      <c r="N259" s="207"/>
      <c r="O259" s="207"/>
      <c r="P259" s="208">
        <f>SUM(P260:P261)</f>
        <v>0</v>
      </c>
      <c r="Q259" s="207"/>
      <c r="R259" s="208">
        <f>SUM(R260:R261)</f>
        <v>0</v>
      </c>
      <c r="S259" s="207"/>
      <c r="T259" s="209">
        <f>SUM(T260:T261)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10" t="s">
        <v>79</v>
      </c>
      <c r="AT259" s="211" t="s">
        <v>71</v>
      </c>
      <c r="AU259" s="211" t="s">
        <v>79</v>
      </c>
      <c r="AY259" s="210" t="s">
        <v>196</v>
      </c>
      <c r="BK259" s="212">
        <f>SUM(BK260:BK261)</f>
        <v>0</v>
      </c>
    </row>
    <row r="260" s="2" customFormat="1" ht="24.15" customHeight="1">
      <c r="A260" s="41"/>
      <c r="B260" s="42"/>
      <c r="C260" s="215" t="s">
        <v>197</v>
      </c>
      <c r="D260" s="215" t="s">
        <v>199</v>
      </c>
      <c r="E260" s="216" t="s">
        <v>562</v>
      </c>
      <c r="F260" s="217" t="s">
        <v>563</v>
      </c>
      <c r="G260" s="218" t="s">
        <v>317</v>
      </c>
      <c r="H260" s="219">
        <v>341.26100000000002</v>
      </c>
      <c r="I260" s="220"/>
      <c r="J260" s="221">
        <f>ROUND(I260*H260,2)</f>
        <v>0</v>
      </c>
      <c r="K260" s="217" t="s">
        <v>203</v>
      </c>
      <c r="L260" s="47"/>
      <c r="M260" s="222" t="s">
        <v>19</v>
      </c>
      <c r="N260" s="223" t="s">
        <v>43</v>
      </c>
      <c r="O260" s="87"/>
      <c r="P260" s="224">
        <f>O260*H260</f>
        <v>0</v>
      </c>
      <c r="Q260" s="224">
        <v>0</v>
      </c>
      <c r="R260" s="224">
        <f>Q260*H260</f>
        <v>0</v>
      </c>
      <c r="S260" s="224">
        <v>0</v>
      </c>
      <c r="T260" s="225">
        <f>S260*H260</f>
        <v>0</v>
      </c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R260" s="226" t="s">
        <v>204</v>
      </c>
      <c r="AT260" s="226" t="s">
        <v>199</v>
      </c>
      <c r="AU260" s="226" t="s">
        <v>81</v>
      </c>
      <c r="AY260" s="20" t="s">
        <v>196</v>
      </c>
      <c r="BE260" s="227">
        <f>IF(N260="základní",J260,0)</f>
        <v>0</v>
      </c>
      <c r="BF260" s="227">
        <f>IF(N260="snížená",J260,0)</f>
        <v>0</v>
      </c>
      <c r="BG260" s="227">
        <f>IF(N260="zákl. přenesená",J260,0)</f>
        <v>0</v>
      </c>
      <c r="BH260" s="227">
        <f>IF(N260="sníž. přenesená",J260,0)</f>
        <v>0</v>
      </c>
      <c r="BI260" s="227">
        <f>IF(N260="nulová",J260,0)</f>
        <v>0</v>
      </c>
      <c r="BJ260" s="20" t="s">
        <v>79</v>
      </c>
      <c r="BK260" s="227">
        <f>ROUND(I260*H260,2)</f>
        <v>0</v>
      </c>
      <c r="BL260" s="20" t="s">
        <v>204</v>
      </c>
      <c r="BM260" s="226" t="s">
        <v>798</v>
      </c>
    </row>
    <row r="261" s="2" customFormat="1">
      <c r="A261" s="41"/>
      <c r="B261" s="42"/>
      <c r="C261" s="43"/>
      <c r="D261" s="228" t="s">
        <v>206</v>
      </c>
      <c r="E261" s="43"/>
      <c r="F261" s="229" t="s">
        <v>565</v>
      </c>
      <c r="G261" s="43"/>
      <c r="H261" s="43"/>
      <c r="I261" s="230"/>
      <c r="J261" s="43"/>
      <c r="K261" s="43"/>
      <c r="L261" s="47"/>
      <c r="M261" s="290"/>
      <c r="N261" s="291"/>
      <c r="O261" s="292"/>
      <c r="P261" s="292"/>
      <c r="Q261" s="292"/>
      <c r="R261" s="292"/>
      <c r="S261" s="292"/>
      <c r="T261" s="293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T261" s="20" t="s">
        <v>206</v>
      </c>
      <c r="AU261" s="20" t="s">
        <v>81</v>
      </c>
    </row>
    <row r="262" s="2" customFormat="1" ht="6.96" customHeight="1">
      <c r="A262" s="41"/>
      <c r="B262" s="62"/>
      <c r="C262" s="63"/>
      <c r="D262" s="63"/>
      <c r="E262" s="63"/>
      <c r="F262" s="63"/>
      <c r="G262" s="63"/>
      <c r="H262" s="63"/>
      <c r="I262" s="63"/>
      <c r="J262" s="63"/>
      <c r="K262" s="63"/>
      <c r="L262" s="47"/>
      <c r="M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</row>
  </sheetData>
  <sheetProtection sheet="1" autoFilter="0" formatColumns="0" formatRows="0" objects="1" scenarios="1" spinCount="100000" saltValue="e+eDXwv/9nBPvUrQLYBS2q0qm2HjeLyYZucy20eBvgJqXUCQ0W+axZ9QWmMcjgYd4RAs5IjKIbBK0M6E+GyO+g==" hashValue="E4ukr6rz/T2Y2nEKnb3OjbKWtkF8gIsdNDoIbhMm1/LtWNUNze5Cmlku3GskS7Nvno6t6ZYO/UeJ4K2pXxI48Q==" algorithmName="SHA-512" password="CC35"/>
  <autoFilter ref="C87:K261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3_02/916131213"/>
    <hyperlink ref="F136" r:id="rId2" display="https://podminky.urs.cz/item/CS_URS_2023_02/916231213"/>
    <hyperlink ref="F172" r:id="rId3" display="https://podminky.urs.cz/item/CS_URS_2023_02/916231293"/>
    <hyperlink ref="F189" r:id="rId4" display="https://podminky.urs.cz/item/CS_URS_2023_02/916241212"/>
    <hyperlink ref="F261" r:id="rId5" display="https://podminky.urs.cz/item/CS_URS_2023_02/9982251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95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167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799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ROUND(J89,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ROUND((SUM(BE89:BE188)),  2)</f>
        <v>0</v>
      </c>
      <c r="G35" s="41"/>
      <c r="H35" s="41"/>
      <c r="I35" s="160">
        <v>0.20999999999999999</v>
      </c>
      <c r="J35" s="159">
        <f>ROUND(((SUM(BE89:BE188))*I35),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ROUND((SUM(BF89:BF188)),  2)</f>
        <v>0</v>
      </c>
      <c r="G36" s="41"/>
      <c r="H36" s="41"/>
      <c r="I36" s="160">
        <v>0.14999999999999999</v>
      </c>
      <c r="J36" s="159">
        <f>ROUND(((SUM(BF89:BF188))*I36),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ROUND((SUM(BG89:BG188)),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ROUND((SUM(BH89:BH188)),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ROUND((SUM(BI89:BI188)),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167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2023-065-01-04 - SO-01 - Dopravní řešení - odvodňovací žlaby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J89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800</v>
      </c>
      <c r="E64" s="180"/>
      <c r="F64" s="180"/>
      <c r="G64" s="180"/>
      <c r="H64" s="180"/>
      <c r="I64" s="180"/>
      <c r="J64" s="181">
        <f>J90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179</v>
      </c>
      <c r="E65" s="185"/>
      <c r="F65" s="185"/>
      <c r="G65" s="185"/>
      <c r="H65" s="185"/>
      <c r="I65" s="185"/>
      <c r="J65" s="186">
        <f>J91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801</v>
      </c>
      <c r="E66" s="185"/>
      <c r="F66" s="185"/>
      <c r="G66" s="185"/>
      <c r="H66" s="185"/>
      <c r="I66" s="185"/>
      <c r="J66" s="186">
        <f>J126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722</v>
      </c>
      <c r="E67" s="185"/>
      <c r="F67" s="185"/>
      <c r="G67" s="185"/>
      <c r="H67" s="185"/>
      <c r="I67" s="185"/>
      <c r="J67" s="186">
        <f>J184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1"/>
      <c r="B68" s="42"/>
      <c r="C68" s="43"/>
      <c r="D68" s="43"/>
      <c r="E68" s="43"/>
      <c r="F68" s="43"/>
      <c r="G68" s="43"/>
      <c r="H68" s="43"/>
      <c r="I68" s="43"/>
      <c r="J68" s="43"/>
      <c r="K68" s="4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="2" customFormat="1" ht="6.96" customHeight="1">
      <c r="A69" s="41"/>
      <c r="B69" s="62"/>
      <c r="C69" s="63"/>
      <c r="D69" s="63"/>
      <c r="E69" s="63"/>
      <c r="F69" s="63"/>
      <c r="G69" s="63"/>
      <c r="H69" s="63"/>
      <c r="I69" s="63"/>
      <c r="J69" s="63"/>
      <c r="K69" s="63"/>
      <c r="L69" s="147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3" s="2" customFormat="1" ht="6.96" customHeight="1">
      <c r="A73" s="41"/>
      <c r="B73" s="64"/>
      <c r="C73" s="65"/>
      <c r="D73" s="65"/>
      <c r="E73" s="65"/>
      <c r="F73" s="65"/>
      <c r="G73" s="65"/>
      <c r="H73" s="65"/>
      <c r="I73" s="65"/>
      <c r="J73" s="65"/>
      <c r="K73" s="65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24.96" customHeight="1">
      <c r="A74" s="41"/>
      <c r="B74" s="42"/>
      <c r="C74" s="26" t="s">
        <v>181</v>
      </c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6.96" customHeight="1">
      <c r="A75" s="41"/>
      <c r="B75" s="42"/>
      <c r="C75" s="43"/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2" customHeight="1">
      <c r="A76" s="41"/>
      <c r="B76" s="42"/>
      <c r="C76" s="35" t="s">
        <v>16</v>
      </c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16.5" customHeight="1">
      <c r="A77" s="41"/>
      <c r="B77" s="42"/>
      <c r="C77" s="43"/>
      <c r="D77" s="43"/>
      <c r="E77" s="172" t="str">
        <f>E7</f>
        <v>Vědomice - Úprava ulice Na Zavadilce</v>
      </c>
      <c r="F77" s="35"/>
      <c r="G77" s="35"/>
      <c r="H77" s="35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1" customFormat="1" ht="12" customHeight="1">
      <c r="B78" s="24"/>
      <c r="C78" s="35" t="s">
        <v>166</v>
      </c>
      <c r="D78" s="25"/>
      <c r="E78" s="25"/>
      <c r="F78" s="25"/>
      <c r="G78" s="25"/>
      <c r="H78" s="25"/>
      <c r="I78" s="25"/>
      <c r="J78" s="25"/>
      <c r="K78" s="25"/>
      <c r="L78" s="23"/>
    </row>
    <row r="79" s="2" customFormat="1" ht="16.5" customHeight="1">
      <c r="A79" s="41"/>
      <c r="B79" s="42"/>
      <c r="C79" s="43"/>
      <c r="D79" s="43"/>
      <c r="E79" s="172" t="s">
        <v>167</v>
      </c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2" customHeight="1">
      <c r="A80" s="41"/>
      <c r="B80" s="42"/>
      <c r="C80" s="35" t="s">
        <v>168</v>
      </c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6.5" customHeight="1">
      <c r="A81" s="41"/>
      <c r="B81" s="42"/>
      <c r="C81" s="43"/>
      <c r="D81" s="43"/>
      <c r="E81" s="72" t="str">
        <f>E11</f>
        <v>2023-065-01-04 - SO-01 - Dopravní řešení - odvodňovací žlaby</v>
      </c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6.96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21</v>
      </c>
      <c r="D83" s="43"/>
      <c r="E83" s="43"/>
      <c r="F83" s="30" t="str">
        <f>F14</f>
        <v xml:space="preserve">k.ú. Vědomice </v>
      </c>
      <c r="G83" s="43"/>
      <c r="H83" s="43"/>
      <c r="I83" s="35" t="s">
        <v>23</v>
      </c>
      <c r="J83" s="75" t="str">
        <f>IF(J14="","",J14)</f>
        <v>6. 11. 2023</v>
      </c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6.96" customHeight="1">
      <c r="A84" s="41"/>
      <c r="B84" s="42"/>
      <c r="C84" s="43"/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40.05" customHeight="1">
      <c r="A85" s="41"/>
      <c r="B85" s="42"/>
      <c r="C85" s="35" t="s">
        <v>25</v>
      </c>
      <c r="D85" s="43"/>
      <c r="E85" s="43"/>
      <c r="F85" s="30" t="str">
        <f>E17</f>
        <v>Obec Vědomice, Na Průhonu 270, Roudnice nad Labem</v>
      </c>
      <c r="G85" s="43"/>
      <c r="H85" s="43"/>
      <c r="I85" s="35" t="s">
        <v>31</v>
      </c>
      <c r="J85" s="39" t="str">
        <f>E23</f>
        <v>Ing. arch. Pavel Šulc Ph.D.Krásného 351/8, Praha 6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5.15" customHeight="1">
      <c r="A86" s="41"/>
      <c r="B86" s="42"/>
      <c r="C86" s="35" t="s">
        <v>29</v>
      </c>
      <c r="D86" s="43"/>
      <c r="E86" s="43"/>
      <c r="F86" s="30" t="str">
        <f>IF(E20="","",E20)</f>
        <v>Vyplň údaj</v>
      </c>
      <c r="G86" s="43"/>
      <c r="H86" s="43"/>
      <c r="I86" s="35" t="s">
        <v>34</v>
      </c>
      <c r="J86" s="39" t="str">
        <f>E26</f>
        <v>Ing. Dana Mlejnková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0.32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1" customFormat="1" ht="29.28" customHeight="1">
      <c r="A88" s="188"/>
      <c r="B88" s="189"/>
      <c r="C88" s="190" t="s">
        <v>182</v>
      </c>
      <c r="D88" s="191" t="s">
        <v>57</v>
      </c>
      <c r="E88" s="191" t="s">
        <v>53</v>
      </c>
      <c r="F88" s="191" t="s">
        <v>54</v>
      </c>
      <c r="G88" s="191" t="s">
        <v>183</v>
      </c>
      <c r="H88" s="191" t="s">
        <v>184</v>
      </c>
      <c r="I88" s="191" t="s">
        <v>185</v>
      </c>
      <c r="J88" s="191" t="s">
        <v>173</v>
      </c>
      <c r="K88" s="192" t="s">
        <v>186</v>
      </c>
      <c r="L88" s="193"/>
      <c r="M88" s="95" t="s">
        <v>19</v>
      </c>
      <c r="N88" s="96" t="s">
        <v>42</v>
      </c>
      <c r="O88" s="96" t="s">
        <v>187</v>
      </c>
      <c r="P88" s="96" t="s">
        <v>188</v>
      </c>
      <c r="Q88" s="96" t="s">
        <v>189</v>
      </c>
      <c r="R88" s="96" t="s">
        <v>190</v>
      </c>
      <c r="S88" s="96" t="s">
        <v>191</v>
      </c>
      <c r="T88" s="97" t="s">
        <v>192</v>
      </c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</row>
    <row r="89" s="2" customFormat="1" ht="22.8" customHeight="1">
      <c r="A89" s="41"/>
      <c r="B89" s="42"/>
      <c r="C89" s="102" t="s">
        <v>193</v>
      </c>
      <c r="D89" s="43"/>
      <c r="E89" s="43"/>
      <c r="F89" s="43"/>
      <c r="G89" s="43"/>
      <c r="H89" s="43"/>
      <c r="I89" s="43"/>
      <c r="J89" s="194">
        <f>BK89</f>
        <v>0</v>
      </c>
      <c r="K89" s="43"/>
      <c r="L89" s="47"/>
      <c r="M89" s="98"/>
      <c r="N89" s="195"/>
      <c r="O89" s="99"/>
      <c r="P89" s="196">
        <f>P90</f>
        <v>0</v>
      </c>
      <c r="Q89" s="99"/>
      <c r="R89" s="196">
        <f>R90</f>
        <v>15.064779329999999</v>
      </c>
      <c r="S89" s="99"/>
      <c r="T89" s="197">
        <f>T90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T89" s="20" t="s">
        <v>71</v>
      </c>
      <c r="AU89" s="20" t="s">
        <v>174</v>
      </c>
      <c r="BK89" s="198">
        <f>BK90</f>
        <v>0</v>
      </c>
    </row>
    <row r="90" s="12" customFormat="1" ht="25.92" customHeight="1">
      <c r="A90" s="12"/>
      <c r="B90" s="199"/>
      <c r="C90" s="200"/>
      <c r="D90" s="201" t="s">
        <v>71</v>
      </c>
      <c r="E90" s="202" t="s">
        <v>194</v>
      </c>
      <c r="F90" s="202" t="s">
        <v>802</v>
      </c>
      <c r="G90" s="200"/>
      <c r="H90" s="200"/>
      <c r="I90" s="203"/>
      <c r="J90" s="204">
        <f>BK90</f>
        <v>0</v>
      </c>
      <c r="K90" s="200"/>
      <c r="L90" s="205"/>
      <c r="M90" s="206"/>
      <c r="N90" s="207"/>
      <c r="O90" s="207"/>
      <c r="P90" s="208">
        <f>P91+P126+P184</f>
        <v>0</v>
      </c>
      <c r="Q90" s="207"/>
      <c r="R90" s="208">
        <f>R91+R126+R184</f>
        <v>15.064779329999999</v>
      </c>
      <c r="S90" s="207"/>
      <c r="T90" s="209">
        <f>T91+T126+T184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79</v>
      </c>
      <c r="AT90" s="211" t="s">
        <v>71</v>
      </c>
      <c r="AU90" s="211" t="s">
        <v>72</v>
      </c>
      <c r="AY90" s="210" t="s">
        <v>196</v>
      </c>
      <c r="BK90" s="212">
        <f>BK91+BK126+BK184</f>
        <v>0</v>
      </c>
    </row>
    <row r="91" s="12" customFormat="1" ht="22.8" customHeight="1">
      <c r="A91" s="12"/>
      <c r="B91" s="199"/>
      <c r="C91" s="200"/>
      <c r="D91" s="201" t="s">
        <v>71</v>
      </c>
      <c r="E91" s="213" t="s">
        <v>308</v>
      </c>
      <c r="F91" s="213" t="s">
        <v>309</v>
      </c>
      <c r="G91" s="200"/>
      <c r="H91" s="200"/>
      <c r="I91" s="203"/>
      <c r="J91" s="214">
        <f>BK91</f>
        <v>0</v>
      </c>
      <c r="K91" s="200"/>
      <c r="L91" s="205"/>
      <c r="M91" s="206"/>
      <c r="N91" s="207"/>
      <c r="O91" s="207"/>
      <c r="P91" s="208">
        <f>SUM(P92:P125)</f>
        <v>0</v>
      </c>
      <c r="Q91" s="207"/>
      <c r="R91" s="208">
        <f>SUM(R92:R125)</f>
        <v>0</v>
      </c>
      <c r="S91" s="207"/>
      <c r="T91" s="209">
        <f>SUM(T92:T125)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10" t="s">
        <v>79</v>
      </c>
      <c r="AT91" s="211" t="s">
        <v>71</v>
      </c>
      <c r="AU91" s="211" t="s">
        <v>79</v>
      </c>
      <c r="AY91" s="210" t="s">
        <v>196</v>
      </c>
      <c r="BK91" s="212">
        <f>SUM(BK92:BK125)</f>
        <v>0</v>
      </c>
    </row>
    <row r="92" s="2" customFormat="1" ht="24.15" customHeight="1">
      <c r="A92" s="41"/>
      <c r="B92" s="42"/>
      <c r="C92" s="215" t="s">
        <v>79</v>
      </c>
      <c r="D92" s="215" t="s">
        <v>199</v>
      </c>
      <c r="E92" s="216" t="s">
        <v>803</v>
      </c>
      <c r="F92" s="217" t="s">
        <v>390</v>
      </c>
      <c r="G92" s="218" t="s">
        <v>202</v>
      </c>
      <c r="H92" s="219">
        <v>16.065000000000001</v>
      </c>
      <c r="I92" s="220"/>
      <c r="J92" s="221">
        <f>ROUND(I92*H92,2)</f>
        <v>0</v>
      </c>
      <c r="K92" s="217" t="s">
        <v>203</v>
      </c>
      <c r="L92" s="47"/>
      <c r="M92" s="222" t="s">
        <v>19</v>
      </c>
      <c r="N92" s="223" t="s">
        <v>43</v>
      </c>
      <c r="O92" s="87"/>
      <c r="P92" s="224">
        <f>O92*H92</f>
        <v>0</v>
      </c>
      <c r="Q92" s="224">
        <v>0</v>
      </c>
      <c r="R92" s="224">
        <f>Q92*H92</f>
        <v>0</v>
      </c>
      <c r="S92" s="224">
        <v>0</v>
      </c>
      <c r="T92" s="225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6" t="s">
        <v>204</v>
      </c>
      <c r="AT92" s="226" t="s">
        <v>199</v>
      </c>
      <c r="AU92" s="226" t="s">
        <v>81</v>
      </c>
      <c r="AY92" s="20" t="s">
        <v>196</v>
      </c>
      <c r="BE92" s="227">
        <f>IF(N92="základní",J92,0)</f>
        <v>0</v>
      </c>
      <c r="BF92" s="227">
        <f>IF(N92="snížená",J92,0)</f>
        <v>0</v>
      </c>
      <c r="BG92" s="227">
        <f>IF(N92="zákl. přenesená",J92,0)</f>
        <v>0</v>
      </c>
      <c r="BH92" s="227">
        <f>IF(N92="sníž. přenesená",J92,0)</f>
        <v>0</v>
      </c>
      <c r="BI92" s="227">
        <f>IF(N92="nulová",J92,0)</f>
        <v>0</v>
      </c>
      <c r="BJ92" s="20" t="s">
        <v>79</v>
      </c>
      <c r="BK92" s="227">
        <f>ROUND(I92*H92,2)</f>
        <v>0</v>
      </c>
      <c r="BL92" s="20" t="s">
        <v>204</v>
      </c>
      <c r="BM92" s="226" t="s">
        <v>804</v>
      </c>
    </row>
    <row r="93" s="2" customFormat="1">
      <c r="A93" s="41"/>
      <c r="B93" s="42"/>
      <c r="C93" s="43"/>
      <c r="D93" s="228" t="s">
        <v>206</v>
      </c>
      <c r="E93" s="43"/>
      <c r="F93" s="229" t="s">
        <v>805</v>
      </c>
      <c r="G93" s="43"/>
      <c r="H93" s="43"/>
      <c r="I93" s="230"/>
      <c r="J93" s="43"/>
      <c r="K93" s="43"/>
      <c r="L93" s="47"/>
      <c r="M93" s="231"/>
      <c r="N93" s="232"/>
      <c r="O93" s="87"/>
      <c r="P93" s="87"/>
      <c r="Q93" s="87"/>
      <c r="R93" s="87"/>
      <c r="S93" s="87"/>
      <c r="T93" s="88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T93" s="20" t="s">
        <v>206</v>
      </c>
      <c r="AU93" s="20" t="s">
        <v>81</v>
      </c>
    </row>
    <row r="94" s="13" customFormat="1">
      <c r="A94" s="13"/>
      <c r="B94" s="233"/>
      <c r="C94" s="234"/>
      <c r="D94" s="235" t="s">
        <v>208</v>
      </c>
      <c r="E94" s="236" t="s">
        <v>19</v>
      </c>
      <c r="F94" s="237" t="s">
        <v>806</v>
      </c>
      <c r="G94" s="234"/>
      <c r="H94" s="236" t="s">
        <v>19</v>
      </c>
      <c r="I94" s="238"/>
      <c r="J94" s="234"/>
      <c r="K94" s="234"/>
      <c r="L94" s="239"/>
      <c r="M94" s="240"/>
      <c r="N94" s="241"/>
      <c r="O94" s="241"/>
      <c r="P94" s="241"/>
      <c r="Q94" s="241"/>
      <c r="R94" s="241"/>
      <c r="S94" s="241"/>
      <c r="T94" s="24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208</v>
      </c>
      <c r="AU94" s="243" t="s">
        <v>81</v>
      </c>
      <c r="AV94" s="13" t="s">
        <v>79</v>
      </c>
      <c r="AW94" s="13" t="s">
        <v>33</v>
      </c>
      <c r="AX94" s="13" t="s">
        <v>72</v>
      </c>
      <c r="AY94" s="243" t="s">
        <v>196</v>
      </c>
    </row>
    <row r="95" s="13" customFormat="1">
      <c r="A95" s="13"/>
      <c r="B95" s="233"/>
      <c r="C95" s="234"/>
      <c r="D95" s="235" t="s">
        <v>208</v>
      </c>
      <c r="E95" s="236" t="s">
        <v>19</v>
      </c>
      <c r="F95" s="237" t="s">
        <v>612</v>
      </c>
      <c r="G95" s="234"/>
      <c r="H95" s="236" t="s">
        <v>19</v>
      </c>
      <c r="I95" s="238"/>
      <c r="J95" s="234"/>
      <c r="K95" s="234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208</v>
      </c>
      <c r="AU95" s="243" t="s">
        <v>81</v>
      </c>
      <c r="AV95" s="13" t="s">
        <v>79</v>
      </c>
      <c r="AW95" s="13" t="s">
        <v>33</v>
      </c>
      <c r="AX95" s="13" t="s">
        <v>72</v>
      </c>
      <c r="AY95" s="243" t="s">
        <v>196</v>
      </c>
    </row>
    <row r="96" s="13" customFormat="1">
      <c r="A96" s="13"/>
      <c r="B96" s="233"/>
      <c r="C96" s="234"/>
      <c r="D96" s="235" t="s">
        <v>208</v>
      </c>
      <c r="E96" s="236" t="s">
        <v>19</v>
      </c>
      <c r="F96" s="237" t="s">
        <v>807</v>
      </c>
      <c r="G96" s="234"/>
      <c r="H96" s="236" t="s">
        <v>19</v>
      </c>
      <c r="I96" s="238"/>
      <c r="J96" s="234"/>
      <c r="K96" s="234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208</v>
      </c>
      <c r="AU96" s="243" t="s">
        <v>81</v>
      </c>
      <c r="AV96" s="13" t="s">
        <v>79</v>
      </c>
      <c r="AW96" s="13" t="s">
        <v>33</v>
      </c>
      <c r="AX96" s="13" t="s">
        <v>72</v>
      </c>
      <c r="AY96" s="243" t="s">
        <v>196</v>
      </c>
    </row>
    <row r="97" s="13" customFormat="1">
      <c r="A97" s="13"/>
      <c r="B97" s="233"/>
      <c r="C97" s="234"/>
      <c r="D97" s="235" t="s">
        <v>208</v>
      </c>
      <c r="E97" s="236" t="s">
        <v>19</v>
      </c>
      <c r="F97" s="237" t="s">
        <v>808</v>
      </c>
      <c r="G97" s="234"/>
      <c r="H97" s="236" t="s">
        <v>19</v>
      </c>
      <c r="I97" s="238"/>
      <c r="J97" s="234"/>
      <c r="K97" s="234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208</v>
      </c>
      <c r="AU97" s="243" t="s">
        <v>81</v>
      </c>
      <c r="AV97" s="13" t="s">
        <v>79</v>
      </c>
      <c r="AW97" s="13" t="s">
        <v>33</v>
      </c>
      <c r="AX97" s="13" t="s">
        <v>72</v>
      </c>
      <c r="AY97" s="243" t="s">
        <v>196</v>
      </c>
    </row>
    <row r="98" s="13" customFormat="1">
      <c r="A98" s="13"/>
      <c r="B98" s="233"/>
      <c r="C98" s="234"/>
      <c r="D98" s="235" t="s">
        <v>208</v>
      </c>
      <c r="E98" s="236" t="s">
        <v>19</v>
      </c>
      <c r="F98" s="237" t="s">
        <v>809</v>
      </c>
      <c r="G98" s="234"/>
      <c r="H98" s="236" t="s">
        <v>19</v>
      </c>
      <c r="I98" s="238"/>
      <c r="J98" s="234"/>
      <c r="K98" s="234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208</v>
      </c>
      <c r="AU98" s="243" t="s">
        <v>81</v>
      </c>
      <c r="AV98" s="13" t="s">
        <v>79</v>
      </c>
      <c r="AW98" s="13" t="s">
        <v>33</v>
      </c>
      <c r="AX98" s="13" t="s">
        <v>72</v>
      </c>
      <c r="AY98" s="243" t="s">
        <v>196</v>
      </c>
    </row>
    <row r="99" s="13" customFormat="1">
      <c r="A99" s="13"/>
      <c r="B99" s="233"/>
      <c r="C99" s="234"/>
      <c r="D99" s="235" t="s">
        <v>208</v>
      </c>
      <c r="E99" s="236" t="s">
        <v>19</v>
      </c>
      <c r="F99" s="237" t="s">
        <v>810</v>
      </c>
      <c r="G99" s="234"/>
      <c r="H99" s="236" t="s">
        <v>19</v>
      </c>
      <c r="I99" s="238"/>
      <c r="J99" s="234"/>
      <c r="K99" s="234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208</v>
      </c>
      <c r="AU99" s="243" t="s">
        <v>81</v>
      </c>
      <c r="AV99" s="13" t="s">
        <v>79</v>
      </c>
      <c r="AW99" s="13" t="s">
        <v>33</v>
      </c>
      <c r="AX99" s="13" t="s">
        <v>72</v>
      </c>
      <c r="AY99" s="243" t="s">
        <v>196</v>
      </c>
    </row>
    <row r="100" s="13" customFormat="1">
      <c r="A100" s="13"/>
      <c r="B100" s="233"/>
      <c r="C100" s="234"/>
      <c r="D100" s="235" t="s">
        <v>208</v>
      </c>
      <c r="E100" s="236" t="s">
        <v>19</v>
      </c>
      <c r="F100" s="237" t="s">
        <v>489</v>
      </c>
      <c r="G100" s="234"/>
      <c r="H100" s="236" t="s">
        <v>19</v>
      </c>
      <c r="I100" s="238"/>
      <c r="J100" s="234"/>
      <c r="K100" s="234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208</v>
      </c>
      <c r="AU100" s="243" t="s">
        <v>81</v>
      </c>
      <c r="AV100" s="13" t="s">
        <v>79</v>
      </c>
      <c r="AW100" s="13" t="s">
        <v>33</v>
      </c>
      <c r="AX100" s="13" t="s">
        <v>72</v>
      </c>
      <c r="AY100" s="243" t="s">
        <v>196</v>
      </c>
    </row>
    <row r="101" s="14" customFormat="1">
      <c r="A101" s="14"/>
      <c r="B101" s="244"/>
      <c r="C101" s="245"/>
      <c r="D101" s="235" t="s">
        <v>208</v>
      </c>
      <c r="E101" s="246" t="s">
        <v>19</v>
      </c>
      <c r="F101" s="247" t="s">
        <v>811</v>
      </c>
      <c r="G101" s="245"/>
      <c r="H101" s="248">
        <v>6.9000000000000004</v>
      </c>
      <c r="I101" s="249"/>
      <c r="J101" s="245"/>
      <c r="K101" s="245"/>
      <c r="L101" s="250"/>
      <c r="M101" s="251"/>
      <c r="N101" s="252"/>
      <c r="O101" s="252"/>
      <c r="P101" s="252"/>
      <c r="Q101" s="252"/>
      <c r="R101" s="252"/>
      <c r="S101" s="252"/>
      <c r="T101" s="253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4" t="s">
        <v>208</v>
      </c>
      <c r="AU101" s="254" t="s">
        <v>81</v>
      </c>
      <c r="AV101" s="14" t="s">
        <v>81</v>
      </c>
      <c r="AW101" s="14" t="s">
        <v>33</v>
      </c>
      <c r="AX101" s="14" t="s">
        <v>72</v>
      </c>
      <c r="AY101" s="254" t="s">
        <v>196</v>
      </c>
    </row>
    <row r="102" s="13" customFormat="1">
      <c r="A102" s="13"/>
      <c r="B102" s="233"/>
      <c r="C102" s="234"/>
      <c r="D102" s="235" t="s">
        <v>208</v>
      </c>
      <c r="E102" s="236" t="s">
        <v>19</v>
      </c>
      <c r="F102" s="237" t="s">
        <v>812</v>
      </c>
      <c r="G102" s="234"/>
      <c r="H102" s="236" t="s">
        <v>19</v>
      </c>
      <c r="I102" s="238"/>
      <c r="J102" s="234"/>
      <c r="K102" s="234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208</v>
      </c>
      <c r="AU102" s="243" t="s">
        <v>81</v>
      </c>
      <c r="AV102" s="13" t="s">
        <v>79</v>
      </c>
      <c r="AW102" s="13" t="s">
        <v>33</v>
      </c>
      <c r="AX102" s="13" t="s">
        <v>72</v>
      </c>
      <c r="AY102" s="243" t="s">
        <v>196</v>
      </c>
    </row>
    <row r="103" s="13" customFormat="1">
      <c r="A103" s="13"/>
      <c r="B103" s="233"/>
      <c r="C103" s="234"/>
      <c r="D103" s="235" t="s">
        <v>208</v>
      </c>
      <c r="E103" s="236" t="s">
        <v>19</v>
      </c>
      <c r="F103" s="237" t="s">
        <v>489</v>
      </c>
      <c r="G103" s="234"/>
      <c r="H103" s="236" t="s">
        <v>19</v>
      </c>
      <c r="I103" s="238"/>
      <c r="J103" s="234"/>
      <c r="K103" s="234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208</v>
      </c>
      <c r="AU103" s="243" t="s">
        <v>81</v>
      </c>
      <c r="AV103" s="13" t="s">
        <v>79</v>
      </c>
      <c r="AW103" s="13" t="s">
        <v>33</v>
      </c>
      <c r="AX103" s="13" t="s">
        <v>72</v>
      </c>
      <c r="AY103" s="243" t="s">
        <v>196</v>
      </c>
    </row>
    <row r="104" s="14" customFormat="1">
      <c r="A104" s="14"/>
      <c r="B104" s="244"/>
      <c r="C104" s="245"/>
      <c r="D104" s="235" t="s">
        <v>208</v>
      </c>
      <c r="E104" s="246" t="s">
        <v>19</v>
      </c>
      <c r="F104" s="247" t="s">
        <v>813</v>
      </c>
      <c r="G104" s="245"/>
      <c r="H104" s="248">
        <v>6.0999999999999996</v>
      </c>
      <c r="I104" s="249"/>
      <c r="J104" s="245"/>
      <c r="K104" s="245"/>
      <c r="L104" s="250"/>
      <c r="M104" s="251"/>
      <c r="N104" s="252"/>
      <c r="O104" s="252"/>
      <c r="P104" s="252"/>
      <c r="Q104" s="252"/>
      <c r="R104" s="252"/>
      <c r="S104" s="252"/>
      <c r="T104" s="253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4" t="s">
        <v>208</v>
      </c>
      <c r="AU104" s="254" t="s">
        <v>81</v>
      </c>
      <c r="AV104" s="14" t="s">
        <v>81</v>
      </c>
      <c r="AW104" s="14" t="s">
        <v>33</v>
      </c>
      <c r="AX104" s="14" t="s">
        <v>72</v>
      </c>
      <c r="AY104" s="254" t="s">
        <v>196</v>
      </c>
    </row>
    <row r="105" s="13" customFormat="1">
      <c r="A105" s="13"/>
      <c r="B105" s="233"/>
      <c r="C105" s="234"/>
      <c r="D105" s="235" t="s">
        <v>208</v>
      </c>
      <c r="E105" s="236" t="s">
        <v>19</v>
      </c>
      <c r="F105" s="237" t="s">
        <v>814</v>
      </c>
      <c r="G105" s="234"/>
      <c r="H105" s="236" t="s">
        <v>19</v>
      </c>
      <c r="I105" s="238"/>
      <c r="J105" s="234"/>
      <c r="K105" s="234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208</v>
      </c>
      <c r="AU105" s="243" t="s">
        <v>81</v>
      </c>
      <c r="AV105" s="13" t="s">
        <v>79</v>
      </c>
      <c r="AW105" s="13" t="s">
        <v>33</v>
      </c>
      <c r="AX105" s="13" t="s">
        <v>72</v>
      </c>
      <c r="AY105" s="243" t="s">
        <v>196</v>
      </c>
    </row>
    <row r="106" s="13" customFormat="1">
      <c r="A106" s="13"/>
      <c r="B106" s="233"/>
      <c r="C106" s="234"/>
      <c r="D106" s="235" t="s">
        <v>208</v>
      </c>
      <c r="E106" s="236" t="s">
        <v>19</v>
      </c>
      <c r="F106" s="237" t="s">
        <v>489</v>
      </c>
      <c r="G106" s="234"/>
      <c r="H106" s="236" t="s">
        <v>19</v>
      </c>
      <c r="I106" s="238"/>
      <c r="J106" s="234"/>
      <c r="K106" s="234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208</v>
      </c>
      <c r="AU106" s="243" t="s">
        <v>81</v>
      </c>
      <c r="AV106" s="13" t="s">
        <v>79</v>
      </c>
      <c r="AW106" s="13" t="s">
        <v>33</v>
      </c>
      <c r="AX106" s="13" t="s">
        <v>72</v>
      </c>
      <c r="AY106" s="243" t="s">
        <v>196</v>
      </c>
    </row>
    <row r="107" s="14" customFormat="1">
      <c r="A107" s="14"/>
      <c r="B107" s="244"/>
      <c r="C107" s="245"/>
      <c r="D107" s="235" t="s">
        <v>208</v>
      </c>
      <c r="E107" s="246" t="s">
        <v>19</v>
      </c>
      <c r="F107" s="247" t="s">
        <v>294</v>
      </c>
      <c r="G107" s="245"/>
      <c r="H107" s="248">
        <v>9</v>
      </c>
      <c r="I107" s="249"/>
      <c r="J107" s="245"/>
      <c r="K107" s="245"/>
      <c r="L107" s="250"/>
      <c r="M107" s="251"/>
      <c r="N107" s="252"/>
      <c r="O107" s="252"/>
      <c r="P107" s="252"/>
      <c r="Q107" s="252"/>
      <c r="R107" s="252"/>
      <c r="S107" s="252"/>
      <c r="T107" s="253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4" t="s">
        <v>208</v>
      </c>
      <c r="AU107" s="254" t="s">
        <v>81</v>
      </c>
      <c r="AV107" s="14" t="s">
        <v>81</v>
      </c>
      <c r="AW107" s="14" t="s">
        <v>33</v>
      </c>
      <c r="AX107" s="14" t="s">
        <v>72</v>
      </c>
      <c r="AY107" s="254" t="s">
        <v>196</v>
      </c>
    </row>
    <row r="108" s="13" customFormat="1">
      <c r="A108" s="13"/>
      <c r="B108" s="233"/>
      <c r="C108" s="234"/>
      <c r="D108" s="235" t="s">
        <v>208</v>
      </c>
      <c r="E108" s="236" t="s">
        <v>19</v>
      </c>
      <c r="F108" s="237" t="s">
        <v>815</v>
      </c>
      <c r="G108" s="234"/>
      <c r="H108" s="236" t="s">
        <v>19</v>
      </c>
      <c r="I108" s="238"/>
      <c r="J108" s="234"/>
      <c r="K108" s="234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208</v>
      </c>
      <c r="AU108" s="243" t="s">
        <v>81</v>
      </c>
      <c r="AV108" s="13" t="s">
        <v>79</v>
      </c>
      <c r="AW108" s="13" t="s">
        <v>33</v>
      </c>
      <c r="AX108" s="13" t="s">
        <v>72</v>
      </c>
      <c r="AY108" s="243" t="s">
        <v>196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489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4" customFormat="1">
      <c r="A110" s="14"/>
      <c r="B110" s="244"/>
      <c r="C110" s="245"/>
      <c r="D110" s="235" t="s">
        <v>208</v>
      </c>
      <c r="E110" s="246" t="s">
        <v>19</v>
      </c>
      <c r="F110" s="247" t="s">
        <v>816</v>
      </c>
      <c r="G110" s="245"/>
      <c r="H110" s="248">
        <v>5.2999999999999998</v>
      </c>
      <c r="I110" s="249"/>
      <c r="J110" s="245"/>
      <c r="K110" s="245"/>
      <c r="L110" s="250"/>
      <c r="M110" s="251"/>
      <c r="N110" s="252"/>
      <c r="O110" s="252"/>
      <c r="P110" s="252"/>
      <c r="Q110" s="252"/>
      <c r="R110" s="252"/>
      <c r="S110" s="252"/>
      <c r="T110" s="253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4" t="s">
        <v>208</v>
      </c>
      <c r="AU110" s="254" t="s">
        <v>81</v>
      </c>
      <c r="AV110" s="14" t="s">
        <v>81</v>
      </c>
      <c r="AW110" s="14" t="s">
        <v>33</v>
      </c>
      <c r="AX110" s="14" t="s">
        <v>72</v>
      </c>
      <c r="AY110" s="254" t="s">
        <v>196</v>
      </c>
    </row>
    <row r="111" s="13" customFormat="1">
      <c r="A111" s="13"/>
      <c r="B111" s="233"/>
      <c r="C111" s="234"/>
      <c r="D111" s="235" t="s">
        <v>208</v>
      </c>
      <c r="E111" s="236" t="s">
        <v>19</v>
      </c>
      <c r="F111" s="237" t="s">
        <v>817</v>
      </c>
      <c r="G111" s="234"/>
      <c r="H111" s="236" t="s">
        <v>19</v>
      </c>
      <c r="I111" s="238"/>
      <c r="J111" s="234"/>
      <c r="K111" s="234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208</v>
      </c>
      <c r="AU111" s="243" t="s">
        <v>81</v>
      </c>
      <c r="AV111" s="13" t="s">
        <v>79</v>
      </c>
      <c r="AW111" s="13" t="s">
        <v>33</v>
      </c>
      <c r="AX111" s="13" t="s">
        <v>72</v>
      </c>
      <c r="AY111" s="243" t="s">
        <v>196</v>
      </c>
    </row>
    <row r="112" s="13" customFormat="1">
      <c r="A112" s="13"/>
      <c r="B112" s="233"/>
      <c r="C112" s="234"/>
      <c r="D112" s="235" t="s">
        <v>208</v>
      </c>
      <c r="E112" s="236" t="s">
        <v>19</v>
      </c>
      <c r="F112" s="237" t="s">
        <v>489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208</v>
      </c>
      <c r="AU112" s="243" t="s">
        <v>81</v>
      </c>
      <c r="AV112" s="13" t="s">
        <v>79</v>
      </c>
      <c r="AW112" s="13" t="s">
        <v>33</v>
      </c>
      <c r="AX112" s="13" t="s">
        <v>72</v>
      </c>
      <c r="AY112" s="243" t="s">
        <v>196</v>
      </c>
    </row>
    <row r="113" s="14" customFormat="1">
      <c r="A113" s="14"/>
      <c r="B113" s="244"/>
      <c r="C113" s="245"/>
      <c r="D113" s="235" t="s">
        <v>208</v>
      </c>
      <c r="E113" s="246" t="s">
        <v>19</v>
      </c>
      <c r="F113" s="247" t="s">
        <v>818</v>
      </c>
      <c r="G113" s="245"/>
      <c r="H113" s="248">
        <v>5.7999999999999998</v>
      </c>
      <c r="I113" s="249"/>
      <c r="J113" s="245"/>
      <c r="K113" s="245"/>
      <c r="L113" s="250"/>
      <c r="M113" s="251"/>
      <c r="N113" s="252"/>
      <c r="O113" s="252"/>
      <c r="P113" s="252"/>
      <c r="Q113" s="252"/>
      <c r="R113" s="252"/>
      <c r="S113" s="252"/>
      <c r="T113" s="25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4" t="s">
        <v>208</v>
      </c>
      <c r="AU113" s="254" t="s">
        <v>81</v>
      </c>
      <c r="AV113" s="14" t="s">
        <v>81</v>
      </c>
      <c r="AW113" s="14" t="s">
        <v>33</v>
      </c>
      <c r="AX113" s="14" t="s">
        <v>72</v>
      </c>
      <c r="AY113" s="254" t="s">
        <v>196</v>
      </c>
    </row>
    <row r="114" s="13" customFormat="1">
      <c r="A114" s="13"/>
      <c r="B114" s="233"/>
      <c r="C114" s="234"/>
      <c r="D114" s="235" t="s">
        <v>208</v>
      </c>
      <c r="E114" s="236" t="s">
        <v>19</v>
      </c>
      <c r="F114" s="237" t="s">
        <v>819</v>
      </c>
      <c r="G114" s="234"/>
      <c r="H114" s="236" t="s">
        <v>19</v>
      </c>
      <c r="I114" s="238"/>
      <c r="J114" s="234"/>
      <c r="K114" s="234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208</v>
      </c>
      <c r="AU114" s="243" t="s">
        <v>81</v>
      </c>
      <c r="AV114" s="13" t="s">
        <v>79</v>
      </c>
      <c r="AW114" s="13" t="s">
        <v>33</v>
      </c>
      <c r="AX114" s="13" t="s">
        <v>72</v>
      </c>
      <c r="AY114" s="243" t="s">
        <v>196</v>
      </c>
    </row>
    <row r="115" s="13" customFormat="1">
      <c r="A115" s="13"/>
      <c r="B115" s="233"/>
      <c r="C115" s="234"/>
      <c r="D115" s="235" t="s">
        <v>208</v>
      </c>
      <c r="E115" s="236" t="s">
        <v>19</v>
      </c>
      <c r="F115" s="237" t="s">
        <v>401</v>
      </c>
      <c r="G115" s="234"/>
      <c r="H115" s="236" t="s">
        <v>19</v>
      </c>
      <c r="I115" s="238"/>
      <c r="J115" s="234"/>
      <c r="K115" s="234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208</v>
      </c>
      <c r="AU115" s="243" t="s">
        <v>81</v>
      </c>
      <c r="AV115" s="13" t="s">
        <v>79</v>
      </c>
      <c r="AW115" s="13" t="s">
        <v>33</v>
      </c>
      <c r="AX115" s="13" t="s">
        <v>72</v>
      </c>
      <c r="AY115" s="243" t="s">
        <v>196</v>
      </c>
    </row>
    <row r="116" s="14" customFormat="1">
      <c r="A116" s="14"/>
      <c r="B116" s="244"/>
      <c r="C116" s="245"/>
      <c r="D116" s="235" t="s">
        <v>208</v>
      </c>
      <c r="E116" s="246" t="s">
        <v>19</v>
      </c>
      <c r="F116" s="247" t="s">
        <v>820</v>
      </c>
      <c r="G116" s="245"/>
      <c r="H116" s="248">
        <v>3.5</v>
      </c>
      <c r="I116" s="249"/>
      <c r="J116" s="245"/>
      <c r="K116" s="245"/>
      <c r="L116" s="250"/>
      <c r="M116" s="251"/>
      <c r="N116" s="252"/>
      <c r="O116" s="252"/>
      <c r="P116" s="252"/>
      <c r="Q116" s="252"/>
      <c r="R116" s="252"/>
      <c r="S116" s="252"/>
      <c r="T116" s="253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4" t="s">
        <v>208</v>
      </c>
      <c r="AU116" s="254" t="s">
        <v>81</v>
      </c>
      <c r="AV116" s="14" t="s">
        <v>81</v>
      </c>
      <c r="AW116" s="14" t="s">
        <v>33</v>
      </c>
      <c r="AX116" s="14" t="s">
        <v>72</v>
      </c>
      <c r="AY116" s="254" t="s">
        <v>196</v>
      </c>
    </row>
    <row r="117" s="13" customFormat="1">
      <c r="A117" s="13"/>
      <c r="B117" s="233"/>
      <c r="C117" s="234"/>
      <c r="D117" s="235" t="s">
        <v>208</v>
      </c>
      <c r="E117" s="236" t="s">
        <v>19</v>
      </c>
      <c r="F117" s="237" t="s">
        <v>821</v>
      </c>
      <c r="G117" s="234"/>
      <c r="H117" s="236" t="s">
        <v>19</v>
      </c>
      <c r="I117" s="238"/>
      <c r="J117" s="234"/>
      <c r="K117" s="234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208</v>
      </c>
      <c r="AU117" s="243" t="s">
        <v>81</v>
      </c>
      <c r="AV117" s="13" t="s">
        <v>79</v>
      </c>
      <c r="AW117" s="13" t="s">
        <v>33</v>
      </c>
      <c r="AX117" s="13" t="s">
        <v>72</v>
      </c>
      <c r="AY117" s="243" t="s">
        <v>196</v>
      </c>
    </row>
    <row r="118" s="13" customFormat="1">
      <c r="A118" s="13"/>
      <c r="B118" s="233"/>
      <c r="C118" s="234"/>
      <c r="D118" s="235" t="s">
        <v>208</v>
      </c>
      <c r="E118" s="236" t="s">
        <v>19</v>
      </c>
      <c r="F118" s="237" t="s">
        <v>401</v>
      </c>
      <c r="G118" s="234"/>
      <c r="H118" s="236" t="s">
        <v>19</v>
      </c>
      <c r="I118" s="238"/>
      <c r="J118" s="234"/>
      <c r="K118" s="234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208</v>
      </c>
      <c r="AU118" s="243" t="s">
        <v>81</v>
      </c>
      <c r="AV118" s="13" t="s">
        <v>79</v>
      </c>
      <c r="AW118" s="13" t="s">
        <v>33</v>
      </c>
      <c r="AX118" s="13" t="s">
        <v>72</v>
      </c>
      <c r="AY118" s="243" t="s">
        <v>196</v>
      </c>
    </row>
    <row r="119" s="14" customFormat="1">
      <c r="A119" s="14"/>
      <c r="B119" s="244"/>
      <c r="C119" s="245"/>
      <c r="D119" s="235" t="s">
        <v>208</v>
      </c>
      <c r="E119" s="246" t="s">
        <v>19</v>
      </c>
      <c r="F119" s="247" t="s">
        <v>822</v>
      </c>
      <c r="G119" s="245"/>
      <c r="H119" s="248">
        <v>3.6000000000000001</v>
      </c>
      <c r="I119" s="249"/>
      <c r="J119" s="245"/>
      <c r="K119" s="245"/>
      <c r="L119" s="250"/>
      <c r="M119" s="251"/>
      <c r="N119" s="252"/>
      <c r="O119" s="252"/>
      <c r="P119" s="252"/>
      <c r="Q119" s="252"/>
      <c r="R119" s="252"/>
      <c r="S119" s="252"/>
      <c r="T119" s="253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4" t="s">
        <v>208</v>
      </c>
      <c r="AU119" s="254" t="s">
        <v>81</v>
      </c>
      <c r="AV119" s="14" t="s">
        <v>81</v>
      </c>
      <c r="AW119" s="14" t="s">
        <v>33</v>
      </c>
      <c r="AX119" s="14" t="s">
        <v>72</v>
      </c>
      <c r="AY119" s="254" t="s">
        <v>196</v>
      </c>
    </row>
    <row r="120" s="13" customFormat="1">
      <c r="A120" s="13"/>
      <c r="B120" s="233"/>
      <c r="C120" s="234"/>
      <c r="D120" s="235" t="s">
        <v>208</v>
      </c>
      <c r="E120" s="236" t="s">
        <v>19</v>
      </c>
      <c r="F120" s="237" t="s">
        <v>823</v>
      </c>
      <c r="G120" s="234"/>
      <c r="H120" s="236" t="s">
        <v>19</v>
      </c>
      <c r="I120" s="238"/>
      <c r="J120" s="234"/>
      <c r="K120" s="234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208</v>
      </c>
      <c r="AU120" s="243" t="s">
        <v>81</v>
      </c>
      <c r="AV120" s="13" t="s">
        <v>79</v>
      </c>
      <c r="AW120" s="13" t="s">
        <v>33</v>
      </c>
      <c r="AX120" s="13" t="s">
        <v>72</v>
      </c>
      <c r="AY120" s="243" t="s">
        <v>196</v>
      </c>
    </row>
    <row r="121" s="13" customFormat="1">
      <c r="A121" s="13"/>
      <c r="B121" s="233"/>
      <c r="C121" s="234"/>
      <c r="D121" s="235" t="s">
        <v>208</v>
      </c>
      <c r="E121" s="236" t="s">
        <v>19</v>
      </c>
      <c r="F121" s="237" t="s">
        <v>401</v>
      </c>
      <c r="G121" s="234"/>
      <c r="H121" s="236" t="s">
        <v>19</v>
      </c>
      <c r="I121" s="238"/>
      <c r="J121" s="234"/>
      <c r="K121" s="234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208</v>
      </c>
      <c r="AU121" s="243" t="s">
        <v>81</v>
      </c>
      <c r="AV121" s="13" t="s">
        <v>79</v>
      </c>
      <c r="AW121" s="13" t="s">
        <v>33</v>
      </c>
      <c r="AX121" s="13" t="s">
        <v>72</v>
      </c>
      <c r="AY121" s="243" t="s">
        <v>196</v>
      </c>
    </row>
    <row r="122" s="14" customFormat="1">
      <c r="A122" s="14"/>
      <c r="B122" s="244"/>
      <c r="C122" s="245"/>
      <c r="D122" s="235" t="s">
        <v>208</v>
      </c>
      <c r="E122" s="246" t="s">
        <v>19</v>
      </c>
      <c r="F122" s="247" t="s">
        <v>824</v>
      </c>
      <c r="G122" s="245"/>
      <c r="H122" s="248">
        <v>5.7000000000000002</v>
      </c>
      <c r="I122" s="249"/>
      <c r="J122" s="245"/>
      <c r="K122" s="245"/>
      <c r="L122" s="250"/>
      <c r="M122" s="251"/>
      <c r="N122" s="252"/>
      <c r="O122" s="252"/>
      <c r="P122" s="252"/>
      <c r="Q122" s="252"/>
      <c r="R122" s="252"/>
      <c r="S122" s="252"/>
      <c r="T122" s="253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4" t="s">
        <v>208</v>
      </c>
      <c r="AU122" s="254" t="s">
        <v>81</v>
      </c>
      <c r="AV122" s="14" t="s">
        <v>81</v>
      </c>
      <c r="AW122" s="14" t="s">
        <v>33</v>
      </c>
      <c r="AX122" s="14" t="s">
        <v>72</v>
      </c>
      <c r="AY122" s="254" t="s">
        <v>196</v>
      </c>
    </row>
    <row r="123" s="16" customFormat="1">
      <c r="A123" s="16"/>
      <c r="B123" s="266"/>
      <c r="C123" s="267"/>
      <c r="D123" s="235" t="s">
        <v>208</v>
      </c>
      <c r="E123" s="268" t="s">
        <v>19</v>
      </c>
      <c r="F123" s="269" t="s">
        <v>825</v>
      </c>
      <c r="G123" s="267"/>
      <c r="H123" s="270">
        <v>45.900000000000006</v>
      </c>
      <c r="I123" s="271"/>
      <c r="J123" s="267"/>
      <c r="K123" s="267"/>
      <c r="L123" s="272"/>
      <c r="M123" s="273"/>
      <c r="N123" s="274"/>
      <c r="O123" s="274"/>
      <c r="P123" s="274"/>
      <c r="Q123" s="274"/>
      <c r="R123" s="274"/>
      <c r="S123" s="274"/>
      <c r="T123" s="275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76" t="s">
        <v>208</v>
      </c>
      <c r="AU123" s="276" t="s">
        <v>81</v>
      </c>
      <c r="AV123" s="16" t="s">
        <v>226</v>
      </c>
      <c r="AW123" s="16" t="s">
        <v>33</v>
      </c>
      <c r="AX123" s="16" t="s">
        <v>72</v>
      </c>
      <c r="AY123" s="276" t="s">
        <v>196</v>
      </c>
    </row>
    <row r="124" s="14" customFormat="1">
      <c r="A124" s="14"/>
      <c r="B124" s="244"/>
      <c r="C124" s="245"/>
      <c r="D124" s="235" t="s">
        <v>208</v>
      </c>
      <c r="E124" s="246" t="s">
        <v>19</v>
      </c>
      <c r="F124" s="247" t="s">
        <v>826</v>
      </c>
      <c r="G124" s="245"/>
      <c r="H124" s="248">
        <v>16.065000000000001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208</v>
      </c>
      <c r="AU124" s="254" t="s">
        <v>81</v>
      </c>
      <c r="AV124" s="14" t="s">
        <v>81</v>
      </c>
      <c r="AW124" s="14" t="s">
        <v>33</v>
      </c>
      <c r="AX124" s="14" t="s">
        <v>72</v>
      </c>
      <c r="AY124" s="254" t="s">
        <v>196</v>
      </c>
    </row>
    <row r="125" s="16" customFormat="1">
      <c r="A125" s="16"/>
      <c r="B125" s="266"/>
      <c r="C125" s="267"/>
      <c r="D125" s="235" t="s">
        <v>208</v>
      </c>
      <c r="E125" s="268" t="s">
        <v>19</v>
      </c>
      <c r="F125" s="269" t="s">
        <v>827</v>
      </c>
      <c r="G125" s="267"/>
      <c r="H125" s="270">
        <v>16.065000000000001</v>
      </c>
      <c r="I125" s="271"/>
      <c r="J125" s="267"/>
      <c r="K125" s="267"/>
      <c r="L125" s="272"/>
      <c r="M125" s="273"/>
      <c r="N125" s="274"/>
      <c r="O125" s="274"/>
      <c r="P125" s="274"/>
      <c r="Q125" s="274"/>
      <c r="R125" s="274"/>
      <c r="S125" s="274"/>
      <c r="T125" s="275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76" t="s">
        <v>208</v>
      </c>
      <c r="AU125" s="276" t="s">
        <v>81</v>
      </c>
      <c r="AV125" s="16" t="s">
        <v>226</v>
      </c>
      <c r="AW125" s="16" t="s">
        <v>33</v>
      </c>
      <c r="AX125" s="16" t="s">
        <v>79</v>
      </c>
      <c r="AY125" s="276" t="s">
        <v>196</v>
      </c>
    </row>
    <row r="126" s="12" customFormat="1" ht="22.8" customHeight="1">
      <c r="A126" s="12"/>
      <c r="B126" s="199"/>
      <c r="C126" s="200"/>
      <c r="D126" s="201" t="s">
        <v>71</v>
      </c>
      <c r="E126" s="213" t="s">
        <v>828</v>
      </c>
      <c r="F126" s="213" t="s">
        <v>829</v>
      </c>
      <c r="G126" s="200"/>
      <c r="H126" s="200"/>
      <c r="I126" s="203"/>
      <c r="J126" s="214">
        <f>BK126</f>
        <v>0</v>
      </c>
      <c r="K126" s="200"/>
      <c r="L126" s="205"/>
      <c r="M126" s="206"/>
      <c r="N126" s="207"/>
      <c r="O126" s="207"/>
      <c r="P126" s="208">
        <f>SUM(P127:P183)</f>
        <v>0</v>
      </c>
      <c r="Q126" s="207"/>
      <c r="R126" s="208">
        <f>SUM(R127:R183)</f>
        <v>15.064779329999999</v>
      </c>
      <c r="S126" s="207"/>
      <c r="T126" s="209">
        <f>SUM(T127:T183)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0" t="s">
        <v>79</v>
      </c>
      <c r="AT126" s="211" t="s">
        <v>71</v>
      </c>
      <c r="AU126" s="211" t="s">
        <v>79</v>
      </c>
      <c r="AY126" s="210" t="s">
        <v>196</v>
      </c>
      <c r="BK126" s="212">
        <f>SUM(BK127:BK183)</f>
        <v>0</v>
      </c>
    </row>
    <row r="127" s="2" customFormat="1" ht="16.5" customHeight="1">
      <c r="A127" s="41"/>
      <c r="B127" s="42"/>
      <c r="C127" s="215" t="s">
        <v>81</v>
      </c>
      <c r="D127" s="215" t="s">
        <v>199</v>
      </c>
      <c r="E127" s="216" t="s">
        <v>830</v>
      </c>
      <c r="F127" s="217" t="s">
        <v>831</v>
      </c>
      <c r="G127" s="218" t="s">
        <v>244</v>
      </c>
      <c r="H127" s="219">
        <v>45.899999999999999</v>
      </c>
      <c r="I127" s="220"/>
      <c r="J127" s="221">
        <f>ROUND(I127*H127,2)</f>
        <v>0</v>
      </c>
      <c r="K127" s="217" t="s">
        <v>203</v>
      </c>
      <c r="L127" s="47"/>
      <c r="M127" s="222" t="s">
        <v>19</v>
      </c>
      <c r="N127" s="223" t="s">
        <v>43</v>
      </c>
      <c r="O127" s="87"/>
      <c r="P127" s="224">
        <f>O127*H127</f>
        <v>0</v>
      </c>
      <c r="Q127" s="224">
        <v>0.29220869999999999</v>
      </c>
      <c r="R127" s="224">
        <f>Q127*H127</f>
        <v>13.412379329999999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204</v>
      </c>
      <c r="AT127" s="226" t="s">
        <v>199</v>
      </c>
      <c r="AU127" s="226" t="s">
        <v>81</v>
      </c>
      <c r="AY127" s="20" t="s">
        <v>196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79</v>
      </c>
      <c r="BK127" s="227">
        <f>ROUND(I127*H127,2)</f>
        <v>0</v>
      </c>
      <c r="BL127" s="20" t="s">
        <v>204</v>
      </c>
      <c r="BM127" s="226" t="s">
        <v>832</v>
      </c>
    </row>
    <row r="128" s="2" customFormat="1">
      <c r="A128" s="41"/>
      <c r="B128" s="42"/>
      <c r="C128" s="43"/>
      <c r="D128" s="228" t="s">
        <v>206</v>
      </c>
      <c r="E128" s="43"/>
      <c r="F128" s="229" t="s">
        <v>833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206</v>
      </c>
      <c r="AU128" s="20" t="s">
        <v>81</v>
      </c>
    </row>
    <row r="129" s="13" customFormat="1">
      <c r="A129" s="13"/>
      <c r="B129" s="233"/>
      <c r="C129" s="234"/>
      <c r="D129" s="235" t="s">
        <v>208</v>
      </c>
      <c r="E129" s="236" t="s">
        <v>19</v>
      </c>
      <c r="F129" s="237" t="s">
        <v>808</v>
      </c>
      <c r="G129" s="234"/>
      <c r="H129" s="236" t="s">
        <v>19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208</v>
      </c>
      <c r="AU129" s="243" t="s">
        <v>81</v>
      </c>
      <c r="AV129" s="13" t="s">
        <v>79</v>
      </c>
      <c r="AW129" s="13" t="s">
        <v>33</v>
      </c>
      <c r="AX129" s="13" t="s">
        <v>72</v>
      </c>
      <c r="AY129" s="243" t="s">
        <v>196</v>
      </c>
    </row>
    <row r="130" s="13" customFormat="1">
      <c r="A130" s="13"/>
      <c r="B130" s="233"/>
      <c r="C130" s="234"/>
      <c r="D130" s="235" t="s">
        <v>208</v>
      </c>
      <c r="E130" s="236" t="s">
        <v>19</v>
      </c>
      <c r="F130" s="237" t="s">
        <v>809</v>
      </c>
      <c r="G130" s="234"/>
      <c r="H130" s="236" t="s">
        <v>19</v>
      </c>
      <c r="I130" s="238"/>
      <c r="J130" s="234"/>
      <c r="K130" s="234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208</v>
      </c>
      <c r="AU130" s="243" t="s">
        <v>81</v>
      </c>
      <c r="AV130" s="13" t="s">
        <v>79</v>
      </c>
      <c r="AW130" s="13" t="s">
        <v>33</v>
      </c>
      <c r="AX130" s="13" t="s">
        <v>72</v>
      </c>
      <c r="AY130" s="243" t="s">
        <v>196</v>
      </c>
    </row>
    <row r="131" s="13" customFormat="1">
      <c r="A131" s="13"/>
      <c r="B131" s="233"/>
      <c r="C131" s="234"/>
      <c r="D131" s="235" t="s">
        <v>208</v>
      </c>
      <c r="E131" s="236" t="s">
        <v>19</v>
      </c>
      <c r="F131" s="237" t="s">
        <v>810</v>
      </c>
      <c r="G131" s="234"/>
      <c r="H131" s="236" t="s">
        <v>19</v>
      </c>
      <c r="I131" s="238"/>
      <c r="J131" s="234"/>
      <c r="K131" s="234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208</v>
      </c>
      <c r="AU131" s="243" t="s">
        <v>81</v>
      </c>
      <c r="AV131" s="13" t="s">
        <v>79</v>
      </c>
      <c r="AW131" s="13" t="s">
        <v>33</v>
      </c>
      <c r="AX131" s="13" t="s">
        <v>72</v>
      </c>
      <c r="AY131" s="243" t="s">
        <v>196</v>
      </c>
    </row>
    <row r="132" s="13" customFormat="1">
      <c r="A132" s="13"/>
      <c r="B132" s="233"/>
      <c r="C132" s="234"/>
      <c r="D132" s="235" t="s">
        <v>208</v>
      </c>
      <c r="E132" s="236" t="s">
        <v>19</v>
      </c>
      <c r="F132" s="237" t="s">
        <v>489</v>
      </c>
      <c r="G132" s="234"/>
      <c r="H132" s="236" t="s">
        <v>19</v>
      </c>
      <c r="I132" s="238"/>
      <c r="J132" s="234"/>
      <c r="K132" s="234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208</v>
      </c>
      <c r="AU132" s="243" t="s">
        <v>81</v>
      </c>
      <c r="AV132" s="13" t="s">
        <v>79</v>
      </c>
      <c r="AW132" s="13" t="s">
        <v>33</v>
      </c>
      <c r="AX132" s="13" t="s">
        <v>72</v>
      </c>
      <c r="AY132" s="243" t="s">
        <v>196</v>
      </c>
    </row>
    <row r="133" s="14" customFormat="1">
      <c r="A133" s="14"/>
      <c r="B133" s="244"/>
      <c r="C133" s="245"/>
      <c r="D133" s="235" t="s">
        <v>208</v>
      </c>
      <c r="E133" s="246" t="s">
        <v>19</v>
      </c>
      <c r="F133" s="247" t="s">
        <v>811</v>
      </c>
      <c r="G133" s="245"/>
      <c r="H133" s="248">
        <v>6.9000000000000004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208</v>
      </c>
      <c r="AU133" s="254" t="s">
        <v>81</v>
      </c>
      <c r="AV133" s="14" t="s">
        <v>81</v>
      </c>
      <c r="AW133" s="14" t="s">
        <v>33</v>
      </c>
      <c r="AX133" s="14" t="s">
        <v>72</v>
      </c>
      <c r="AY133" s="254" t="s">
        <v>196</v>
      </c>
    </row>
    <row r="134" s="13" customFormat="1">
      <c r="A134" s="13"/>
      <c r="B134" s="233"/>
      <c r="C134" s="234"/>
      <c r="D134" s="235" t="s">
        <v>208</v>
      </c>
      <c r="E134" s="236" t="s">
        <v>19</v>
      </c>
      <c r="F134" s="237" t="s">
        <v>812</v>
      </c>
      <c r="G134" s="234"/>
      <c r="H134" s="236" t="s">
        <v>19</v>
      </c>
      <c r="I134" s="238"/>
      <c r="J134" s="234"/>
      <c r="K134" s="234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208</v>
      </c>
      <c r="AU134" s="243" t="s">
        <v>81</v>
      </c>
      <c r="AV134" s="13" t="s">
        <v>79</v>
      </c>
      <c r="AW134" s="13" t="s">
        <v>33</v>
      </c>
      <c r="AX134" s="13" t="s">
        <v>72</v>
      </c>
      <c r="AY134" s="243" t="s">
        <v>196</v>
      </c>
    </row>
    <row r="135" s="13" customFormat="1">
      <c r="A135" s="13"/>
      <c r="B135" s="233"/>
      <c r="C135" s="234"/>
      <c r="D135" s="235" t="s">
        <v>208</v>
      </c>
      <c r="E135" s="236" t="s">
        <v>19</v>
      </c>
      <c r="F135" s="237" t="s">
        <v>489</v>
      </c>
      <c r="G135" s="234"/>
      <c r="H135" s="236" t="s">
        <v>19</v>
      </c>
      <c r="I135" s="238"/>
      <c r="J135" s="234"/>
      <c r="K135" s="234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208</v>
      </c>
      <c r="AU135" s="243" t="s">
        <v>81</v>
      </c>
      <c r="AV135" s="13" t="s">
        <v>79</v>
      </c>
      <c r="AW135" s="13" t="s">
        <v>33</v>
      </c>
      <c r="AX135" s="13" t="s">
        <v>72</v>
      </c>
      <c r="AY135" s="243" t="s">
        <v>196</v>
      </c>
    </row>
    <row r="136" s="14" customFormat="1">
      <c r="A136" s="14"/>
      <c r="B136" s="244"/>
      <c r="C136" s="245"/>
      <c r="D136" s="235" t="s">
        <v>208</v>
      </c>
      <c r="E136" s="246" t="s">
        <v>19</v>
      </c>
      <c r="F136" s="247" t="s">
        <v>813</v>
      </c>
      <c r="G136" s="245"/>
      <c r="H136" s="248">
        <v>6.0999999999999996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4" t="s">
        <v>208</v>
      </c>
      <c r="AU136" s="254" t="s">
        <v>81</v>
      </c>
      <c r="AV136" s="14" t="s">
        <v>81</v>
      </c>
      <c r="AW136" s="14" t="s">
        <v>33</v>
      </c>
      <c r="AX136" s="14" t="s">
        <v>72</v>
      </c>
      <c r="AY136" s="254" t="s">
        <v>196</v>
      </c>
    </row>
    <row r="137" s="13" customFormat="1">
      <c r="A137" s="13"/>
      <c r="B137" s="233"/>
      <c r="C137" s="234"/>
      <c r="D137" s="235" t="s">
        <v>208</v>
      </c>
      <c r="E137" s="236" t="s">
        <v>19</v>
      </c>
      <c r="F137" s="237" t="s">
        <v>814</v>
      </c>
      <c r="G137" s="234"/>
      <c r="H137" s="236" t="s">
        <v>19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208</v>
      </c>
      <c r="AU137" s="243" t="s">
        <v>81</v>
      </c>
      <c r="AV137" s="13" t="s">
        <v>79</v>
      </c>
      <c r="AW137" s="13" t="s">
        <v>33</v>
      </c>
      <c r="AX137" s="13" t="s">
        <v>72</v>
      </c>
      <c r="AY137" s="243" t="s">
        <v>196</v>
      </c>
    </row>
    <row r="138" s="13" customFormat="1">
      <c r="A138" s="13"/>
      <c r="B138" s="233"/>
      <c r="C138" s="234"/>
      <c r="D138" s="235" t="s">
        <v>208</v>
      </c>
      <c r="E138" s="236" t="s">
        <v>19</v>
      </c>
      <c r="F138" s="237" t="s">
        <v>489</v>
      </c>
      <c r="G138" s="234"/>
      <c r="H138" s="236" t="s">
        <v>19</v>
      </c>
      <c r="I138" s="238"/>
      <c r="J138" s="234"/>
      <c r="K138" s="234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208</v>
      </c>
      <c r="AU138" s="243" t="s">
        <v>81</v>
      </c>
      <c r="AV138" s="13" t="s">
        <v>79</v>
      </c>
      <c r="AW138" s="13" t="s">
        <v>33</v>
      </c>
      <c r="AX138" s="13" t="s">
        <v>72</v>
      </c>
      <c r="AY138" s="243" t="s">
        <v>196</v>
      </c>
    </row>
    <row r="139" s="14" customFormat="1">
      <c r="A139" s="14"/>
      <c r="B139" s="244"/>
      <c r="C139" s="245"/>
      <c r="D139" s="235" t="s">
        <v>208</v>
      </c>
      <c r="E139" s="246" t="s">
        <v>19</v>
      </c>
      <c r="F139" s="247" t="s">
        <v>294</v>
      </c>
      <c r="G139" s="245"/>
      <c r="H139" s="248">
        <v>9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4" t="s">
        <v>208</v>
      </c>
      <c r="AU139" s="254" t="s">
        <v>81</v>
      </c>
      <c r="AV139" s="14" t="s">
        <v>81</v>
      </c>
      <c r="AW139" s="14" t="s">
        <v>33</v>
      </c>
      <c r="AX139" s="14" t="s">
        <v>72</v>
      </c>
      <c r="AY139" s="254" t="s">
        <v>196</v>
      </c>
    </row>
    <row r="140" s="13" customFormat="1">
      <c r="A140" s="13"/>
      <c r="B140" s="233"/>
      <c r="C140" s="234"/>
      <c r="D140" s="235" t="s">
        <v>208</v>
      </c>
      <c r="E140" s="236" t="s">
        <v>19</v>
      </c>
      <c r="F140" s="237" t="s">
        <v>815</v>
      </c>
      <c r="G140" s="234"/>
      <c r="H140" s="236" t="s">
        <v>19</v>
      </c>
      <c r="I140" s="238"/>
      <c r="J140" s="234"/>
      <c r="K140" s="234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208</v>
      </c>
      <c r="AU140" s="243" t="s">
        <v>81</v>
      </c>
      <c r="AV140" s="13" t="s">
        <v>79</v>
      </c>
      <c r="AW140" s="13" t="s">
        <v>33</v>
      </c>
      <c r="AX140" s="13" t="s">
        <v>72</v>
      </c>
      <c r="AY140" s="243" t="s">
        <v>196</v>
      </c>
    </row>
    <row r="141" s="13" customFormat="1">
      <c r="A141" s="13"/>
      <c r="B141" s="233"/>
      <c r="C141" s="234"/>
      <c r="D141" s="235" t="s">
        <v>208</v>
      </c>
      <c r="E141" s="236" t="s">
        <v>19</v>
      </c>
      <c r="F141" s="237" t="s">
        <v>489</v>
      </c>
      <c r="G141" s="234"/>
      <c r="H141" s="236" t="s">
        <v>19</v>
      </c>
      <c r="I141" s="238"/>
      <c r="J141" s="234"/>
      <c r="K141" s="234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208</v>
      </c>
      <c r="AU141" s="243" t="s">
        <v>81</v>
      </c>
      <c r="AV141" s="13" t="s">
        <v>79</v>
      </c>
      <c r="AW141" s="13" t="s">
        <v>33</v>
      </c>
      <c r="AX141" s="13" t="s">
        <v>72</v>
      </c>
      <c r="AY141" s="243" t="s">
        <v>196</v>
      </c>
    </row>
    <row r="142" s="14" customFormat="1">
      <c r="A142" s="14"/>
      <c r="B142" s="244"/>
      <c r="C142" s="245"/>
      <c r="D142" s="235" t="s">
        <v>208</v>
      </c>
      <c r="E142" s="246" t="s">
        <v>19</v>
      </c>
      <c r="F142" s="247" t="s">
        <v>816</v>
      </c>
      <c r="G142" s="245"/>
      <c r="H142" s="248">
        <v>5.2999999999999998</v>
      </c>
      <c r="I142" s="249"/>
      <c r="J142" s="245"/>
      <c r="K142" s="245"/>
      <c r="L142" s="250"/>
      <c r="M142" s="251"/>
      <c r="N142" s="252"/>
      <c r="O142" s="252"/>
      <c r="P142" s="252"/>
      <c r="Q142" s="252"/>
      <c r="R142" s="252"/>
      <c r="S142" s="252"/>
      <c r="T142" s="25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4" t="s">
        <v>208</v>
      </c>
      <c r="AU142" s="254" t="s">
        <v>81</v>
      </c>
      <c r="AV142" s="14" t="s">
        <v>81</v>
      </c>
      <c r="AW142" s="14" t="s">
        <v>33</v>
      </c>
      <c r="AX142" s="14" t="s">
        <v>72</v>
      </c>
      <c r="AY142" s="254" t="s">
        <v>196</v>
      </c>
    </row>
    <row r="143" s="13" customFormat="1">
      <c r="A143" s="13"/>
      <c r="B143" s="233"/>
      <c r="C143" s="234"/>
      <c r="D143" s="235" t="s">
        <v>208</v>
      </c>
      <c r="E143" s="236" t="s">
        <v>19</v>
      </c>
      <c r="F143" s="237" t="s">
        <v>817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208</v>
      </c>
      <c r="AU143" s="243" t="s">
        <v>81</v>
      </c>
      <c r="AV143" s="13" t="s">
        <v>79</v>
      </c>
      <c r="AW143" s="13" t="s">
        <v>33</v>
      </c>
      <c r="AX143" s="13" t="s">
        <v>72</v>
      </c>
      <c r="AY143" s="243" t="s">
        <v>196</v>
      </c>
    </row>
    <row r="144" s="13" customFormat="1">
      <c r="A144" s="13"/>
      <c r="B144" s="233"/>
      <c r="C144" s="234"/>
      <c r="D144" s="235" t="s">
        <v>208</v>
      </c>
      <c r="E144" s="236" t="s">
        <v>19</v>
      </c>
      <c r="F144" s="237" t="s">
        <v>489</v>
      </c>
      <c r="G144" s="234"/>
      <c r="H144" s="236" t="s">
        <v>19</v>
      </c>
      <c r="I144" s="238"/>
      <c r="J144" s="234"/>
      <c r="K144" s="234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208</v>
      </c>
      <c r="AU144" s="243" t="s">
        <v>81</v>
      </c>
      <c r="AV144" s="13" t="s">
        <v>79</v>
      </c>
      <c r="AW144" s="13" t="s">
        <v>33</v>
      </c>
      <c r="AX144" s="13" t="s">
        <v>72</v>
      </c>
      <c r="AY144" s="243" t="s">
        <v>196</v>
      </c>
    </row>
    <row r="145" s="14" customFormat="1">
      <c r="A145" s="14"/>
      <c r="B145" s="244"/>
      <c r="C145" s="245"/>
      <c r="D145" s="235" t="s">
        <v>208</v>
      </c>
      <c r="E145" s="246" t="s">
        <v>19</v>
      </c>
      <c r="F145" s="247" t="s">
        <v>818</v>
      </c>
      <c r="G145" s="245"/>
      <c r="H145" s="248">
        <v>5.7999999999999998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4" t="s">
        <v>208</v>
      </c>
      <c r="AU145" s="254" t="s">
        <v>81</v>
      </c>
      <c r="AV145" s="14" t="s">
        <v>81</v>
      </c>
      <c r="AW145" s="14" t="s">
        <v>33</v>
      </c>
      <c r="AX145" s="14" t="s">
        <v>72</v>
      </c>
      <c r="AY145" s="254" t="s">
        <v>196</v>
      </c>
    </row>
    <row r="146" s="13" customFormat="1">
      <c r="A146" s="13"/>
      <c r="B146" s="233"/>
      <c r="C146" s="234"/>
      <c r="D146" s="235" t="s">
        <v>208</v>
      </c>
      <c r="E146" s="236" t="s">
        <v>19</v>
      </c>
      <c r="F146" s="237" t="s">
        <v>819</v>
      </c>
      <c r="G146" s="234"/>
      <c r="H146" s="236" t="s">
        <v>19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208</v>
      </c>
      <c r="AU146" s="243" t="s">
        <v>81</v>
      </c>
      <c r="AV146" s="13" t="s">
        <v>79</v>
      </c>
      <c r="AW146" s="13" t="s">
        <v>33</v>
      </c>
      <c r="AX146" s="13" t="s">
        <v>72</v>
      </c>
      <c r="AY146" s="243" t="s">
        <v>196</v>
      </c>
    </row>
    <row r="147" s="13" customFormat="1">
      <c r="A147" s="13"/>
      <c r="B147" s="233"/>
      <c r="C147" s="234"/>
      <c r="D147" s="235" t="s">
        <v>208</v>
      </c>
      <c r="E147" s="236" t="s">
        <v>19</v>
      </c>
      <c r="F147" s="237" t="s">
        <v>401</v>
      </c>
      <c r="G147" s="234"/>
      <c r="H147" s="236" t="s">
        <v>19</v>
      </c>
      <c r="I147" s="238"/>
      <c r="J147" s="234"/>
      <c r="K147" s="234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208</v>
      </c>
      <c r="AU147" s="243" t="s">
        <v>81</v>
      </c>
      <c r="AV147" s="13" t="s">
        <v>79</v>
      </c>
      <c r="AW147" s="13" t="s">
        <v>33</v>
      </c>
      <c r="AX147" s="13" t="s">
        <v>72</v>
      </c>
      <c r="AY147" s="243" t="s">
        <v>196</v>
      </c>
    </row>
    <row r="148" s="14" customFormat="1">
      <c r="A148" s="14"/>
      <c r="B148" s="244"/>
      <c r="C148" s="245"/>
      <c r="D148" s="235" t="s">
        <v>208</v>
      </c>
      <c r="E148" s="246" t="s">
        <v>19</v>
      </c>
      <c r="F148" s="247" t="s">
        <v>820</v>
      </c>
      <c r="G148" s="245"/>
      <c r="H148" s="248">
        <v>3.5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208</v>
      </c>
      <c r="AU148" s="254" t="s">
        <v>81</v>
      </c>
      <c r="AV148" s="14" t="s">
        <v>81</v>
      </c>
      <c r="AW148" s="14" t="s">
        <v>33</v>
      </c>
      <c r="AX148" s="14" t="s">
        <v>72</v>
      </c>
      <c r="AY148" s="254" t="s">
        <v>196</v>
      </c>
    </row>
    <row r="149" s="13" customFormat="1">
      <c r="A149" s="13"/>
      <c r="B149" s="233"/>
      <c r="C149" s="234"/>
      <c r="D149" s="235" t="s">
        <v>208</v>
      </c>
      <c r="E149" s="236" t="s">
        <v>19</v>
      </c>
      <c r="F149" s="237" t="s">
        <v>821</v>
      </c>
      <c r="G149" s="234"/>
      <c r="H149" s="236" t="s">
        <v>19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208</v>
      </c>
      <c r="AU149" s="243" t="s">
        <v>81</v>
      </c>
      <c r="AV149" s="13" t="s">
        <v>79</v>
      </c>
      <c r="AW149" s="13" t="s">
        <v>33</v>
      </c>
      <c r="AX149" s="13" t="s">
        <v>72</v>
      </c>
      <c r="AY149" s="243" t="s">
        <v>196</v>
      </c>
    </row>
    <row r="150" s="13" customFormat="1">
      <c r="A150" s="13"/>
      <c r="B150" s="233"/>
      <c r="C150" s="234"/>
      <c r="D150" s="235" t="s">
        <v>208</v>
      </c>
      <c r="E150" s="236" t="s">
        <v>19</v>
      </c>
      <c r="F150" s="237" t="s">
        <v>401</v>
      </c>
      <c r="G150" s="234"/>
      <c r="H150" s="236" t="s">
        <v>19</v>
      </c>
      <c r="I150" s="238"/>
      <c r="J150" s="234"/>
      <c r="K150" s="234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208</v>
      </c>
      <c r="AU150" s="243" t="s">
        <v>81</v>
      </c>
      <c r="AV150" s="13" t="s">
        <v>79</v>
      </c>
      <c r="AW150" s="13" t="s">
        <v>33</v>
      </c>
      <c r="AX150" s="13" t="s">
        <v>72</v>
      </c>
      <c r="AY150" s="243" t="s">
        <v>196</v>
      </c>
    </row>
    <row r="151" s="14" customFormat="1">
      <c r="A151" s="14"/>
      <c r="B151" s="244"/>
      <c r="C151" s="245"/>
      <c r="D151" s="235" t="s">
        <v>208</v>
      </c>
      <c r="E151" s="246" t="s">
        <v>19</v>
      </c>
      <c r="F151" s="247" t="s">
        <v>822</v>
      </c>
      <c r="G151" s="245"/>
      <c r="H151" s="248">
        <v>3.6000000000000001</v>
      </c>
      <c r="I151" s="249"/>
      <c r="J151" s="245"/>
      <c r="K151" s="245"/>
      <c r="L151" s="250"/>
      <c r="M151" s="251"/>
      <c r="N151" s="252"/>
      <c r="O151" s="252"/>
      <c r="P151" s="252"/>
      <c r="Q151" s="252"/>
      <c r="R151" s="252"/>
      <c r="S151" s="252"/>
      <c r="T151" s="25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4" t="s">
        <v>208</v>
      </c>
      <c r="AU151" s="254" t="s">
        <v>81</v>
      </c>
      <c r="AV151" s="14" t="s">
        <v>81</v>
      </c>
      <c r="AW151" s="14" t="s">
        <v>33</v>
      </c>
      <c r="AX151" s="14" t="s">
        <v>72</v>
      </c>
      <c r="AY151" s="254" t="s">
        <v>196</v>
      </c>
    </row>
    <row r="152" s="13" customFormat="1">
      <c r="A152" s="13"/>
      <c r="B152" s="233"/>
      <c r="C152" s="234"/>
      <c r="D152" s="235" t="s">
        <v>208</v>
      </c>
      <c r="E152" s="236" t="s">
        <v>19</v>
      </c>
      <c r="F152" s="237" t="s">
        <v>823</v>
      </c>
      <c r="G152" s="234"/>
      <c r="H152" s="236" t="s">
        <v>19</v>
      </c>
      <c r="I152" s="238"/>
      <c r="J152" s="234"/>
      <c r="K152" s="234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208</v>
      </c>
      <c r="AU152" s="243" t="s">
        <v>81</v>
      </c>
      <c r="AV152" s="13" t="s">
        <v>79</v>
      </c>
      <c r="AW152" s="13" t="s">
        <v>33</v>
      </c>
      <c r="AX152" s="13" t="s">
        <v>72</v>
      </c>
      <c r="AY152" s="243" t="s">
        <v>196</v>
      </c>
    </row>
    <row r="153" s="13" customFormat="1">
      <c r="A153" s="13"/>
      <c r="B153" s="233"/>
      <c r="C153" s="234"/>
      <c r="D153" s="235" t="s">
        <v>208</v>
      </c>
      <c r="E153" s="236" t="s">
        <v>19</v>
      </c>
      <c r="F153" s="237" t="s">
        <v>401</v>
      </c>
      <c r="G153" s="234"/>
      <c r="H153" s="236" t="s">
        <v>19</v>
      </c>
      <c r="I153" s="238"/>
      <c r="J153" s="234"/>
      <c r="K153" s="234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208</v>
      </c>
      <c r="AU153" s="243" t="s">
        <v>81</v>
      </c>
      <c r="AV153" s="13" t="s">
        <v>79</v>
      </c>
      <c r="AW153" s="13" t="s">
        <v>33</v>
      </c>
      <c r="AX153" s="13" t="s">
        <v>72</v>
      </c>
      <c r="AY153" s="243" t="s">
        <v>196</v>
      </c>
    </row>
    <row r="154" s="14" customFormat="1">
      <c r="A154" s="14"/>
      <c r="B154" s="244"/>
      <c r="C154" s="245"/>
      <c r="D154" s="235" t="s">
        <v>208</v>
      </c>
      <c r="E154" s="246" t="s">
        <v>19</v>
      </c>
      <c r="F154" s="247" t="s">
        <v>824</v>
      </c>
      <c r="G154" s="245"/>
      <c r="H154" s="248">
        <v>5.7000000000000002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4" t="s">
        <v>208</v>
      </c>
      <c r="AU154" s="254" t="s">
        <v>81</v>
      </c>
      <c r="AV154" s="14" t="s">
        <v>81</v>
      </c>
      <c r="AW154" s="14" t="s">
        <v>33</v>
      </c>
      <c r="AX154" s="14" t="s">
        <v>72</v>
      </c>
      <c r="AY154" s="254" t="s">
        <v>196</v>
      </c>
    </row>
    <row r="155" s="15" customFormat="1">
      <c r="A155" s="15"/>
      <c r="B155" s="255"/>
      <c r="C155" s="256"/>
      <c r="D155" s="235" t="s">
        <v>208</v>
      </c>
      <c r="E155" s="257" t="s">
        <v>19</v>
      </c>
      <c r="F155" s="258" t="s">
        <v>219</v>
      </c>
      <c r="G155" s="256"/>
      <c r="H155" s="259">
        <v>45.900000000000006</v>
      </c>
      <c r="I155" s="260"/>
      <c r="J155" s="256"/>
      <c r="K155" s="256"/>
      <c r="L155" s="261"/>
      <c r="M155" s="262"/>
      <c r="N155" s="263"/>
      <c r="O155" s="263"/>
      <c r="P155" s="263"/>
      <c r="Q155" s="263"/>
      <c r="R155" s="263"/>
      <c r="S155" s="263"/>
      <c r="T155" s="264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65" t="s">
        <v>208</v>
      </c>
      <c r="AU155" s="265" t="s">
        <v>81</v>
      </c>
      <c r="AV155" s="15" t="s">
        <v>204</v>
      </c>
      <c r="AW155" s="15" t="s">
        <v>33</v>
      </c>
      <c r="AX155" s="15" t="s">
        <v>79</v>
      </c>
      <c r="AY155" s="265" t="s">
        <v>196</v>
      </c>
    </row>
    <row r="156" s="2" customFormat="1" ht="24.15" customHeight="1">
      <c r="A156" s="41"/>
      <c r="B156" s="42"/>
      <c r="C156" s="280" t="s">
        <v>226</v>
      </c>
      <c r="D156" s="280" t="s">
        <v>407</v>
      </c>
      <c r="E156" s="281" t="s">
        <v>834</v>
      </c>
      <c r="F156" s="282" t="s">
        <v>835</v>
      </c>
      <c r="G156" s="283" t="s">
        <v>244</v>
      </c>
      <c r="H156" s="284">
        <v>45.899999999999999</v>
      </c>
      <c r="I156" s="285"/>
      <c r="J156" s="286">
        <f>ROUND(I156*H156,2)</f>
        <v>0</v>
      </c>
      <c r="K156" s="282" t="s">
        <v>19</v>
      </c>
      <c r="L156" s="287"/>
      <c r="M156" s="288" t="s">
        <v>19</v>
      </c>
      <c r="N156" s="289" t="s">
        <v>43</v>
      </c>
      <c r="O156" s="87"/>
      <c r="P156" s="224">
        <f>O156*H156</f>
        <v>0</v>
      </c>
      <c r="Q156" s="224">
        <v>0.035999999999999997</v>
      </c>
      <c r="R156" s="224">
        <f>Q156*H156</f>
        <v>1.6523999999999999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284</v>
      </c>
      <c r="AT156" s="226" t="s">
        <v>407</v>
      </c>
      <c r="AU156" s="226" t="s">
        <v>81</v>
      </c>
      <c r="AY156" s="20" t="s">
        <v>196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79</v>
      </c>
      <c r="BK156" s="227">
        <f>ROUND(I156*H156,2)</f>
        <v>0</v>
      </c>
      <c r="BL156" s="20" t="s">
        <v>204</v>
      </c>
      <c r="BM156" s="226" t="s">
        <v>836</v>
      </c>
    </row>
    <row r="157" s="13" customFormat="1">
      <c r="A157" s="13"/>
      <c r="B157" s="233"/>
      <c r="C157" s="234"/>
      <c r="D157" s="235" t="s">
        <v>208</v>
      </c>
      <c r="E157" s="236" t="s">
        <v>19</v>
      </c>
      <c r="F157" s="237" t="s">
        <v>808</v>
      </c>
      <c r="G157" s="234"/>
      <c r="H157" s="236" t="s">
        <v>19</v>
      </c>
      <c r="I157" s="238"/>
      <c r="J157" s="234"/>
      <c r="K157" s="234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208</v>
      </c>
      <c r="AU157" s="243" t="s">
        <v>81</v>
      </c>
      <c r="AV157" s="13" t="s">
        <v>79</v>
      </c>
      <c r="AW157" s="13" t="s">
        <v>33</v>
      </c>
      <c r="AX157" s="13" t="s">
        <v>72</v>
      </c>
      <c r="AY157" s="243" t="s">
        <v>196</v>
      </c>
    </row>
    <row r="158" s="13" customFormat="1">
      <c r="A158" s="13"/>
      <c r="B158" s="233"/>
      <c r="C158" s="234"/>
      <c r="D158" s="235" t="s">
        <v>208</v>
      </c>
      <c r="E158" s="236" t="s">
        <v>19</v>
      </c>
      <c r="F158" s="237" t="s">
        <v>809</v>
      </c>
      <c r="G158" s="234"/>
      <c r="H158" s="236" t="s">
        <v>19</v>
      </c>
      <c r="I158" s="238"/>
      <c r="J158" s="234"/>
      <c r="K158" s="234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208</v>
      </c>
      <c r="AU158" s="243" t="s">
        <v>81</v>
      </c>
      <c r="AV158" s="13" t="s">
        <v>79</v>
      </c>
      <c r="AW158" s="13" t="s">
        <v>33</v>
      </c>
      <c r="AX158" s="13" t="s">
        <v>72</v>
      </c>
      <c r="AY158" s="243" t="s">
        <v>196</v>
      </c>
    </row>
    <row r="159" s="13" customFormat="1">
      <c r="A159" s="13"/>
      <c r="B159" s="233"/>
      <c r="C159" s="234"/>
      <c r="D159" s="235" t="s">
        <v>208</v>
      </c>
      <c r="E159" s="236" t="s">
        <v>19</v>
      </c>
      <c r="F159" s="237" t="s">
        <v>810</v>
      </c>
      <c r="G159" s="234"/>
      <c r="H159" s="236" t="s">
        <v>19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208</v>
      </c>
      <c r="AU159" s="243" t="s">
        <v>81</v>
      </c>
      <c r="AV159" s="13" t="s">
        <v>79</v>
      </c>
      <c r="AW159" s="13" t="s">
        <v>33</v>
      </c>
      <c r="AX159" s="13" t="s">
        <v>72</v>
      </c>
      <c r="AY159" s="243" t="s">
        <v>196</v>
      </c>
    </row>
    <row r="160" s="13" customFormat="1">
      <c r="A160" s="13"/>
      <c r="B160" s="233"/>
      <c r="C160" s="234"/>
      <c r="D160" s="235" t="s">
        <v>208</v>
      </c>
      <c r="E160" s="236" t="s">
        <v>19</v>
      </c>
      <c r="F160" s="237" t="s">
        <v>489</v>
      </c>
      <c r="G160" s="234"/>
      <c r="H160" s="236" t="s">
        <v>19</v>
      </c>
      <c r="I160" s="238"/>
      <c r="J160" s="234"/>
      <c r="K160" s="234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208</v>
      </c>
      <c r="AU160" s="243" t="s">
        <v>81</v>
      </c>
      <c r="AV160" s="13" t="s">
        <v>79</v>
      </c>
      <c r="AW160" s="13" t="s">
        <v>33</v>
      </c>
      <c r="AX160" s="13" t="s">
        <v>72</v>
      </c>
      <c r="AY160" s="243" t="s">
        <v>196</v>
      </c>
    </row>
    <row r="161" s="14" customFormat="1">
      <c r="A161" s="14"/>
      <c r="B161" s="244"/>
      <c r="C161" s="245"/>
      <c r="D161" s="235" t="s">
        <v>208</v>
      </c>
      <c r="E161" s="246" t="s">
        <v>19</v>
      </c>
      <c r="F161" s="247" t="s">
        <v>811</v>
      </c>
      <c r="G161" s="245"/>
      <c r="H161" s="248">
        <v>6.9000000000000004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4" t="s">
        <v>208</v>
      </c>
      <c r="AU161" s="254" t="s">
        <v>81</v>
      </c>
      <c r="AV161" s="14" t="s">
        <v>81</v>
      </c>
      <c r="AW161" s="14" t="s">
        <v>33</v>
      </c>
      <c r="AX161" s="14" t="s">
        <v>72</v>
      </c>
      <c r="AY161" s="254" t="s">
        <v>196</v>
      </c>
    </row>
    <row r="162" s="13" customFormat="1">
      <c r="A162" s="13"/>
      <c r="B162" s="233"/>
      <c r="C162" s="234"/>
      <c r="D162" s="235" t="s">
        <v>208</v>
      </c>
      <c r="E162" s="236" t="s">
        <v>19</v>
      </c>
      <c r="F162" s="237" t="s">
        <v>812</v>
      </c>
      <c r="G162" s="234"/>
      <c r="H162" s="236" t="s">
        <v>19</v>
      </c>
      <c r="I162" s="238"/>
      <c r="J162" s="234"/>
      <c r="K162" s="234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208</v>
      </c>
      <c r="AU162" s="243" t="s">
        <v>81</v>
      </c>
      <c r="AV162" s="13" t="s">
        <v>79</v>
      </c>
      <c r="AW162" s="13" t="s">
        <v>33</v>
      </c>
      <c r="AX162" s="13" t="s">
        <v>72</v>
      </c>
      <c r="AY162" s="243" t="s">
        <v>196</v>
      </c>
    </row>
    <row r="163" s="13" customFormat="1">
      <c r="A163" s="13"/>
      <c r="B163" s="233"/>
      <c r="C163" s="234"/>
      <c r="D163" s="235" t="s">
        <v>208</v>
      </c>
      <c r="E163" s="236" t="s">
        <v>19</v>
      </c>
      <c r="F163" s="237" t="s">
        <v>489</v>
      </c>
      <c r="G163" s="234"/>
      <c r="H163" s="236" t="s">
        <v>19</v>
      </c>
      <c r="I163" s="238"/>
      <c r="J163" s="234"/>
      <c r="K163" s="234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208</v>
      </c>
      <c r="AU163" s="243" t="s">
        <v>81</v>
      </c>
      <c r="AV163" s="13" t="s">
        <v>79</v>
      </c>
      <c r="AW163" s="13" t="s">
        <v>33</v>
      </c>
      <c r="AX163" s="13" t="s">
        <v>72</v>
      </c>
      <c r="AY163" s="243" t="s">
        <v>196</v>
      </c>
    </row>
    <row r="164" s="14" customFormat="1">
      <c r="A164" s="14"/>
      <c r="B164" s="244"/>
      <c r="C164" s="245"/>
      <c r="D164" s="235" t="s">
        <v>208</v>
      </c>
      <c r="E164" s="246" t="s">
        <v>19</v>
      </c>
      <c r="F164" s="247" t="s">
        <v>813</v>
      </c>
      <c r="G164" s="245"/>
      <c r="H164" s="248">
        <v>6.0999999999999996</v>
      </c>
      <c r="I164" s="249"/>
      <c r="J164" s="245"/>
      <c r="K164" s="245"/>
      <c r="L164" s="250"/>
      <c r="M164" s="251"/>
      <c r="N164" s="252"/>
      <c r="O164" s="252"/>
      <c r="P164" s="252"/>
      <c r="Q164" s="252"/>
      <c r="R164" s="252"/>
      <c r="S164" s="252"/>
      <c r="T164" s="253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4" t="s">
        <v>208</v>
      </c>
      <c r="AU164" s="254" t="s">
        <v>81</v>
      </c>
      <c r="AV164" s="14" t="s">
        <v>81</v>
      </c>
      <c r="AW164" s="14" t="s">
        <v>33</v>
      </c>
      <c r="AX164" s="14" t="s">
        <v>72</v>
      </c>
      <c r="AY164" s="254" t="s">
        <v>196</v>
      </c>
    </row>
    <row r="165" s="13" customFormat="1">
      <c r="A165" s="13"/>
      <c r="B165" s="233"/>
      <c r="C165" s="234"/>
      <c r="D165" s="235" t="s">
        <v>208</v>
      </c>
      <c r="E165" s="236" t="s">
        <v>19</v>
      </c>
      <c r="F165" s="237" t="s">
        <v>814</v>
      </c>
      <c r="G165" s="234"/>
      <c r="H165" s="236" t="s">
        <v>19</v>
      </c>
      <c r="I165" s="238"/>
      <c r="J165" s="234"/>
      <c r="K165" s="234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208</v>
      </c>
      <c r="AU165" s="243" t="s">
        <v>81</v>
      </c>
      <c r="AV165" s="13" t="s">
        <v>79</v>
      </c>
      <c r="AW165" s="13" t="s">
        <v>33</v>
      </c>
      <c r="AX165" s="13" t="s">
        <v>72</v>
      </c>
      <c r="AY165" s="243" t="s">
        <v>196</v>
      </c>
    </row>
    <row r="166" s="13" customFormat="1">
      <c r="A166" s="13"/>
      <c r="B166" s="233"/>
      <c r="C166" s="234"/>
      <c r="D166" s="235" t="s">
        <v>208</v>
      </c>
      <c r="E166" s="236" t="s">
        <v>19</v>
      </c>
      <c r="F166" s="237" t="s">
        <v>489</v>
      </c>
      <c r="G166" s="234"/>
      <c r="H166" s="236" t="s">
        <v>19</v>
      </c>
      <c r="I166" s="238"/>
      <c r="J166" s="234"/>
      <c r="K166" s="234"/>
      <c r="L166" s="239"/>
      <c r="M166" s="240"/>
      <c r="N166" s="241"/>
      <c r="O166" s="241"/>
      <c r="P166" s="241"/>
      <c r="Q166" s="241"/>
      <c r="R166" s="241"/>
      <c r="S166" s="241"/>
      <c r="T166" s="24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3" t="s">
        <v>208</v>
      </c>
      <c r="AU166" s="243" t="s">
        <v>81</v>
      </c>
      <c r="AV166" s="13" t="s">
        <v>79</v>
      </c>
      <c r="AW166" s="13" t="s">
        <v>33</v>
      </c>
      <c r="AX166" s="13" t="s">
        <v>72</v>
      </c>
      <c r="AY166" s="243" t="s">
        <v>196</v>
      </c>
    </row>
    <row r="167" s="14" customFormat="1">
      <c r="A167" s="14"/>
      <c r="B167" s="244"/>
      <c r="C167" s="245"/>
      <c r="D167" s="235" t="s">
        <v>208</v>
      </c>
      <c r="E167" s="246" t="s">
        <v>19</v>
      </c>
      <c r="F167" s="247" t="s">
        <v>294</v>
      </c>
      <c r="G167" s="245"/>
      <c r="H167" s="248">
        <v>9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4" t="s">
        <v>208</v>
      </c>
      <c r="AU167" s="254" t="s">
        <v>81</v>
      </c>
      <c r="AV167" s="14" t="s">
        <v>81</v>
      </c>
      <c r="AW167" s="14" t="s">
        <v>33</v>
      </c>
      <c r="AX167" s="14" t="s">
        <v>72</v>
      </c>
      <c r="AY167" s="254" t="s">
        <v>196</v>
      </c>
    </row>
    <row r="168" s="13" customFormat="1">
      <c r="A168" s="13"/>
      <c r="B168" s="233"/>
      <c r="C168" s="234"/>
      <c r="D168" s="235" t="s">
        <v>208</v>
      </c>
      <c r="E168" s="236" t="s">
        <v>19</v>
      </c>
      <c r="F168" s="237" t="s">
        <v>815</v>
      </c>
      <c r="G168" s="234"/>
      <c r="H168" s="236" t="s">
        <v>19</v>
      </c>
      <c r="I168" s="238"/>
      <c r="J168" s="234"/>
      <c r="K168" s="234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208</v>
      </c>
      <c r="AU168" s="243" t="s">
        <v>81</v>
      </c>
      <c r="AV168" s="13" t="s">
        <v>79</v>
      </c>
      <c r="AW168" s="13" t="s">
        <v>33</v>
      </c>
      <c r="AX168" s="13" t="s">
        <v>72</v>
      </c>
      <c r="AY168" s="243" t="s">
        <v>196</v>
      </c>
    </row>
    <row r="169" s="13" customFormat="1">
      <c r="A169" s="13"/>
      <c r="B169" s="233"/>
      <c r="C169" s="234"/>
      <c r="D169" s="235" t="s">
        <v>208</v>
      </c>
      <c r="E169" s="236" t="s">
        <v>19</v>
      </c>
      <c r="F169" s="237" t="s">
        <v>489</v>
      </c>
      <c r="G169" s="234"/>
      <c r="H169" s="236" t="s">
        <v>19</v>
      </c>
      <c r="I169" s="238"/>
      <c r="J169" s="234"/>
      <c r="K169" s="234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208</v>
      </c>
      <c r="AU169" s="243" t="s">
        <v>81</v>
      </c>
      <c r="AV169" s="13" t="s">
        <v>79</v>
      </c>
      <c r="AW169" s="13" t="s">
        <v>33</v>
      </c>
      <c r="AX169" s="13" t="s">
        <v>72</v>
      </c>
      <c r="AY169" s="243" t="s">
        <v>196</v>
      </c>
    </row>
    <row r="170" s="14" customFormat="1">
      <c r="A170" s="14"/>
      <c r="B170" s="244"/>
      <c r="C170" s="245"/>
      <c r="D170" s="235" t="s">
        <v>208</v>
      </c>
      <c r="E170" s="246" t="s">
        <v>19</v>
      </c>
      <c r="F170" s="247" t="s">
        <v>816</v>
      </c>
      <c r="G170" s="245"/>
      <c r="H170" s="248">
        <v>5.2999999999999998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208</v>
      </c>
      <c r="AU170" s="254" t="s">
        <v>81</v>
      </c>
      <c r="AV170" s="14" t="s">
        <v>81</v>
      </c>
      <c r="AW170" s="14" t="s">
        <v>33</v>
      </c>
      <c r="AX170" s="14" t="s">
        <v>72</v>
      </c>
      <c r="AY170" s="254" t="s">
        <v>196</v>
      </c>
    </row>
    <row r="171" s="13" customFormat="1">
      <c r="A171" s="13"/>
      <c r="B171" s="233"/>
      <c r="C171" s="234"/>
      <c r="D171" s="235" t="s">
        <v>208</v>
      </c>
      <c r="E171" s="236" t="s">
        <v>19</v>
      </c>
      <c r="F171" s="237" t="s">
        <v>817</v>
      </c>
      <c r="G171" s="234"/>
      <c r="H171" s="236" t="s">
        <v>19</v>
      </c>
      <c r="I171" s="238"/>
      <c r="J171" s="234"/>
      <c r="K171" s="234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208</v>
      </c>
      <c r="AU171" s="243" t="s">
        <v>81</v>
      </c>
      <c r="AV171" s="13" t="s">
        <v>79</v>
      </c>
      <c r="AW171" s="13" t="s">
        <v>33</v>
      </c>
      <c r="AX171" s="13" t="s">
        <v>72</v>
      </c>
      <c r="AY171" s="243" t="s">
        <v>196</v>
      </c>
    </row>
    <row r="172" s="13" customFormat="1">
      <c r="A172" s="13"/>
      <c r="B172" s="233"/>
      <c r="C172" s="234"/>
      <c r="D172" s="235" t="s">
        <v>208</v>
      </c>
      <c r="E172" s="236" t="s">
        <v>19</v>
      </c>
      <c r="F172" s="237" t="s">
        <v>489</v>
      </c>
      <c r="G172" s="234"/>
      <c r="H172" s="236" t="s">
        <v>19</v>
      </c>
      <c r="I172" s="238"/>
      <c r="J172" s="234"/>
      <c r="K172" s="234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208</v>
      </c>
      <c r="AU172" s="243" t="s">
        <v>81</v>
      </c>
      <c r="AV172" s="13" t="s">
        <v>79</v>
      </c>
      <c r="AW172" s="13" t="s">
        <v>33</v>
      </c>
      <c r="AX172" s="13" t="s">
        <v>72</v>
      </c>
      <c r="AY172" s="243" t="s">
        <v>196</v>
      </c>
    </row>
    <row r="173" s="14" customFormat="1">
      <c r="A173" s="14"/>
      <c r="B173" s="244"/>
      <c r="C173" s="245"/>
      <c r="D173" s="235" t="s">
        <v>208</v>
      </c>
      <c r="E173" s="246" t="s">
        <v>19</v>
      </c>
      <c r="F173" s="247" t="s">
        <v>818</v>
      </c>
      <c r="G173" s="245"/>
      <c r="H173" s="248">
        <v>5.7999999999999998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4" t="s">
        <v>208</v>
      </c>
      <c r="AU173" s="254" t="s">
        <v>81</v>
      </c>
      <c r="AV173" s="14" t="s">
        <v>81</v>
      </c>
      <c r="AW173" s="14" t="s">
        <v>33</v>
      </c>
      <c r="AX173" s="14" t="s">
        <v>72</v>
      </c>
      <c r="AY173" s="254" t="s">
        <v>196</v>
      </c>
    </row>
    <row r="174" s="13" customFormat="1">
      <c r="A174" s="13"/>
      <c r="B174" s="233"/>
      <c r="C174" s="234"/>
      <c r="D174" s="235" t="s">
        <v>208</v>
      </c>
      <c r="E174" s="236" t="s">
        <v>19</v>
      </c>
      <c r="F174" s="237" t="s">
        <v>819</v>
      </c>
      <c r="G174" s="234"/>
      <c r="H174" s="236" t="s">
        <v>19</v>
      </c>
      <c r="I174" s="238"/>
      <c r="J174" s="234"/>
      <c r="K174" s="234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208</v>
      </c>
      <c r="AU174" s="243" t="s">
        <v>81</v>
      </c>
      <c r="AV174" s="13" t="s">
        <v>79</v>
      </c>
      <c r="AW174" s="13" t="s">
        <v>33</v>
      </c>
      <c r="AX174" s="13" t="s">
        <v>72</v>
      </c>
      <c r="AY174" s="243" t="s">
        <v>196</v>
      </c>
    </row>
    <row r="175" s="13" customFormat="1">
      <c r="A175" s="13"/>
      <c r="B175" s="233"/>
      <c r="C175" s="234"/>
      <c r="D175" s="235" t="s">
        <v>208</v>
      </c>
      <c r="E175" s="236" t="s">
        <v>19</v>
      </c>
      <c r="F175" s="237" t="s">
        <v>401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208</v>
      </c>
      <c r="AU175" s="243" t="s">
        <v>81</v>
      </c>
      <c r="AV175" s="13" t="s">
        <v>79</v>
      </c>
      <c r="AW175" s="13" t="s">
        <v>33</v>
      </c>
      <c r="AX175" s="13" t="s">
        <v>72</v>
      </c>
      <c r="AY175" s="243" t="s">
        <v>196</v>
      </c>
    </row>
    <row r="176" s="14" customFormat="1">
      <c r="A176" s="14"/>
      <c r="B176" s="244"/>
      <c r="C176" s="245"/>
      <c r="D176" s="235" t="s">
        <v>208</v>
      </c>
      <c r="E176" s="246" t="s">
        <v>19</v>
      </c>
      <c r="F176" s="247" t="s">
        <v>820</v>
      </c>
      <c r="G176" s="245"/>
      <c r="H176" s="248">
        <v>3.5</v>
      </c>
      <c r="I176" s="249"/>
      <c r="J176" s="245"/>
      <c r="K176" s="245"/>
      <c r="L176" s="250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4" t="s">
        <v>208</v>
      </c>
      <c r="AU176" s="254" t="s">
        <v>81</v>
      </c>
      <c r="AV176" s="14" t="s">
        <v>81</v>
      </c>
      <c r="AW176" s="14" t="s">
        <v>33</v>
      </c>
      <c r="AX176" s="14" t="s">
        <v>72</v>
      </c>
      <c r="AY176" s="254" t="s">
        <v>196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821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3" customFormat="1">
      <c r="A178" s="13"/>
      <c r="B178" s="233"/>
      <c r="C178" s="234"/>
      <c r="D178" s="235" t="s">
        <v>208</v>
      </c>
      <c r="E178" s="236" t="s">
        <v>19</v>
      </c>
      <c r="F178" s="237" t="s">
        <v>401</v>
      </c>
      <c r="G178" s="234"/>
      <c r="H178" s="236" t="s">
        <v>19</v>
      </c>
      <c r="I178" s="238"/>
      <c r="J178" s="234"/>
      <c r="K178" s="234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208</v>
      </c>
      <c r="AU178" s="243" t="s">
        <v>81</v>
      </c>
      <c r="AV178" s="13" t="s">
        <v>79</v>
      </c>
      <c r="AW178" s="13" t="s">
        <v>33</v>
      </c>
      <c r="AX178" s="13" t="s">
        <v>72</v>
      </c>
      <c r="AY178" s="243" t="s">
        <v>196</v>
      </c>
    </row>
    <row r="179" s="14" customFormat="1">
      <c r="A179" s="14"/>
      <c r="B179" s="244"/>
      <c r="C179" s="245"/>
      <c r="D179" s="235" t="s">
        <v>208</v>
      </c>
      <c r="E179" s="246" t="s">
        <v>19</v>
      </c>
      <c r="F179" s="247" t="s">
        <v>822</v>
      </c>
      <c r="G179" s="245"/>
      <c r="H179" s="248">
        <v>3.6000000000000001</v>
      </c>
      <c r="I179" s="249"/>
      <c r="J179" s="245"/>
      <c r="K179" s="245"/>
      <c r="L179" s="250"/>
      <c r="M179" s="251"/>
      <c r="N179" s="252"/>
      <c r="O179" s="252"/>
      <c r="P179" s="252"/>
      <c r="Q179" s="252"/>
      <c r="R179" s="252"/>
      <c r="S179" s="252"/>
      <c r="T179" s="253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4" t="s">
        <v>208</v>
      </c>
      <c r="AU179" s="254" t="s">
        <v>81</v>
      </c>
      <c r="AV179" s="14" t="s">
        <v>81</v>
      </c>
      <c r="AW179" s="14" t="s">
        <v>33</v>
      </c>
      <c r="AX179" s="14" t="s">
        <v>72</v>
      </c>
      <c r="AY179" s="254" t="s">
        <v>196</v>
      </c>
    </row>
    <row r="180" s="13" customFormat="1">
      <c r="A180" s="13"/>
      <c r="B180" s="233"/>
      <c r="C180" s="234"/>
      <c r="D180" s="235" t="s">
        <v>208</v>
      </c>
      <c r="E180" s="236" t="s">
        <v>19</v>
      </c>
      <c r="F180" s="237" t="s">
        <v>823</v>
      </c>
      <c r="G180" s="234"/>
      <c r="H180" s="236" t="s">
        <v>19</v>
      </c>
      <c r="I180" s="238"/>
      <c r="J180" s="234"/>
      <c r="K180" s="234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208</v>
      </c>
      <c r="AU180" s="243" t="s">
        <v>81</v>
      </c>
      <c r="AV180" s="13" t="s">
        <v>79</v>
      </c>
      <c r="AW180" s="13" t="s">
        <v>33</v>
      </c>
      <c r="AX180" s="13" t="s">
        <v>72</v>
      </c>
      <c r="AY180" s="243" t="s">
        <v>196</v>
      </c>
    </row>
    <row r="181" s="13" customFormat="1">
      <c r="A181" s="13"/>
      <c r="B181" s="233"/>
      <c r="C181" s="234"/>
      <c r="D181" s="235" t="s">
        <v>208</v>
      </c>
      <c r="E181" s="236" t="s">
        <v>19</v>
      </c>
      <c r="F181" s="237" t="s">
        <v>401</v>
      </c>
      <c r="G181" s="234"/>
      <c r="H181" s="236" t="s">
        <v>19</v>
      </c>
      <c r="I181" s="238"/>
      <c r="J181" s="234"/>
      <c r="K181" s="234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208</v>
      </c>
      <c r="AU181" s="243" t="s">
        <v>81</v>
      </c>
      <c r="AV181" s="13" t="s">
        <v>79</v>
      </c>
      <c r="AW181" s="13" t="s">
        <v>33</v>
      </c>
      <c r="AX181" s="13" t="s">
        <v>72</v>
      </c>
      <c r="AY181" s="243" t="s">
        <v>196</v>
      </c>
    </row>
    <row r="182" s="14" customFormat="1">
      <c r="A182" s="14"/>
      <c r="B182" s="244"/>
      <c r="C182" s="245"/>
      <c r="D182" s="235" t="s">
        <v>208</v>
      </c>
      <c r="E182" s="246" t="s">
        <v>19</v>
      </c>
      <c r="F182" s="247" t="s">
        <v>824</v>
      </c>
      <c r="G182" s="245"/>
      <c r="H182" s="248">
        <v>5.7000000000000002</v>
      </c>
      <c r="I182" s="249"/>
      <c r="J182" s="245"/>
      <c r="K182" s="245"/>
      <c r="L182" s="250"/>
      <c r="M182" s="251"/>
      <c r="N182" s="252"/>
      <c r="O182" s="252"/>
      <c r="P182" s="252"/>
      <c r="Q182" s="252"/>
      <c r="R182" s="252"/>
      <c r="S182" s="252"/>
      <c r="T182" s="25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4" t="s">
        <v>208</v>
      </c>
      <c r="AU182" s="254" t="s">
        <v>81</v>
      </c>
      <c r="AV182" s="14" t="s">
        <v>81</v>
      </c>
      <c r="AW182" s="14" t="s">
        <v>33</v>
      </c>
      <c r="AX182" s="14" t="s">
        <v>72</v>
      </c>
      <c r="AY182" s="254" t="s">
        <v>196</v>
      </c>
    </row>
    <row r="183" s="15" customFormat="1">
      <c r="A183" s="15"/>
      <c r="B183" s="255"/>
      <c r="C183" s="256"/>
      <c r="D183" s="235" t="s">
        <v>208</v>
      </c>
      <c r="E183" s="257" t="s">
        <v>19</v>
      </c>
      <c r="F183" s="258" t="s">
        <v>219</v>
      </c>
      <c r="G183" s="256"/>
      <c r="H183" s="259">
        <v>45.900000000000006</v>
      </c>
      <c r="I183" s="260"/>
      <c r="J183" s="256"/>
      <c r="K183" s="256"/>
      <c r="L183" s="261"/>
      <c r="M183" s="262"/>
      <c r="N183" s="263"/>
      <c r="O183" s="263"/>
      <c r="P183" s="263"/>
      <c r="Q183" s="263"/>
      <c r="R183" s="263"/>
      <c r="S183" s="263"/>
      <c r="T183" s="264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65" t="s">
        <v>208</v>
      </c>
      <c r="AU183" s="265" t="s">
        <v>81</v>
      </c>
      <c r="AV183" s="15" t="s">
        <v>204</v>
      </c>
      <c r="AW183" s="15" t="s">
        <v>33</v>
      </c>
      <c r="AX183" s="15" t="s">
        <v>79</v>
      </c>
      <c r="AY183" s="265" t="s">
        <v>196</v>
      </c>
    </row>
    <row r="184" s="12" customFormat="1" ht="22.8" customHeight="1">
      <c r="A184" s="12"/>
      <c r="B184" s="199"/>
      <c r="C184" s="200"/>
      <c r="D184" s="201" t="s">
        <v>71</v>
      </c>
      <c r="E184" s="213" t="s">
        <v>796</v>
      </c>
      <c r="F184" s="213" t="s">
        <v>797</v>
      </c>
      <c r="G184" s="200"/>
      <c r="H184" s="200"/>
      <c r="I184" s="203"/>
      <c r="J184" s="214">
        <f>BK184</f>
        <v>0</v>
      </c>
      <c r="K184" s="200"/>
      <c r="L184" s="205"/>
      <c r="M184" s="206"/>
      <c r="N184" s="207"/>
      <c r="O184" s="207"/>
      <c r="P184" s="208">
        <f>SUM(P185:P188)</f>
        <v>0</v>
      </c>
      <c r="Q184" s="207"/>
      <c r="R184" s="208">
        <f>SUM(R185:R188)</f>
        <v>0</v>
      </c>
      <c r="S184" s="207"/>
      <c r="T184" s="209">
        <f>SUM(T185:T188)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10" t="s">
        <v>79</v>
      </c>
      <c r="AT184" s="211" t="s">
        <v>71</v>
      </c>
      <c r="AU184" s="211" t="s">
        <v>79</v>
      </c>
      <c r="AY184" s="210" t="s">
        <v>196</v>
      </c>
      <c r="BK184" s="212">
        <f>SUM(BK185:BK188)</f>
        <v>0</v>
      </c>
    </row>
    <row r="185" s="2" customFormat="1" ht="24.15" customHeight="1">
      <c r="A185" s="41"/>
      <c r="B185" s="42"/>
      <c r="C185" s="215" t="s">
        <v>204</v>
      </c>
      <c r="D185" s="215" t="s">
        <v>199</v>
      </c>
      <c r="E185" s="216" t="s">
        <v>562</v>
      </c>
      <c r="F185" s="217" t="s">
        <v>563</v>
      </c>
      <c r="G185" s="218" t="s">
        <v>317</v>
      </c>
      <c r="H185" s="219">
        <v>15.065</v>
      </c>
      <c r="I185" s="220"/>
      <c r="J185" s="221">
        <f>ROUND(I185*H185,2)</f>
        <v>0</v>
      </c>
      <c r="K185" s="217" t="s">
        <v>203</v>
      </c>
      <c r="L185" s="47"/>
      <c r="M185" s="222" t="s">
        <v>19</v>
      </c>
      <c r="N185" s="223" t="s">
        <v>43</v>
      </c>
      <c r="O185" s="87"/>
      <c r="P185" s="224">
        <f>O185*H185</f>
        <v>0</v>
      </c>
      <c r="Q185" s="224">
        <v>0</v>
      </c>
      <c r="R185" s="224">
        <f>Q185*H185</f>
        <v>0</v>
      </c>
      <c r="S185" s="224">
        <v>0</v>
      </c>
      <c r="T185" s="22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6" t="s">
        <v>204</v>
      </c>
      <c r="AT185" s="226" t="s">
        <v>199</v>
      </c>
      <c r="AU185" s="226" t="s">
        <v>81</v>
      </c>
      <c r="AY185" s="20" t="s">
        <v>196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20" t="s">
        <v>79</v>
      </c>
      <c r="BK185" s="227">
        <f>ROUND(I185*H185,2)</f>
        <v>0</v>
      </c>
      <c r="BL185" s="20" t="s">
        <v>204</v>
      </c>
      <c r="BM185" s="226" t="s">
        <v>837</v>
      </c>
    </row>
    <row r="186" s="2" customFormat="1">
      <c r="A186" s="41"/>
      <c r="B186" s="42"/>
      <c r="C186" s="43"/>
      <c r="D186" s="228" t="s">
        <v>206</v>
      </c>
      <c r="E186" s="43"/>
      <c r="F186" s="229" t="s">
        <v>565</v>
      </c>
      <c r="G186" s="43"/>
      <c r="H186" s="43"/>
      <c r="I186" s="230"/>
      <c r="J186" s="43"/>
      <c r="K186" s="43"/>
      <c r="L186" s="47"/>
      <c r="M186" s="231"/>
      <c r="N186" s="232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206</v>
      </c>
      <c r="AU186" s="20" t="s">
        <v>81</v>
      </c>
    </row>
    <row r="187" s="2" customFormat="1" ht="24.15" customHeight="1">
      <c r="A187" s="41"/>
      <c r="B187" s="42"/>
      <c r="C187" s="215" t="s">
        <v>241</v>
      </c>
      <c r="D187" s="215" t="s">
        <v>199</v>
      </c>
      <c r="E187" s="216" t="s">
        <v>838</v>
      </c>
      <c r="F187" s="217" t="s">
        <v>839</v>
      </c>
      <c r="G187" s="218" t="s">
        <v>317</v>
      </c>
      <c r="H187" s="219">
        <v>15.065</v>
      </c>
      <c r="I187" s="220"/>
      <c r="J187" s="221">
        <f>ROUND(I187*H187,2)</f>
        <v>0</v>
      </c>
      <c r="K187" s="217" t="s">
        <v>203</v>
      </c>
      <c r="L187" s="47"/>
      <c r="M187" s="222" t="s">
        <v>19</v>
      </c>
      <c r="N187" s="223" t="s">
        <v>43</v>
      </c>
      <c r="O187" s="87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6" t="s">
        <v>204</v>
      </c>
      <c r="AT187" s="226" t="s">
        <v>199</v>
      </c>
      <c r="AU187" s="226" t="s">
        <v>81</v>
      </c>
      <c r="AY187" s="20" t="s">
        <v>196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20" t="s">
        <v>79</v>
      </c>
      <c r="BK187" s="227">
        <f>ROUND(I187*H187,2)</f>
        <v>0</v>
      </c>
      <c r="BL187" s="20" t="s">
        <v>204</v>
      </c>
      <c r="BM187" s="226" t="s">
        <v>840</v>
      </c>
    </row>
    <row r="188" s="2" customFormat="1">
      <c r="A188" s="41"/>
      <c r="B188" s="42"/>
      <c r="C188" s="43"/>
      <c r="D188" s="228" t="s">
        <v>206</v>
      </c>
      <c r="E188" s="43"/>
      <c r="F188" s="229" t="s">
        <v>841</v>
      </c>
      <c r="G188" s="43"/>
      <c r="H188" s="43"/>
      <c r="I188" s="230"/>
      <c r="J188" s="43"/>
      <c r="K188" s="43"/>
      <c r="L188" s="47"/>
      <c r="M188" s="290"/>
      <c r="N188" s="291"/>
      <c r="O188" s="292"/>
      <c r="P188" s="292"/>
      <c r="Q188" s="292"/>
      <c r="R188" s="292"/>
      <c r="S188" s="292"/>
      <c r="T188" s="293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206</v>
      </c>
      <c r="AU188" s="20" t="s">
        <v>81</v>
      </c>
    </row>
    <row r="189" s="2" customFormat="1" ht="6.96" customHeight="1">
      <c r="A189" s="41"/>
      <c r="B189" s="62"/>
      <c r="C189" s="63"/>
      <c r="D189" s="63"/>
      <c r="E189" s="63"/>
      <c r="F189" s="63"/>
      <c r="G189" s="63"/>
      <c r="H189" s="63"/>
      <c r="I189" s="63"/>
      <c r="J189" s="63"/>
      <c r="K189" s="63"/>
      <c r="L189" s="47"/>
      <c r="M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</row>
  </sheetData>
  <sheetProtection sheet="1" autoFilter="0" formatColumns="0" formatRows="0" objects="1" scenarios="1" spinCount="100000" saltValue="nevtMVzbsqUJGU00KEN/vr1K08m1qBmRR3jv2pD9aKsZc2gnuIONwfDt/pZLpENrthTGCxuyBioM8ffs3MWFLg==" hashValue="Dms2GKhDKfz1iVI+LRVZRvZJLIywg0OsHqtdDHzGJWIhmZTRLpktCl77gIac399xe/lp+HpALR+5bEgtffvVRQ==" algorithmName="SHA-512" password="CC35"/>
  <autoFilter ref="C88:K18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3" r:id="rId1" display="https://podminky.urs.cz/item/CS_URS_2023_02/171152501"/>
    <hyperlink ref="F128" r:id="rId2" display="https://podminky.urs.cz/item/CS_URS_2023_02/935113111"/>
    <hyperlink ref="F186" r:id="rId3" display="https://podminky.urs.cz/item/CS_URS_2023_02/998225111"/>
    <hyperlink ref="F188" r:id="rId4" display="https://podminky.urs.cz/item/CS_URS_2023_02/998225194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98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167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842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ROUND((SUM(BE88:BE184)),  2)</f>
        <v>0</v>
      </c>
      <c r="G35" s="41"/>
      <c r="H35" s="41"/>
      <c r="I35" s="160">
        <v>0.20999999999999999</v>
      </c>
      <c r="J35" s="159">
        <f>ROUND(((SUM(BE88:BE184))*I35),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ROUND((SUM(BF88:BF184)),  2)</f>
        <v>0</v>
      </c>
      <c r="G36" s="41"/>
      <c r="H36" s="41"/>
      <c r="I36" s="160">
        <v>0.14999999999999999</v>
      </c>
      <c r="J36" s="159">
        <f>ROUND(((SUM(BF88:BF184))*I36),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ROUND((SUM(BG88:BG184)),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ROUND((SUM(BH88:BH184)),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ROUND((SUM(BI88:BI184)),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167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2023-065-01-05 - SO-01 - Dopravní řešení - vpustě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843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722</v>
      </c>
      <c r="E66" s="185"/>
      <c r="F66" s="185"/>
      <c r="G66" s="185"/>
      <c r="H66" s="185"/>
      <c r="I66" s="185"/>
      <c r="J66" s="186">
        <f>J182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181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Vědomice - Úprava ulice Na Zavadilce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166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167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168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2023-065-01-05 - SO-01 - Dopravní řešení - vpustě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k.ú. Vědomice </v>
      </c>
      <c r="G82" s="43"/>
      <c r="H82" s="43"/>
      <c r="I82" s="35" t="s">
        <v>23</v>
      </c>
      <c r="J82" s="75" t="str">
        <f>IF(J14="","",J14)</f>
        <v>6. 11. 2023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40.05" customHeight="1">
      <c r="A84" s="41"/>
      <c r="B84" s="42"/>
      <c r="C84" s="35" t="s">
        <v>25</v>
      </c>
      <c r="D84" s="43"/>
      <c r="E84" s="43"/>
      <c r="F84" s="30" t="str">
        <f>E17</f>
        <v>Obec Vědomice, Na Průhonu 270, Roudnice nad Labem</v>
      </c>
      <c r="G84" s="43"/>
      <c r="H84" s="43"/>
      <c r="I84" s="35" t="s">
        <v>31</v>
      </c>
      <c r="J84" s="39" t="str">
        <f>E23</f>
        <v>Ing. arch. Pavel Šulc Ph.D.Krásného 351/8, Praha 6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29</v>
      </c>
      <c r="D85" s="43"/>
      <c r="E85" s="43"/>
      <c r="F85" s="30" t="str">
        <f>IF(E20="","",E20)</f>
        <v>Vyplň údaj</v>
      </c>
      <c r="G85" s="43"/>
      <c r="H85" s="43"/>
      <c r="I85" s="35" t="s">
        <v>34</v>
      </c>
      <c r="J85" s="39" t="str">
        <f>E26</f>
        <v>Ing. Dana Mlejnková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182</v>
      </c>
      <c r="D87" s="191" t="s">
        <v>57</v>
      </c>
      <c r="E87" s="191" t="s">
        <v>53</v>
      </c>
      <c r="F87" s="191" t="s">
        <v>54</v>
      </c>
      <c r="G87" s="191" t="s">
        <v>183</v>
      </c>
      <c r="H87" s="191" t="s">
        <v>184</v>
      </c>
      <c r="I87" s="191" t="s">
        <v>185</v>
      </c>
      <c r="J87" s="191" t="s">
        <v>173</v>
      </c>
      <c r="K87" s="192" t="s">
        <v>186</v>
      </c>
      <c r="L87" s="193"/>
      <c r="M87" s="95" t="s">
        <v>19</v>
      </c>
      <c r="N87" s="96" t="s">
        <v>42</v>
      </c>
      <c r="O87" s="96" t="s">
        <v>187</v>
      </c>
      <c r="P87" s="96" t="s">
        <v>188</v>
      </c>
      <c r="Q87" s="96" t="s">
        <v>189</v>
      </c>
      <c r="R87" s="96" t="s">
        <v>190</v>
      </c>
      <c r="S87" s="96" t="s">
        <v>191</v>
      </c>
      <c r="T87" s="97" t="s">
        <v>192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193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</f>
        <v>0</v>
      </c>
      <c r="Q88" s="99"/>
      <c r="R88" s="196">
        <f>R89</f>
        <v>4.5499999999999998</v>
      </c>
      <c r="S88" s="99"/>
      <c r="T88" s="197">
        <f>T89</f>
        <v>4.5499999999999998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71</v>
      </c>
      <c r="AU88" s="20" t="s">
        <v>174</v>
      </c>
      <c r="BK88" s="198">
        <f>BK89</f>
        <v>0</v>
      </c>
    </row>
    <row r="89" s="12" customFormat="1" ht="25.92" customHeight="1">
      <c r="A89" s="12"/>
      <c r="B89" s="199"/>
      <c r="C89" s="200"/>
      <c r="D89" s="201" t="s">
        <v>71</v>
      </c>
      <c r="E89" s="202" t="s">
        <v>194</v>
      </c>
      <c r="F89" s="202" t="s">
        <v>195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P90+P182</f>
        <v>0</v>
      </c>
      <c r="Q89" s="207"/>
      <c r="R89" s="208">
        <f>R90+R182</f>
        <v>4.5499999999999998</v>
      </c>
      <c r="S89" s="207"/>
      <c r="T89" s="209">
        <f>T90+T182</f>
        <v>4.5499999999999998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79</v>
      </c>
      <c r="AT89" s="211" t="s">
        <v>71</v>
      </c>
      <c r="AU89" s="211" t="s">
        <v>72</v>
      </c>
      <c r="AY89" s="210" t="s">
        <v>196</v>
      </c>
      <c r="BK89" s="212">
        <f>BK90+BK182</f>
        <v>0</v>
      </c>
    </row>
    <row r="90" s="12" customFormat="1" ht="22.8" customHeight="1">
      <c r="A90" s="12"/>
      <c r="B90" s="199"/>
      <c r="C90" s="200"/>
      <c r="D90" s="201" t="s">
        <v>71</v>
      </c>
      <c r="E90" s="213" t="s">
        <v>284</v>
      </c>
      <c r="F90" s="213" t="s">
        <v>844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SUM(P91:P181)</f>
        <v>0</v>
      </c>
      <c r="Q90" s="207"/>
      <c r="R90" s="208">
        <f>SUM(R91:R181)</f>
        <v>4.5499999999999998</v>
      </c>
      <c r="S90" s="207"/>
      <c r="T90" s="209">
        <f>SUM(T91:T181)</f>
        <v>4.5499999999999998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79</v>
      </c>
      <c r="AT90" s="211" t="s">
        <v>71</v>
      </c>
      <c r="AU90" s="211" t="s">
        <v>79</v>
      </c>
      <c r="AY90" s="210" t="s">
        <v>196</v>
      </c>
      <c r="BK90" s="212">
        <f>SUM(BK91:BK181)</f>
        <v>0</v>
      </c>
    </row>
    <row r="91" s="2" customFormat="1" ht="21.75" customHeight="1">
      <c r="A91" s="41"/>
      <c r="B91" s="42"/>
      <c r="C91" s="215" t="s">
        <v>79</v>
      </c>
      <c r="D91" s="215" t="s">
        <v>199</v>
      </c>
      <c r="E91" s="216" t="s">
        <v>845</v>
      </c>
      <c r="F91" s="217" t="s">
        <v>846</v>
      </c>
      <c r="G91" s="218" t="s">
        <v>847</v>
      </c>
      <c r="H91" s="219">
        <v>1</v>
      </c>
      <c r="I91" s="220"/>
      <c r="J91" s="221">
        <f>ROUND(I91*H91,2)</f>
        <v>0</v>
      </c>
      <c r="K91" s="217" t="s">
        <v>19</v>
      </c>
      <c r="L91" s="47"/>
      <c r="M91" s="222" t="s">
        <v>19</v>
      </c>
      <c r="N91" s="223" t="s">
        <v>43</v>
      </c>
      <c r="O91" s="87"/>
      <c r="P91" s="224">
        <f>O91*H91</f>
        <v>0</v>
      </c>
      <c r="Q91" s="224">
        <v>0.34999999999999998</v>
      </c>
      <c r="R91" s="224">
        <f>Q91*H91</f>
        <v>0.34999999999999998</v>
      </c>
      <c r="S91" s="224">
        <v>0.34999999999999998</v>
      </c>
      <c r="T91" s="225">
        <f>S91*H91</f>
        <v>0.34999999999999998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204</v>
      </c>
      <c r="AT91" s="226" t="s">
        <v>199</v>
      </c>
      <c r="AU91" s="226" t="s">
        <v>81</v>
      </c>
      <c r="AY91" s="20" t="s">
        <v>196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79</v>
      </c>
      <c r="BK91" s="227">
        <f>ROUND(I91*H91,2)</f>
        <v>0</v>
      </c>
      <c r="BL91" s="20" t="s">
        <v>204</v>
      </c>
      <c r="BM91" s="226" t="s">
        <v>848</v>
      </c>
    </row>
    <row r="92" s="13" customFormat="1">
      <c r="A92" s="13"/>
      <c r="B92" s="233"/>
      <c r="C92" s="234"/>
      <c r="D92" s="235" t="s">
        <v>208</v>
      </c>
      <c r="E92" s="236" t="s">
        <v>19</v>
      </c>
      <c r="F92" s="237" t="s">
        <v>849</v>
      </c>
      <c r="G92" s="234"/>
      <c r="H92" s="236" t="s">
        <v>19</v>
      </c>
      <c r="I92" s="238"/>
      <c r="J92" s="234"/>
      <c r="K92" s="234"/>
      <c r="L92" s="239"/>
      <c r="M92" s="240"/>
      <c r="N92" s="241"/>
      <c r="O92" s="241"/>
      <c r="P92" s="241"/>
      <c r="Q92" s="241"/>
      <c r="R92" s="241"/>
      <c r="S92" s="241"/>
      <c r="T92" s="242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43" t="s">
        <v>208</v>
      </c>
      <c r="AU92" s="243" t="s">
        <v>81</v>
      </c>
      <c r="AV92" s="13" t="s">
        <v>79</v>
      </c>
      <c r="AW92" s="13" t="s">
        <v>33</v>
      </c>
      <c r="AX92" s="13" t="s">
        <v>72</v>
      </c>
      <c r="AY92" s="243" t="s">
        <v>196</v>
      </c>
    </row>
    <row r="93" s="13" customFormat="1">
      <c r="A93" s="13"/>
      <c r="B93" s="233"/>
      <c r="C93" s="234"/>
      <c r="D93" s="235" t="s">
        <v>208</v>
      </c>
      <c r="E93" s="236" t="s">
        <v>19</v>
      </c>
      <c r="F93" s="237" t="s">
        <v>850</v>
      </c>
      <c r="G93" s="234"/>
      <c r="H93" s="236" t="s">
        <v>19</v>
      </c>
      <c r="I93" s="238"/>
      <c r="J93" s="234"/>
      <c r="K93" s="234"/>
      <c r="L93" s="239"/>
      <c r="M93" s="240"/>
      <c r="N93" s="241"/>
      <c r="O93" s="241"/>
      <c r="P93" s="241"/>
      <c r="Q93" s="241"/>
      <c r="R93" s="241"/>
      <c r="S93" s="241"/>
      <c r="T93" s="242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43" t="s">
        <v>208</v>
      </c>
      <c r="AU93" s="243" t="s">
        <v>81</v>
      </c>
      <c r="AV93" s="13" t="s">
        <v>79</v>
      </c>
      <c r="AW93" s="13" t="s">
        <v>33</v>
      </c>
      <c r="AX93" s="13" t="s">
        <v>72</v>
      </c>
      <c r="AY93" s="243" t="s">
        <v>196</v>
      </c>
    </row>
    <row r="94" s="13" customFormat="1">
      <c r="A94" s="13"/>
      <c r="B94" s="233"/>
      <c r="C94" s="234"/>
      <c r="D94" s="235" t="s">
        <v>208</v>
      </c>
      <c r="E94" s="236" t="s">
        <v>19</v>
      </c>
      <c r="F94" s="237" t="s">
        <v>851</v>
      </c>
      <c r="G94" s="234"/>
      <c r="H94" s="236" t="s">
        <v>19</v>
      </c>
      <c r="I94" s="238"/>
      <c r="J94" s="234"/>
      <c r="K94" s="234"/>
      <c r="L94" s="239"/>
      <c r="M94" s="240"/>
      <c r="N94" s="241"/>
      <c r="O94" s="241"/>
      <c r="P94" s="241"/>
      <c r="Q94" s="241"/>
      <c r="R94" s="241"/>
      <c r="S94" s="241"/>
      <c r="T94" s="242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43" t="s">
        <v>208</v>
      </c>
      <c r="AU94" s="243" t="s">
        <v>81</v>
      </c>
      <c r="AV94" s="13" t="s">
        <v>79</v>
      </c>
      <c r="AW94" s="13" t="s">
        <v>33</v>
      </c>
      <c r="AX94" s="13" t="s">
        <v>72</v>
      </c>
      <c r="AY94" s="243" t="s">
        <v>196</v>
      </c>
    </row>
    <row r="95" s="13" customFormat="1">
      <c r="A95" s="13"/>
      <c r="B95" s="233"/>
      <c r="C95" s="234"/>
      <c r="D95" s="235" t="s">
        <v>208</v>
      </c>
      <c r="E95" s="236" t="s">
        <v>19</v>
      </c>
      <c r="F95" s="237" t="s">
        <v>852</v>
      </c>
      <c r="G95" s="234"/>
      <c r="H95" s="236" t="s">
        <v>19</v>
      </c>
      <c r="I95" s="238"/>
      <c r="J95" s="234"/>
      <c r="K95" s="234"/>
      <c r="L95" s="239"/>
      <c r="M95" s="240"/>
      <c r="N95" s="241"/>
      <c r="O95" s="241"/>
      <c r="P95" s="241"/>
      <c r="Q95" s="241"/>
      <c r="R95" s="241"/>
      <c r="S95" s="241"/>
      <c r="T95" s="242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43" t="s">
        <v>208</v>
      </c>
      <c r="AU95" s="243" t="s">
        <v>81</v>
      </c>
      <c r="AV95" s="13" t="s">
        <v>79</v>
      </c>
      <c r="AW95" s="13" t="s">
        <v>33</v>
      </c>
      <c r="AX95" s="13" t="s">
        <v>72</v>
      </c>
      <c r="AY95" s="243" t="s">
        <v>196</v>
      </c>
    </row>
    <row r="96" s="14" customFormat="1">
      <c r="A96" s="14"/>
      <c r="B96" s="244"/>
      <c r="C96" s="245"/>
      <c r="D96" s="235" t="s">
        <v>208</v>
      </c>
      <c r="E96" s="246" t="s">
        <v>19</v>
      </c>
      <c r="F96" s="247" t="s">
        <v>79</v>
      </c>
      <c r="G96" s="245"/>
      <c r="H96" s="248">
        <v>1</v>
      </c>
      <c r="I96" s="249"/>
      <c r="J96" s="245"/>
      <c r="K96" s="245"/>
      <c r="L96" s="250"/>
      <c r="M96" s="251"/>
      <c r="N96" s="252"/>
      <c r="O96" s="252"/>
      <c r="P96" s="252"/>
      <c r="Q96" s="252"/>
      <c r="R96" s="252"/>
      <c r="S96" s="252"/>
      <c r="T96" s="253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54" t="s">
        <v>208</v>
      </c>
      <c r="AU96" s="254" t="s">
        <v>81</v>
      </c>
      <c r="AV96" s="14" t="s">
        <v>81</v>
      </c>
      <c r="AW96" s="14" t="s">
        <v>33</v>
      </c>
      <c r="AX96" s="14" t="s">
        <v>72</v>
      </c>
      <c r="AY96" s="254" t="s">
        <v>196</v>
      </c>
    </row>
    <row r="97" s="15" customFormat="1">
      <c r="A97" s="15"/>
      <c r="B97" s="255"/>
      <c r="C97" s="256"/>
      <c r="D97" s="235" t="s">
        <v>208</v>
      </c>
      <c r="E97" s="257" t="s">
        <v>19</v>
      </c>
      <c r="F97" s="258" t="s">
        <v>219</v>
      </c>
      <c r="G97" s="256"/>
      <c r="H97" s="259">
        <v>1</v>
      </c>
      <c r="I97" s="260"/>
      <c r="J97" s="256"/>
      <c r="K97" s="256"/>
      <c r="L97" s="261"/>
      <c r="M97" s="262"/>
      <c r="N97" s="263"/>
      <c r="O97" s="263"/>
      <c r="P97" s="263"/>
      <c r="Q97" s="263"/>
      <c r="R97" s="263"/>
      <c r="S97" s="263"/>
      <c r="T97" s="264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T97" s="265" t="s">
        <v>208</v>
      </c>
      <c r="AU97" s="265" t="s">
        <v>81</v>
      </c>
      <c r="AV97" s="15" t="s">
        <v>204</v>
      </c>
      <c r="AW97" s="15" t="s">
        <v>33</v>
      </c>
      <c r="AX97" s="15" t="s">
        <v>79</v>
      </c>
      <c r="AY97" s="265" t="s">
        <v>196</v>
      </c>
    </row>
    <row r="98" s="2" customFormat="1" ht="21.75" customHeight="1">
      <c r="A98" s="41"/>
      <c r="B98" s="42"/>
      <c r="C98" s="215" t="s">
        <v>81</v>
      </c>
      <c r="D98" s="215" t="s">
        <v>199</v>
      </c>
      <c r="E98" s="216" t="s">
        <v>853</v>
      </c>
      <c r="F98" s="217" t="s">
        <v>846</v>
      </c>
      <c r="G98" s="218" t="s">
        <v>847</v>
      </c>
      <c r="H98" s="219">
        <v>1</v>
      </c>
      <c r="I98" s="220"/>
      <c r="J98" s="221">
        <f>ROUND(I98*H98,2)</f>
        <v>0</v>
      </c>
      <c r="K98" s="217" t="s">
        <v>19</v>
      </c>
      <c r="L98" s="47"/>
      <c r="M98" s="222" t="s">
        <v>19</v>
      </c>
      <c r="N98" s="223" t="s">
        <v>43</v>
      </c>
      <c r="O98" s="87"/>
      <c r="P98" s="224">
        <f>O98*H98</f>
        <v>0</v>
      </c>
      <c r="Q98" s="224">
        <v>0.34999999999999998</v>
      </c>
      <c r="R98" s="224">
        <f>Q98*H98</f>
        <v>0.34999999999999998</v>
      </c>
      <c r="S98" s="224">
        <v>0.34999999999999998</v>
      </c>
      <c r="T98" s="225">
        <f>S98*H98</f>
        <v>0.34999999999999998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204</v>
      </c>
      <c r="AT98" s="226" t="s">
        <v>199</v>
      </c>
      <c r="AU98" s="226" t="s">
        <v>81</v>
      </c>
      <c r="AY98" s="20" t="s">
        <v>196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79</v>
      </c>
      <c r="BK98" s="227">
        <f>ROUND(I98*H98,2)</f>
        <v>0</v>
      </c>
      <c r="BL98" s="20" t="s">
        <v>204</v>
      </c>
      <c r="BM98" s="226" t="s">
        <v>854</v>
      </c>
    </row>
    <row r="99" s="13" customFormat="1">
      <c r="A99" s="13"/>
      <c r="B99" s="233"/>
      <c r="C99" s="234"/>
      <c r="D99" s="235" t="s">
        <v>208</v>
      </c>
      <c r="E99" s="236" t="s">
        <v>19</v>
      </c>
      <c r="F99" s="237" t="s">
        <v>849</v>
      </c>
      <c r="G99" s="234"/>
      <c r="H99" s="236" t="s">
        <v>19</v>
      </c>
      <c r="I99" s="238"/>
      <c r="J99" s="234"/>
      <c r="K99" s="234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208</v>
      </c>
      <c r="AU99" s="243" t="s">
        <v>81</v>
      </c>
      <c r="AV99" s="13" t="s">
        <v>79</v>
      </c>
      <c r="AW99" s="13" t="s">
        <v>33</v>
      </c>
      <c r="AX99" s="13" t="s">
        <v>72</v>
      </c>
      <c r="AY99" s="243" t="s">
        <v>196</v>
      </c>
    </row>
    <row r="100" s="13" customFormat="1">
      <c r="A100" s="13"/>
      <c r="B100" s="233"/>
      <c r="C100" s="234"/>
      <c r="D100" s="235" t="s">
        <v>208</v>
      </c>
      <c r="E100" s="236" t="s">
        <v>19</v>
      </c>
      <c r="F100" s="237" t="s">
        <v>850</v>
      </c>
      <c r="G100" s="234"/>
      <c r="H100" s="236" t="s">
        <v>19</v>
      </c>
      <c r="I100" s="238"/>
      <c r="J100" s="234"/>
      <c r="K100" s="234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208</v>
      </c>
      <c r="AU100" s="243" t="s">
        <v>81</v>
      </c>
      <c r="AV100" s="13" t="s">
        <v>79</v>
      </c>
      <c r="AW100" s="13" t="s">
        <v>33</v>
      </c>
      <c r="AX100" s="13" t="s">
        <v>72</v>
      </c>
      <c r="AY100" s="243" t="s">
        <v>196</v>
      </c>
    </row>
    <row r="101" s="13" customFormat="1">
      <c r="A101" s="13"/>
      <c r="B101" s="233"/>
      <c r="C101" s="234"/>
      <c r="D101" s="235" t="s">
        <v>208</v>
      </c>
      <c r="E101" s="236" t="s">
        <v>19</v>
      </c>
      <c r="F101" s="237" t="s">
        <v>855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208</v>
      </c>
      <c r="AU101" s="243" t="s">
        <v>81</v>
      </c>
      <c r="AV101" s="13" t="s">
        <v>79</v>
      </c>
      <c r="AW101" s="13" t="s">
        <v>33</v>
      </c>
      <c r="AX101" s="13" t="s">
        <v>72</v>
      </c>
      <c r="AY101" s="243" t="s">
        <v>196</v>
      </c>
    </row>
    <row r="102" s="13" customFormat="1">
      <c r="A102" s="13"/>
      <c r="B102" s="233"/>
      <c r="C102" s="234"/>
      <c r="D102" s="235" t="s">
        <v>208</v>
      </c>
      <c r="E102" s="236" t="s">
        <v>19</v>
      </c>
      <c r="F102" s="237" t="s">
        <v>852</v>
      </c>
      <c r="G102" s="234"/>
      <c r="H102" s="236" t="s">
        <v>19</v>
      </c>
      <c r="I102" s="238"/>
      <c r="J102" s="234"/>
      <c r="K102" s="234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208</v>
      </c>
      <c r="AU102" s="243" t="s">
        <v>81</v>
      </c>
      <c r="AV102" s="13" t="s">
        <v>79</v>
      </c>
      <c r="AW102" s="13" t="s">
        <v>33</v>
      </c>
      <c r="AX102" s="13" t="s">
        <v>72</v>
      </c>
      <c r="AY102" s="243" t="s">
        <v>196</v>
      </c>
    </row>
    <row r="103" s="14" customFormat="1">
      <c r="A103" s="14"/>
      <c r="B103" s="244"/>
      <c r="C103" s="245"/>
      <c r="D103" s="235" t="s">
        <v>208</v>
      </c>
      <c r="E103" s="246" t="s">
        <v>19</v>
      </c>
      <c r="F103" s="247" t="s">
        <v>79</v>
      </c>
      <c r="G103" s="245"/>
      <c r="H103" s="248">
        <v>1</v>
      </c>
      <c r="I103" s="249"/>
      <c r="J103" s="245"/>
      <c r="K103" s="245"/>
      <c r="L103" s="250"/>
      <c r="M103" s="251"/>
      <c r="N103" s="252"/>
      <c r="O103" s="252"/>
      <c r="P103" s="252"/>
      <c r="Q103" s="252"/>
      <c r="R103" s="252"/>
      <c r="S103" s="252"/>
      <c r="T103" s="25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4" t="s">
        <v>208</v>
      </c>
      <c r="AU103" s="254" t="s">
        <v>81</v>
      </c>
      <c r="AV103" s="14" t="s">
        <v>81</v>
      </c>
      <c r="AW103" s="14" t="s">
        <v>33</v>
      </c>
      <c r="AX103" s="14" t="s">
        <v>72</v>
      </c>
      <c r="AY103" s="254" t="s">
        <v>196</v>
      </c>
    </row>
    <row r="104" s="15" customFormat="1">
      <c r="A104" s="15"/>
      <c r="B104" s="255"/>
      <c r="C104" s="256"/>
      <c r="D104" s="235" t="s">
        <v>208</v>
      </c>
      <c r="E104" s="257" t="s">
        <v>19</v>
      </c>
      <c r="F104" s="258" t="s">
        <v>219</v>
      </c>
      <c r="G104" s="256"/>
      <c r="H104" s="259">
        <v>1</v>
      </c>
      <c r="I104" s="260"/>
      <c r="J104" s="256"/>
      <c r="K104" s="256"/>
      <c r="L104" s="261"/>
      <c r="M104" s="262"/>
      <c r="N104" s="263"/>
      <c r="O104" s="263"/>
      <c r="P104" s="263"/>
      <c r="Q104" s="263"/>
      <c r="R104" s="263"/>
      <c r="S104" s="263"/>
      <c r="T104" s="264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65" t="s">
        <v>208</v>
      </c>
      <c r="AU104" s="265" t="s">
        <v>81</v>
      </c>
      <c r="AV104" s="15" t="s">
        <v>204</v>
      </c>
      <c r="AW104" s="15" t="s">
        <v>33</v>
      </c>
      <c r="AX104" s="15" t="s">
        <v>79</v>
      </c>
      <c r="AY104" s="265" t="s">
        <v>196</v>
      </c>
    </row>
    <row r="105" s="2" customFormat="1" ht="21.75" customHeight="1">
      <c r="A105" s="41"/>
      <c r="B105" s="42"/>
      <c r="C105" s="215" t="s">
        <v>226</v>
      </c>
      <c r="D105" s="215" t="s">
        <v>199</v>
      </c>
      <c r="E105" s="216" t="s">
        <v>856</v>
      </c>
      <c r="F105" s="217" t="s">
        <v>846</v>
      </c>
      <c r="G105" s="218" t="s">
        <v>847</v>
      </c>
      <c r="H105" s="219">
        <v>1</v>
      </c>
      <c r="I105" s="220"/>
      <c r="J105" s="221">
        <f>ROUND(I105*H105,2)</f>
        <v>0</v>
      </c>
      <c r="K105" s="217" t="s">
        <v>19</v>
      </c>
      <c r="L105" s="47"/>
      <c r="M105" s="222" t="s">
        <v>19</v>
      </c>
      <c r="N105" s="223" t="s">
        <v>43</v>
      </c>
      <c r="O105" s="87"/>
      <c r="P105" s="224">
        <f>O105*H105</f>
        <v>0</v>
      </c>
      <c r="Q105" s="224">
        <v>0.34999999999999998</v>
      </c>
      <c r="R105" s="224">
        <f>Q105*H105</f>
        <v>0.34999999999999998</v>
      </c>
      <c r="S105" s="224">
        <v>0.34999999999999998</v>
      </c>
      <c r="T105" s="225">
        <f>S105*H105</f>
        <v>0.34999999999999998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204</v>
      </c>
      <c r="AT105" s="226" t="s">
        <v>199</v>
      </c>
      <c r="AU105" s="226" t="s">
        <v>81</v>
      </c>
      <c r="AY105" s="20" t="s">
        <v>196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79</v>
      </c>
      <c r="BK105" s="227">
        <f>ROUND(I105*H105,2)</f>
        <v>0</v>
      </c>
      <c r="BL105" s="20" t="s">
        <v>204</v>
      </c>
      <c r="BM105" s="226" t="s">
        <v>857</v>
      </c>
    </row>
    <row r="106" s="13" customFormat="1">
      <c r="A106" s="13"/>
      <c r="B106" s="233"/>
      <c r="C106" s="234"/>
      <c r="D106" s="235" t="s">
        <v>208</v>
      </c>
      <c r="E106" s="236" t="s">
        <v>19</v>
      </c>
      <c r="F106" s="237" t="s">
        <v>849</v>
      </c>
      <c r="G106" s="234"/>
      <c r="H106" s="236" t="s">
        <v>19</v>
      </c>
      <c r="I106" s="238"/>
      <c r="J106" s="234"/>
      <c r="K106" s="234"/>
      <c r="L106" s="239"/>
      <c r="M106" s="240"/>
      <c r="N106" s="241"/>
      <c r="O106" s="241"/>
      <c r="P106" s="241"/>
      <c r="Q106" s="241"/>
      <c r="R106" s="241"/>
      <c r="S106" s="241"/>
      <c r="T106" s="242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43" t="s">
        <v>208</v>
      </c>
      <c r="AU106" s="243" t="s">
        <v>81</v>
      </c>
      <c r="AV106" s="13" t="s">
        <v>79</v>
      </c>
      <c r="AW106" s="13" t="s">
        <v>33</v>
      </c>
      <c r="AX106" s="13" t="s">
        <v>72</v>
      </c>
      <c r="AY106" s="243" t="s">
        <v>196</v>
      </c>
    </row>
    <row r="107" s="13" customFormat="1">
      <c r="A107" s="13"/>
      <c r="B107" s="233"/>
      <c r="C107" s="234"/>
      <c r="D107" s="235" t="s">
        <v>208</v>
      </c>
      <c r="E107" s="236" t="s">
        <v>19</v>
      </c>
      <c r="F107" s="237" t="s">
        <v>850</v>
      </c>
      <c r="G107" s="234"/>
      <c r="H107" s="236" t="s">
        <v>19</v>
      </c>
      <c r="I107" s="238"/>
      <c r="J107" s="234"/>
      <c r="K107" s="234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208</v>
      </c>
      <c r="AU107" s="243" t="s">
        <v>81</v>
      </c>
      <c r="AV107" s="13" t="s">
        <v>79</v>
      </c>
      <c r="AW107" s="13" t="s">
        <v>33</v>
      </c>
      <c r="AX107" s="13" t="s">
        <v>72</v>
      </c>
      <c r="AY107" s="243" t="s">
        <v>196</v>
      </c>
    </row>
    <row r="108" s="13" customFormat="1">
      <c r="A108" s="13"/>
      <c r="B108" s="233"/>
      <c r="C108" s="234"/>
      <c r="D108" s="235" t="s">
        <v>208</v>
      </c>
      <c r="E108" s="236" t="s">
        <v>19</v>
      </c>
      <c r="F108" s="237" t="s">
        <v>858</v>
      </c>
      <c r="G108" s="234"/>
      <c r="H108" s="236" t="s">
        <v>19</v>
      </c>
      <c r="I108" s="238"/>
      <c r="J108" s="234"/>
      <c r="K108" s="234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208</v>
      </c>
      <c r="AU108" s="243" t="s">
        <v>81</v>
      </c>
      <c r="AV108" s="13" t="s">
        <v>79</v>
      </c>
      <c r="AW108" s="13" t="s">
        <v>33</v>
      </c>
      <c r="AX108" s="13" t="s">
        <v>72</v>
      </c>
      <c r="AY108" s="243" t="s">
        <v>196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852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4" customFormat="1">
      <c r="A110" s="14"/>
      <c r="B110" s="244"/>
      <c r="C110" s="245"/>
      <c r="D110" s="235" t="s">
        <v>208</v>
      </c>
      <c r="E110" s="246" t="s">
        <v>19</v>
      </c>
      <c r="F110" s="247" t="s">
        <v>79</v>
      </c>
      <c r="G110" s="245"/>
      <c r="H110" s="248">
        <v>1</v>
      </c>
      <c r="I110" s="249"/>
      <c r="J110" s="245"/>
      <c r="K110" s="245"/>
      <c r="L110" s="250"/>
      <c r="M110" s="251"/>
      <c r="N110" s="252"/>
      <c r="O110" s="252"/>
      <c r="P110" s="252"/>
      <c r="Q110" s="252"/>
      <c r="R110" s="252"/>
      <c r="S110" s="252"/>
      <c r="T110" s="253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4" t="s">
        <v>208</v>
      </c>
      <c r="AU110" s="254" t="s">
        <v>81</v>
      </c>
      <c r="AV110" s="14" t="s">
        <v>81</v>
      </c>
      <c r="AW110" s="14" t="s">
        <v>33</v>
      </c>
      <c r="AX110" s="14" t="s">
        <v>72</v>
      </c>
      <c r="AY110" s="254" t="s">
        <v>196</v>
      </c>
    </row>
    <row r="111" s="15" customFormat="1">
      <c r="A111" s="15"/>
      <c r="B111" s="255"/>
      <c r="C111" s="256"/>
      <c r="D111" s="235" t="s">
        <v>208</v>
      </c>
      <c r="E111" s="257" t="s">
        <v>19</v>
      </c>
      <c r="F111" s="258" t="s">
        <v>219</v>
      </c>
      <c r="G111" s="256"/>
      <c r="H111" s="259">
        <v>1</v>
      </c>
      <c r="I111" s="260"/>
      <c r="J111" s="256"/>
      <c r="K111" s="256"/>
      <c r="L111" s="261"/>
      <c r="M111" s="262"/>
      <c r="N111" s="263"/>
      <c r="O111" s="263"/>
      <c r="P111" s="263"/>
      <c r="Q111" s="263"/>
      <c r="R111" s="263"/>
      <c r="S111" s="263"/>
      <c r="T111" s="264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65" t="s">
        <v>208</v>
      </c>
      <c r="AU111" s="265" t="s">
        <v>81</v>
      </c>
      <c r="AV111" s="15" t="s">
        <v>204</v>
      </c>
      <c r="AW111" s="15" t="s">
        <v>33</v>
      </c>
      <c r="AX111" s="15" t="s">
        <v>79</v>
      </c>
      <c r="AY111" s="265" t="s">
        <v>196</v>
      </c>
    </row>
    <row r="112" s="2" customFormat="1" ht="21.75" customHeight="1">
      <c r="A112" s="41"/>
      <c r="B112" s="42"/>
      <c r="C112" s="215" t="s">
        <v>204</v>
      </c>
      <c r="D112" s="215" t="s">
        <v>199</v>
      </c>
      <c r="E112" s="216" t="s">
        <v>859</v>
      </c>
      <c r="F112" s="217" t="s">
        <v>846</v>
      </c>
      <c r="G112" s="218" t="s">
        <v>847</v>
      </c>
      <c r="H112" s="219">
        <v>1</v>
      </c>
      <c r="I112" s="220"/>
      <c r="J112" s="221">
        <f>ROUND(I112*H112,2)</f>
        <v>0</v>
      </c>
      <c r="K112" s="217" t="s">
        <v>19</v>
      </c>
      <c r="L112" s="47"/>
      <c r="M112" s="222" t="s">
        <v>19</v>
      </c>
      <c r="N112" s="223" t="s">
        <v>43</v>
      </c>
      <c r="O112" s="87"/>
      <c r="P112" s="224">
        <f>O112*H112</f>
        <v>0</v>
      </c>
      <c r="Q112" s="224">
        <v>0.34999999999999998</v>
      </c>
      <c r="R112" s="224">
        <f>Q112*H112</f>
        <v>0.34999999999999998</v>
      </c>
      <c r="S112" s="224">
        <v>0.34999999999999998</v>
      </c>
      <c r="T112" s="225">
        <f>S112*H112</f>
        <v>0.34999999999999998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204</v>
      </c>
      <c r="AT112" s="226" t="s">
        <v>199</v>
      </c>
      <c r="AU112" s="226" t="s">
        <v>81</v>
      </c>
      <c r="AY112" s="20" t="s">
        <v>196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79</v>
      </c>
      <c r="BK112" s="227">
        <f>ROUND(I112*H112,2)</f>
        <v>0</v>
      </c>
      <c r="BL112" s="20" t="s">
        <v>204</v>
      </c>
      <c r="BM112" s="226" t="s">
        <v>860</v>
      </c>
    </row>
    <row r="113" s="13" customFormat="1">
      <c r="A113" s="13"/>
      <c r="B113" s="233"/>
      <c r="C113" s="234"/>
      <c r="D113" s="235" t="s">
        <v>208</v>
      </c>
      <c r="E113" s="236" t="s">
        <v>19</v>
      </c>
      <c r="F113" s="237" t="s">
        <v>849</v>
      </c>
      <c r="G113" s="234"/>
      <c r="H113" s="236" t="s">
        <v>19</v>
      </c>
      <c r="I113" s="238"/>
      <c r="J113" s="234"/>
      <c r="K113" s="234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208</v>
      </c>
      <c r="AU113" s="243" t="s">
        <v>81</v>
      </c>
      <c r="AV113" s="13" t="s">
        <v>79</v>
      </c>
      <c r="AW113" s="13" t="s">
        <v>33</v>
      </c>
      <c r="AX113" s="13" t="s">
        <v>72</v>
      </c>
      <c r="AY113" s="243" t="s">
        <v>196</v>
      </c>
    </row>
    <row r="114" s="13" customFormat="1">
      <c r="A114" s="13"/>
      <c r="B114" s="233"/>
      <c r="C114" s="234"/>
      <c r="D114" s="235" t="s">
        <v>208</v>
      </c>
      <c r="E114" s="236" t="s">
        <v>19</v>
      </c>
      <c r="F114" s="237" t="s">
        <v>850</v>
      </c>
      <c r="G114" s="234"/>
      <c r="H114" s="236" t="s">
        <v>19</v>
      </c>
      <c r="I114" s="238"/>
      <c r="J114" s="234"/>
      <c r="K114" s="234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208</v>
      </c>
      <c r="AU114" s="243" t="s">
        <v>81</v>
      </c>
      <c r="AV114" s="13" t="s">
        <v>79</v>
      </c>
      <c r="AW114" s="13" t="s">
        <v>33</v>
      </c>
      <c r="AX114" s="13" t="s">
        <v>72</v>
      </c>
      <c r="AY114" s="243" t="s">
        <v>196</v>
      </c>
    </row>
    <row r="115" s="13" customFormat="1">
      <c r="A115" s="13"/>
      <c r="B115" s="233"/>
      <c r="C115" s="234"/>
      <c r="D115" s="235" t="s">
        <v>208</v>
      </c>
      <c r="E115" s="236" t="s">
        <v>19</v>
      </c>
      <c r="F115" s="237" t="s">
        <v>861</v>
      </c>
      <c r="G115" s="234"/>
      <c r="H115" s="236" t="s">
        <v>19</v>
      </c>
      <c r="I115" s="238"/>
      <c r="J115" s="234"/>
      <c r="K115" s="234"/>
      <c r="L115" s="239"/>
      <c r="M115" s="240"/>
      <c r="N115" s="241"/>
      <c r="O115" s="241"/>
      <c r="P115" s="241"/>
      <c r="Q115" s="241"/>
      <c r="R115" s="241"/>
      <c r="S115" s="241"/>
      <c r="T115" s="242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43" t="s">
        <v>208</v>
      </c>
      <c r="AU115" s="243" t="s">
        <v>81</v>
      </c>
      <c r="AV115" s="13" t="s">
        <v>79</v>
      </c>
      <c r="AW115" s="13" t="s">
        <v>33</v>
      </c>
      <c r="AX115" s="13" t="s">
        <v>72</v>
      </c>
      <c r="AY115" s="243" t="s">
        <v>196</v>
      </c>
    </row>
    <row r="116" s="13" customFormat="1">
      <c r="A116" s="13"/>
      <c r="B116" s="233"/>
      <c r="C116" s="234"/>
      <c r="D116" s="235" t="s">
        <v>208</v>
      </c>
      <c r="E116" s="236" t="s">
        <v>19</v>
      </c>
      <c r="F116" s="237" t="s">
        <v>852</v>
      </c>
      <c r="G116" s="234"/>
      <c r="H116" s="236" t="s">
        <v>19</v>
      </c>
      <c r="I116" s="238"/>
      <c r="J116" s="234"/>
      <c r="K116" s="234"/>
      <c r="L116" s="239"/>
      <c r="M116" s="240"/>
      <c r="N116" s="241"/>
      <c r="O116" s="241"/>
      <c r="P116" s="241"/>
      <c r="Q116" s="241"/>
      <c r="R116" s="241"/>
      <c r="S116" s="241"/>
      <c r="T116" s="242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43" t="s">
        <v>208</v>
      </c>
      <c r="AU116" s="243" t="s">
        <v>81</v>
      </c>
      <c r="AV116" s="13" t="s">
        <v>79</v>
      </c>
      <c r="AW116" s="13" t="s">
        <v>33</v>
      </c>
      <c r="AX116" s="13" t="s">
        <v>72</v>
      </c>
      <c r="AY116" s="243" t="s">
        <v>196</v>
      </c>
    </row>
    <row r="117" s="14" customFormat="1">
      <c r="A117" s="14"/>
      <c r="B117" s="244"/>
      <c r="C117" s="245"/>
      <c r="D117" s="235" t="s">
        <v>208</v>
      </c>
      <c r="E117" s="246" t="s">
        <v>19</v>
      </c>
      <c r="F117" s="247" t="s">
        <v>79</v>
      </c>
      <c r="G117" s="245"/>
      <c r="H117" s="248">
        <v>1</v>
      </c>
      <c r="I117" s="249"/>
      <c r="J117" s="245"/>
      <c r="K117" s="245"/>
      <c r="L117" s="250"/>
      <c r="M117" s="251"/>
      <c r="N117" s="252"/>
      <c r="O117" s="252"/>
      <c r="P117" s="252"/>
      <c r="Q117" s="252"/>
      <c r="R117" s="252"/>
      <c r="S117" s="252"/>
      <c r="T117" s="253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4" t="s">
        <v>208</v>
      </c>
      <c r="AU117" s="254" t="s">
        <v>81</v>
      </c>
      <c r="AV117" s="14" t="s">
        <v>81</v>
      </c>
      <c r="AW117" s="14" t="s">
        <v>33</v>
      </c>
      <c r="AX117" s="14" t="s">
        <v>72</v>
      </c>
      <c r="AY117" s="254" t="s">
        <v>196</v>
      </c>
    </row>
    <row r="118" s="15" customFormat="1">
      <c r="A118" s="15"/>
      <c r="B118" s="255"/>
      <c r="C118" s="256"/>
      <c r="D118" s="235" t="s">
        <v>208</v>
      </c>
      <c r="E118" s="257" t="s">
        <v>19</v>
      </c>
      <c r="F118" s="258" t="s">
        <v>219</v>
      </c>
      <c r="G118" s="256"/>
      <c r="H118" s="259">
        <v>1</v>
      </c>
      <c r="I118" s="260"/>
      <c r="J118" s="256"/>
      <c r="K118" s="256"/>
      <c r="L118" s="261"/>
      <c r="M118" s="262"/>
      <c r="N118" s="263"/>
      <c r="O118" s="263"/>
      <c r="P118" s="263"/>
      <c r="Q118" s="263"/>
      <c r="R118" s="263"/>
      <c r="S118" s="263"/>
      <c r="T118" s="264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65" t="s">
        <v>208</v>
      </c>
      <c r="AU118" s="265" t="s">
        <v>81</v>
      </c>
      <c r="AV118" s="15" t="s">
        <v>204</v>
      </c>
      <c r="AW118" s="15" t="s">
        <v>33</v>
      </c>
      <c r="AX118" s="15" t="s">
        <v>79</v>
      </c>
      <c r="AY118" s="265" t="s">
        <v>196</v>
      </c>
    </row>
    <row r="119" s="2" customFormat="1" ht="21.75" customHeight="1">
      <c r="A119" s="41"/>
      <c r="B119" s="42"/>
      <c r="C119" s="215" t="s">
        <v>241</v>
      </c>
      <c r="D119" s="215" t="s">
        <v>199</v>
      </c>
      <c r="E119" s="216" t="s">
        <v>862</v>
      </c>
      <c r="F119" s="217" t="s">
        <v>846</v>
      </c>
      <c r="G119" s="218" t="s">
        <v>847</v>
      </c>
      <c r="H119" s="219">
        <v>1</v>
      </c>
      <c r="I119" s="220"/>
      <c r="J119" s="221">
        <f>ROUND(I119*H119,2)</f>
        <v>0</v>
      </c>
      <c r="K119" s="217" t="s">
        <v>19</v>
      </c>
      <c r="L119" s="47"/>
      <c r="M119" s="222" t="s">
        <v>19</v>
      </c>
      <c r="N119" s="223" t="s">
        <v>43</v>
      </c>
      <c r="O119" s="87"/>
      <c r="P119" s="224">
        <f>O119*H119</f>
        <v>0</v>
      </c>
      <c r="Q119" s="224">
        <v>0.34999999999999998</v>
      </c>
      <c r="R119" s="224">
        <f>Q119*H119</f>
        <v>0.34999999999999998</v>
      </c>
      <c r="S119" s="224">
        <v>0.34999999999999998</v>
      </c>
      <c r="T119" s="225">
        <f>S119*H119</f>
        <v>0.34999999999999998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204</v>
      </c>
      <c r="AT119" s="226" t="s">
        <v>199</v>
      </c>
      <c r="AU119" s="226" t="s">
        <v>81</v>
      </c>
      <c r="AY119" s="20" t="s">
        <v>196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79</v>
      </c>
      <c r="BK119" s="227">
        <f>ROUND(I119*H119,2)</f>
        <v>0</v>
      </c>
      <c r="BL119" s="20" t="s">
        <v>204</v>
      </c>
      <c r="BM119" s="226" t="s">
        <v>863</v>
      </c>
    </row>
    <row r="120" s="13" customFormat="1">
      <c r="A120" s="13"/>
      <c r="B120" s="233"/>
      <c r="C120" s="234"/>
      <c r="D120" s="235" t="s">
        <v>208</v>
      </c>
      <c r="E120" s="236" t="s">
        <v>19</v>
      </c>
      <c r="F120" s="237" t="s">
        <v>849</v>
      </c>
      <c r="G120" s="234"/>
      <c r="H120" s="236" t="s">
        <v>19</v>
      </c>
      <c r="I120" s="238"/>
      <c r="J120" s="234"/>
      <c r="K120" s="234"/>
      <c r="L120" s="239"/>
      <c r="M120" s="240"/>
      <c r="N120" s="241"/>
      <c r="O120" s="241"/>
      <c r="P120" s="241"/>
      <c r="Q120" s="241"/>
      <c r="R120" s="241"/>
      <c r="S120" s="241"/>
      <c r="T120" s="242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43" t="s">
        <v>208</v>
      </c>
      <c r="AU120" s="243" t="s">
        <v>81</v>
      </c>
      <c r="AV120" s="13" t="s">
        <v>79</v>
      </c>
      <c r="AW120" s="13" t="s">
        <v>33</v>
      </c>
      <c r="AX120" s="13" t="s">
        <v>72</v>
      </c>
      <c r="AY120" s="243" t="s">
        <v>196</v>
      </c>
    </row>
    <row r="121" s="13" customFormat="1">
      <c r="A121" s="13"/>
      <c r="B121" s="233"/>
      <c r="C121" s="234"/>
      <c r="D121" s="235" t="s">
        <v>208</v>
      </c>
      <c r="E121" s="236" t="s">
        <v>19</v>
      </c>
      <c r="F121" s="237" t="s">
        <v>850</v>
      </c>
      <c r="G121" s="234"/>
      <c r="H121" s="236" t="s">
        <v>19</v>
      </c>
      <c r="I121" s="238"/>
      <c r="J121" s="234"/>
      <c r="K121" s="234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208</v>
      </c>
      <c r="AU121" s="243" t="s">
        <v>81</v>
      </c>
      <c r="AV121" s="13" t="s">
        <v>79</v>
      </c>
      <c r="AW121" s="13" t="s">
        <v>33</v>
      </c>
      <c r="AX121" s="13" t="s">
        <v>72</v>
      </c>
      <c r="AY121" s="243" t="s">
        <v>196</v>
      </c>
    </row>
    <row r="122" s="13" customFormat="1">
      <c r="A122" s="13"/>
      <c r="B122" s="233"/>
      <c r="C122" s="234"/>
      <c r="D122" s="235" t="s">
        <v>208</v>
      </c>
      <c r="E122" s="236" t="s">
        <v>19</v>
      </c>
      <c r="F122" s="237" t="s">
        <v>864</v>
      </c>
      <c r="G122" s="234"/>
      <c r="H122" s="236" t="s">
        <v>19</v>
      </c>
      <c r="I122" s="238"/>
      <c r="J122" s="234"/>
      <c r="K122" s="234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208</v>
      </c>
      <c r="AU122" s="243" t="s">
        <v>81</v>
      </c>
      <c r="AV122" s="13" t="s">
        <v>79</v>
      </c>
      <c r="AW122" s="13" t="s">
        <v>33</v>
      </c>
      <c r="AX122" s="13" t="s">
        <v>72</v>
      </c>
      <c r="AY122" s="243" t="s">
        <v>196</v>
      </c>
    </row>
    <row r="123" s="13" customFormat="1">
      <c r="A123" s="13"/>
      <c r="B123" s="233"/>
      <c r="C123" s="234"/>
      <c r="D123" s="235" t="s">
        <v>208</v>
      </c>
      <c r="E123" s="236" t="s">
        <v>19</v>
      </c>
      <c r="F123" s="237" t="s">
        <v>852</v>
      </c>
      <c r="G123" s="234"/>
      <c r="H123" s="236" t="s">
        <v>19</v>
      </c>
      <c r="I123" s="238"/>
      <c r="J123" s="234"/>
      <c r="K123" s="234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208</v>
      </c>
      <c r="AU123" s="243" t="s">
        <v>81</v>
      </c>
      <c r="AV123" s="13" t="s">
        <v>79</v>
      </c>
      <c r="AW123" s="13" t="s">
        <v>33</v>
      </c>
      <c r="AX123" s="13" t="s">
        <v>72</v>
      </c>
      <c r="AY123" s="243" t="s">
        <v>196</v>
      </c>
    </row>
    <row r="124" s="14" customFormat="1">
      <c r="A124" s="14"/>
      <c r="B124" s="244"/>
      <c r="C124" s="245"/>
      <c r="D124" s="235" t="s">
        <v>208</v>
      </c>
      <c r="E124" s="246" t="s">
        <v>19</v>
      </c>
      <c r="F124" s="247" t="s">
        <v>79</v>
      </c>
      <c r="G124" s="245"/>
      <c r="H124" s="248">
        <v>1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208</v>
      </c>
      <c r="AU124" s="254" t="s">
        <v>81</v>
      </c>
      <c r="AV124" s="14" t="s">
        <v>81</v>
      </c>
      <c r="AW124" s="14" t="s">
        <v>33</v>
      </c>
      <c r="AX124" s="14" t="s">
        <v>72</v>
      </c>
      <c r="AY124" s="254" t="s">
        <v>196</v>
      </c>
    </row>
    <row r="125" s="15" customFormat="1">
      <c r="A125" s="15"/>
      <c r="B125" s="255"/>
      <c r="C125" s="256"/>
      <c r="D125" s="235" t="s">
        <v>208</v>
      </c>
      <c r="E125" s="257" t="s">
        <v>19</v>
      </c>
      <c r="F125" s="258" t="s">
        <v>219</v>
      </c>
      <c r="G125" s="256"/>
      <c r="H125" s="259">
        <v>1</v>
      </c>
      <c r="I125" s="260"/>
      <c r="J125" s="256"/>
      <c r="K125" s="256"/>
      <c r="L125" s="261"/>
      <c r="M125" s="262"/>
      <c r="N125" s="263"/>
      <c r="O125" s="263"/>
      <c r="P125" s="263"/>
      <c r="Q125" s="263"/>
      <c r="R125" s="263"/>
      <c r="S125" s="263"/>
      <c r="T125" s="264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T125" s="265" t="s">
        <v>208</v>
      </c>
      <c r="AU125" s="265" t="s">
        <v>81</v>
      </c>
      <c r="AV125" s="15" t="s">
        <v>204</v>
      </c>
      <c r="AW125" s="15" t="s">
        <v>33</v>
      </c>
      <c r="AX125" s="15" t="s">
        <v>79</v>
      </c>
      <c r="AY125" s="265" t="s">
        <v>196</v>
      </c>
    </row>
    <row r="126" s="2" customFormat="1" ht="21.75" customHeight="1">
      <c r="A126" s="41"/>
      <c r="B126" s="42"/>
      <c r="C126" s="215" t="s">
        <v>261</v>
      </c>
      <c r="D126" s="215" t="s">
        <v>199</v>
      </c>
      <c r="E126" s="216" t="s">
        <v>865</v>
      </c>
      <c r="F126" s="217" t="s">
        <v>846</v>
      </c>
      <c r="G126" s="218" t="s">
        <v>847</v>
      </c>
      <c r="H126" s="219">
        <v>1</v>
      </c>
      <c r="I126" s="220"/>
      <c r="J126" s="221">
        <f>ROUND(I126*H126,2)</f>
        <v>0</v>
      </c>
      <c r="K126" s="217" t="s">
        <v>19</v>
      </c>
      <c r="L126" s="47"/>
      <c r="M126" s="222" t="s">
        <v>19</v>
      </c>
      <c r="N126" s="223" t="s">
        <v>43</v>
      </c>
      <c r="O126" s="87"/>
      <c r="P126" s="224">
        <f>O126*H126</f>
        <v>0</v>
      </c>
      <c r="Q126" s="224">
        <v>0.34999999999999998</v>
      </c>
      <c r="R126" s="224">
        <f>Q126*H126</f>
        <v>0.34999999999999998</v>
      </c>
      <c r="S126" s="224">
        <v>0.34999999999999998</v>
      </c>
      <c r="T126" s="225">
        <f>S126*H126</f>
        <v>0.34999999999999998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204</v>
      </c>
      <c r="AT126" s="226" t="s">
        <v>199</v>
      </c>
      <c r="AU126" s="226" t="s">
        <v>81</v>
      </c>
      <c r="AY126" s="20" t="s">
        <v>196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79</v>
      </c>
      <c r="BK126" s="227">
        <f>ROUND(I126*H126,2)</f>
        <v>0</v>
      </c>
      <c r="BL126" s="20" t="s">
        <v>204</v>
      </c>
      <c r="BM126" s="226" t="s">
        <v>866</v>
      </c>
    </row>
    <row r="127" s="13" customFormat="1">
      <c r="A127" s="13"/>
      <c r="B127" s="233"/>
      <c r="C127" s="234"/>
      <c r="D127" s="235" t="s">
        <v>208</v>
      </c>
      <c r="E127" s="236" t="s">
        <v>19</v>
      </c>
      <c r="F127" s="237" t="s">
        <v>849</v>
      </c>
      <c r="G127" s="234"/>
      <c r="H127" s="236" t="s">
        <v>19</v>
      </c>
      <c r="I127" s="238"/>
      <c r="J127" s="234"/>
      <c r="K127" s="234"/>
      <c r="L127" s="239"/>
      <c r="M127" s="240"/>
      <c r="N127" s="241"/>
      <c r="O127" s="241"/>
      <c r="P127" s="241"/>
      <c r="Q127" s="241"/>
      <c r="R127" s="241"/>
      <c r="S127" s="241"/>
      <c r="T127" s="24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3" t="s">
        <v>208</v>
      </c>
      <c r="AU127" s="243" t="s">
        <v>81</v>
      </c>
      <c r="AV127" s="13" t="s">
        <v>79</v>
      </c>
      <c r="AW127" s="13" t="s">
        <v>33</v>
      </c>
      <c r="AX127" s="13" t="s">
        <v>72</v>
      </c>
      <c r="AY127" s="243" t="s">
        <v>196</v>
      </c>
    </row>
    <row r="128" s="13" customFormat="1">
      <c r="A128" s="13"/>
      <c r="B128" s="233"/>
      <c r="C128" s="234"/>
      <c r="D128" s="235" t="s">
        <v>208</v>
      </c>
      <c r="E128" s="236" t="s">
        <v>19</v>
      </c>
      <c r="F128" s="237" t="s">
        <v>850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208</v>
      </c>
      <c r="AU128" s="243" t="s">
        <v>81</v>
      </c>
      <c r="AV128" s="13" t="s">
        <v>79</v>
      </c>
      <c r="AW128" s="13" t="s">
        <v>33</v>
      </c>
      <c r="AX128" s="13" t="s">
        <v>72</v>
      </c>
      <c r="AY128" s="243" t="s">
        <v>196</v>
      </c>
    </row>
    <row r="129" s="13" customFormat="1">
      <c r="A129" s="13"/>
      <c r="B129" s="233"/>
      <c r="C129" s="234"/>
      <c r="D129" s="235" t="s">
        <v>208</v>
      </c>
      <c r="E129" s="236" t="s">
        <v>19</v>
      </c>
      <c r="F129" s="237" t="s">
        <v>867</v>
      </c>
      <c r="G129" s="234"/>
      <c r="H129" s="236" t="s">
        <v>19</v>
      </c>
      <c r="I129" s="238"/>
      <c r="J129" s="234"/>
      <c r="K129" s="234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208</v>
      </c>
      <c r="AU129" s="243" t="s">
        <v>81</v>
      </c>
      <c r="AV129" s="13" t="s">
        <v>79</v>
      </c>
      <c r="AW129" s="13" t="s">
        <v>33</v>
      </c>
      <c r="AX129" s="13" t="s">
        <v>72</v>
      </c>
      <c r="AY129" s="243" t="s">
        <v>196</v>
      </c>
    </row>
    <row r="130" s="13" customFormat="1">
      <c r="A130" s="13"/>
      <c r="B130" s="233"/>
      <c r="C130" s="234"/>
      <c r="D130" s="235" t="s">
        <v>208</v>
      </c>
      <c r="E130" s="236" t="s">
        <v>19</v>
      </c>
      <c r="F130" s="237" t="s">
        <v>852</v>
      </c>
      <c r="G130" s="234"/>
      <c r="H130" s="236" t="s">
        <v>19</v>
      </c>
      <c r="I130" s="238"/>
      <c r="J130" s="234"/>
      <c r="K130" s="234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208</v>
      </c>
      <c r="AU130" s="243" t="s">
        <v>81</v>
      </c>
      <c r="AV130" s="13" t="s">
        <v>79</v>
      </c>
      <c r="AW130" s="13" t="s">
        <v>33</v>
      </c>
      <c r="AX130" s="13" t="s">
        <v>72</v>
      </c>
      <c r="AY130" s="243" t="s">
        <v>196</v>
      </c>
    </row>
    <row r="131" s="14" customFormat="1">
      <c r="A131" s="14"/>
      <c r="B131" s="244"/>
      <c r="C131" s="245"/>
      <c r="D131" s="235" t="s">
        <v>208</v>
      </c>
      <c r="E131" s="246" t="s">
        <v>19</v>
      </c>
      <c r="F131" s="247" t="s">
        <v>79</v>
      </c>
      <c r="G131" s="245"/>
      <c r="H131" s="248">
        <v>1</v>
      </c>
      <c r="I131" s="249"/>
      <c r="J131" s="245"/>
      <c r="K131" s="245"/>
      <c r="L131" s="250"/>
      <c r="M131" s="251"/>
      <c r="N131" s="252"/>
      <c r="O131" s="252"/>
      <c r="P131" s="252"/>
      <c r="Q131" s="252"/>
      <c r="R131" s="252"/>
      <c r="S131" s="252"/>
      <c r="T131" s="253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4" t="s">
        <v>208</v>
      </c>
      <c r="AU131" s="254" t="s">
        <v>81</v>
      </c>
      <c r="AV131" s="14" t="s">
        <v>81</v>
      </c>
      <c r="AW131" s="14" t="s">
        <v>33</v>
      </c>
      <c r="AX131" s="14" t="s">
        <v>72</v>
      </c>
      <c r="AY131" s="254" t="s">
        <v>196</v>
      </c>
    </row>
    <row r="132" s="15" customFormat="1">
      <c r="A132" s="15"/>
      <c r="B132" s="255"/>
      <c r="C132" s="256"/>
      <c r="D132" s="235" t="s">
        <v>208</v>
      </c>
      <c r="E132" s="257" t="s">
        <v>19</v>
      </c>
      <c r="F132" s="258" t="s">
        <v>219</v>
      </c>
      <c r="G132" s="256"/>
      <c r="H132" s="259">
        <v>1</v>
      </c>
      <c r="I132" s="260"/>
      <c r="J132" s="256"/>
      <c r="K132" s="256"/>
      <c r="L132" s="261"/>
      <c r="M132" s="262"/>
      <c r="N132" s="263"/>
      <c r="O132" s="263"/>
      <c r="P132" s="263"/>
      <c r="Q132" s="263"/>
      <c r="R132" s="263"/>
      <c r="S132" s="263"/>
      <c r="T132" s="264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65" t="s">
        <v>208</v>
      </c>
      <c r="AU132" s="265" t="s">
        <v>81</v>
      </c>
      <c r="AV132" s="15" t="s">
        <v>204</v>
      </c>
      <c r="AW132" s="15" t="s">
        <v>33</v>
      </c>
      <c r="AX132" s="15" t="s">
        <v>79</v>
      </c>
      <c r="AY132" s="265" t="s">
        <v>196</v>
      </c>
    </row>
    <row r="133" s="2" customFormat="1" ht="21.75" customHeight="1">
      <c r="A133" s="41"/>
      <c r="B133" s="42"/>
      <c r="C133" s="215" t="s">
        <v>278</v>
      </c>
      <c r="D133" s="215" t="s">
        <v>199</v>
      </c>
      <c r="E133" s="216" t="s">
        <v>868</v>
      </c>
      <c r="F133" s="217" t="s">
        <v>846</v>
      </c>
      <c r="G133" s="218" t="s">
        <v>847</v>
      </c>
      <c r="H133" s="219">
        <v>1</v>
      </c>
      <c r="I133" s="220"/>
      <c r="J133" s="221">
        <f>ROUND(I133*H133,2)</f>
        <v>0</v>
      </c>
      <c r="K133" s="217" t="s">
        <v>19</v>
      </c>
      <c r="L133" s="47"/>
      <c r="M133" s="222" t="s">
        <v>19</v>
      </c>
      <c r="N133" s="223" t="s">
        <v>43</v>
      </c>
      <c r="O133" s="87"/>
      <c r="P133" s="224">
        <f>O133*H133</f>
        <v>0</v>
      </c>
      <c r="Q133" s="224">
        <v>0.34999999999999998</v>
      </c>
      <c r="R133" s="224">
        <f>Q133*H133</f>
        <v>0.34999999999999998</v>
      </c>
      <c r="S133" s="224">
        <v>0.34999999999999998</v>
      </c>
      <c r="T133" s="225">
        <f>S133*H133</f>
        <v>0.34999999999999998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6" t="s">
        <v>204</v>
      </c>
      <c r="AT133" s="226" t="s">
        <v>199</v>
      </c>
      <c r="AU133" s="226" t="s">
        <v>81</v>
      </c>
      <c r="AY133" s="20" t="s">
        <v>196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20" t="s">
        <v>79</v>
      </c>
      <c r="BK133" s="227">
        <f>ROUND(I133*H133,2)</f>
        <v>0</v>
      </c>
      <c r="BL133" s="20" t="s">
        <v>204</v>
      </c>
      <c r="BM133" s="226" t="s">
        <v>869</v>
      </c>
    </row>
    <row r="134" s="13" customFormat="1">
      <c r="A134" s="13"/>
      <c r="B134" s="233"/>
      <c r="C134" s="234"/>
      <c r="D134" s="235" t="s">
        <v>208</v>
      </c>
      <c r="E134" s="236" t="s">
        <v>19</v>
      </c>
      <c r="F134" s="237" t="s">
        <v>849</v>
      </c>
      <c r="G134" s="234"/>
      <c r="H134" s="236" t="s">
        <v>19</v>
      </c>
      <c r="I134" s="238"/>
      <c r="J134" s="234"/>
      <c r="K134" s="234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208</v>
      </c>
      <c r="AU134" s="243" t="s">
        <v>81</v>
      </c>
      <c r="AV134" s="13" t="s">
        <v>79</v>
      </c>
      <c r="AW134" s="13" t="s">
        <v>33</v>
      </c>
      <c r="AX134" s="13" t="s">
        <v>72</v>
      </c>
      <c r="AY134" s="243" t="s">
        <v>196</v>
      </c>
    </row>
    <row r="135" s="13" customFormat="1">
      <c r="A135" s="13"/>
      <c r="B135" s="233"/>
      <c r="C135" s="234"/>
      <c r="D135" s="235" t="s">
        <v>208</v>
      </c>
      <c r="E135" s="236" t="s">
        <v>19</v>
      </c>
      <c r="F135" s="237" t="s">
        <v>850</v>
      </c>
      <c r="G135" s="234"/>
      <c r="H135" s="236" t="s">
        <v>19</v>
      </c>
      <c r="I135" s="238"/>
      <c r="J135" s="234"/>
      <c r="K135" s="234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208</v>
      </c>
      <c r="AU135" s="243" t="s">
        <v>81</v>
      </c>
      <c r="AV135" s="13" t="s">
        <v>79</v>
      </c>
      <c r="AW135" s="13" t="s">
        <v>33</v>
      </c>
      <c r="AX135" s="13" t="s">
        <v>72</v>
      </c>
      <c r="AY135" s="243" t="s">
        <v>196</v>
      </c>
    </row>
    <row r="136" s="13" customFormat="1">
      <c r="A136" s="13"/>
      <c r="B136" s="233"/>
      <c r="C136" s="234"/>
      <c r="D136" s="235" t="s">
        <v>208</v>
      </c>
      <c r="E136" s="236" t="s">
        <v>19</v>
      </c>
      <c r="F136" s="237" t="s">
        <v>870</v>
      </c>
      <c r="G136" s="234"/>
      <c r="H136" s="236" t="s">
        <v>19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208</v>
      </c>
      <c r="AU136" s="243" t="s">
        <v>81</v>
      </c>
      <c r="AV136" s="13" t="s">
        <v>79</v>
      </c>
      <c r="AW136" s="13" t="s">
        <v>33</v>
      </c>
      <c r="AX136" s="13" t="s">
        <v>72</v>
      </c>
      <c r="AY136" s="243" t="s">
        <v>196</v>
      </c>
    </row>
    <row r="137" s="13" customFormat="1">
      <c r="A137" s="13"/>
      <c r="B137" s="233"/>
      <c r="C137" s="234"/>
      <c r="D137" s="235" t="s">
        <v>208</v>
      </c>
      <c r="E137" s="236" t="s">
        <v>19</v>
      </c>
      <c r="F137" s="237" t="s">
        <v>852</v>
      </c>
      <c r="G137" s="234"/>
      <c r="H137" s="236" t="s">
        <v>19</v>
      </c>
      <c r="I137" s="238"/>
      <c r="J137" s="234"/>
      <c r="K137" s="234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208</v>
      </c>
      <c r="AU137" s="243" t="s">
        <v>81</v>
      </c>
      <c r="AV137" s="13" t="s">
        <v>79</v>
      </c>
      <c r="AW137" s="13" t="s">
        <v>33</v>
      </c>
      <c r="AX137" s="13" t="s">
        <v>72</v>
      </c>
      <c r="AY137" s="243" t="s">
        <v>196</v>
      </c>
    </row>
    <row r="138" s="14" customFormat="1">
      <c r="A138" s="14"/>
      <c r="B138" s="244"/>
      <c r="C138" s="245"/>
      <c r="D138" s="235" t="s">
        <v>208</v>
      </c>
      <c r="E138" s="246" t="s">
        <v>19</v>
      </c>
      <c r="F138" s="247" t="s">
        <v>79</v>
      </c>
      <c r="G138" s="245"/>
      <c r="H138" s="248">
        <v>1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208</v>
      </c>
      <c r="AU138" s="254" t="s">
        <v>81</v>
      </c>
      <c r="AV138" s="14" t="s">
        <v>81</v>
      </c>
      <c r="AW138" s="14" t="s">
        <v>33</v>
      </c>
      <c r="AX138" s="14" t="s">
        <v>72</v>
      </c>
      <c r="AY138" s="254" t="s">
        <v>196</v>
      </c>
    </row>
    <row r="139" s="15" customFormat="1">
      <c r="A139" s="15"/>
      <c r="B139" s="255"/>
      <c r="C139" s="256"/>
      <c r="D139" s="235" t="s">
        <v>208</v>
      </c>
      <c r="E139" s="257" t="s">
        <v>19</v>
      </c>
      <c r="F139" s="258" t="s">
        <v>219</v>
      </c>
      <c r="G139" s="256"/>
      <c r="H139" s="259">
        <v>1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5" t="s">
        <v>208</v>
      </c>
      <c r="AU139" s="265" t="s">
        <v>81</v>
      </c>
      <c r="AV139" s="15" t="s">
        <v>204</v>
      </c>
      <c r="AW139" s="15" t="s">
        <v>33</v>
      </c>
      <c r="AX139" s="15" t="s">
        <v>79</v>
      </c>
      <c r="AY139" s="265" t="s">
        <v>196</v>
      </c>
    </row>
    <row r="140" s="2" customFormat="1" ht="21.75" customHeight="1">
      <c r="A140" s="41"/>
      <c r="B140" s="42"/>
      <c r="C140" s="215" t="s">
        <v>284</v>
      </c>
      <c r="D140" s="215" t="s">
        <v>199</v>
      </c>
      <c r="E140" s="216" t="s">
        <v>871</v>
      </c>
      <c r="F140" s="217" t="s">
        <v>846</v>
      </c>
      <c r="G140" s="218" t="s">
        <v>847</v>
      </c>
      <c r="H140" s="219">
        <v>1</v>
      </c>
      <c r="I140" s="220"/>
      <c r="J140" s="221">
        <f>ROUND(I140*H140,2)</f>
        <v>0</v>
      </c>
      <c r="K140" s="217" t="s">
        <v>19</v>
      </c>
      <c r="L140" s="47"/>
      <c r="M140" s="222" t="s">
        <v>19</v>
      </c>
      <c r="N140" s="223" t="s">
        <v>43</v>
      </c>
      <c r="O140" s="87"/>
      <c r="P140" s="224">
        <f>O140*H140</f>
        <v>0</v>
      </c>
      <c r="Q140" s="224">
        <v>0.34999999999999998</v>
      </c>
      <c r="R140" s="224">
        <f>Q140*H140</f>
        <v>0.34999999999999998</v>
      </c>
      <c r="S140" s="224">
        <v>0.34999999999999998</v>
      </c>
      <c r="T140" s="225">
        <f>S140*H140</f>
        <v>0.34999999999999998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6" t="s">
        <v>204</v>
      </c>
      <c r="AT140" s="226" t="s">
        <v>199</v>
      </c>
      <c r="AU140" s="226" t="s">
        <v>81</v>
      </c>
      <c r="AY140" s="20" t="s">
        <v>196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20" t="s">
        <v>79</v>
      </c>
      <c r="BK140" s="227">
        <f>ROUND(I140*H140,2)</f>
        <v>0</v>
      </c>
      <c r="BL140" s="20" t="s">
        <v>204</v>
      </c>
      <c r="BM140" s="226" t="s">
        <v>872</v>
      </c>
    </row>
    <row r="141" s="13" customFormat="1">
      <c r="A141" s="13"/>
      <c r="B141" s="233"/>
      <c r="C141" s="234"/>
      <c r="D141" s="235" t="s">
        <v>208</v>
      </c>
      <c r="E141" s="236" t="s">
        <v>19</v>
      </c>
      <c r="F141" s="237" t="s">
        <v>849</v>
      </c>
      <c r="G141" s="234"/>
      <c r="H141" s="236" t="s">
        <v>19</v>
      </c>
      <c r="I141" s="238"/>
      <c r="J141" s="234"/>
      <c r="K141" s="234"/>
      <c r="L141" s="239"/>
      <c r="M141" s="240"/>
      <c r="N141" s="241"/>
      <c r="O141" s="241"/>
      <c r="P141" s="241"/>
      <c r="Q141" s="241"/>
      <c r="R141" s="241"/>
      <c r="S141" s="241"/>
      <c r="T141" s="24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3" t="s">
        <v>208</v>
      </c>
      <c r="AU141" s="243" t="s">
        <v>81</v>
      </c>
      <c r="AV141" s="13" t="s">
        <v>79</v>
      </c>
      <c r="AW141" s="13" t="s">
        <v>33</v>
      </c>
      <c r="AX141" s="13" t="s">
        <v>72</v>
      </c>
      <c r="AY141" s="243" t="s">
        <v>196</v>
      </c>
    </row>
    <row r="142" s="13" customFormat="1">
      <c r="A142" s="13"/>
      <c r="B142" s="233"/>
      <c r="C142" s="234"/>
      <c r="D142" s="235" t="s">
        <v>208</v>
      </c>
      <c r="E142" s="236" t="s">
        <v>19</v>
      </c>
      <c r="F142" s="237" t="s">
        <v>850</v>
      </c>
      <c r="G142" s="234"/>
      <c r="H142" s="236" t="s">
        <v>19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208</v>
      </c>
      <c r="AU142" s="243" t="s">
        <v>81</v>
      </c>
      <c r="AV142" s="13" t="s">
        <v>79</v>
      </c>
      <c r="AW142" s="13" t="s">
        <v>33</v>
      </c>
      <c r="AX142" s="13" t="s">
        <v>72</v>
      </c>
      <c r="AY142" s="243" t="s">
        <v>196</v>
      </c>
    </row>
    <row r="143" s="13" customFormat="1">
      <c r="A143" s="13"/>
      <c r="B143" s="233"/>
      <c r="C143" s="234"/>
      <c r="D143" s="235" t="s">
        <v>208</v>
      </c>
      <c r="E143" s="236" t="s">
        <v>19</v>
      </c>
      <c r="F143" s="237" t="s">
        <v>873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208</v>
      </c>
      <c r="AU143" s="243" t="s">
        <v>81</v>
      </c>
      <c r="AV143" s="13" t="s">
        <v>79</v>
      </c>
      <c r="AW143" s="13" t="s">
        <v>33</v>
      </c>
      <c r="AX143" s="13" t="s">
        <v>72</v>
      </c>
      <c r="AY143" s="243" t="s">
        <v>196</v>
      </c>
    </row>
    <row r="144" s="13" customFormat="1">
      <c r="A144" s="13"/>
      <c r="B144" s="233"/>
      <c r="C144" s="234"/>
      <c r="D144" s="235" t="s">
        <v>208</v>
      </c>
      <c r="E144" s="236" t="s">
        <v>19</v>
      </c>
      <c r="F144" s="237" t="s">
        <v>852</v>
      </c>
      <c r="G144" s="234"/>
      <c r="H144" s="236" t="s">
        <v>19</v>
      </c>
      <c r="I144" s="238"/>
      <c r="J144" s="234"/>
      <c r="K144" s="234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208</v>
      </c>
      <c r="AU144" s="243" t="s">
        <v>81</v>
      </c>
      <c r="AV144" s="13" t="s">
        <v>79</v>
      </c>
      <c r="AW144" s="13" t="s">
        <v>33</v>
      </c>
      <c r="AX144" s="13" t="s">
        <v>72</v>
      </c>
      <c r="AY144" s="243" t="s">
        <v>196</v>
      </c>
    </row>
    <row r="145" s="14" customFormat="1">
      <c r="A145" s="14"/>
      <c r="B145" s="244"/>
      <c r="C145" s="245"/>
      <c r="D145" s="235" t="s">
        <v>208</v>
      </c>
      <c r="E145" s="246" t="s">
        <v>19</v>
      </c>
      <c r="F145" s="247" t="s">
        <v>79</v>
      </c>
      <c r="G145" s="245"/>
      <c r="H145" s="248">
        <v>1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4" t="s">
        <v>208</v>
      </c>
      <c r="AU145" s="254" t="s">
        <v>81</v>
      </c>
      <c r="AV145" s="14" t="s">
        <v>81</v>
      </c>
      <c r="AW145" s="14" t="s">
        <v>33</v>
      </c>
      <c r="AX145" s="14" t="s">
        <v>72</v>
      </c>
      <c r="AY145" s="254" t="s">
        <v>196</v>
      </c>
    </row>
    <row r="146" s="15" customFormat="1">
      <c r="A146" s="15"/>
      <c r="B146" s="255"/>
      <c r="C146" s="256"/>
      <c r="D146" s="235" t="s">
        <v>208</v>
      </c>
      <c r="E146" s="257" t="s">
        <v>19</v>
      </c>
      <c r="F146" s="258" t="s">
        <v>219</v>
      </c>
      <c r="G146" s="256"/>
      <c r="H146" s="259">
        <v>1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5" t="s">
        <v>208</v>
      </c>
      <c r="AU146" s="265" t="s">
        <v>81</v>
      </c>
      <c r="AV146" s="15" t="s">
        <v>204</v>
      </c>
      <c r="AW146" s="15" t="s">
        <v>33</v>
      </c>
      <c r="AX146" s="15" t="s">
        <v>79</v>
      </c>
      <c r="AY146" s="265" t="s">
        <v>196</v>
      </c>
    </row>
    <row r="147" s="2" customFormat="1" ht="21.75" customHeight="1">
      <c r="A147" s="41"/>
      <c r="B147" s="42"/>
      <c r="C147" s="215" t="s">
        <v>294</v>
      </c>
      <c r="D147" s="215" t="s">
        <v>199</v>
      </c>
      <c r="E147" s="216" t="s">
        <v>874</v>
      </c>
      <c r="F147" s="217" t="s">
        <v>846</v>
      </c>
      <c r="G147" s="218" t="s">
        <v>847</v>
      </c>
      <c r="H147" s="219">
        <v>1</v>
      </c>
      <c r="I147" s="220"/>
      <c r="J147" s="221">
        <f>ROUND(I147*H147,2)</f>
        <v>0</v>
      </c>
      <c r="K147" s="217" t="s">
        <v>19</v>
      </c>
      <c r="L147" s="47"/>
      <c r="M147" s="222" t="s">
        <v>19</v>
      </c>
      <c r="N147" s="223" t="s">
        <v>43</v>
      </c>
      <c r="O147" s="87"/>
      <c r="P147" s="224">
        <f>O147*H147</f>
        <v>0</v>
      </c>
      <c r="Q147" s="224">
        <v>0.34999999999999998</v>
      </c>
      <c r="R147" s="224">
        <f>Q147*H147</f>
        <v>0.34999999999999998</v>
      </c>
      <c r="S147" s="224">
        <v>0.34999999999999998</v>
      </c>
      <c r="T147" s="225">
        <f>S147*H147</f>
        <v>0.34999999999999998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204</v>
      </c>
      <c r="AT147" s="226" t="s">
        <v>199</v>
      </c>
      <c r="AU147" s="226" t="s">
        <v>81</v>
      </c>
      <c r="AY147" s="20" t="s">
        <v>196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79</v>
      </c>
      <c r="BK147" s="227">
        <f>ROUND(I147*H147,2)</f>
        <v>0</v>
      </c>
      <c r="BL147" s="20" t="s">
        <v>204</v>
      </c>
      <c r="BM147" s="226" t="s">
        <v>875</v>
      </c>
    </row>
    <row r="148" s="13" customFormat="1">
      <c r="A148" s="13"/>
      <c r="B148" s="233"/>
      <c r="C148" s="234"/>
      <c r="D148" s="235" t="s">
        <v>208</v>
      </c>
      <c r="E148" s="236" t="s">
        <v>19</v>
      </c>
      <c r="F148" s="237" t="s">
        <v>849</v>
      </c>
      <c r="G148" s="234"/>
      <c r="H148" s="236" t="s">
        <v>19</v>
      </c>
      <c r="I148" s="238"/>
      <c r="J148" s="234"/>
      <c r="K148" s="234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208</v>
      </c>
      <c r="AU148" s="243" t="s">
        <v>81</v>
      </c>
      <c r="AV148" s="13" t="s">
        <v>79</v>
      </c>
      <c r="AW148" s="13" t="s">
        <v>33</v>
      </c>
      <c r="AX148" s="13" t="s">
        <v>72</v>
      </c>
      <c r="AY148" s="243" t="s">
        <v>196</v>
      </c>
    </row>
    <row r="149" s="13" customFormat="1">
      <c r="A149" s="13"/>
      <c r="B149" s="233"/>
      <c r="C149" s="234"/>
      <c r="D149" s="235" t="s">
        <v>208</v>
      </c>
      <c r="E149" s="236" t="s">
        <v>19</v>
      </c>
      <c r="F149" s="237" t="s">
        <v>850</v>
      </c>
      <c r="G149" s="234"/>
      <c r="H149" s="236" t="s">
        <v>19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208</v>
      </c>
      <c r="AU149" s="243" t="s">
        <v>81</v>
      </c>
      <c r="AV149" s="13" t="s">
        <v>79</v>
      </c>
      <c r="AW149" s="13" t="s">
        <v>33</v>
      </c>
      <c r="AX149" s="13" t="s">
        <v>72</v>
      </c>
      <c r="AY149" s="243" t="s">
        <v>196</v>
      </c>
    </row>
    <row r="150" s="13" customFormat="1">
      <c r="A150" s="13"/>
      <c r="B150" s="233"/>
      <c r="C150" s="234"/>
      <c r="D150" s="235" t="s">
        <v>208</v>
      </c>
      <c r="E150" s="236" t="s">
        <v>19</v>
      </c>
      <c r="F150" s="237" t="s">
        <v>876</v>
      </c>
      <c r="G150" s="234"/>
      <c r="H150" s="236" t="s">
        <v>19</v>
      </c>
      <c r="I150" s="238"/>
      <c r="J150" s="234"/>
      <c r="K150" s="234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208</v>
      </c>
      <c r="AU150" s="243" t="s">
        <v>81</v>
      </c>
      <c r="AV150" s="13" t="s">
        <v>79</v>
      </c>
      <c r="AW150" s="13" t="s">
        <v>33</v>
      </c>
      <c r="AX150" s="13" t="s">
        <v>72</v>
      </c>
      <c r="AY150" s="243" t="s">
        <v>196</v>
      </c>
    </row>
    <row r="151" s="13" customFormat="1">
      <c r="A151" s="13"/>
      <c r="B151" s="233"/>
      <c r="C151" s="234"/>
      <c r="D151" s="235" t="s">
        <v>208</v>
      </c>
      <c r="E151" s="236" t="s">
        <v>19</v>
      </c>
      <c r="F151" s="237" t="s">
        <v>852</v>
      </c>
      <c r="G151" s="234"/>
      <c r="H151" s="236" t="s">
        <v>19</v>
      </c>
      <c r="I151" s="238"/>
      <c r="J151" s="234"/>
      <c r="K151" s="234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208</v>
      </c>
      <c r="AU151" s="243" t="s">
        <v>81</v>
      </c>
      <c r="AV151" s="13" t="s">
        <v>79</v>
      </c>
      <c r="AW151" s="13" t="s">
        <v>33</v>
      </c>
      <c r="AX151" s="13" t="s">
        <v>72</v>
      </c>
      <c r="AY151" s="243" t="s">
        <v>196</v>
      </c>
    </row>
    <row r="152" s="14" customFormat="1">
      <c r="A152" s="14"/>
      <c r="B152" s="244"/>
      <c r="C152" s="245"/>
      <c r="D152" s="235" t="s">
        <v>208</v>
      </c>
      <c r="E152" s="246" t="s">
        <v>19</v>
      </c>
      <c r="F152" s="247" t="s">
        <v>79</v>
      </c>
      <c r="G152" s="245"/>
      <c r="H152" s="248">
        <v>1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208</v>
      </c>
      <c r="AU152" s="254" t="s">
        <v>81</v>
      </c>
      <c r="AV152" s="14" t="s">
        <v>81</v>
      </c>
      <c r="AW152" s="14" t="s">
        <v>33</v>
      </c>
      <c r="AX152" s="14" t="s">
        <v>72</v>
      </c>
      <c r="AY152" s="254" t="s">
        <v>196</v>
      </c>
    </row>
    <row r="153" s="15" customFormat="1">
      <c r="A153" s="15"/>
      <c r="B153" s="255"/>
      <c r="C153" s="256"/>
      <c r="D153" s="235" t="s">
        <v>208</v>
      </c>
      <c r="E153" s="257" t="s">
        <v>19</v>
      </c>
      <c r="F153" s="258" t="s">
        <v>219</v>
      </c>
      <c r="G153" s="256"/>
      <c r="H153" s="259">
        <v>1</v>
      </c>
      <c r="I153" s="260"/>
      <c r="J153" s="256"/>
      <c r="K153" s="256"/>
      <c r="L153" s="261"/>
      <c r="M153" s="262"/>
      <c r="N153" s="263"/>
      <c r="O153" s="263"/>
      <c r="P153" s="263"/>
      <c r="Q153" s="263"/>
      <c r="R153" s="263"/>
      <c r="S153" s="263"/>
      <c r="T153" s="264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65" t="s">
        <v>208</v>
      </c>
      <c r="AU153" s="265" t="s">
        <v>81</v>
      </c>
      <c r="AV153" s="15" t="s">
        <v>204</v>
      </c>
      <c r="AW153" s="15" t="s">
        <v>33</v>
      </c>
      <c r="AX153" s="15" t="s">
        <v>79</v>
      </c>
      <c r="AY153" s="265" t="s">
        <v>196</v>
      </c>
    </row>
    <row r="154" s="2" customFormat="1" ht="21.75" customHeight="1">
      <c r="A154" s="41"/>
      <c r="B154" s="42"/>
      <c r="C154" s="215" t="s">
        <v>299</v>
      </c>
      <c r="D154" s="215" t="s">
        <v>199</v>
      </c>
      <c r="E154" s="216" t="s">
        <v>877</v>
      </c>
      <c r="F154" s="217" t="s">
        <v>846</v>
      </c>
      <c r="G154" s="218" t="s">
        <v>847</v>
      </c>
      <c r="H154" s="219">
        <v>1</v>
      </c>
      <c r="I154" s="220"/>
      <c r="J154" s="221">
        <f>ROUND(I154*H154,2)</f>
        <v>0</v>
      </c>
      <c r="K154" s="217" t="s">
        <v>19</v>
      </c>
      <c r="L154" s="47"/>
      <c r="M154" s="222" t="s">
        <v>19</v>
      </c>
      <c r="N154" s="223" t="s">
        <v>43</v>
      </c>
      <c r="O154" s="87"/>
      <c r="P154" s="224">
        <f>O154*H154</f>
        <v>0</v>
      </c>
      <c r="Q154" s="224">
        <v>0.34999999999999998</v>
      </c>
      <c r="R154" s="224">
        <f>Q154*H154</f>
        <v>0.34999999999999998</v>
      </c>
      <c r="S154" s="224">
        <v>0.34999999999999998</v>
      </c>
      <c r="T154" s="225">
        <f>S154*H154</f>
        <v>0.34999999999999998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204</v>
      </c>
      <c r="AT154" s="226" t="s">
        <v>199</v>
      </c>
      <c r="AU154" s="226" t="s">
        <v>81</v>
      </c>
      <c r="AY154" s="20" t="s">
        <v>196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79</v>
      </c>
      <c r="BK154" s="227">
        <f>ROUND(I154*H154,2)</f>
        <v>0</v>
      </c>
      <c r="BL154" s="20" t="s">
        <v>204</v>
      </c>
      <c r="BM154" s="226" t="s">
        <v>878</v>
      </c>
    </row>
    <row r="155" s="13" customFormat="1">
      <c r="A155" s="13"/>
      <c r="B155" s="233"/>
      <c r="C155" s="234"/>
      <c r="D155" s="235" t="s">
        <v>208</v>
      </c>
      <c r="E155" s="236" t="s">
        <v>19</v>
      </c>
      <c r="F155" s="237" t="s">
        <v>849</v>
      </c>
      <c r="G155" s="234"/>
      <c r="H155" s="236" t="s">
        <v>19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208</v>
      </c>
      <c r="AU155" s="243" t="s">
        <v>81</v>
      </c>
      <c r="AV155" s="13" t="s">
        <v>79</v>
      </c>
      <c r="AW155" s="13" t="s">
        <v>33</v>
      </c>
      <c r="AX155" s="13" t="s">
        <v>72</v>
      </c>
      <c r="AY155" s="243" t="s">
        <v>196</v>
      </c>
    </row>
    <row r="156" s="13" customFormat="1">
      <c r="A156" s="13"/>
      <c r="B156" s="233"/>
      <c r="C156" s="234"/>
      <c r="D156" s="235" t="s">
        <v>208</v>
      </c>
      <c r="E156" s="236" t="s">
        <v>19</v>
      </c>
      <c r="F156" s="237" t="s">
        <v>850</v>
      </c>
      <c r="G156" s="234"/>
      <c r="H156" s="236" t="s">
        <v>19</v>
      </c>
      <c r="I156" s="238"/>
      <c r="J156" s="234"/>
      <c r="K156" s="234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208</v>
      </c>
      <c r="AU156" s="243" t="s">
        <v>81</v>
      </c>
      <c r="AV156" s="13" t="s">
        <v>79</v>
      </c>
      <c r="AW156" s="13" t="s">
        <v>33</v>
      </c>
      <c r="AX156" s="13" t="s">
        <v>72</v>
      </c>
      <c r="AY156" s="243" t="s">
        <v>196</v>
      </c>
    </row>
    <row r="157" s="13" customFormat="1">
      <c r="A157" s="13"/>
      <c r="B157" s="233"/>
      <c r="C157" s="234"/>
      <c r="D157" s="235" t="s">
        <v>208</v>
      </c>
      <c r="E157" s="236" t="s">
        <v>19</v>
      </c>
      <c r="F157" s="237" t="s">
        <v>879</v>
      </c>
      <c r="G157" s="234"/>
      <c r="H157" s="236" t="s">
        <v>19</v>
      </c>
      <c r="I157" s="238"/>
      <c r="J157" s="234"/>
      <c r="K157" s="234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208</v>
      </c>
      <c r="AU157" s="243" t="s">
        <v>81</v>
      </c>
      <c r="AV157" s="13" t="s">
        <v>79</v>
      </c>
      <c r="AW157" s="13" t="s">
        <v>33</v>
      </c>
      <c r="AX157" s="13" t="s">
        <v>72</v>
      </c>
      <c r="AY157" s="243" t="s">
        <v>196</v>
      </c>
    </row>
    <row r="158" s="13" customFormat="1">
      <c r="A158" s="13"/>
      <c r="B158" s="233"/>
      <c r="C158" s="234"/>
      <c r="D158" s="235" t="s">
        <v>208</v>
      </c>
      <c r="E158" s="236" t="s">
        <v>19</v>
      </c>
      <c r="F158" s="237" t="s">
        <v>852</v>
      </c>
      <c r="G158" s="234"/>
      <c r="H158" s="236" t="s">
        <v>19</v>
      </c>
      <c r="I158" s="238"/>
      <c r="J158" s="234"/>
      <c r="K158" s="234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208</v>
      </c>
      <c r="AU158" s="243" t="s">
        <v>81</v>
      </c>
      <c r="AV158" s="13" t="s">
        <v>79</v>
      </c>
      <c r="AW158" s="13" t="s">
        <v>33</v>
      </c>
      <c r="AX158" s="13" t="s">
        <v>72</v>
      </c>
      <c r="AY158" s="243" t="s">
        <v>196</v>
      </c>
    </row>
    <row r="159" s="14" customFormat="1">
      <c r="A159" s="14"/>
      <c r="B159" s="244"/>
      <c r="C159" s="245"/>
      <c r="D159" s="235" t="s">
        <v>208</v>
      </c>
      <c r="E159" s="246" t="s">
        <v>19</v>
      </c>
      <c r="F159" s="247" t="s">
        <v>79</v>
      </c>
      <c r="G159" s="245"/>
      <c r="H159" s="248">
        <v>1</v>
      </c>
      <c r="I159" s="249"/>
      <c r="J159" s="245"/>
      <c r="K159" s="245"/>
      <c r="L159" s="250"/>
      <c r="M159" s="251"/>
      <c r="N159" s="252"/>
      <c r="O159" s="252"/>
      <c r="P159" s="252"/>
      <c r="Q159" s="252"/>
      <c r="R159" s="252"/>
      <c r="S159" s="252"/>
      <c r="T159" s="253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4" t="s">
        <v>208</v>
      </c>
      <c r="AU159" s="254" t="s">
        <v>81</v>
      </c>
      <c r="AV159" s="14" t="s">
        <v>81</v>
      </c>
      <c r="AW159" s="14" t="s">
        <v>33</v>
      </c>
      <c r="AX159" s="14" t="s">
        <v>72</v>
      </c>
      <c r="AY159" s="254" t="s">
        <v>196</v>
      </c>
    </row>
    <row r="160" s="15" customFormat="1">
      <c r="A160" s="15"/>
      <c r="B160" s="255"/>
      <c r="C160" s="256"/>
      <c r="D160" s="235" t="s">
        <v>208</v>
      </c>
      <c r="E160" s="257" t="s">
        <v>19</v>
      </c>
      <c r="F160" s="258" t="s">
        <v>219</v>
      </c>
      <c r="G160" s="256"/>
      <c r="H160" s="259">
        <v>1</v>
      </c>
      <c r="I160" s="260"/>
      <c r="J160" s="256"/>
      <c r="K160" s="256"/>
      <c r="L160" s="261"/>
      <c r="M160" s="262"/>
      <c r="N160" s="263"/>
      <c r="O160" s="263"/>
      <c r="P160" s="263"/>
      <c r="Q160" s="263"/>
      <c r="R160" s="263"/>
      <c r="S160" s="263"/>
      <c r="T160" s="264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5" t="s">
        <v>208</v>
      </c>
      <c r="AU160" s="265" t="s">
        <v>81</v>
      </c>
      <c r="AV160" s="15" t="s">
        <v>204</v>
      </c>
      <c r="AW160" s="15" t="s">
        <v>33</v>
      </c>
      <c r="AX160" s="15" t="s">
        <v>79</v>
      </c>
      <c r="AY160" s="265" t="s">
        <v>196</v>
      </c>
    </row>
    <row r="161" s="2" customFormat="1" ht="21.75" customHeight="1">
      <c r="A161" s="41"/>
      <c r="B161" s="42"/>
      <c r="C161" s="215" t="s">
        <v>197</v>
      </c>
      <c r="D161" s="215" t="s">
        <v>199</v>
      </c>
      <c r="E161" s="216" t="s">
        <v>880</v>
      </c>
      <c r="F161" s="217" t="s">
        <v>846</v>
      </c>
      <c r="G161" s="218" t="s">
        <v>847</v>
      </c>
      <c r="H161" s="219">
        <v>1</v>
      </c>
      <c r="I161" s="220"/>
      <c r="J161" s="221">
        <f>ROUND(I161*H161,2)</f>
        <v>0</v>
      </c>
      <c r="K161" s="217" t="s">
        <v>19</v>
      </c>
      <c r="L161" s="47"/>
      <c r="M161" s="222" t="s">
        <v>19</v>
      </c>
      <c r="N161" s="223" t="s">
        <v>43</v>
      </c>
      <c r="O161" s="87"/>
      <c r="P161" s="224">
        <f>O161*H161</f>
        <v>0</v>
      </c>
      <c r="Q161" s="224">
        <v>0.34999999999999998</v>
      </c>
      <c r="R161" s="224">
        <f>Q161*H161</f>
        <v>0.34999999999999998</v>
      </c>
      <c r="S161" s="224">
        <v>0.34999999999999998</v>
      </c>
      <c r="T161" s="225">
        <f>S161*H161</f>
        <v>0.34999999999999998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6" t="s">
        <v>204</v>
      </c>
      <c r="AT161" s="226" t="s">
        <v>199</v>
      </c>
      <c r="AU161" s="226" t="s">
        <v>81</v>
      </c>
      <c r="AY161" s="20" t="s">
        <v>196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20" t="s">
        <v>79</v>
      </c>
      <c r="BK161" s="227">
        <f>ROUND(I161*H161,2)</f>
        <v>0</v>
      </c>
      <c r="BL161" s="20" t="s">
        <v>204</v>
      </c>
      <c r="BM161" s="226" t="s">
        <v>881</v>
      </c>
    </row>
    <row r="162" s="13" customFormat="1">
      <c r="A162" s="13"/>
      <c r="B162" s="233"/>
      <c r="C162" s="234"/>
      <c r="D162" s="235" t="s">
        <v>208</v>
      </c>
      <c r="E162" s="236" t="s">
        <v>19</v>
      </c>
      <c r="F162" s="237" t="s">
        <v>882</v>
      </c>
      <c r="G162" s="234"/>
      <c r="H162" s="236" t="s">
        <v>19</v>
      </c>
      <c r="I162" s="238"/>
      <c r="J162" s="234"/>
      <c r="K162" s="234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208</v>
      </c>
      <c r="AU162" s="243" t="s">
        <v>81</v>
      </c>
      <c r="AV162" s="13" t="s">
        <v>79</v>
      </c>
      <c r="AW162" s="13" t="s">
        <v>33</v>
      </c>
      <c r="AX162" s="13" t="s">
        <v>72</v>
      </c>
      <c r="AY162" s="243" t="s">
        <v>196</v>
      </c>
    </row>
    <row r="163" s="13" customFormat="1">
      <c r="A163" s="13"/>
      <c r="B163" s="233"/>
      <c r="C163" s="234"/>
      <c r="D163" s="235" t="s">
        <v>208</v>
      </c>
      <c r="E163" s="236" t="s">
        <v>19</v>
      </c>
      <c r="F163" s="237" t="s">
        <v>850</v>
      </c>
      <c r="G163" s="234"/>
      <c r="H163" s="236" t="s">
        <v>19</v>
      </c>
      <c r="I163" s="238"/>
      <c r="J163" s="234"/>
      <c r="K163" s="234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208</v>
      </c>
      <c r="AU163" s="243" t="s">
        <v>81</v>
      </c>
      <c r="AV163" s="13" t="s">
        <v>79</v>
      </c>
      <c r="AW163" s="13" t="s">
        <v>33</v>
      </c>
      <c r="AX163" s="13" t="s">
        <v>72</v>
      </c>
      <c r="AY163" s="243" t="s">
        <v>196</v>
      </c>
    </row>
    <row r="164" s="13" customFormat="1">
      <c r="A164" s="13"/>
      <c r="B164" s="233"/>
      <c r="C164" s="234"/>
      <c r="D164" s="235" t="s">
        <v>208</v>
      </c>
      <c r="E164" s="236" t="s">
        <v>19</v>
      </c>
      <c r="F164" s="237" t="s">
        <v>883</v>
      </c>
      <c r="G164" s="234"/>
      <c r="H164" s="236" t="s">
        <v>19</v>
      </c>
      <c r="I164" s="238"/>
      <c r="J164" s="234"/>
      <c r="K164" s="234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208</v>
      </c>
      <c r="AU164" s="243" t="s">
        <v>81</v>
      </c>
      <c r="AV164" s="13" t="s">
        <v>79</v>
      </c>
      <c r="AW164" s="13" t="s">
        <v>33</v>
      </c>
      <c r="AX164" s="13" t="s">
        <v>72</v>
      </c>
      <c r="AY164" s="243" t="s">
        <v>196</v>
      </c>
    </row>
    <row r="165" s="13" customFormat="1">
      <c r="A165" s="13"/>
      <c r="B165" s="233"/>
      <c r="C165" s="234"/>
      <c r="D165" s="235" t="s">
        <v>208</v>
      </c>
      <c r="E165" s="236" t="s">
        <v>19</v>
      </c>
      <c r="F165" s="237" t="s">
        <v>852</v>
      </c>
      <c r="G165" s="234"/>
      <c r="H165" s="236" t="s">
        <v>19</v>
      </c>
      <c r="I165" s="238"/>
      <c r="J165" s="234"/>
      <c r="K165" s="234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208</v>
      </c>
      <c r="AU165" s="243" t="s">
        <v>81</v>
      </c>
      <c r="AV165" s="13" t="s">
        <v>79</v>
      </c>
      <c r="AW165" s="13" t="s">
        <v>33</v>
      </c>
      <c r="AX165" s="13" t="s">
        <v>72</v>
      </c>
      <c r="AY165" s="243" t="s">
        <v>196</v>
      </c>
    </row>
    <row r="166" s="14" customFormat="1">
      <c r="A166" s="14"/>
      <c r="B166" s="244"/>
      <c r="C166" s="245"/>
      <c r="D166" s="235" t="s">
        <v>208</v>
      </c>
      <c r="E166" s="246" t="s">
        <v>19</v>
      </c>
      <c r="F166" s="247" t="s">
        <v>79</v>
      </c>
      <c r="G166" s="245"/>
      <c r="H166" s="248">
        <v>1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208</v>
      </c>
      <c r="AU166" s="254" t="s">
        <v>81</v>
      </c>
      <c r="AV166" s="14" t="s">
        <v>81</v>
      </c>
      <c r="AW166" s="14" t="s">
        <v>33</v>
      </c>
      <c r="AX166" s="14" t="s">
        <v>72</v>
      </c>
      <c r="AY166" s="254" t="s">
        <v>196</v>
      </c>
    </row>
    <row r="167" s="15" customFormat="1">
      <c r="A167" s="15"/>
      <c r="B167" s="255"/>
      <c r="C167" s="256"/>
      <c r="D167" s="235" t="s">
        <v>208</v>
      </c>
      <c r="E167" s="257" t="s">
        <v>19</v>
      </c>
      <c r="F167" s="258" t="s">
        <v>219</v>
      </c>
      <c r="G167" s="256"/>
      <c r="H167" s="259">
        <v>1</v>
      </c>
      <c r="I167" s="260"/>
      <c r="J167" s="256"/>
      <c r="K167" s="256"/>
      <c r="L167" s="261"/>
      <c r="M167" s="262"/>
      <c r="N167" s="263"/>
      <c r="O167" s="263"/>
      <c r="P167" s="263"/>
      <c r="Q167" s="263"/>
      <c r="R167" s="263"/>
      <c r="S167" s="263"/>
      <c r="T167" s="264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65" t="s">
        <v>208</v>
      </c>
      <c r="AU167" s="265" t="s">
        <v>81</v>
      </c>
      <c r="AV167" s="15" t="s">
        <v>204</v>
      </c>
      <c r="AW167" s="15" t="s">
        <v>33</v>
      </c>
      <c r="AX167" s="15" t="s">
        <v>79</v>
      </c>
      <c r="AY167" s="265" t="s">
        <v>196</v>
      </c>
    </row>
    <row r="168" s="2" customFormat="1" ht="21.75" customHeight="1">
      <c r="A168" s="41"/>
      <c r="B168" s="42"/>
      <c r="C168" s="215" t="s">
        <v>259</v>
      </c>
      <c r="D168" s="215" t="s">
        <v>199</v>
      </c>
      <c r="E168" s="216" t="s">
        <v>884</v>
      </c>
      <c r="F168" s="217" t="s">
        <v>846</v>
      </c>
      <c r="G168" s="218" t="s">
        <v>847</v>
      </c>
      <c r="H168" s="219">
        <v>1</v>
      </c>
      <c r="I168" s="220"/>
      <c r="J168" s="221">
        <f>ROUND(I168*H168,2)</f>
        <v>0</v>
      </c>
      <c r="K168" s="217" t="s">
        <v>19</v>
      </c>
      <c r="L168" s="47"/>
      <c r="M168" s="222" t="s">
        <v>19</v>
      </c>
      <c r="N168" s="223" t="s">
        <v>43</v>
      </c>
      <c r="O168" s="87"/>
      <c r="P168" s="224">
        <f>O168*H168</f>
        <v>0</v>
      </c>
      <c r="Q168" s="224">
        <v>0.34999999999999998</v>
      </c>
      <c r="R168" s="224">
        <f>Q168*H168</f>
        <v>0.34999999999999998</v>
      </c>
      <c r="S168" s="224">
        <v>0.34999999999999998</v>
      </c>
      <c r="T168" s="225">
        <f>S168*H168</f>
        <v>0.34999999999999998</v>
      </c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R168" s="226" t="s">
        <v>204</v>
      </c>
      <c r="AT168" s="226" t="s">
        <v>199</v>
      </c>
      <c r="AU168" s="226" t="s">
        <v>81</v>
      </c>
      <c r="AY168" s="20" t="s">
        <v>196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20" t="s">
        <v>79</v>
      </c>
      <c r="BK168" s="227">
        <f>ROUND(I168*H168,2)</f>
        <v>0</v>
      </c>
      <c r="BL168" s="20" t="s">
        <v>204</v>
      </c>
      <c r="BM168" s="226" t="s">
        <v>885</v>
      </c>
    </row>
    <row r="169" s="13" customFormat="1">
      <c r="A169" s="13"/>
      <c r="B169" s="233"/>
      <c r="C169" s="234"/>
      <c r="D169" s="235" t="s">
        <v>208</v>
      </c>
      <c r="E169" s="236" t="s">
        <v>19</v>
      </c>
      <c r="F169" s="237" t="s">
        <v>882</v>
      </c>
      <c r="G169" s="234"/>
      <c r="H169" s="236" t="s">
        <v>19</v>
      </c>
      <c r="I169" s="238"/>
      <c r="J169" s="234"/>
      <c r="K169" s="234"/>
      <c r="L169" s="239"/>
      <c r="M169" s="240"/>
      <c r="N169" s="241"/>
      <c r="O169" s="241"/>
      <c r="P169" s="241"/>
      <c r="Q169" s="241"/>
      <c r="R169" s="241"/>
      <c r="S169" s="241"/>
      <c r="T169" s="24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43" t="s">
        <v>208</v>
      </c>
      <c r="AU169" s="243" t="s">
        <v>81</v>
      </c>
      <c r="AV169" s="13" t="s">
        <v>79</v>
      </c>
      <c r="AW169" s="13" t="s">
        <v>33</v>
      </c>
      <c r="AX169" s="13" t="s">
        <v>72</v>
      </c>
      <c r="AY169" s="243" t="s">
        <v>196</v>
      </c>
    </row>
    <row r="170" s="13" customFormat="1">
      <c r="A170" s="13"/>
      <c r="B170" s="233"/>
      <c r="C170" s="234"/>
      <c r="D170" s="235" t="s">
        <v>208</v>
      </c>
      <c r="E170" s="236" t="s">
        <v>19</v>
      </c>
      <c r="F170" s="237" t="s">
        <v>850</v>
      </c>
      <c r="G170" s="234"/>
      <c r="H170" s="236" t="s">
        <v>19</v>
      </c>
      <c r="I170" s="238"/>
      <c r="J170" s="234"/>
      <c r="K170" s="234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208</v>
      </c>
      <c r="AU170" s="243" t="s">
        <v>81</v>
      </c>
      <c r="AV170" s="13" t="s">
        <v>79</v>
      </c>
      <c r="AW170" s="13" t="s">
        <v>33</v>
      </c>
      <c r="AX170" s="13" t="s">
        <v>72</v>
      </c>
      <c r="AY170" s="243" t="s">
        <v>196</v>
      </c>
    </row>
    <row r="171" s="13" customFormat="1">
      <c r="A171" s="13"/>
      <c r="B171" s="233"/>
      <c r="C171" s="234"/>
      <c r="D171" s="235" t="s">
        <v>208</v>
      </c>
      <c r="E171" s="236" t="s">
        <v>19</v>
      </c>
      <c r="F171" s="237" t="s">
        <v>886</v>
      </c>
      <c r="G171" s="234"/>
      <c r="H171" s="236" t="s">
        <v>19</v>
      </c>
      <c r="I171" s="238"/>
      <c r="J171" s="234"/>
      <c r="K171" s="234"/>
      <c r="L171" s="239"/>
      <c r="M171" s="240"/>
      <c r="N171" s="241"/>
      <c r="O171" s="241"/>
      <c r="P171" s="241"/>
      <c r="Q171" s="241"/>
      <c r="R171" s="241"/>
      <c r="S171" s="241"/>
      <c r="T171" s="24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3" t="s">
        <v>208</v>
      </c>
      <c r="AU171" s="243" t="s">
        <v>81</v>
      </c>
      <c r="AV171" s="13" t="s">
        <v>79</v>
      </c>
      <c r="AW171" s="13" t="s">
        <v>33</v>
      </c>
      <c r="AX171" s="13" t="s">
        <v>72</v>
      </c>
      <c r="AY171" s="243" t="s">
        <v>196</v>
      </c>
    </row>
    <row r="172" s="13" customFormat="1">
      <c r="A172" s="13"/>
      <c r="B172" s="233"/>
      <c r="C172" s="234"/>
      <c r="D172" s="235" t="s">
        <v>208</v>
      </c>
      <c r="E172" s="236" t="s">
        <v>19</v>
      </c>
      <c r="F172" s="237" t="s">
        <v>852</v>
      </c>
      <c r="G172" s="234"/>
      <c r="H172" s="236" t="s">
        <v>19</v>
      </c>
      <c r="I172" s="238"/>
      <c r="J172" s="234"/>
      <c r="K172" s="234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208</v>
      </c>
      <c r="AU172" s="243" t="s">
        <v>81</v>
      </c>
      <c r="AV172" s="13" t="s">
        <v>79</v>
      </c>
      <c r="AW172" s="13" t="s">
        <v>33</v>
      </c>
      <c r="AX172" s="13" t="s">
        <v>72</v>
      </c>
      <c r="AY172" s="243" t="s">
        <v>196</v>
      </c>
    </row>
    <row r="173" s="14" customFormat="1">
      <c r="A173" s="14"/>
      <c r="B173" s="244"/>
      <c r="C173" s="245"/>
      <c r="D173" s="235" t="s">
        <v>208</v>
      </c>
      <c r="E173" s="246" t="s">
        <v>19</v>
      </c>
      <c r="F173" s="247" t="s">
        <v>79</v>
      </c>
      <c r="G173" s="245"/>
      <c r="H173" s="248">
        <v>1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4" t="s">
        <v>208</v>
      </c>
      <c r="AU173" s="254" t="s">
        <v>81</v>
      </c>
      <c r="AV173" s="14" t="s">
        <v>81</v>
      </c>
      <c r="AW173" s="14" t="s">
        <v>33</v>
      </c>
      <c r="AX173" s="14" t="s">
        <v>72</v>
      </c>
      <c r="AY173" s="254" t="s">
        <v>196</v>
      </c>
    </row>
    <row r="174" s="15" customFormat="1">
      <c r="A174" s="15"/>
      <c r="B174" s="255"/>
      <c r="C174" s="256"/>
      <c r="D174" s="235" t="s">
        <v>208</v>
      </c>
      <c r="E174" s="257" t="s">
        <v>19</v>
      </c>
      <c r="F174" s="258" t="s">
        <v>219</v>
      </c>
      <c r="G174" s="256"/>
      <c r="H174" s="259">
        <v>1</v>
      </c>
      <c r="I174" s="260"/>
      <c r="J174" s="256"/>
      <c r="K174" s="256"/>
      <c r="L174" s="261"/>
      <c r="M174" s="262"/>
      <c r="N174" s="263"/>
      <c r="O174" s="263"/>
      <c r="P174" s="263"/>
      <c r="Q174" s="263"/>
      <c r="R174" s="263"/>
      <c r="S174" s="263"/>
      <c r="T174" s="264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65" t="s">
        <v>208</v>
      </c>
      <c r="AU174" s="265" t="s">
        <v>81</v>
      </c>
      <c r="AV174" s="15" t="s">
        <v>204</v>
      </c>
      <c r="AW174" s="15" t="s">
        <v>33</v>
      </c>
      <c r="AX174" s="15" t="s">
        <v>79</v>
      </c>
      <c r="AY174" s="265" t="s">
        <v>196</v>
      </c>
    </row>
    <row r="175" s="2" customFormat="1" ht="21.75" customHeight="1">
      <c r="A175" s="41"/>
      <c r="B175" s="42"/>
      <c r="C175" s="215" t="s">
        <v>314</v>
      </c>
      <c r="D175" s="215" t="s">
        <v>199</v>
      </c>
      <c r="E175" s="216" t="s">
        <v>887</v>
      </c>
      <c r="F175" s="217" t="s">
        <v>846</v>
      </c>
      <c r="G175" s="218" t="s">
        <v>847</v>
      </c>
      <c r="H175" s="219">
        <v>1</v>
      </c>
      <c r="I175" s="220"/>
      <c r="J175" s="221">
        <f>ROUND(I175*H175,2)</f>
        <v>0</v>
      </c>
      <c r="K175" s="217" t="s">
        <v>19</v>
      </c>
      <c r="L175" s="47"/>
      <c r="M175" s="222" t="s">
        <v>19</v>
      </c>
      <c r="N175" s="223" t="s">
        <v>43</v>
      </c>
      <c r="O175" s="87"/>
      <c r="P175" s="224">
        <f>O175*H175</f>
        <v>0</v>
      </c>
      <c r="Q175" s="224">
        <v>0.34999999999999998</v>
      </c>
      <c r="R175" s="224">
        <f>Q175*H175</f>
        <v>0.34999999999999998</v>
      </c>
      <c r="S175" s="224">
        <v>0.34999999999999998</v>
      </c>
      <c r="T175" s="225">
        <f>S175*H175</f>
        <v>0.34999999999999998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204</v>
      </c>
      <c r="AT175" s="226" t="s">
        <v>199</v>
      </c>
      <c r="AU175" s="226" t="s">
        <v>81</v>
      </c>
      <c r="AY175" s="20" t="s">
        <v>196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79</v>
      </c>
      <c r="BK175" s="227">
        <f>ROUND(I175*H175,2)</f>
        <v>0</v>
      </c>
      <c r="BL175" s="20" t="s">
        <v>204</v>
      </c>
      <c r="BM175" s="226" t="s">
        <v>888</v>
      </c>
    </row>
    <row r="176" s="13" customFormat="1">
      <c r="A176" s="13"/>
      <c r="B176" s="233"/>
      <c r="C176" s="234"/>
      <c r="D176" s="235" t="s">
        <v>208</v>
      </c>
      <c r="E176" s="236" t="s">
        <v>19</v>
      </c>
      <c r="F176" s="237" t="s">
        <v>882</v>
      </c>
      <c r="G176" s="234"/>
      <c r="H176" s="236" t="s">
        <v>19</v>
      </c>
      <c r="I176" s="238"/>
      <c r="J176" s="234"/>
      <c r="K176" s="234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208</v>
      </c>
      <c r="AU176" s="243" t="s">
        <v>81</v>
      </c>
      <c r="AV176" s="13" t="s">
        <v>79</v>
      </c>
      <c r="AW176" s="13" t="s">
        <v>33</v>
      </c>
      <c r="AX176" s="13" t="s">
        <v>72</v>
      </c>
      <c r="AY176" s="243" t="s">
        <v>196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850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3" customFormat="1">
      <c r="A178" s="13"/>
      <c r="B178" s="233"/>
      <c r="C178" s="234"/>
      <c r="D178" s="235" t="s">
        <v>208</v>
      </c>
      <c r="E178" s="236" t="s">
        <v>19</v>
      </c>
      <c r="F178" s="237" t="s">
        <v>889</v>
      </c>
      <c r="G178" s="234"/>
      <c r="H178" s="236" t="s">
        <v>19</v>
      </c>
      <c r="I178" s="238"/>
      <c r="J178" s="234"/>
      <c r="K178" s="234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208</v>
      </c>
      <c r="AU178" s="243" t="s">
        <v>81</v>
      </c>
      <c r="AV178" s="13" t="s">
        <v>79</v>
      </c>
      <c r="AW178" s="13" t="s">
        <v>33</v>
      </c>
      <c r="AX178" s="13" t="s">
        <v>72</v>
      </c>
      <c r="AY178" s="243" t="s">
        <v>196</v>
      </c>
    </row>
    <row r="179" s="13" customFormat="1">
      <c r="A179" s="13"/>
      <c r="B179" s="233"/>
      <c r="C179" s="234"/>
      <c r="D179" s="235" t="s">
        <v>208</v>
      </c>
      <c r="E179" s="236" t="s">
        <v>19</v>
      </c>
      <c r="F179" s="237" t="s">
        <v>852</v>
      </c>
      <c r="G179" s="234"/>
      <c r="H179" s="236" t="s">
        <v>19</v>
      </c>
      <c r="I179" s="238"/>
      <c r="J179" s="234"/>
      <c r="K179" s="234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208</v>
      </c>
      <c r="AU179" s="243" t="s">
        <v>81</v>
      </c>
      <c r="AV179" s="13" t="s">
        <v>79</v>
      </c>
      <c r="AW179" s="13" t="s">
        <v>33</v>
      </c>
      <c r="AX179" s="13" t="s">
        <v>72</v>
      </c>
      <c r="AY179" s="243" t="s">
        <v>196</v>
      </c>
    </row>
    <row r="180" s="14" customFormat="1">
      <c r="A180" s="14"/>
      <c r="B180" s="244"/>
      <c r="C180" s="245"/>
      <c r="D180" s="235" t="s">
        <v>208</v>
      </c>
      <c r="E180" s="246" t="s">
        <v>19</v>
      </c>
      <c r="F180" s="247" t="s">
        <v>79</v>
      </c>
      <c r="G180" s="245"/>
      <c r="H180" s="248">
        <v>1</v>
      </c>
      <c r="I180" s="249"/>
      <c r="J180" s="245"/>
      <c r="K180" s="245"/>
      <c r="L180" s="250"/>
      <c r="M180" s="251"/>
      <c r="N180" s="252"/>
      <c r="O180" s="252"/>
      <c r="P180" s="252"/>
      <c r="Q180" s="252"/>
      <c r="R180" s="252"/>
      <c r="S180" s="252"/>
      <c r="T180" s="253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4" t="s">
        <v>208</v>
      </c>
      <c r="AU180" s="254" t="s">
        <v>81</v>
      </c>
      <c r="AV180" s="14" t="s">
        <v>81</v>
      </c>
      <c r="AW180" s="14" t="s">
        <v>33</v>
      </c>
      <c r="AX180" s="14" t="s">
        <v>72</v>
      </c>
      <c r="AY180" s="254" t="s">
        <v>196</v>
      </c>
    </row>
    <row r="181" s="15" customFormat="1">
      <c r="A181" s="15"/>
      <c r="B181" s="255"/>
      <c r="C181" s="256"/>
      <c r="D181" s="235" t="s">
        <v>208</v>
      </c>
      <c r="E181" s="257" t="s">
        <v>19</v>
      </c>
      <c r="F181" s="258" t="s">
        <v>219</v>
      </c>
      <c r="G181" s="256"/>
      <c r="H181" s="259">
        <v>1</v>
      </c>
      <c r="I181" s="260"/>
      <c r="J181" s="256"/>
      <c r="K181" s="256"/>
      <c r="L181" s="261"/>
      <c r="M181" s="262"/>
      <c r="N181" s="263"/>
      <c r="O181" s="263"/>
      <c r="P181" s="263"/>
      <c r="Q181" s="263"/>
      <c r="R181" s="263"/>
      <c r="S181" s="263"/>
      <c r="T181" s="264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65" t="s">
        <v>208</v>
      </c>
      <c r="AU181" s="265" t="s">
        <v>81</v>
      </c>
      <c r="AV181" s="15" t="s">
        <v>204</v>
      </c>
      <c r="AW181" s="15" t="s">
        <v>33</v>
      </c>
      <c r="AX181" s="15" t="s">
        <v>79</v>
      </c>
      <c r="AY181" s="265" t="s">
        <v>196</v>
      </c>
    </row>
    <row r="182" s="12" customFormat="1" ht="22.8" customHeight="1">
      <c r="A182" s="12"/>
      <c r="B182" s="199"/>
      <c r="C182" s="200"/>
      <c r="D182" s="201" t="s">
        <v>71</v>
      </c>
      <c r="E182" s="213" t="s">
        <v>796</v>
      </c>
      <c r="F182" s="213" t="s">
        <v>797</v>
      </c>
      <c r="G182" s="200"/>
      <c r="H182" s="200"/>
      <c r="I182" s="203"/>
      <c r="J182" s="214">
        <f>BK182</f>
        <v>0</v>
      </c>
      <c r="K182" s="200"/>
      <c r="L182" s="205"/>
      <c r="M182" s="206"/>
      <c r="N182" s="207"/>
      <c r="O182" s="207"/>
      <c r="P182" s="208">
        <f>SUM(P183:P184)</f>
        <v>0</v>
      </c>
      <c r="Q182" s="207"/>
      <c r="R182" s="208">
        <f>SUM(R183:R184)</f>
        <v>0</v>
      </c>
      <c r="S182" s="207"/>
      <c r="T182" s="209">
        <f>SUM(T183:T184)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10" t="s">
        <v>79</v>
      </c>
      <c r="AT182" s="211" t="s">
        <v>71</v>
      </c>
      <c r="AU182" s="211" t="s">
        <v>79</v>
      </c>
      <c r="AY182" s="210" t="s">
        <v>196</v>
      </c>
      <c r="BK182" s="212">
        <f>SUM(BK183:BK184)</f>
        <v>0</v>
      </c>
    </row>
    <row r="183" s="2" customFormat="1" ht="24.15" customHeight="1">
      <c r="A183" s="41"/>
      <c r="B183" s="42"/>
      <c r="C183" s="215" t="s">
        <v>323</v>
      </c>
      <c r="D183" s="215" t="s">
        <v>199</v>
      </c>
      <c r="E183" s="216" t="s">
        <v>890</v>
      </c>
      <c r="F183" s="217" t="s">
        <v>891</v>
      </c>
      <c r="G183" s="218" t="s">
        <v>317</v>
      </c>
      <c r="H183" s="219">
        <v>4.5499999999999998</v>
      </c>
      <c r="I183" s="220"/>
      <c r="J183" s="221">
        <f>ROUND(I183*H183,2)</f>
        <v>0</v>
      </c>
      <c r="K183" s="217" t="s">
        <v>203</v>
      </c>
      <c r="L183" s="47"/>
      <c r="M183" s="222" t="s">
        <v>19</v>
      </c>
      <c r="N183" s="223" t="s">
        <v>43</v>
      </c>
      <c r="O183" s="87"/>
      <c r="P183" s="224">
        <f>O183*H183</f>
        <v>0</v>
      </c>
      <c r="Q183" s="224">
        <v>0</v>
      </c>
      <c r="R183" s="224">
        <f>Q183*H183</f>
        <v>0</v>
      </c>
      <c r="S183" s="224">
        <v>0</v>
      </c>
      <c r="T183" s="225">
        <f>S183*H183</f>
        <v>0</v>
      </c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R183" s="226" t="s">
        <v>204</v>
      </c>
      <c r="AT183" s="226" t="s">
        <v>199</v>
      </c>
      <c r="AU183" s="226" t="s">
        <v>81</v>
      </c>
      <c r="AY183" s="20" t="s">
        <v>196</v>
      </c>
      <c r="BE183" s="227">
        <f>IF(N183="základní",J183,0)</f>
        <v>0</v>
      </c>
      <c r="BF183" s="227">
        <f>IF(N183="snížená",J183,0)</f>
        <v>0</v>
      </c>
      <c r="BG183" s="227">
        <f>IF(N183="zákl. přenesená",J183,0)</f>
        <v>0</v>
      </c>
      <c r="BH183" s="227">
        <f>IF(N183="sníž. přenesená",J183,0)</f>
        <v>0</v>
      </c>
      <c r="BI183" s="227">
        <f>IF(N183="nulová",J183,0)</f>
        <v>0</v>
      </c>
      <c r="BJ183" s="20" t="s">
        <v>79</v>
      </c>
      <c r="BK183" s="227">
        <f>ROUND(I183*H183,2)</f>
        <v>0</v>
      </c>
      <c r="BL183" s="20" t="s">
        <v>204</v>
      </c>
      <c r="BM183" s="226" t="s">
        <v>892</v>
      </c>
    </row>
    <row r="184" s="2" customFormat="1">
      <c r="A184" s="41"/>
      <c r="B184" s="42"/>
      <c r="C184" s="43"/>
      <c r="D184" s="228" t="s">
        <v>206</v>
      </c>
      <c r="E184" s="43"/>
      <c r="F184" s="229" t="s">
        <v>893</v>
      </c>
      <c r="G184" s="43"/>
      <c r="H184" s="43"/>
      <c r="I184" s="230"/>
      <c r="J184" s="43"/>
      <c r="K184" s="43"/>
      <c r="L184" s="47"/>
      <c r="M184" s="290"/>
      <c r="N184" s="291"/>
      <c r="O184" s="292"/>
      <c r="P184" s="292"/>
      <c r="Q184" s="292"/>
      <c r="R184" s="292"/>
      <c r="S184" s="292"/>
      <c r="T184" s="293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T184" s="20" t="s">
        <v>206</v>
      </c>
      <c r="AU184" s="20" t="s">
        <v>81</v>
      </c>
    </row>
    <row r="185" s="2" customFormat="1" ht="6.96" customHeight="1">
      <c r="A185" s="41"/>
      <c r="B185" s="62"/>
      <c r="C185" s="63"/>
      <c r="D185" s="63"/>
      <c r="E185" s="63"/>
      <c r="F185" s="63"/>
      <c r="G185" s="63"/>
      <c r="H185" s="63"/>
      <c r="I185" s="63"/>
      <c r="J185" s="63"/>
      <c r="K185" s="63"/>
      <c r="L185" s="47"/>
      <c r="M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</row>
  </sheetData>
  <sheetProtection sheet="1" autoFilter="0" formatColumns="0" formatRows="0" objects="1" scenarios="1" spinCount="100000" saltValue="vlv+VqxilQ+8VWK4JxKpEiriD9FjHxpgaMitYeGLSTBjiMJ/dZ0nM7yEii1+05MDVGllv3G84lykCCj21/KVGg==" hashValue="4hftZr1gk+8A71rdavy6WUnLu0pHGSILJxp40StdwK9vJdUFuz2HgMzIz5zq35s5u28byWa5/jLuOsM4PYu/rw==" algorithmName="SHA-512" password="CC35"/>
  <autoFilter ref="C87:K18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184" r:id="rId1" display="https://podminky.urs.cz/item/CS_URS_2023_02/9982713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101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167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894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ROUND(J92,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ROUND((SUM(BE92:BE452)),  2)</f>
        <v>0</v>
      </c>
      <c r="G35" s="41"/>
      <c r="H35" s="41"/>
      <c r="I35" s="160">
        <v>0.20999999999999999</v>
      </c>
      <c r="J35" s="159">
        <f>ROUND(((SUM(BE92:BE452))*I35),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ROUND((SUM(BF92:BF452)),  2)</f>
        <v>0</v>
      </c>
      <c r="G36" s="41"/>
      <c r="H36" s="41"/>
      <c r="I36" s="160">
        <v>0.14999999999999999</v>
      </c>
      <c r="J36" s="159">
        <f>ROUND(((SUM(BF92:BF452))*I36),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ROUND((SUM(BG92:BG452)),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ROUND((SUM(BH92:BH452)),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ROUND((SUM(BI92:BI452)),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167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2023-065-01-06 - SO-01 - Dopravní řešení - dopravní značení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J92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J93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895</v>
      </c>
      <c r="E65" s="185"/>
      <c r="F65" s="185"/>
      <c r="G65" s="185"/>
      <c r="H65" s="185"/>
      <c r="I65" s="185"/>
      <c r="J65" s="186">
        <f>J94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386</v>
      </c>
      <c r="E66" s="185"/>
      <c r="F66" s="185"/>
      <c r="G66" s="185"/>
      <c r="H66" s="185"/>
      <c r="I66" s="185"/>
      <c r="J66" s="186">
        <f>J298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896</v>
      </c>
      <c r="E67" s="185"/>
      <c r="F67" s="185"/>
      <c r="G67" s="185"/>
      <c r="H67" s="185"/>
      <c r="I67" s="185"/>
      <c r="J67" s="186">
        <f>J398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897</v>
      </c>
      <c r="E68" s="185"/>
      <c r="F68" s="185"/>
      <c r="G68" s="185"/>
      <c r="H68" s="185"/>
      <c r="I68" s="185"/>
      <c r="J68" s="186">
        <f>J403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180</v>
      </c>
      <c r="E69" s="185"/>
      <c r="F69" s="185"/>
      <c r="G69" s="185"/>
      <c r="H69" s="185"/>
      <c r="I69" s="185"/>
      <c r="J69" s="186">
        <f>J438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722</v>
      </c>
      <c r="E70" s="185"/>
      <c r="F70" s="185"/>
      <c r="G70" s="185"/>
      <c r="H70" s="185"/>
      <c r="I70" s="185"/>
      <c r="J70" s="186">
        <f>J448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181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2" t="str">
        <f>E7</f>
        <v>Vědomice - Úprava ulice Na Zavadilce</v>
      </c>
      <c r="F80" s="35"/>
      <c r="G80" s="35"/>
      <c r="H80" s="35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" customFormat="1" ht="12" customHeight="1">
      <c r="B81" s="24"/>
      <c r="C81" s="35" t="s">
        <v>166</v>
      </c>
      <c r="D81" s="25"/>
      <c r="E81" s="25"/>
      <c r="F81" s="25"/>
      <c r="G81" s="25"/>
      <c r="H81" s="25"/>
      <c r="I81" s="25"/>
      <c r="J81" s="25"/>
      <c r="K81" s="25"/>
      <c r="L81" s="23"/>
    </row>
    <row r="82" s="2" customFormat="1" ht="16.5" customHeight="1">
      <c r="A82" s="41"/>
      <c r="B82" s="42"/>
      <c r="C82" s="43"/>
      <c r="D82" s="43"/>
      <c r="E82" s="172" t="s">
        <v>167</v>
      </c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168</v>
      </c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E11</f>
        <v>2023-065-01-06 - SO-01 - Dopravní řešení - dopravní značení</v>
      </c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F14</f>
        <v xml:space="preserve">k.ú. Vědomice </v>
      </c>
      <c r="G86" s="43"/>
      <c r="H86" s="43"/>
      <c r="I86" s="35" t="s">
        <v>23</v>
      </c>
      <c r="J86" s="75" t="str">
        <f>IF(J14="","",J14)</f>
        <v>6. 11. 2023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40.05" customHeight="1">
      <c r="A88" s="41"/>
      <c r="B88" s="42"/>
      <c r="C88" s="35" t="s">
        <v>25</v>
      </c>
      <c r="D88" s="43"/>
      <c r="E88" s="43"/>
      <c r="F88" s="30" t="str">
        <f>E17</f>
        <v>Obec Vědomice, Na Průhonu 270, Roudnice nad Labem</v>
      </c>
      <c r="G88" s="43"/>
      <c r="H88" s="43"/>
      <c r="I88" s="35" t="s">
        <v>31</v>
      </c>
      <c r="J88" s="39" t="str">
        <f>E23</f>
        <v>Ing. arch. Pavel Šulc Ph.D.Krásného 351/8, Praha 6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29</v>
      </c>
      <c r="D89" s="43"/>
      <c r="E89" s="43"/>
      <c r="F89" s="30" t="str">
        <f>IF(E20="","",E20)</f>
        <v>Vyplň údaj</v>
      </c>
      <c r="G89" s="43"/>
      <c r="H89" s="43"/>
      <c r="I89" s="35" t="s">
        <v>34</v>
      </c>
      <c r="J89" s="39" t="str">
        <f>E26</f>
        <v>Ing. Dana Mlejnková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8"/>
      <c r="B91" s="189"/>
      <c r="C91" s="190" t="s">
        <v>182</v>
      </c>
      <c r="D91" s="191" t="s">
        <v>57</v>
      </c>
      <c r="E91" s="191" t="s">
        <v>53</v>
      </c>
      <c r="F91" s="191" t="s">
        <v>54</v>
      </c>
      <c r="G91" s="191" t="s">
        <v>183</v>
      </c>
      <c r="H91" s="191" t="s">
        <v>184</v>
      </c>
      <c r="I91" s="191" t="s">
        <v>185</v>
      </c>
      <c r="J91" s="191" t="s">
        <v>173</v>
      </c>
      <c r="K91" s="192" t="s">
        <v>186</v>
      </c>
      <c r="L91" s="193"/>
      <c r="M91" s="95" t="s">
        <v>19</v>
      </c>
      <c r="N91" s="96" t="s">
        <v>42</v>
      </c>
      <c r="O91" s="96" t="s">
        <v>187</v>
      </c>
      <c r="P91" s="96" t="s">
        <v>188</v>
      </c>
      <c r="Q91" s="96" t="s">
        <v>189</v>
      </c>
      <c r="R91" s="96" t="s">
        <v>190</v>
      </c>
      <c r="S91" s="96" t="s">
        <v>191</v>
      </c>
      <c r="T91" s="97" t="s">
        <v>192</v>
      </c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</row>
    <row r="92" s="2" customFormat="1" ht="22.8" customHeight="1">
      <c r="A92" s="41"/>
      <c r="B92" s="42"/>
      <c r="C92" s="102" t="s">
        <v>193</v>
      </c>
      <c r="D92" s="43"/>
      <c r="E92" s="43"/>
      <c r="F92" s="43"/>
      <c r="G92" s="43"/>
      <c r="H92" s="43"/>
      <c r="I92" s="43"/>
      <c r="J92" s="194">
        <f>BK92</f>
        <v>0</v>
      </c>
      <c r="K92" s="43"/>
      <c r="L92" s="47"/>
      <c r="M92" s="98"/>
      <c r="N92" s="195"/>
      <c r="O92" s="99"/>
      <c r="P92" s="196">
        <f>P93</f>
        <v>0</v>
      </c>
      <c r="Q92" s="99"/>
      <c r="R92" s="196">
        <f>R93</f>
        <v>1.8829799999999999</v>
      </c>
      <c r="S92" s="99"/>
      <c r="T92" s="197">
        <f>T93</f>
        <v>1.1180000000000001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71</v>
      </c>
      <c r="AU92" s="20" t="s">
        <v>174</v>
      </c>
      <c r="BK92" s="198">
        <f>BK93</f>
        <v>0</v>
      </c>
    </row>
    <row r="93" s="12" customFormat="1" ht="25.92" customHeight="1">
      <c r="A93" s="12"/>
      <c r="B93" s="199"/>
      <c r="C93" s="200"/>
      <c r="D93" s="201" t="s">
        <v>71</v>
      </c>
      <c r="E93" s="202" t="s">
        <v>194</v>
      </c>
      <c r="F93" s="202" t="s">
        <v>195</v>
      </c>
      <c r="G93" s="200"/>
      <c r="H93" s="200"/>
      <c r="I93" s="203"/>
      <c r="J93" s="204">
        <f>BK93</f>
        <v>0</v>
      </c>
      <c r="K93" s="200"/>
      <c r="L93" s="205"/>
      <c r="M93" s="206"/>
      <c r="N93" s="207"/>
      <c r="O93" s="207"/>
      <c r="P93" s="208">
        <f>P94+P298+P398+P403+P438+P448</f>
        <v>0</v>
      </c>
      <c r="Q93" s="207"/>
      <c r="R93" s="208">
        <f>R94+R298+R398+R403+R438+R448</f>
        <v>1.8829799999999999</v>
      </c>
      <c r="S93" s="207"/>
      <c r="T93" s="209">
        <f>T94+T298+T398+T403+T438+T448</f>
        <v>1.1180000000000001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79</v>
      </c>
      <c r="AT93" s="211" t="s">
        <v>71</v>
      </c>
      <c r="AU93" s="211" t="s">
        <v>72</v>
      </c>
      <c r="AY93" s="210" t="s">
        <v>196</v>
      </c>
      <c r="BK93" s="212">
        <f>BK94+BK298+BK398+BK403+BK438+BK448</f>
        <v>0</v>
      </c>
    </row>
    <row r="94" s="12" customFormat="1" ht="22.8" customHeight="1">
      <c r="A94" s="12"/>
      <c r="B94" s="199"/>
      <c r="C94" s="200"/>
      <c r="D94" s="201" t="s">
        <v>71</v>
      </c>
      <c r="E94" s="213" t="s">
        <v>79</v>
      </c>
      <c r="F94" s="213" t="s">
        <v>898</v>
      </c>
      <c r="G94" s="200"/>
      <c r="H94" s="200"/>
      <c r="I94" s="203"/>
      <c r="J94" s="214">
        <f>BK94</f>
        <v>0</v>
      </c>
      <c r="K94" s="200"/>
      <c r="L94" s="205"/>
      <c r="M94" s="206"/>
      <c r="N94" s="207"/>
      <c r="O94" s="207"/>
      <c r="P94" s="208">
        <f>SUM(P95:P297)</f>
        <v>0</v>
      </c>
      <c r="Q94" s="207"/>
      <c r="R94" s="208">
        <f>SUM(R95:R297)</f>
        <v>0</v>
      </c>
      <c r="S94" s="207"/>
      <c r="T94" s="209">
        <f>SUM(T95:T297)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0" t="s">
        <v>79</v>
      </c>
      <c r="AT94" s="211" t="s">
        <v>71</v>
      </c>
      <c r="AU94" s="211" t="s">
        <v>79</v>
      </c>
      <c r="AY94" s="210" t="s">
        <v>196</v>
      </c>
      <c r="BK94" s="212">
        <f>SUM(BK95:BK297)</f>
        <v>0</v>
      </c>
    </row>
    <row r="95" s="2" customFormat="1" ht="33" customHeight="1">
      <c r="A95" s="41"/>
      <c r="B95" s="42"/>
      <c r="C95" s="215" t="s">
        <v>79</v>
      </c>
      <c r="D95" s="215" t="s">
        <v>199</v>
      </c>
      <c r="E95" s="216" t="s">
        <v>899</v>
      </c>
      <c r="F95" s="217" t="s">
        <v>900</v>
      </c>
      <c r="G95" s="218" t="s">
        <v>264</v>
      </c>
      <c r="H95" s="219">
        <v>2.048</v>
      </c>
      <c r="I95" s="220"/>
      <c r="J95" s="221">
        <f>ROUND(I95*H95,2)</f>
        <v>0</v>
      </c>
      <c r="K95" s="217" t="s">
        <v>901</v>
      </c>
      <c r="L95" s="47"/>
      <c r="M95" s="222" t="s">
        <v>19</v>
      </c>
      <c r="N95" s="223" t="s">
        <v>43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204</v>
      </c>
      <c r="AT95" s="226" t="s">
        <v>199</v>
      </c>
      <c r="AU95" s="226" t="s">
        <v>81</v>
      </c>
      <c r="AY95" s="20" t="s">
        <v>196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79</v>
      </c>
      <c r="BK95" s="227">
        <f>ROUND(I95*H95,2)</f>
        <v>0</v>
      </c>
      <c r="BL95" s="20" t="s">
        <v>204</v>
      </c>
      <c r="BM95" s="226" t="s">
        <v>902</v>
      </c>
    </row>
    <row r="96" s="2" customFormat="1">
      <c r="A96" s="41"/>
      <c r="B96" s="42"/>
      <c r="C96" s="43"/>
      <c r="D96" s="228" t="s">
        <v>206</v>
      </c>
      <c r="E96" s="43"/>
      <c r="F96" s="229" t="s">
        <v>903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206</v>
      </c>
      <c r="AU96" s="20" t="s">
        <v>81</v>
      </c>
    </row>
    <row r="97" s="13" customFormat="1">
      <c r="A97" s="13"/>
      <c r="B97" s="233"/>
      <c r="C97" s="234"/>
      <c r="D97" s="235" t="s">
        <v>208</v>
      </c>
      <c r="E97" s="236" t="s">
        <v>19</v>
      </c>
      <c r="F97" s="237" t="s">
        <v>904</v>
      </c>
      <c r="G97" s="234"/>
      <c r="H97" s="236" t="s">
        <v>19</v>
      </c>
      <c r="I97" s="238"/>
      <c r="J97" s="234"/>
      <c r="K97" s="234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208</v>
      </c>
      <c r="AU97" s="243" t="s">
        <v>81</v>
      </c>
      <c r="AV97" s="13" t="s">
        <v>79</v>
      </c>
      <c r="AW97" s="13" t="s">
        <v>33</v>
      </c>
      <c r="AX97" s="13" t="s">
        <v>72</v>
      </c>
      <c r="AY97" s="243" t="s">
        <v>196</v>
      </c>
    </row>
    <row r="98" s="13" customFormat="1">
      <c r="A98" s="13"/>
      <c r="B98" s="233"/>
      <c r="C98" s="234"/>
      <c r="D98" s="235" t="s">
        <v>208</v>
      </c>
      <c r="E98" s="236" t="s">
        <v>19</v>
      </c>
      <c r="F98" s="237" t="s">
        <v>905</v>
      </c>
      <c r="G98" s="234"/>
      <c r="H98" s="236" t="s">
        <v>19</v>
      </c>
      <c r="I98" s="238"/>
      <c r="J98" s="234"/>
      <c r="K98" s="234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208</v>
      </c>
      <c r="AU98" s="243" t="s">
        <v>81</v>
      </c>
      <c r="AV98" s="13" t="s">
        <v>79</v>
      </c>
      <c r="AW98" s="13" t="s">
        <v>33</v>
      </c>
      <c r="AX98" s="13" t="s">
        <v>72</v>
      </c>
      <c r="AY98" s="243" t="s">
        <v>196</v>
      </c>
    </row>
    <row r="99" s="13" customFormat="1">
      <c r="A99" s="13"/>
      <c r="B99" s="233"/>
      <c r="C99" s="234"/>
      <c r="D99" s="235" t="s">
        <v>208</v>
      </c>
      <c r="E99" s="236" t="s">
        <v>19</v>
      </c>
      <c r="F99" s="237" t="s">
        <v>906</v>
      </c>
      <c r="G99" s="234"/>
      <c r="H99" s="236" t="s">
        <v>19</v>
      </c>
      <c r="I99" s="238"/>
      <c r="J99" s="234"/>
      <c r="K99" s="234"/>
      <c r="L99" s="239"/>
      <c r="M99" s="240"/>
      <c r="N99" s="241"/>
      <c r="O99" s="241"/>
      <c r="P99" s="241"/>
      <c r="Q99" s="241"/>
      <c r="R99" s="241"/>
      <c r="S99" s="241"/>
      <c r="T99" s="242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T99" s="243" t="s">
        <v>208</v>
      </c>
      <c r="AU99" s="243" t="s">
        <v>81</v>
      </c>
      <c r="AV99" s="13" t="s">
        <v>79</v>
      </c>
      <c r="AW99" s="13" t="s">
        <v>33</v>
      </c>
      <c r="AX99" s="13" t="s">
        <v>72</v>
      </c>
      <c r="AY99" s="243" t="s">
        <v>196</v>
      </c>
    </row>
    <row r="100" s="14" customFormat="1">
      <c r="A100" s="14"/>
      <c r="B100" s="244"/>
      <c r="C100" s="245"/>
      <c r="D100" s="235" t="s">
        <v>208</v>
      </c>
      <c r="E100" s="246" t="s">
        <v>19</v>
      </c>
      <c r="F100" s="247" t="s">
        <v>204</v>
      </c>
      <c r="G100" s="245"/>
      <c r="H100" s="248">
        <v>4</v>
      </c>
      <c r="I100" s="249"/>
      <c r="J100" s="245"/>
      <c r="K100" s="245"/>
      <c r="L100" s="250"/>
      <c r="M100" s="251"/>
      <c r="N100" s="252"/>
      <c r="O100" s="252"/>
      <c r="P100" s="252"/>
      <c r="Q100" s="252"/>
      <c r="R100" s="252"/>
      <c r="S100" s="252"/>
      <c r="T100" s="253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T100" s="254" t="s">
        <v>208</v>
      </c>
      <c r="AU100" s="254" t="s">
        <v>81</v>
      </c>
      <c r="AV100" s="14" t="s">
        <v>81</v>
      </c>
      <c r="AW100" s="14" t="s">
        <v>33</v>
      </c>
      <c r="AX100" s="14" t="s">
        <v>72</v>
      </c>
      <c r="AY100" s="254" t="s">
        <v>196</v>
      </c>
    </row>
    <row r="101" s="13" customFormat="1">
      <c r="A101" s="13"/>
      <c r="B101" s="233"/>
      <c r="C101" s="234"/>
      <c r="D101" s="235" t="s">
        <v>208</v>
      </c>
      <c r="E101" s="236" t="s">
        <v>19</v>
      </c>
      <c r="F101" s="237" t="s">
        <v>907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208</v>
      </c>
      <c r="AU101" s="243" t="s">
        <v>81</v>
      </c>
      <c r="AV101" s="13" t="s">
        <v>79</v>
      </c>
      <c r="AW101" s="13" t="s">
        <v>33</v>
      </c>
      <c r="AX101" s="13" t="s">
        <v>72</v>
      </c>
      <c r="AY101" s="243" t="s">
        <v>196</v>
      </c>
    </row>
    <row r="102" s="14" customFormat="1">
      <c r="A102" s="14"/>
      <c r="B102" s="244"/>
      <c r="C102" s="245"/>
      <c r="D102" s="235" t="s">
        <v>208</v>
      </c>
      <c r="E102" s="246" t="s">
        <v>19</v>
      </c>
      <c r="F102" s="247" t="s">
        <v>204</v>
      </c>
      <c r="G102" s="245"/>
      <c r="H102" s="248">
        <v>4</v>
      </c>
      <c r="I102" s="249"/>
      <c r="J102" s="245"/>
      <c r="K102" s="245"/>
      <c r="L102" s="250"/>
      <c r="M102" s="251"/>
      <c r="N102" s="252"/>
      <c r="O102" s="252"/>
      <c r="P102" s="252"/>
      <c r="Q102" s="252"/>
      <c r="R102" s="252"/>
      <c r="S102" s="252"/>
      <c r="T102" s="253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4" t="s">
        <v>208</v>
      </c>
      <c r="AU102" s="254" t="s">
        <v>81</v>
      </c>
      <c r="AV102" s="14" t="s">
        <v>81</v>
      </c>
      <c r="AW102" s="14" t="s">
        <v>33</v>
      </c>
      <c r="AX102" s="14" t="s">
        <v>72</v>
      </c>
      <c r="AY102" s="254" t="s">
        <v>196</v>
      </c>
    </row>
    <row r="103" s="13" customFormat="1">
      <c r="A103" s="13"/>
      <c r="B103" s="233"/>
      <c r="C103" s="234"/>
      <c r="D103" s="235" t="s">
        <v>208</v>
      </c>
      <c r="E103" s="236" t="s">
        <v>19</v>
      </c>
      <c r="F103" s="237" t="s">
        <v>908</v>
      </c>
      <c r="G103" s="234"/>
      <c r="H103" s="236" t="s">
        <v>19</v>
      </c>
      <c r="I103" s="238"/>
      <c r="J103" s="234"/>
      <c r="K103" s="234"/>
      <c r="L103" s="239"/>
      <c r="M103" s="240"/>
      <c r="N103" s="241"/>
      <c r="O103" s="241"/>
      <c r="P103" s="241"/>
      <c r="Q103" s="241"/>
      <c r="R103" s="241"/>
      <c r="S103" s="241"/>
      <c r="T103" s="242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43" t="s">
        <v>208</v>
      </c>
      <c r="AU103" s="243" t="s">
        <v>81</v>
      </c>
      <c r="AV103" s="13" t="s">
        <v>79</v>
      </c>
      <c r="AW103" s="13" t="s">
        <v>33</v>
      </c>
      <c r="AX103" s="13" t="s">
        <v>72</v>
      </c>
      <c r="AY103" s="243" t="s">
        <v>196</v>
      </c>
    </row>
    <row r="104" s="14" customFormat="1">
      <c r="A104" s="14"/>
      <c r="B104" s="244"/>
      <c r="C104" s="245"/>
      <c r="D104" s="235" t="s">
        <v>208</v>
      </c>
      <c r="E104" s="246" t="s">
        <v>19</v>
      </c>
      <c r="F104" s="247" t="s">
        <v>79</v>
      </c>
      <c r="G104" s="245"/>
      <c r="H104" s="248">
        <v>1</v>
      </c>
      <c r="I104" s="249"/>
      <c r="J104" s="245"/>
      <c r="K104" s="245"/>
      <c r="L104" s="250"/>
      <c r="M104" s="251"/>
      <c r="N104" s="252"/>
      <c r="O104" s="252"/>
      <c r="P104" s="252"/>
      <c r="Q104" s="252"/>
      <c r="R104" s="252"/>
      <c r="S104" s="252"/>
      <c r="T104" s="253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4" t="s">
        <v>208</v>
      </c>
      <c r="AU104" s="254" t="s">
        <v>81</v>
      </c>
      <c r="AV104" s="14" t="s">
        <v>81</v>
      </c>
      <c r="AW104" s="14" t="s">
        <v>33</v>
      </c>
      <c r="AX104" s="14" t="s">
        <v>72</v>
      </c>
      <c r="AY104" s="254" t="s">
        <v>196</v>
      </c>
    </row>
    <row r="105" s="13" customFormat="1">
      <c r="A105" s="13"/>
      <c r="B105" s="233"/>
      <c r="C105" s="234"/>
      <c r="D105" s="235" t="s">
        <v>208</v>
      </c>
      <c r="E105" s="236" t="s">
        <v>19</v>
      </c>
      <c r="F105" s="237" t="s">
        <v>909</v>
      </c>
      <c r="G105" s="234"/>
      <c r="H105" s="236" t="s">
        <v>19</v>
      </c>
      <c r="I105" s="238"/>
      <c r="J105" s="234"/>
      <c r="K105" s="234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208</v>
      </c>
      <c r="AU105" s="243" t="s">
        <v>81</v>
      </c>
      <c r="AV105" s="13" t="s">
        <v>79</v>
      </c>
      <c r="AW105" s="13" t="s">
        <v>33</v>
      </c>
      <c r="AX105" s="13" t="s">
        <v>72</v>
      </c>
      <c r="AY105" s="243" t="s">
        <v>196</v>
      </c>
    </row>
    <row r="106" s="14" customFormat="1">
      <c r="A106" s="14"/>
      <c r="B106" s="244"/>
      <c r="C106" s="245"/>
      <c r="D106" s="235" t="s">
        <v>208</v>
      </c>
      <c r="E106" s="246" t="s">
        <v>19</v>
      </c>
      <c r="F106" s="247" t="s">
        <v>79</v>
      </c>
      <c r="G106" s="245"/>
      <c r="H106" s="248">
        <v>1</v>
      </c>
      <c r="I106" s="249"/>
      <c r="J106" s="245"/>
      <c r="K106" s="245"/>
      <c r="L106" s="250"/>
      <c r="M106" s="251"/>
      <c r="N106" s="252"/>
      <c r="O106" s="252"/>
      <c r="P106" s="252"/>
      <c r="Q106" s="252"/>
      <c r="R106" s="252"/>
      <c r="S106" s="252"/>
      <c r="T106" s="253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4" t="s">
        <v>208</v>
      </c>
      <c r="AU106" s="254" t="s">
        <v>81</v>
      </c>
      <c r="AV106" s="14" t="s">
        <v>81</v>
      </c>
      <c r="AW106" s="14" t="s">
        <v>33</v>
      </c>
      <c r="AX106" s="14" t="s">
        <v>72</v>
      </c>
      <c r="AY106" s="254" t="s">
        <v>196</v>
      </c>
    </row>
    <row r="107" s="13" customFormat="1">
      <c r="A107" s="13"/>
      <c r="B107" s="233"/>
      <c r="C107" s="234"/>
      <c r="D107" s="235" t="s">
        <v>208</v>
      </c>
      <c r="E107" s="236" t="s">
        <v>19</v>
      </c>
      <c r="F107" s="237" t="s">
        <v>910</v>
      </c>
      <c r="G107" s="234"/>
      <c r="H107" s="236" t="s">
        <v>19</v>
      </c>
      <c r="I107" s="238"/>
      <c r="J107" s="234"/>
      <c r="K107" s="234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208</v>
      </c>
      <c r="AU107" s="243" t="s">
        <v>81</v>
      </c>
      <c r="AV107" s="13" t="s">
        <v>79</v>
      </c>
      <c r="AW107" s="13" t="s">
        <v>33</v>
      </c>
      <c r="AX107" s="13" t="s">
        <v>72</v>
      </c>
      <c r="AY107" s="243" t="s">
        <v>196</v>
      </c>
    </row>
    <row r="108" s="14" customFormat="1">
      <c r="A108" s="14"/>
      <c r="B108" s="244"/>
      <c r="C108" s="245"/>
      <c r="D108" s="235" t="s">
        <v>208</v>
      </c>
      <c r="E108" s="246" t="s">
        <v>19</v>
      </c>
      <c r="F108" s="247" t="s">
        <v>79</v>
      </c>
      <c r="G108" s="245"/>
      <c r="H108" s="248">
        <v>1</v>
      </c>
      <c r="I108" s="249"/>
      <c r="J108" s="245"/>
      <c r="K108" s="245"/>
      <c r="L108" s="250"/>
      <c r="M108" s="251"/>
      <c r="N108" s="252"/>
      <c r="O108" s="252"/>
      <c r="P108" s="252"/>
      <c r="Q108" s="252"/>
      <c r="R108" s="252"/>
      <c r="S108" s="252"/>
      <c r="T108" s="253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4" t="s">
        <v>208</v>
      </c>
      <c r="AU108" s="254" t="s">
        <v>81</v>
      </c>
      <c r="AV108" s="14" t="s">
        <v>81</v>
      </c>
      <c r="AW108" s="14" t="s">
        <v>33</v>
      </c>
      <c r="AX108" s="14" t="s">
        <v>72</v>
      </c>
      <c r="AY108" s="254" t="s">
        <v>196</v>
      </c>
    </row>
    <row r="109" s="13" customFormat="1">
      <c r="A109" s="13"/>
      <c r="B109" s="233"/>
      <c r="C109" s="234"/>
      <c r="D109" s="235" t="s">
        <v>208</v>
      </c>
      <c r="E109" s="236" t="s">
        <v>19</v>
      </c>
      <c r="F109" s="237" t="s">
        <v>911</v>
      </c>
      <c r="G109" s="234"/>
      <c r="H109" s="236" t="s">
        <v>19</v>
      </c>
      <c r="I109" s="238"/>
      <c r="J109" s="234"/>
      <c r="K109" s="234"/>
      <c r="L109" s="239"/>
      <c r="M109" s="240"/>
      <c r="N109" s="241"/>
      <c r="O109" s="241"/>
      <c r="P109" s="241"/>
      <c r="Q109" s="241"/>
      <c r="R109" s="241"/>
      <c r="S109" s="241"/>
      <c r="T109" s="242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243" t="s">
        <v>208</v>
      </c>
      <c r="AU109" s="243" t="s">
        <v>81</v>
      </c>
      <c r="AV109" s="13" t="s">
        <v>79</v>
      </c>
      <c r="AW109" s="13" t="s">
        <v>33</v>
      </c>
      <c r="AX109" s="13" t="s">
        <v>72</v>
      </c>
      <c r="AY109" s="243" t="s">
        <v>196</v>
      </c>
    </row>
    <row r="110" s="14" customFormat="1">
      <c r="A110" s="14"/>
      <c r="B110" s="244"/>
      <c r="C110" s="245"/>
      <c r="D110" s="235" t="s">
        <v>208</v>
      </c>
      <c r="E110" s="246" t="s">
        <v>19</v>
      </c>
      <c r="F110" s="247" t="s">
        <v>81</v>
      </c>
      <c r="G110" s="245"/>
      <c r="H110" s="248">
        <v>2</v>
      </c>
      <c r="I110" s="249"/>
      <c r="J110" s="245"/>
      <c r="K110" s="245"/>
      <c r="L110" s="250"/>
      <c r="M110" s="251"/>
      <c r="N110" s="252"/>
      <c r="O110" s="252"/>
      <c r="P110" s="252"/>
      <c r="Q110" s="252"/>
      <c r="R110" s="252"/>
      <c r="S110" s="252"/>
      <c r="T110" s="253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4" t="s">
        <v>208</v>
      </c>
      <c r="AU110" s="254" t="s">
        <v>81</v>
      </c>
      <c r="AV110" s="14" t="s">
        <v>81</v>
      </c>
      <c r="AW110" s="14" t="s">
        <v>33</v>
      </c>
      <c r="AX110" s="14" t="s">
        <v>72</v>
      </c>
      <c r="AY110" s="254" t="s">
        <v>196</v>
      </c>
    </row>
    <row r="111" s="13" customFormat="1">
      <c r="A111" s="13"/>
      <c r="B111" s="233"/>
      <c r="C111" s="234"/>
      <c r="D111" s="235" t="s">
        <v>208</v>
      </c>
      <c r="E111" s="236" t="s">
        <v>19</v>
      </c>
      <c r="F111" s="237" t="s">
        <v>912</v>
      </c>
      <c r="G111" s="234"/>
      <c r="H111" s="236" t="s">
        <v>19</v>
      </c>
      <c r="I111" s="238"/>
      <c r="J111" s="234"/>
      <c r="K111" s="234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208</v>
      </c>
      <c r="AU111" s="243" t="s">
        <v>81</v>
      </c>
      <c r="AV111" s="13" t="s">
        <v>79</v>
      </c>
      <c r="AW111" s="13" t="s">
        <v>33</v>
      </c>
      <c r="AX111" s="13" t="s">
        <v>72</v>
      </c>
      <c r="AY111" s="243" t="s">
        <v>196</v>
      </c>
    </row>
    <row r="112" s="14" customFormat="1">
      <c r="A112" s="14"/>
      <c r="B112" s="244"/>
      <c r="C112" s="245"/>
      <c r="D112" s="235" t="s">
        <v>208</v>
      </c>
      <c r="E112" s="246" t="s">
        <v>19</v>
      </c>
      <c r="F112" s="247" t="s">
        <v>81</v>
      </c>
      <c r="G112" s="245"/>
      <c r="H112" s="248">
        <v>2</v>
      </c>
      <c r="I112" s="249"/>
      <c r="J112" s="245"/>
      <c r="K112" s="245"/>
      <c r="L112" s="250"/>
      <c r="M112" s="251"/>
      <c r="N112" s="252"/>
      <c r="O112" s="252"/>
      <c r="P112" s="252"/>
      <c r="Q112" s="252"/>
      <c r="R112" s="252"/>
      <c r="S112" s="252"/>
      <c r="T112" s="253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4" t="s">
        <v>208</v>
      </c>
      <c r="AU112" s="254" t="s">
        <v>81</v>
      </c>
      <c r="AV112" s="14" t="s">
        <v>81</v>
      </c>
      <c r="AW112" s="14" t="s">
        <v>33</v>
      </c>
      <c r="AX112" s="14" t="s">
        <v>72</v>
      </c>
      <c r="AY112" s="254" t="s">
        <v>196</v>
      </c>
    </row>
    <row r="113" s="13" customFormat="1">
      <c r="A113" s="13"/>
      <c r="B113" s="233"/>
      <c r="C113" s="234"/>
      <c r="D113" s="235" t="s">
        <v>208</v>
      </c>
      <c r="E113" s="236" t="s">
        <v>19</v>
      </c>
      <c r="F113" s="237" t="s">
        <v>913</v>
      </c>
      <c r="G113" s="234"/>
      <c r="H113" s="236" t="s">
        <v>19</v>
      </c>
      <c r="I113" s="238"/>
      <c r="J113" s="234"/>
      <c r="K113" s="234"/>
      <c r="L113" s="239"/>
      <c r="M113" s="240"/>
      <c r="N113" s="241"/>
      <c r="O113" s="241"/>
      <c r="P113" s="241"/>
      <c r="Q113" s="241"/>
      <c r="R113" s="241"/>
      <c r="S113" s="241"/>
      <c r="T113" s="242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43" t="s">
        <v>208</v>
      </c>
      <c r="AU113" s="243" t="s">
        <v>81</v>
      </c>
      <c r="AV113" s="13" t="s">
        <v>79</v>
      </c>
      <c r="AW113" s="13" t="s">
        <v>33</v>
      </c>
      <c r="AX113" s="13" t="s">
        <v>72</v>
      </c>
      <c r="AY113" s="243" t="s">
        <v>196</v>
      </c>
    </row>
    <row r="114" s="13" customFormat="1">
      <c r="A114" s="13"/>
      <c r="B114" s="233"/>
      <c r="C114" s="234"/>
      <c r="D114" s="235" t="s">
        <v>208</v>
      </c>
      <c r="E114" s="236" t="s">
        <v>19</v>
      </c>
      <c r="F114" s="237" t="s">
        <v>914</v>
      </c>
      <c r="G114" s="234"/>
      <c r="H114" s="236" t="s">
        <v>19</v>
      </c>
      <c r="I114" s="238"/>
      <c r="J114" s="234"/>
      <c r="K114" s="234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208</v>
      </c>
      <c r="AU114" s="243" t="s">
        <v>81</v>
      </c>
      <c r="AV114" s="13" t="s">
        <v>79</v>
      </c>
      <c r="AW114" s="13" t="s">
        <v>33</v>
      </c>
      <c r="AX114" s="13" t="s">
        <v>72</v>
      </c>
      <c r="AY114" s="243" t="s">
        <v>196</v>
      </c>
    </row>
    <row r="115" s="14" customFormat="1">
      <c r="A115" s="14"/>
      <c r="B115" s="244"/>
      <c r="C115" s="245"/>
      <c r="D115" s="235" t="s">
        <v>208</v>
      </c>
      <c r="E115" s="246" t="s">
        <v>19</v>
      </c>
      <c r="F115" s="247" t="s">
        <v>79</v>
      </c>
      <c r="G115" s="245"/>
      <c r="H115" s="248">
        <v>1</v>
      </c>
      <c r="I115" s="249"/>
      <c r="J115" s="245"/>
      <c r="K115" s="245"/>
      <c r="L115" s="250"/>
      <c r="M115" s="251"/>
      <c r="N115" s="252"/>
      <c r="O115" s="252"/>
      <c r="P115" s="252"/>
      <c r="Q115" s="252"/>
      <c r="R115" s="252"/>
      <c r="S115" s="252"/>
      <c r="T115" s="253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4" t="s">
        <v>208</v>
      </c>
      <c r="AU115" s="254" t="s">
        <v>81</v>
      </c>
      <c r="AV115" s="14" t="s">
        <v>81</v>
      </c>
      <c r="AW115" s="14" t="s">
        <v>33</v>
      </c>
      <c r="AX115" s="14" t="s">
        <v>72</v>
      </c>
      <c r="AY115" s="254" t="s">
        <v>196</v>
      </c>
    </row>
    <row r="116" s="16" customFormat="1">
      <c r="A116" s="16"/>
      <c r="B116" s="266"/>
      <c r="C116" s="267"/>
      <c r="D116" s="235" t="s">
        <v>208</v>
      </c>
      <c r="E116" s="268" t="s">
        <v>19</v>
      </c>
      <c r="F116" s="269" t="s">
        <v>269</v>
      </c>
      <c r="G116" s="267"/>
      <c r="H116" s="270">
        <v>16</v>
      </c>
      <c r="I116" s="271"/>
      <c r="J116" s="267"/>
      <c r="K116" s="267"/>
      <c r="L116" s="272"/>
      <c r="M116" s="273"/>
      <c r="N116" s="274"/>
      <c r="O116" s="274"/>
      <c r="P116" s="274"/>
      <c r="Q116" s="274"/>
      <c r="R116" s="274"/>
      <c r="S116" s="274"/>
      <c r="T116" s="275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T116" s="276" t="s">
        <v>208</v>
      </c>
      <c r="AU116" s="276" t="s">
        <v>81</v>
      </c>
      <c r="AV116" s="16" t="s">
        <v>226</v>
      </c>
      <c r="AW116" s="16" t="s">
        <v>33</v>
      </c>
      <c r="AX116" s="16" t="s">
        <v>72</v>
      </c>
      <c r="AY116" s="276" t="s">
        <v>196</v>
      </c>
    </row>
    <row r="117" s="13" customFormat="1">
      <c r="A117" s="13"/>
      <c r="B117" s="233"/>
      <c r="C117" s="234"/>
      <c r="D117" s="235" t="s">
        <v>208</v>
      </c>
      <c r="E117" s="236" t="s">
        <v>19</v>
      </c>
      <c r="F117" s="237" t="s">
        <v>915</v>
      </c>
      <c r="G117" s="234"/>
      <c r="H117" s="236" t="s">
        <v>19</v>
      </c>
      <c r="I117" s="238"/>
      <c r="J117" s="234"/>
      <c r="K117" s="234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208</v>
      </c>
      <c r="AU117" s="243" t="s">
        <v>81</v>
      </c>
      <c r="AV117" s="13" t="s">
        <v>79</v>
      </c>
      <c r="AW117" s="13" t="s">
        <v>33</v>
      </c>
      <c r="AX117" s="13" t="s">
        <v>72</v>
      </c>
      <c r="AY117" s="243" t="s">
        <v>196</v>
      </c>
    </row>
    <row r="118" s="14" customFormat="1">
      <c r="A118" s="14"/>
      <c r="B118" s="244"/>
      <c r="C118" s="245"/>
      <c r="D118" s="235" t="s">
        <v>208</v>
      </c>
      <c r="E118" s="246" t="s">
        <v>19</v>
      </c>
      <c r="F118" s="247" t="s">
        <v>916</v>
      </c>
      <c r="G118" s="245"/>
      <c r="H118" s="248">
        <v>2.048</v>
      </c>
      <c r="I118" s="249"/>
      <c r="J118" s="245"/>
      <c r="K118" s="245"/>
      <c r="L118" s="250"/>
      <c r="M118" s="251"/>
      <c r="N118" s="252"/>
      <c r="O118" s="252"/>
      <c r="P118" s="252"/>
      <c r="Q118" s="252"/>
      <c r="R118" s="252"/>
      <c r="S118" s="252"/>
      <c r="T118" s="253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4" t="s">
        <v>208</v>
      </c>
      <c r="AU118" s="254" t="s">
        <v>81</v>
      </c>
      <c r="AV118" s="14" t="s">
        <v>81</v>
      </c>
      <c r="AW118" s="14" t="s">
        <v>33</v>
      </c>
      <c r="AX118" s="14" t="s">
        <v>72</v>
      </c>
      <c r="AY118" s="254" t="s">
        <v>196</v>
      </c>
    </row>
    <row r="119" s="16" customFormat="1">
      <c r="A119" s="16"/>
      <c r="B119" s="266"/>
      <c r="C119" s="267"/>
      <c r="D119" s="235" t="s">
        <v>208</v>
      </c>
      <c r="E119" s="268" t="s">
        <v>19</v>
      </c>
      <c r="F119" s="269" t="s">
        <v>917</v>
      </c>
      <c r="G119" s="267"/>
      <c r="H119" s="270">
        <v>2.048</v>
      </c>
      <c r="I119" s="271"/>
      <c r="J119" s="267"/>
      <c r="K119" s="267"/>
      <c r="L119" s="272"/>
      <c r="M119" s="273"/>
      <c r="N119" s="274"/>
      <c r="O119" s="274"/>
      <c r="P119" s="274"/>
      <c r="Q119" s="274"/>
      <c r="R119" s="274"/>
      <c r="S119" s="274"/>
      <c r="T119" s="275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T119" s="276" t="s">
        <v>208</v>
      </c>
      <c r="AU119" s="276" t="s">
        <v>81</v>
      </c>
      <c r="AV119" s="16" t="s">
        <v>226</v>
      </c>
      <c r="AW119" s="16" t="s">
        <v>33</v>
      </c>
      <c r="AX119" s="16" t="s">
        <v>79</v>
      </c>
      <c r="AY119" s="276" t="s">
        <v>196</v>
      </c>
    </row>
    <row r="120" s="2" customFormat="1" ht="33" customHeight="1">
      <c r="A120" s="41"/>
      <c r="B120" s="42"/>
      <c r="C120" s="215" t="s">
        <v>81</v>
      </c>
      <c r="D120" s="215" t="s">
        <v>199</v>
      </c>
      <c r="E120" s="216" t="s">
        <v>918</v>
      </c>
      <c r="F120" s="217" t="s">
        <v>919</v>
      </c>
      <c r="G120" s="218" t="s">
        <v>264</v>
      </c>
      <c r="H120" s="219">
        <v>2.048</v>
      </c>
      <c r="I120" s="220"/>
      <c r="J120" s="221">
        <f>ROUND(I120*H120,2)</f>
        <v>0</v>
      </c>
      <c r="K120" s="217" t="s">
        <v>901</v>
      </c>
      <c r="L120" s="47"/>
      <c r="M120" s="222" t="s">
        <v>19</v>
      </c>
      <c r="N120" s="223" t="s">
        <v>43</v>
      </c>
      <c r="O120" s="87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6" t="s">
        <v>204</v>
      </c>
      <c r="AT120" s="226" t="s">
        <v>199</v>
      </c>
      <c r="AU120" s="226" t="s">
        <v>81</v>
      </c>
      <c r="AY120" s="20" t="s">
        <v>196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20" t="s">
        <v>79</v>
      </c>
      <c r="BK120" s="227">
        <f>ROUND(I120*H120,2)</f>
        <v>0</v>
      </c>
      <c r="BL120" s="20" t="s">
        <v>204</v>
      </c>
      <c r="BM120" s="226" t="s">
        <v>920</v>
      </c>
    </row>
    <row r="121" s="2" customFormat="1">
      <c r="A121" s="41"/>
      <c r="B121" s="42"/>
      <c r="C121" s="43"/>
      <c r="D121" s="228" t="s">
        <v>206</v>
      </c>
      <c r="E121" s="43"/>
      <c r="F121" s="229" t="s">
        <v>921</v>
      </c>
      <c r="G121" s="43"/>
      <c r="H121" s="43"/>
      <c r="I121" s="230"/>
      <c r="J121" s="43"/>
      <c r="K121" s="43"/>
      <c r="L121" s="47"/>
      <c r="M121" s="231"/>
      <c r="N121" s="232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206</v>
      </c>
      <c r="AU121" s="20" t="s">
        <v>81</v>
      </c>
    </row>
    <row r="122" s="13" customFormat="1">
      <c r="A122" s="13"/>
      <c r="B122" s="233"/>
      <c r="C122" s="234"/>
      <c r="D122" s="235" t="s">
        <v>208</v>
      </c>
      <c r="E122" s="236" t="s">
        <v>19</v>
      </c>
      <c r="F122" s="237" t="s">
        <v>904</v>
      </c>
      <c r="G122" s="234"/>
      <c r="H122" s="236" t="s">
        <v>19</v>
      </c>
      <c r="I122" s="238"/>
      <c r="J122" s="234"/>
      <c r="K122" s="234"/>
      <c r="L122" s="239"/>
      <c r="M122" s="240"/>
      <c r="N122" s="241"/>
      <c r="O122" s="241"/>
      <c r="P122" s="241"/>
      <c r="Q122" s="241"/>
      <c r="R122" s="241"/>
      <c r="S122" s="241"/>
      <c r="T122" s="242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43" t="s">
        <v>208</v>
      </c>
      <c r="AU122" s="243" t="s">
        <v>81</v>
      </c>
      <c r="AV122" s="13" t="s">
        <v>79</v>
      </c>
      <c r="AW122" s="13" t="s">
        <v>33</v>
      </c>
      <c r="AX122" s="13" t="s">
        <v>72</v>
      </c>
      <c r="AY122" s="243" t="s">
        <v>196</v>
      </c>
    </row>
    <row r="123" s="13" customFormat="1">
      <c r="A123" s="13"/>
      <c r="B123" s="233"/>
      <c r="C123" s="234"/>
      <c r="D123" s="235" t="s">
        <v>208</v>
      </c>
      <c r="E123" s="236" t="s">
        <v>19</v>
      </c>
      <c r="F123" s="237" t="s">
        <v>905</v>
      </c>
      <c r="G123" s="234"/>
      <c r="H123" s="236" t="s">
        <v>19</v>
      </c>
      <c r="I123" s="238"/>
      <c r="J123" s="234"/>
      <c r="K123" s="234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208</v>
      </c>
      <c r="AU123" s="243" t="s">
        <v>81</v>
      </c>
      <c r="AV123" s="13" t="s">
        <v>79</v>
      </c>
      <c r="AW123" s="13" t="s">
        <v>33</v>
      </c>
      <c r="AX123" s="13" t="s">
        <v>72</v>
      </c>
      <c r="AY123" s="243" t="s">
        <v>196</v>
      </c>
    </row>
    <row r="124" s="13" customFormat="1">
      <c r="A124" s="13"/>
      <c r="B124" s="233"/>
      <c r="C124" s="234"/>
      <c r="D124" s="235" t="s">
        <v>208</v>
      </c>
      <c r="E124" s="236" t="s">
        <v>19</v>
      </c>
      <c r="F124" s="237" t="s">
        <v>906</v>
      </c>
      <c r="G124" s="234"/>
      <c r="H124" s="236" t="s">
        <v>19</v>
      </c>
      <c r="I124" s="238"/>
      <c r="J124" s="234"/>
      <c r="K124" s="234"/>
      <c r="L124" s="239"/>
      <c r="M124" s="240"/>
      <c r="N124" s="241"/>
      <c r="O124" s="241"/>
      <c r="P124" s="241"/>
      <c r="Q124" s="241"/>
      <c r="R124" s="241"/>
      <c r="S124" s="241"/>
      <c r="T124" s="242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43" t="s">
        <v>208</v>
      </c>
      <c r="AU124" s="243" t="s">
        <v>81</v>
      </c>
      <c r="AV124" s="13" t="s">
        <v>79</v>
      </c>
      <c r="AW124" s="13" t="s">
        <v>33</v>
      </c>
      <c r="AX124" s="13" t="s">
        <v>72</v>
      </c>
      <c r="AY124" s="243" t="s">
        <v>196</v>
      </c>
    </row>
    <row r="125" s="14" customFormat="1">
      <c r="A125" s="14"/>
      <c r="B125" s="244"/>
      <c r="C125" s="245"/>
      <c r="D125" s="235" t="s">
        <v>208</v>
      </c>
      <c r="E125" s="246" t="s">
        <v>19</v>
      </c>
      <c r="F125" s="247" t="s">
        <v>204</v>
      </c>
      <c r="G125" s="245"/>
      <c r="H125" s="248">
        <v>4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4" t="s">
        <v>208</v>
      </c>
      <c r="AU125" s="254" t="s">
        <v>81</v>
      </c>
      <c r="AV125" s="14" t="s">
        <v>81</v>
      </c>
      <c r="AW125" s="14" t="s">
        <v>33</v>
      </c>
      <c r="AX125" s="14" t="s">
        <v>72</v>
      </c>
      <c r="AY125" s="254" t="s">
        <v>196</v>
      </c>
    </row>
    <row r="126" s="13" customFormat="1">
      <c r="A126" s="13"/>
      <c r="B126" s="233"/>
      <c r="C126" s="234"/>
      <c r="D126" s="235" t="s">
        <v>208</v>
      </c>
      <c r="E126" s="236" t="s">
        <v>19</v>
      </c>
      <c r="F126" s="237" t="s">
        <v>907</v>
      </c>
      <c r="G126" s="234"/>
      <c r="H126" s="236" t="s">
        <v>19</v>
      </c>
      <c r="I126" s="238"/>
      <c r="J126" s="234"/>
      <c r="K126" s="234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208</v>
      </c>
      <c r="AU126" s="243" t="s">
        <v>81</v>
      </c>
      <c r="AV126" s="13" t="s">
        <v>79</v>
      </c>
      <c r="AW126" s="13" t="s">
        <v>33</v>
      </c>
      <c r="AX126" s="13" t="s">
        <v>72</v>
      </c>
      <c r="AY126" s="243" t="s">
        <v>196</v>
      </c>
    </row>
    <row r="127" s="14" customFormat="1">
      <c r="A127" s="14"/>
      <c r="B127" s="244"/>
      <c r="C127" s="245"/>
      <c r="D127" s="235" t="s">
        <v>208</v>
      </c>
      <c r="E127" s="246" t="s">
        <v>19</v>
      </c>
      <c r="F127" s="247" t="s">
        <v>204</v>
      </c>
      <c r="G127" s="245"/>
      <c r="H127" s="248">
        <v>4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4" t="s">
        <v>208</v>
      </c>
      <c r="AU127" s="254" t="s">
        <v>81</v>
      </c>
      <c r="AV127" s="14" t="s">
        <v>81</v>
      </c>
      <c r="AW127" s="14" t="s">
        <v>33</v>
      </c>
      <c r="AX127" s="14" t="s">
        <v>72</v>
      </c>
      <c r="AY127" s="254" t="s">
        <v>196</v>
      </c>
    </row>
    <row r="128" s="13" customFormat="1">
      <c r="A128" s="13"/>
      <c r="B128" s="233"/>
      <c r="C128" s="234"/>
      <c r="D128" s="235" t="s">
        <v>208</v>
      </c>
      <c r="E128" s="236" t="s">
        <v>19</v>
      </c>
      <c r="F128" s="237" t="s">
        <v>908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208</v>
      </c>
      <c r="AU128" s="243" t="s">
        <v>81</v>
      </c>
      <c r="AV128" s="13" t="s">
        <v>79</v>
      </c>
      <c r="AW128" s="13" t="s">
        <v>33</v>
      </c>
      <c r="AX128" s="13" t="s">
        <v>72</v>
      </c>
      <c r="AY128" s="243" t="s">
        <v>196</v>
      </c>
    </row>
    <row r="129" s="14" customFormat="1">
      <c r="A129" s="14"/>
      <c r="B129" s="244"/>
      <c r="C129" s="245"/>
      <c r="D129" s="235" t="s">
        <v>208</v>
      </c>
      <c r="E129" s="246" t="s">
        <v>19</v>
      </c>
      <c r="F129" s="247" t="s">
        <v>79</v>
      </c>
      <c r="G129" s="245"/>
      <c r="H129" s="248">
        <v>1</v>
      </c>
      <c r="I129" s="249"/>
      <c r="J129" s="245"/>
      <c r="K129" s="245"/>
      <c r="L129" s="250"/>
      <c r="M129" s="251"/>
      <c r="N129" s="252"/>
      <c r="O129" s="252"/>
      <c r="P129" s="252"/>
      <c r="Q129" s="252"/>
      <c r="R129" s="252"/>
      <c r="S129" s="252"/>
      <c r="T129" s="253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4" t="s">
        <v>208</v>
      </c>
      <c r="AU129" s="254" t="s">
        <v>81</v>
      </c>
      <c r="AV129" s="14" t="s">
        <v>81</v>
      </c>
      <c r="AW129" s="14" t="s">
        <v>33</v>
      </c>
      <c r="AX129" s="14" t="s">
        <v>72</v>
      </c>
      <c r="AY129" s="254" t="s">
        <v>196</v>
      </c>
    </row>
    <row r="130" s="13" customFormat="1">
      <c r="A130" s="13"/>
      <c r="B130" s="233"/>
      <c r="C130" s="234"/>
      <c r="D130" s="235" t="s">
        <v>208</v>
      </c>
      <c r="E130" s="236" t="s">
        <v>19</v>
      </c>
      <c r="F130" s="237" t="s">
        <v>909</v>
      </c>
      <c r="G130" s="234"/>
      <c r="H130" s="236" t="s">
        <v>19</v>
      </c>
      <c r="I130" s="238"/>
      <c r="J130" s="234"/>
      <c r="K130" s="234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208</v>
      </c>
      <c r="AU130" s="243" t="s">
        <v>81</v>
      </c>
      <c r="AV130" s="13" t="s">
        <v>79</v>
      </c>
      <c r="AW130" s="13" t="s">
        <v>33</v>
      </c>
      <c r="AX130" s="13" t="s">
        <v>72</v>
      </c>
      <c r="AY130" s="243" t="s">
        <v>196</v>
      </c>
    </row>
    <row r="131" s="14" customFormat="1">
      <c r="A131" s="14"/>
      <c r="B131" s="244"/>
      <c r="C131" s="245"/>
      <c r="D131" s="235" t="s">
        <v>208</v>
      </c>
      <c r="E131" s="246" t="s">
        <v>19</v>
      </c>
      <c r="F131" s="247" t="s">
        <v>79</v>
      </c>
      <c r="G131" s="245"/>
      <c r="H131" s="248">
        <v>1</v>
      </c>
      <c r="I131" s="249"/>
      <c r="J131" s="245"/>
      <c r="K131" s="245"/>
      <c r="L131" s="250"/>
      <c r="M131" s="251"/>
      <c r="N131" s="252"/>
      <c r="O131" s="252"/>
      <c r="P131" s="252"/>
      <c r="Q131" s="252"/>
      <c r="R131" s="252"/>
      <c r="S131" s="252"/>
      <c r="T131" s="253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4" t="s">
        <v>208</v>
      </c>
      <c r="AU131" s="254" t="s">
        <v>81</v>
      </c>
      <c r="AV131" s="14" t="s">
        <v>81</v>
      </c>
      <c r="AW131" s="14" t="s">
        <v>33</v>
      </c>
      <c r="AX131" s="14" t="s">
        <v>72</v>
      </c>
      <c r="AY131" s="254" t="s">
        <v>196</v>
      </c>
    </row>
    <row r="132" s="13" customFormat="1">
      <c r="A132" s="13"/>
      <c r="B132" s="233"/>
      <c r="C132" s="234"/>
      <c r="D132" s="235" t="s">
        <v>208</v>
      </c>
      <c r="E132" s="236" t="s">
        <v>19</v>
      </c>
      <c r="F132" s="237" t="s">
        <v>910</v>
      </c>
      <c r="G132" s="234"/>
      <c r="H132" s="236" t="s">
        <v>19</v>
      </c>
      <c r="I132" s="238"/>
      <c r="J132" s="234"/>
      <c r="K132" s="234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208</v>
      </c>
      <c r="AU132" s="243" t="s">
        <v>81</v>
      </c>
      <c r="AV132" s="13" t="s">
        <v>79</v>
      </c>
      <c r="AW132" s="13" t="s">
        <v>33</v>
      </c>
      <c r="AX132" s="13" t="s">
        <v>72</v>
      </c>
      <c r="AY132" s="243" t="s">
        <v>196</v>
      </c>
    </row>
    <row r="133" s="14" customFormat="1">
      <c r="A133" s="14"/>
      <c r="B133" s="244"/>
      <c r="C133" s="245"/>
      <c r="D133" s="235" t="s">
        <v>208</v>
      </c>
      <c r="E133" s="246" t="s">
        <v>19</v>
      </c>
      <c r="F133" s="247" t="s">
        <v>79</v>
      </c>
      <c r="G133" s="245"/>
      <c r="H133" s="248">
        <v>1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208</v>
      </c>
      <c r="AU133" s="254" t="s">
        <v>81</v>
      </c>
      <c r="AV133" s="14" t="s">
        <v>81</v>
      </c>
      <c r="AW133" s="14" t="s">
        <v>33</v>
      </c>
      <c r="AX133" s="14" t="s">
        <v>72</v>
      </c>
      <c r="AY133" s="254" t="s">
        <v>196</v>
      </c>
    </row>
    <row r="134" s="13" customFormat="1">
      <c r="A134" s="13"/>
      <c r="B134" s="233"/>
      <c r="C134" s="234"/>
      <c r="D134" s="235" t="s">
        <v>208</v>
      </c>
      <c r="E134" s="236" t="s">
        <v>19</v>
      </c>
      <c r="F134" s="237" t="s">
        <v>911</v>
      </c>
      <c r="G134" s="234"/>
      <c r="H134" s="236" t="s">
        <v>19</v>
      </c>
      <c r="I134" s="238"/>
      <c r="J134" s="234"/>
      <c r="K134" s="234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208</v>
      </c>
      <c r="AU134" s="243" t="s">
        <v>81</v>
      </c>
      <c r="AV134" s="13" t="s">
        <v>79</v>
      </c>
      <c r="AW134" s="13" t="s">
        <v>33</v>
      </c>
      <c r="AX134" s="13" t="s">
        <v>72</v>
      </c>
      <c r="AY134" s="243" t="s">
        <v>196</v>
      </c>
    </row>
    <row r="135" s="14" customFormat="1">
      <c r="A135" s="14"/>
      <c r="B135" s="244"/>
      <c r="C135" s="245"/>
      <c r="D135" s="235" t="s">
        <v>208</v>
      </c>
      <c r="E135" s="246" t="s">
        <v>19</v>
      </c>
      <c r="F135" s="247" t="s">
        <v>81</v>
      </c>
      <c r="G135" s="245"/>
      <c r="H135" s="248">
        <v>2</v>
      </c>
      <c r="I135" s="249"/>
      <c r="J135" s="245"/>
      <c r="K135" s="245"/>
      <c r="L135" s="250"/>
      <c r="M135" s="251"/>
      <c r="N135" s="252"/>
      <c r="O135" s="252"/>
      <c r="P135" s="252"/>
      <c r="Q135" s="252"/>
      <c r="R135" s="252"/>
      <c r="S135" s="252"/>
      <c r="T135" s="25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4" t="s">
        <v>208</v>
      </c>
      <c r="AU135" s="254" t="s">
        <v>81</v>
      </c>
      <c r="AV135" s="14" t="s">
        <v>81</v>
      </c>
      <c r="AW135" s="14" t="s">
        <v>33</v>
      </c>
      <c r="AX135" s="14" t="s">
        <v>72</v>
      </c>
      <c r="AY135" s="254" t="s">
        <v>196</v>
      </c>
    </row>
    <row r="136" s="13" customFormat="1">
      <c r="A136" s="13"/>
      <c r="B136" s="233"/>
      <c r="C136" s="234"/>
      <c r="D136" s="235" t="s">
        <v>208</v>
      </c>
      <c r="E136" s="236" t="s">
        <v>19</v>
      </c>
      <c r="F136" s="237" t="s">
        <v>912</v>
      </c>
      <c r="G136" s="234"/>
      <c r="H136" s="236" t="s">
        <v>19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208</v>
      </c>
      <c r="AU136" s="243" t="s">
        <v>81</v>
      </c>
      <c r="AV136" s="13" t="s">
        <v>79</v>
      </c>
      <c r="AW136" s="13" t="s">
        <v>33</v>
      </c>
      <c r="AX136" s="13" t="s">
        <v>72</v>
      </c>
      <c r="AY136" s="243" t="s">
        <v>196</v>
      </c>
    </row>
    <row r="137" s="14" customFormat="1">
      <c r="A137" s="14"/>
      <c r="B137" s="244"/>
      <c r="C137" s="245"/>
      <c r="D137" s="235" t="s">
        <v>208</v>
      </c>
      <c r="E137" s="246" t="s">
        <v>19</v>
      </c>
      <c r="F137" s="247" t="s">
        <v>81</v>
      </c>
      <c r="G137" s="245"/>
      <c r="H137" s="248">
        <v>2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4" t="s">
        <v>208</v>
      </c>
      <c r="AU137" s="254" t="s">
        <v>81</v>
      </c>
      <c r="AV137" s="14" t="s">
        <v>81</v>
      </c>
      <c r="AW137" s="14" t="s">
        <v>33</v>
      </c>
      <c r="AX137" s="14" t="s">
        <v>72</v>
      </c>
      <c r="AY137" s="254" t="s">
        <v>196</v>
      </c>
    </row>
    <row r="138" s="13" customFormat="1">
      <c r="A138" s="13"/>
      <c r="B138" s="233"/>
      <c r="C138" s="234"/>
      <c r="D138" s="235" t="s">
        <v>208</v>
      </c>
      <c r="E138" s="236" t="s">
        <v>19</v>
      </c>
      <c r="F138" s="237" t="s">
        <v>913</v>
      </c>
      <c r="G138" s="234"/>
      <c r="H138" s="236" t="s">
        <v>19</v>
      </c>
      <c r="I138" s="238"/>
      <c r="J138" s="234"/>
      <c r="K138" s="234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208</v>
      </c>
      <c r="AU138" s="243" t="s">
        <v>81</v>
      </c>
      <c r="AV138" s="13" t="s">
        <v>79</v>
      </c>
      <c r="AW138" s="13" t="s">
        <v>33</v>
      </c>
      <c r="AX138" s="13" t="s">
        <v>72</v>
      </c>
      <c r="AY138" s="243" t="s">
        <v>196</v>
      </c>
    </row>
    <row r="139" s="13" customFormat="1">
      <c r="A139" s="13"/>
      <c r="B139" s="233"/>
      <c r="C139" s="234"/>
      <c r="D139" s="235" t="s">
        <v>208</v>
      </c>
      <c r="E139" s="236" t="s">
        <v>19</v>
      </c>
      <c r="F139" s="237" t="s">
        <v>914</v>
      </c>
      <c r="G139" s="234"/>
      <c r="H139" s="236" t="s">
        <v>19</v>
      </c>
      <c r="I139" s="238"/>
      <c r="J139" s="234"/>
      <c r="K139" s="234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208</v>
      </c>
      <c r="AU139" s="243" t="s">
        <v>81</v>
      </c>
      <c r="AV139" s="13" t="s">
        <v>79</v>
      </c>
      <c r="AW139" s="13" t="s">
        <v>33</v>
      </c>
      <c r="AX139" s="13" t="s">
        <v>72</v>
      </c>
      <c r="AY139" s="243" t="s">
        <v>196</v>
      </c>
    </row>
    <row r="140" s="14" customFormat="1">
      <c r="A140" s="14"/>
      <c r="B140" s="244"/>
      <c r="C140" s="245"/>
      <c r="D140" s="235" t="s">
        <v>208</v>
      </c>
      <c r="E140" s="246" t="s">
        <v>19</v>
      </c>
      <c r="F140" s="247" t="s">
        <v>79</v>
      </c>
      <c r="G140" s="245"/>
      <c r="H140" s="248">
        <v>1</v>
      </c>
      <c r="I140" s="249"/>
      <c r="J140" s="245"/>
      <c r="K140" s="245"/>
      <c r="L140" s="250"/>
      <c r="M140" s="251"/>
      <c r="N140" s="252"/>
      <c r="O140" s="252"/>
      <c r="P140" s="252"/>
      <c r="Q140" s="252"/>
      <c r="R140" s="252"/>
      <c r="S140" s="252"/>
      <c r="T140" s="25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4" t="s">
        <v>208</v>
      </c>
      <c r="AU140" s="254" t="s">
        <v>81</v>
      </c>
      <c r="AV140" s="14" t="s">
        <v>81</v>
      </c>
      <c r="AW140" s="14" t="s">
        <v>33</v>
      </c>
      <c r="AX140" s="14" t="s">
        <v>72</v>
      </c>
      <c r="AY140" s="254" t="s">
        <v>196</v>
      </c>
    </row>
    <row r="141" s="16" customFormat="1">
      <c r="A141" s="16"/>
      <c r="B141" s="266"/>
      <c r="C141" s="267"/>
      <c r="D141" s="235" t="s">
        <v>208</v>
      </c>
      <c r="E141" s="268" t="s">
        <v>19</v>
      </c>
      <c r="F141" s="269" t="s">
        <v>269</v>
      </c>
      <c r="G141" s="267"/>
      <c r="H141" s="270">
        <v>16</v>
      </c>
      <c r="I141" s="271"/>
      <c r="J141" s="267"/>
      <c r="K141" s="267"/>
      <c r="L141" s="272"/>
      <c r="M141" s="273"/>
      <c r="N141" s="274"/>
      <c r="O141" s="274"/>
      <c r="P141" s="274"/>
      <c r="Q141" s="274"/>
      <c r="R141" s="274"/>
      <c r="S141" s="274"/>
      <c r="T141" s="275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T141" s="276" t="s">
        <v>208</v>
      </c>
      <c r="AU141" s="276" t="s">
        <v>81</v>
      </c>
      <c r="AV141" s="16" t="s">
        <v>226</v>
      </c>
      <c r="AW141" s="16" t="s">
        <v>33</v>
      </c>
      <c r="AX141" s="16" t="s">
        <v>72</v>
      </c>
      <c r="AY141" s="276" t="s">
        <v>196</v>
      </c>
    </row>
    <row r="142" s="13" customFormat="1">
      <c r="A142" s="13"/>
      <c r="B142" s="233"/>
      <c r="C142" s="234"/>
      <c r="D142" s="235" t="s">
        <v>208</v>
      </c>
      <c r="E142" s="236" t="s">
        <v>19</v>
      </c>
      <c r="F142" s="237" t="s">
        <v>915</v>
      </c>
      <c r="G142" s="234"/>
      <c r="H142" s="236" t="s">
        <v>19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208</v>
      </c>
      <c r="AU142" s="243" t="s">
        <v>81</v>
      </c>
      <c r="AV142" s="13" t="s">
        <v>79</v>
      </c>
      <c r="AW142" s="13" t="s">
        <v>33</v>
      </c>
      <c r="AX142" s="13" t="s">
        <v>72</v>
      </c>
      <c r="AY142" s="243" t="s">
        <v>196</v>
      </c>
    </row>
    <row r="143" s="14" customFormat="1">
      <c r="A143" s="14"/>
      <c r="B143" s="244"/>
      <c r="C143" s="245"/>
      <c r="D143" s="235" t="s">
        <v>208</v>
      </c>
      <c r="E143" s="246" t="s">
        <v>19</v>
      </c>
      <c r="F143" s="247" t="s">
        <v>916</v>
      </c>
      <c r="G143" s="245"/>
      <c r="H143" s="248">
        <v>2.048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4" t="s">
        <v>208</v>
      </c>
      <c r="AU143" s="254" t="s">
        <v>81</v>
      </c>
      <c r="AV143" s="14" t="s">
        <v>81</v>
      </c>
      <c r="AW143" s="14" t="s">
        <v>33</v>
      </c>
      <c r="AX143" s="14" t="s">
        <v>72</v>
      </c>
      <c r="AY143" s="254" t="s">
        <v>196</v>
      </c>
    </row>
    <row r="144" s="16" customFormat="1">
      <c r="A144" s="16"/>
      <c r="B144" s="266"/>
      <c r="C144" s="267"/>
      <c r="D144" s="235" t="s">
        <v>208</v>
      </c>
      <c r="E144" s="268" t="s">
        <v>19</v>
      </c>
      <c r="F144" s="269" t="s">
        <v>917</v>
      </c>
      <c r="G144" s="267"/>
      <c r="H144" s="270">
        <v>2.048</v>
      </c>
      <c r="I144" s="271"/>
      <c r="J144" s="267"/>
      <c r="K144" s="267"/>
      <c r="L144" s="272"/>
      <c r="M144" s="273"/>
      <c r="N144" s="274"/>
      <c r="O144" s="274"/>
      <c r="P144" s="274"/>
      <c r="Q144" s="274"/>
      <c r="R144" s="274"/>
      <c r="S144" s="274"/>
      <c r="T144" s="275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T144" s="276" t="s">
        <v>208</v>
      </c>
      <c r="AU144" s="276" t="s">
        <v>81</v>
      </c>
      <c r="AV144" s="16" t="s">
        <v>226</v>
      </c>
      <c r="AW144" s="16" t="s">
        <v>33</v>
      </c>
      <c r="AX144" s="16" t="s">
        <v>79</v>
      </c>
      <c r="AY144" s="276" t="s">
        <v>196</v>
      </c>
    </row>
    <row r="145" s="2" customFormat="1" ht="33" customHeight="1">
      <c r="A145" s="41"/>
      <c r="B145" s="42"/>
      <c r="C145" s="215" t="s">
        <v>226</v>
      </c>
      <c r="D145" s="215" t="s">
        <v>199</v>
      </c>
      <c r="E145" s="216" t="s">
        <v>922</v>
      </c>
      <c r="F145" s="217" t="s">
        <v>923</v>
      </c>
      <c r="G145" s="218" t="s">
        <v>264</v>
      </c>
      <c r="H145" s="219">
        <v>6.1440000000000001</v>
      </c>
      <c r="I145" s="220"/>
      <c r="J145" s="221">
        <f>ROUND(I145*H145,2)</f>
        <v>0</v>
      </c>
      <c r="K145" s="217" t="s">
        <v>901</v>
      </c>
      <c r="L145" s="47"/>
      <c r="M145" s="222" t="s">
        <v>19</v>
      </c>
      <c r="N145" s="223" t="s">
        <v>43</v>
      </c>
      <c r="O145" s="87"/>
      <c r="P145" s="224">
        <f>O145*H145</f>
        <v>0</v>
      </c>
      <c r="Q145" s="224">
        <v>0</v>
      </c>
      <c r="R145" s="224">
        <f>Q145*H145</f>
        <v>0</v>
      </c>
      <c r="S145" s="224">
        <v>0</v>
      </c>
      <c r="T145" s="225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6" t="s">
        <v>204</v>
      </c>
      <c r="AT145" s="226" t="s">
        <v>199</v>
      </c>
      <c r="AU145" s="226" t="s">
        <v>81</v>
      </c>
      <c r="AY145" s="20" t="s">
        <v>196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20" t="s">
        <v>79</v>
      </c>
      <c r="BK145" s="227">
        <f>ROUND(I145*H145,2)</f>
        <v>0</v>
      </c>
      <c r="BL145" s="20" t="s">
        <v>204</v>
      </c>
      <c r="BM145" s="226" t="s">
        <v>924</v>
      </c>
    </row>
    <row r="146" s="2" customFormat="1">
      <c r="A146" s="41"/>
      <c r="B146" s="42"/>
      <c r="C146" s="43"/>
      <c r="D146" s="228" t="s">
        <v>206</v>
      </c>
      <c r="E146" s="43"/>
      <c r="F146" s="229" t="s">
        <v>925</v>
      </c>
      <c r="G146" s="43"/>
      <c r="H146" s="43"/>
      <c r="I146" s="230"/>
      <c r="J146" s="43"/>
      <c r="K146" s="43"/>
      <c r="L146" s="47"/>
      <c r="M146" s="231"/>
      <c r="N146" s="232"/>
      <c r="O146" s="87"/>
      <c r="P146" s="87"/>
      <c r="Q146" s="87"/>
      <c r="R146" s="87"/>
      <c r="S146" s="87"/>
      <c r="T146" s="88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T146" s="20" t="s">
        <v>206</v>
      </c>
      <c r="AU146" s="20" t="s">
        <v>81</v>
      </c>
    </row>
    <row r="147" s="13" customFormat="1">
      <c r="A147" s="13"/>
      <c r="B147" s="233"/>
      <c r="C147" s="234"/>
      <c r="D147" s="235" t="s">
        <v>208</v>
      </c>
      <c r="E147" s="236" t="s">
        <v>19</v>
      </c>
      <c r="F147" s="237" t="s">
        <v>904</v>
      </c>
      <c r="G147" s="234"/>
      <c r="H147" s="236" t="s">
        <v>19</v>
      </c>
      <c r="I147" s="238"/>
      <c r="J147" s="234"/>
      <c r="K147" s="234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208</v>
      </c>
      <c r="AU147" s="243" t="s">
        <v>81</v>
      </c>
      <c r="AV147" s="13" t="s">
        <v>79</v>
      </c>
      <c r="AW147" s="13" t="s">
        <v>33</v>
      </c>
      <c r="AX147" s="13" t="s">
        <v>72</v>
      </c>
      <c r="AY147" s="243" t="s">
        <v>196</v>
      </c>
    </row>
    <row r="148" s="13" customFormat="1">
      <c r="A148" s="13"/>
      <c r="B148" s="233"/>
      <c r="C148" s="234"/>
      <c r="D148" s="235" t="s">
        <v>208</v>
      </c>
      <c r="E148" s="236" t="s">
        <v>19</v>
      </c>
      <c r="F148" s="237" t="s">
        <v>905</v>
      </c>
      <c r="G148" s="234"/>
      <c r="H148" s="236" t="s">
        <v>19</v>
      </c>
      <c r="I148" s="238"/>
      <c r="J148" s="234"/>
      <c r="K148" s="234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208</v>
      </c>
      <c r="AU148" s="243" t="s">
        <v>81</v>
      </c>
      <c r="AV148" s="13" t="s">
        <v>79</v>
      </c>
      <c r="AW148" s="13" t="s">
        <v>33</v>
      </c>
      <c r="AX148" s="13" t="s">
        <v>72</v>
      </c>
      <c r="AY148" s="243" t="s">
        <v>196</v>
      </c>
    </row>
    <row r="149" s="13" customFormat="1">
      <c r="A149" s="13"/>
      <c r="B149" s="233"/>
      <c r="C149" s="234"/>
      <c r="D149" s="235" t="s">
        <v>208</v>
      </c>
      <c r="E149" s="236" t="s">
        <v>19</v>
      </c>
      <c r="F149" s="237" t="s">
        <v>906</v>
      </c>
      <c r="G149" s="234"/>
      <c r="H149" s="236" t="s">
        <v>19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208</v>
      </c>
      <c r="AU149" s="243" t="s">
        <v>81</v>
      </c>
      <c r="AV149" s="13" t="s">
        <v>79</v>
      </c>
      <c r="AW149" s="13" t="s">
        <v>33</v>
      </c>
      <c r="AX149" s="13" t="s">
        <v>72</v>
      </c>
      <c r="AY149" s="243" t="s">
        <v>196</v>
      </c>
    </row>
    <row r="150" s="14" customFormat="1">
      <c r="A150" s="14"/>
      <c r="B150" s="244"/>
      <c r="C150" s="245"/>
      <c r="D150" s="235" t="s">
        <v>208</v>
      </c>
      <c r="E150" s="246" t="s">
        <v>19</v>
      </c>
      <c r="F150" s="247" t="s">
        <v>204</v>
      </c>
      <c r="G150" s="245"/>
      <c r="H150" s="248">
        <v>4</v>
      </c>
      <c r="I150" s="249"/>
      <c r="J150" s="245"/>
      <c r="K150" s="245"/>
      <c r="L150" s="250"/>
      <c r="M150" s="251"/>
      <c r="N150" s="252"/>
      <c r="O150" s="252"/>
      <c r="P150" s="252"/>
      <c r="Q150" s="252"/>
      <c r="R150" s="252"/>
      <c r="S150" s="252"/>
      <c r="T150" s="253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4" t="s">
        <v>208</v>
      </c>
      <c r="AU150" s="254" t="s">
        <v>81</v>
      </c>
      <c r="AV150" s="14" t="s">
        <v>81</v>
      </c>
      <c r="AW150" s="14" t="s">
        <v>33</v>
      </c>
      <c r="AX150" s="14" t="s">
        <v>72</v>
      </c>
      <c r="AY150" s="254" t="s">
        <v>196</v>
      </c>
    </row>
    <row r="151" s="13" customFormat="1">
      <c r="A151" s="13"/>
      <c r="B151" s="233"/>
      <c r="C151" s="234"/>
      <c r="D151" s="235" t="s">
        <v>208</v>
      </c>
      <c r="E151" s="236" t="s">
        <v>19</v>
      </c>
      <c r="F151" s="237" t="s">
        <v>907</v>
      </c>
      <c r="G151" s="234"/>
      <c r="H151" s="236" t="s">
        <v>19</v>
      </c>
      <c r="I151" s="238"/>
      <c r="J151" s="234"/>
      <c r="K151" s="234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208</v>
      </c>
      <c r="AU151" s="243" t="s">
        <v>81</v>
      </c>
      <c r="AV151" s="13" t="s">
        <v>79</v>
      </c>
      <c r="AW151" s="13" t="s">
        <v>33</v>
      </c>
      <c r="AX151" s="13" t="s">
        <v>72</v>
      </c>
      <c r="AY151" s="243" t="s">
        <v>196</v>
      </c>
    </row>
    <row r="152" s="14" customFormat="1">
      <c r="A152" s="14"/>
      <c r="B152" s="244"/>
      <c r="C152" s="245"/>
      <c r="D152" s="235" t="s">
        <v>208</v>
      </c>
      <c r="E152" s="246" t="s">
        <v>19</v>
      </c>
      <c r="F152" s="247" t="s">
        <v>204</v>
      </c>
      <c r="G152" s="245"/>
      <c r="H152" s="248">
        <v>4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208</v>
      </c>
      <c r="AU152" s="254" t="s">
        <v>81</v>
      </c>
      <c r="AV152" s="14" t="s">
        <v>81</v>
      </c>
      <c r="AW152" s="14" t="s">
        <v>33</v>
      </c>
      <c r="AX152" s="14" t="s">
        <v>72</v>
      </c>
      <c r="AY152" s="254" t="s">
        <v>196</v>
      </c>
    </row>
    <row r="153" s="13" customFormat="1">
      <c r="A153" s="13"/>
      <c r="B153" s="233"/>
      <c r="C153" s="234"/>
      <c r="D153" s="235" t="s">
        <v>208</v>
      </c>
      <c r="E153" s="236" t="s">
        <v>19</v>
      </c>
      <c r="F153" s="237" t="s">
        <v>908</v>
      </c>
      <c r="G153" s="234"/>
      <c r="H153" s="236" t="s">
        <v>19</v>
      </c>
      <c r="I153" s="238"/>
      <c r="J153" s="234"/>
      <c r="K153" s="234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208</v>
      </c>
      <c r="AU153" s="243" t="s">
        <v>81</v>
      </c>
      <c r="AV153" s="13" t="s">
        <v>79</v>
      </c>
      <c r="AW153" s="13" t="s">
        <v>33</v>
      </c>
      <c r="AX153" s="13" t="s">
        <v>72</v>
      </c>
      <c r="AY153" s="243" t="s">
        <v>196</v>
      </c>
    </row>
    <row r="154" s="14" customFormat="1">
      <c r="A154" s="14"/>
      <c r="B154" s="244"/>
      <c r="C154" s="245"/>
      <c r="D154" s="235" t="s">
        <v>208</v>
      </c>
      <c r="E154" s="246" t="s">
        <v>19</v>
      </c>
      <c r="F154" s="247" t="s">
        <v>79</v>
      </c>
      <c r="G154" s="245"/>
      <c r="H154" s="248">
        <v>1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4" t="s">
        <v>208</v>
      </c>
      <c r="AU154" s="254" t="s">
        <v>81</v>
      </c>
      <c r="AV154" s="14" t="s">
        <v>81</v>
      </c>
      <c r="AW154" s="14" t="s">
        <v>33</v>
      </c>
      <c r="AX154" s="14" t="s">
        <v>72</v>
      </c>
      <c r="AY154" s="254" t="s">
        <v>196</v>
      </c>
    </row>
    <row r="155" s="13" customFormat="1">
      <c r="A155" s="13"/>
      <c r="B155" s="233"/>
      <c r="C155" s="234"/>
      <c r="D155" s="235" t="s">
        <v>208</v>
      </c>
      <c r="E155" s="236" t="s">
        <v>19</v>
      </c>
      <c r="F155" s="237" t="s">
        <v>909</v>
      </c>
      <c r="G155" s="234"/>
      <c r="H155" s="236" t="s">
        <v>19</v>
      </c>
      <c r="I155" s="238"/>
      <c r="J155" s="234"/>
      <c r="K155" s="234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208</v>
      </c>
      <c r="AU155" s="243" t="s">
        <v>81</v>
      </c>
      <c r="AV155" s="13" t="s">
        <v>79</v>
      </c>
      <c r="AW155" s="13" t="s">
        <v>33</v>
      </c>
      <c r="AX155" s="13" t="s">
        <v>72</v>
      </c>
      <c r="AY155" s="243" t="s">
        <v>196</v>
      </c>
    </row>
    <row r="156" s="14" customFormat="1">
      <c r="A156" s="14"/>
      <c r="B156" s="244"/>
      <c r="C156" s="245"/>
      <c r="D156" s="235" t="s">
        <v>208</v>
      </c>
      <c r="E156" s="246" t="s">
        <v>19</v>
      </c>
      <c r="F156" s="247" t="s">
        <v>79</v>
      </c>
      <c r="G156" s="245"/>
      <c r="H156" s="248">
        <v>1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4" t="s">
        <v>208</v>
      </c>
      <c r="AU156" s="254" t="s">
        <v>81</v>
      </c>
      <c r="AV156" s="14" t="s">
        <v>81</v>
      </c>
      <c r="AW156" s="14" t="s">
        <v>33</v>
      </c>
      <c r="AX156" s="14" t="s">
        <v>72</v>
      </c>
      <c r="AY156" s="254" t="s">
        <v>196</v>
      </c>
    </row>
    <row r="157" s="13" customFormat="1">
      <c r="A157" s="13"/>
      <c r="B157" s="233"/>
      <c r="C157" s="234"/>
      <c r="D157" s="235" t="s">
        <v>208</v>
      </c>
      <c r="E157" s="236" t="s">
        <v>19</v>
      </c>
      <c r="F157" s="237" t="s">
        <v>910</v>
      </c>
      <c r="G157" s="234"/>
      <c r="H157" s="236" t="s">
        <v>19</v>
      </c>
      <c r="I157" s="238"/>
      <c r="J157" s="234"/>
      <c r="K157" s="234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208</v>
      </c>
      <c r="AU157" s="243" t="s">
        <v>81</v>
      </c>
      <c r="AV157" s="13" t="s">
        <v>79</v>
      </c>
      <c r="AW157" s="13" t="s">
        <v>33</v>
      </c>
      <c r="AX157" s="13" t="s">
        <v>72</v>
      </c>
      <c r="AY157" s="243" t="s">
        <v>196</v>
      </c>
    </row>
    <row r="158" s="14" customFormat="1">
      <c r="A158" s="14"/>
      <c r="B158" s="244"/>
      <c r="C158" s="245"/>
      <c r="D158" s="235" t="s">
        <v>208</v>
      </c>
      <c r="E158" s="246" t="s">
        <v>19</v>
      </c>
      <c r="F158" s="247" t="s">
        <v>79</v>
      </c>
      <c r="G158" s="245"/>
      <c r="H158" s="248">
        <v>1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4" t="s">
        <v>208</v>
      </c>
      <c r="AU158" s="254" t="s">
        <v>81</v>
      </c>
      <c r="AV158" s="14" t="s">
        <v>81</v>
      </c>
      <c r="AW158" s="14" t="s">
        <v>33</v>
      </c>
      <c r="AX158" s="14" t="s">
        <v>72</v>
      </c>
      <c r="AY158" s="254" t="s">
        <v>196</v>
      </c>
    </row>
    <row r="159" s="13" customFormat="1">
      <c r="A159" s="13"/>
      <c r="B159" s="233"/>
      <c r="C159" s="234"/>
      <c r="D159" s="235" t="s">
        <v>208</v>
      </c>
      <c r="E159" s="236" t="s">
        <v>19</v>
      </c>
      <c r="F159" s="237" t="s">
        <v>911</v>
      </c>
      <c r="G159" s="234"/>
      <c r="H159" s="236" t="s">
        <v>19</v>
      </c>
      <c r="I159" s="238"/>
      <c r="J159" s="234"/>
      <c r="K159" s="234"/>
      <c r="L159" s="239"/>
      <c r="M159" s="240"/>
      <c r="N159" s="241"/>
      <c r="O159" s="241"/>
      <c r="P159" s="241"/>
      <c r="Q159" s="241"/>
      <c r="R159" s="241"/>
      <c r="S159" s="241"/>
      <c r="T159" s="24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3" t="s">
        <v>208</v>
      </c>
      <c r="AU159" s="243" t="s">
        <v>81</v>
      </c>
      <c r="AV159" s="13" t="s">
        <v>79</v>
      </c>
      <c r="AW159" s="13" t="s">
        <v>33</v>
      </c>
      <c r="AX159" s="13" t="s">
        <v>72</v>
      </c>
      <c r="AY159" s="243" t="s">
        <v>196</v>
      </c>
    </row>
    <row r="160" s="14" customFormat="1">
      <c r="A160" s="14"/>
      <c r="B160" s="244"/>
      <c r="C160" s="245"/>
      <c r="D160" s="235" t="s">
        <v>208</v>
      </c>
      <c r="E160" s="246" t="s">
        <v>19</v>
      </c>
      <c r="F160" s="247" t="s">
        <v>81</v>
      </c>
      <c r="G160" s="245"/>
      <c r="H160" s="248">
        <v>2</v>
      </c>
      <c r="I160" s="249"/>
      <c r="J160" s="245"/>
      <c r="K160" s="245"/>
      <c r="L160" s="250"/>
      <c r="M160" s="251"/>
      <c r="N160" s="252"/>
      <c r="O160" s="252"/>
      <c r="P160" s="252"/>
      <c r="Q160" s="252"/>
      <c r="R160" s="252"/>
      <c r="S160" s="252"/>
      <c r="T160" s="253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4" t="s">
        <v>208</v>
      </c>
      <c r="AU160" s="254" t="s">
        <v>81</v>
      </c>
      <c r="AV160" s="14" t="s">
        <v>81</v>
      </c>
      <c r="AW160" s="14" t="s">
        <v>33</v>
      </c>
      <c r="AX160" s="14" t="s">
        <v>72</v>
      </c>
      <c r="AY160" s="254" t="s">
        <v>196</v>
      </c>
    </row>
    <row r="161" s="13" customFormat="1">
      <c r="A161" s="13"/>
      <c r="B161" s="233"/>
      <c r="C161" s="234"/>
      <c r="D161" s="235" t="s">
        <v>208</v>
      </c>
      <c r="E161" s="236" t="s">
        <v>19</v>
      </c>
      <c r="F161" s="237" t="s">
        <v>912</v>
      </c>
      <c r="G161" s="234"/>
      <c r="H161" s="236" t="s">
        <v>19</v>
      </c>
      <c r="I161" s="238"/>
      <c r="J161" s="234"/>
      <c r="K161" s="234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208</v>
      </c>
      <c r="AU161" s="243" t="s">
        <v>81</v>
      </c>
      <c r="AV161" s="13" t="s">
        <v>79</v>
      </c>
      <c r="AW161" s="13" t="s">
        <v>33</v>
      </c>
      <c r="AX161" s="13" t="s">
        <v>72</v>
      </c>
      <c r="AY161" s="243" t="s">
        <v>196</v>
      </c>
    </row>
    <row r="162" s="14" customFormat="1">
      <c r="A162" s="14"/>
      <c r="B162" s="244"/>
      <c r="C162" s="245"/>
      <c r="D162" s="235" t="s">
        <v>208</v>
      </c>
      <c r="E162" s="246" t="s">
        <v>19</v>
      </c>
      <c r="F162" s="247" t="s">
        <v>81</v>
      </c>
      <c r="G162" s="245"/>
      <c r="H162" s="248">
        <v>2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208</v>
      </c>
      <c r="AU162" s="254" t="s">
        <v>81</v>
      </c>
      <c r="AV162" s="14" t="s">
        <v>81</v>
      </c>
      <c r="AW162" s="14" t="s">
        <v>33</v>
      </c>
      <c r="AX162" s="14" t="s">
        <v>72</v>
      </c>
      <c r="AY162" s="254" t="s">
        <v>196</v>
      </c>
    </row>
    <row r="163" s="13" customFormat="1">
      <c r="A163" s="13"/>
      <c r="B163" s="233"/>
      <c r="C163" s="234"/>
      <c r="D163" s="235" t="s">
        <v>208</v>
      </c>
      <c r="E163" s="236" t="s">
        <v>19</v>
      </c>
      <c r="F163" s="237" t="s">
        <v>913</v>
      </c>
      <c r="G163" s="234"/>
      <c r="H163" s="236" t="s">
        <v>19</v>
      </c>
      <c r="I163" s="238"/>
      <c r="J163" s="234"/>
      <c r="K163" s="234"/>
      <c r="L163" s="239"/>
      <c r="M163" s="240"/>
      <c r="N163" s="241"/>
      <c r="O163" s="241"/>
      <c r="P163" s="241"/>
      <c r="Q163" s="241"/>
      <c r="R163" s="241"/>
      <c r="S163" s="241"/>
      <c r="T163" s="24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3" t="s">
        <v>208</v>
      </c>
      <c r="AU163" s="243" t="s">
        <v>81</v>
      </c>
      <c r="AV163" s="13" t="s">
        <v>79</v>
      </c>
      <c r="AW163" s="13" t="s">
        <v>33</v>
      </c>
      <c r="AX163" s="13" t="s">
        <v>72</v>
      </c>
      <c r="AY163" s="243" t="s">
        <v>196</v>
      </c>
    </row>
    <row r="164" s="13" customFormat="1">
      <c r="A164" s="13"/>
      <c r="B164" s="233"/>
      <c r="C164" s="234"/>
      <c r="D164" s="235" t="s">
        <v>208</v>
      </c>
      <c r="E164" s="236" t="s">
        <v>19</v>
      </c>
      <c r="F164" s="237" t="s">
        <v>914</v>
      </c>
      <c r="G164" s="234"/>
      <c r="H164" s="236" t="s">
        <v>19</v>
      </c>
      <c r="I164" s="238"/>
      <c r="J164" s="234"/>
      <c r="K164" s="234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208</v>
      </c>
      <c r="AU164" s="243" t="s">
        <v>81</v>
      </c>
      <c r="AV164" s="13" t="s">
        <v>79</v>
      </c>
      <c r="AW164" s="13" t="s">
        <v>33</v>
      </c>
      <c r="AX164" s="13" t="s">
        <v>72</v>
      </c>
      <c r="AY164" s="243" t="s">
        <v>196</v>
      </c>
    </row>
    <row r="165" s="14" customFormat="1">
      <c r="A165" s="14"/>
      <c r="B165" s="244"/>
      <c r="C165" s="245"/>
      <c r="D165" s="235" t="s">
        <v>208</v>
      </c>
      <c r="E165" s="246" t="s">
        <v>19</v>
      </c>
      <c r="F165" s="247" t="s">
        <v>79</v>
      </c>
      <c r="G165" s="245"/>
      <c r="H165" s="248">
        <v>1</v>
      </c>
      <c r="I165" s="249"/>
      <c r="J165" s="245"/>
      <c r="K165" s="245"/>
      <c r="L165" s="250"/>
      <c r="M165" s="251"/>
      <c r="N165" s="252"/>
      <c r="O165" s="252"/>
      <c r="P165" s="252"/>
      <c r="Q165" s="252"/>
      <c r="R165" s="252"/>
      <c r="S165" s="252"/>
      <c r="T165" s="253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4" t="s">
        <v>208</v>
      </c>
      <c r="AU165" s="254" t="s">
        <v>81</v>
      </c>
      <c r="AV165" s="14" t="s">
        <v>81</v>
      </c>
      <c r="AW165" s="14" t="s">
        <v>33</v>
      </c>
      <c r="AX165" s="14" t="s">
        <v>72</v>
      </c>
      <c r="AY165" s="254" t="s">
        <v>196</v>
      </c>
    </row>
    <row r="166" s="16" customFormat="1">
      <c r="A166" s="16"/>
      <c r="B166" s="266"/>
      <c r="C166" s="267"/>
      <c r="D166" s="235" t="s">
        <v>208</v>
      </c>
      <c r="E166" s="268" t="s">
        <v>19</v>
      </c>
      <c r="F166" s="269" t="s">
        <v>269</v>
      </c>
      <c r="G166" s="267"/>
      <c r="H166" s="270">
        <v>16</v>
      </c>
      <c r="I166" s="271"/>
      <c r="J166" s="267"/>
      <c r="K166" s="267"/>
      <c r="L166" s="272"/>
      <c r="M166" s="273"/>
      <c r="N166" s="274"/>
      <c r="O166" s="274"/>
      <c r="P166" s="274"/>
      <c r="Q166" s="274"/>
      <c r="R166" s="274"/>
      <c r="S166" s="274"/>
      <c r="T166" s="275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T166" s="276" t="s">
        <v>208</v>
      </c>
      <c r="AU166" s="276" t="s">
        <v>81</v>
      </c>
      <c r="AV166" s="16" t="s">
        <v>226</v>
      </c>
      <c r="AW166" s="16" t="s">
        <v>33</v>
      </c>
      <c r="AX166" s="16" t="s">
        <v>72</v>
      </c>
      <c r="AY166" s="276" t="s">
        <v>196</v>
      </c>
    </row>
    <row r="167" s="13" customFormat="1">
      <c r="A167" s="13"/>
      <c r="B167" s="233"/>
      <c r="C167" s="234"/>
      <c r="D167" s="235" t="s">
        <v>208</v>
      </c>
      <c r="E167" s="236" t="s">
        <v>19</v>
      </c>
      <c r="F167" s="237" t="s">
        <v>915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208</v>
      </c>
      <c r="AU167" s="243" t="s">
        <v>81</v>
      </c>
      <c r="AV167" s="13" t="s">
        <v>79</v>
      </c>
      <c r="AW167" s="13" t="s">
        <v>33</v>
      </c>
      <c r="AX167" s="13" t="s">
        <v>72</v>
      </c>
      <c r="AY167" s="243" t="s">
        <v>196</v>
      </c>
    </row>
    <row r="168" s="14" customFormat="1">
      <c r="A168" s="14"/>
      <c r="B168" s="244"/>
      <c r="C168" s="245"/>
      <c r="D168" s="235" t="s">
        <v>208</v>
      </c>
      <c r="E168" s="246" t="s">
        <v>19</v>
      </c>
      <c r="F168" s="247" t="s">
        <v>916</v>
      </c>
      <c r="G168" s="245"/>
      <c r="H168" s="248">
        <v>2.048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4" t="s">
        <v>208</v>
      </c>
      <c r="AU168" s="254" t="s">
        <v>81</v>
      </c>
      <c r="AV168" s="14" t="s">
        <v>81</v>
      </c>
      <c r="AW168" s="14" t="s">
        <v>33</v>
      </c>
      <c r="AX168" s="14" t="s">
        <v>72</v>
      </c>
      <c r="AY168" s="254" t="s">
        <v>196</v>
      </c>
    </row>
    <row r="169" s="16" customFormat="1">
      <c r="A169" s="16"/>
      <c r="B169" s="266"/>
      <c r="C169" s="267"/>
      <c r="D169" s="235" t="s">
        <v>208</v>
      </c>
      <c r="E169" s="268" t="s">
        <v>19</v>
      </c>
      <c r="F169" s="269" t="s">
        <v>917</v>
      </c>
      <c r="G169" s="267"/>
      <c r="H169" s="270">
        <v>2.048</v>
      </c>
      <c r="I169" s="271"/>
      <c r="J169" s="267"/>
      <c r="K169" s="267"/>
      <c r="L169" s="272"/>
      <c r="M169" s="273"/>
      <c r="N169" s="274"/>
      <c r="O169" s="274"/>
      <c r="P169" s="274"/>
      <c r="Q169" s="274"/>
      <c r="R169" s="274"/>
      <c r="S169" s="274"/>
      <c r="T169" s="275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T169" s="276" t="s">
        <v>208</v>
      </c>
      <c r="AU169" s="276" t="s">
        <v>81</v>
      </c>
      <c r="AV169" s="16" t="s">
        <v>226</v>
      </c>
      <c r="AW169" s="16" t="s">
        <v>33</v>
      </c>
      <c r="AX169" s="16" t="s">
        <v>79</v>
      </c>
      <c r="AY169" s="276" t="s">
        <v>196</v>
      </c>
    </row>
    <row r="170" s="14" customFormat="1">
      <c r="A170" s="14"/>
      <c r="B170" s="244"/>
      <c r="C170" s="245"/>
      <c r="D170" s="235" t="s">
        <v>208</v>
      </c>
      <c r="E170" s="245"/>
      <c r="F170" s="247" t="s">
        <v>926</v>
      </c>
      <c r="G170" s="245"/>
      <c r="H170" s="248">
        <v>6.1440000000000001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208</v>
      </c>
      <c r="AU170" s="254" t="s">
        <v>81</v>
      </c>
      <c r="AV170" s="14" t="s">
        <v>81</v>
      </c>
      <c r="AW170" s="14" t="s">
        <v>4</v>
      </c>
      <c r="AX170" s="14" t="s">
        <v>79</v>
      </c>
      <c r="AY170" s="254" t="s">
        <v>196</v>
      </c>
    </row>
    <row r="171" s="2" customFormat="1" ht="37.8" customHeight="1">
      <c r="A171" s="41"/>
      <c r="B171" s="42"/>
      <c r="C171" s="215" t="s">
        <v>204</v>
      </c>
      <c r="D171" s="215" t="s">
        <v>199</v>
      </c>
      <c r="E171" s="216" t="s">
        <v>295</v>
      </c>
      <c r="F171" s="217" t="s">
        <v>296</v>
      </c>
      <c r="G171" s="218" t="s">
        <v>264</v>
      </c>
      <c r="H171" s="219">
        <v>2.048</v>
      </c>
      <c r="I171" s="220"/>
      <c r="J171" s="221">
        <f>ROUND(I171*H171,2)</f>
        <v>0</v>
      </c>
      <c r="K171" s="217" t="s">
        <v>901</v>
      </c>
      <c r="L171" s="47"/>
      <c r="M171" s="222" t="s">
        <v>19</v>
      </c>
      <c r="N171" s="223" t="s">
        <v>43</v>
      </c>
      <c r="O171" s="87"/>
      <c r="P171" s="224">
        <f>O171*H171</f>
        <v>0</v>
      </c>
      <c r="Q171" s="224">
        <v>0</v>
      </c>
      <c r="R171" s="224">
        <f>Q171*H171</f>
        <v>0</v>
      </c>
      <c r="S171" s="224">
        <v>0</v>
      </c>
      <c r="T171" s="225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204</v>
      </c>
      <c r="AT171" s="226" t="s">
        <v>199</v>
      </c>
      <c r="AU171" s="226" t="s">
        <v>81</v>
      </c>
      <c r="AY171" s="20" t="s">
        <v>196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79</v>
      </c>
      <c r="BK171" s="227">
        <f>ROUND(I171*H171,2)</f>
        <v>0</v>
      </c>
      <c r="BL171" s="20" t="s">
        <v>204</v>
      </c>
      <c r="BM171" s="226" t="s">
        <v>927</v>
      </c>
    </row>
    <row r="172" s="2" customFormat="1">
      <c r="A172" s="41"/>
      <c r="B172" s="42"/>
      <c r="C172" s="43"/>
      <c r="D172" s="228" t="s">
        <v>206</v>
      </c>
      <c r="E172" s="43"/>
      <c r="F172" s="229" t="s">
        <v>928</v>
      </c>
      <c r="G172" s="43"/>
      <c r="H172" s="43"/>
      <c r="I172" s="230"/>
      <c r="J172" s="43"/>
      <c r="K172" s="43"/>
      <c r="L172" s="47"/>
      <c r="M172" s="231"/>
      <c r="N172" s="232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206</v>
      </c>
      <c r="AU172" s="20" t="s">
        <v>81</v>
      </c>
    </row>
    <row r="173" s="13" customFormat="1">
      <c r="A173" s="13"/>
      <c r="B173" s="233"/>
      <c r="C173" s="234"/>
      <c r="D173" s="235" t="s">
        <v>208</v>
      </c>
      <c r="E173" s="236" t="s">
        <v>19</v>
      </c>
      <c r="F173" s="237" t="s">
        <v>904</v>
      </c>
      <c r="G173" s="234"/>
      <c r="H173" s="236" t="s">
        <v>19</v>
      </c>
      <c r="I173" s="238"/>
      <c r="J173" s="234"/>
      <c r="K173" s="234"/>
      <c r="L173" s="239"/>
      <c r="M173" s="240"/>
      <c r="N173" s="241"/>
      <c r="O173" s="241"/>
      <c r="P173" s="241"/>
      <c r="Q173" s="241"/>
      <c r="R173" s="241"/>
      <c r="S173" s="241"/>
      <c r="T173" s="24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3" t="s">
        <v>208</v>
      </c>
      <c r="AU173" s="243" t="s">
        <v>81</v>
      </c>
      <c r="AV173" s="13" t="s">
        <v>79</v>
      </c>
      <c r="AW173" s="13" t="s">
        <v>33</v>
      </c>
      <c r="AX173" s="13" t="s">
        <v>72</v>
      </c>
      <c r="AY173" s="243" t="s">
        <v>196</v>
      </c>
    </row>
    <row r="174" s="13" customFormat="1">
      <c r="A174" s="13"/>
      <c r="B174" s="233"/>
      <c r="C174" s="234"/>
      <c r="D174" s="235" t="s">
        <v>208</v>
      </c>
      <c r="E174" s="236" t="s">
        <v>19</v>
      </c>
      <c r="F174" s="237" t="s">
        <v>905</v>
      </c>
      <c r="G174" s="234"/>
      <c r="H174" s="236" t="s">
        <v>19</v>
      </c>
      <c r="I174" s="238"/>
      <c r="J174" s="234"/>
      <c r="K174" s="234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208</v>
      </c>
      <c r="AU174" s="243" t="s">
        <v>81</v>
      </c>
      <c r="AV174" s="13" t="s">
        <v>79</v>
      </c>
      <c r="AW174" s="13" t="s">
        <v>33</v>
      </c>
      <c r="AX174" s="13" t="s">
        <v>72</v>
      </c>
      <c r="AY174" s="243" t="s">
        <v>196</v>
      </c>
    </row>
    <row r="175" s="13" customFormat="1">
      <c r="A175" s="13"/>
      <c r="B175" s="233"/>
      <c r="C175" s="234"/>
      <c r="D175" s="235" t="s">
        <v>208</v>
      </c>
      <c r="E175" s="236" t="s">
        <v>19</v>
      </c>
      <c r="F175" s="237" t="s">
        <v>906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208</v>
      </c>
      <c r="AU175" s="243" t="s">
        <v>81</v>
      </c>
      <c r="AV175" s="13" t="s">
        <v>79</v>
      </c>
      <c r="AW175" s="13" t="s">
        <v>33</v>
      </c>
      <c r="AX175" s="13" t="s">
        <v>72</v>
      </c>
      <c r="AY175" s="243" t="s">
        <v>196</v>
      </c>
    </row>
    <row r="176" s="14" customFormat="1">
      <c r="A176" s="14"/>
      <c r="B176" s="244"/>
      <c r="C176" s="245"/>
      <c r="D176" s="235" t="s">
        <v>208</v>
      </c>
      <c r="E176" s="246" t="s">
        <v>19</v>
      </c>
      <c r="F176" s="247" t="s">
        <v>204</v>
      </c>
      <c r="G176" s="245"/>
      <c r="H176" s="248">
        <v>4</v>
      </c>
      <c r="I176" s="249"/>
      <c r="J176" s="245"/>
      <c r="K176" s="245"/>
      <c r="L176" s="250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4" t="s">
        <v>208</v>
      </c>
      <c r="AU176" s="254" t="s">
        <v>81</v>
      </c>
      <c r="AV176" s="14" t="s">
        <v>81</v>
      </c>
      <c r="AW176" s="14" t="s">
        <v>33</v>
      </c>
      <c r="AX176" s="14" t="s">
        <v>72</v>
      </c>
      <c r="AY176" s="254" t="s">
        <v>196</v>
      </c>
    </row>
    <row r="177" s="13" customFormat="1">
      <c r="A177" s="13"/>
      <c r="B177" s="233"/>
      <c r="C177" s="234"/>
      <c r="D177" s="235" t="s">
        <v>208</v>
      </c>
      <c r="E177" s="236" t="s">
        <v>19</v>
      </c>
      <c r="F177" s="237" t="s">
        <v>907</v>
      </c>
      <c r="G177" s="234"/>
      <c r="H177" s="236" t="s">
        <v>19</v>
      </c>
      <c r="I177" s="238"/>
      <c r="J177" s="234"/>
      <c r="K177" s="234"/>
      <c r="L177" s="239"/>
      <c r="M177" s="240"/>
      <c r="N177" s="241"/>
      <c r="O177" s="241"/>
      <c r="P177" s="241"/>
      <c r="Q177" s="241"/>
      <c r="R177" s="241"/>
      <c r="S177" s="241"/>
      <c r="T177" s="24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43" t="s">
        <v>208</v>
      </c>
      <c r="AU177" s="243" t="s">
        <v>81</v>
      </c>
      <c r="AV177" s="13" t="s">
        <v>79</v>
      </c>
      <c r="AW177" s="13" t="s">
        <v>33</v>
      </c>
      <c r="AX177" s="13" t="s">
        <v>72</v>
      </c>
      <c r="AY177" s="243" t="s">
        <v>196</v>
      </c>
    </row>
    <row r="178" s="14" customFormat="1">
      <c r="A178" s="14"/>
      <c r="B178" s="244"/>
      <c r="C178" s="245"/>
      <c r="D178" s="235" t="s">
        <v>208</v>
      </c>
      <c r="E178" s="246" t="s">
        <v>19</v>
      </c>
      <c r="F178" s="247" t="s">
        <v>204</v>
      </c>
      <c r="G178" s="245"/>
      <c r="H178" s="248">
        <v>4</v>
      </c>
      <c r="I178" s="249"/>
      <c r="J178" s="245"/>
      <c r="K178" s="245"/>
      <c r="L178" s="250"/>
      <c r="M178" s="251"/>
      <c r="N178" s="252"/>
      <c r="O178" s="252"/>
      <c r="P178" s="252"/>
      <c r="Q178" s="252"/>
      <c r="R178" s="252"/>
      <c r="S178" s="252"/>
      <c r="T178" s="253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4" t="s">
        <v>208</v>
      </c>
      <c r="AU178" s="254" t="s">
        <v>81</v>
      </c>
      <c r="AV178" s="14" t="s">
        <v>81</v>
      </c>
      <c r="AW178" s="14" t="s">
        <v>33</v>
      </c>
      <c r="AX178" s="14" t="s">
        <v>72</v>
      </c>
      <c r="AY178" s="254" t="s">
        <v>196</v>
      </c>
    </row>
    <row r="179" s="13" customFormat="1">
      <c r="A179" s="13"/>
      <c r="B179" s="233"/>
      <c r="C179" s="234"/>
      <c r="D179" s="235" t="s">
        <v>208</v>
      </c>
      <c r="E179" s="236" t="s">
        <v>19</v>
      </c>
      <c r="F179" s="237" t="s">
        <v>908</v>
      </c>
      <c r="G179" s="234"/>
      <c r="H179" s="236" t="s">
        <v>19</v>
      </c>
      <c r="I179" s="238"/>
      <c r="J179" s="234"/>
      <c r="K179" s="234"/>
      <c r="L179" s="239"/>
      <c r="M179" s="240"/>
      <c r="N179" s="241"/>
      <c r="O179" s="241"/>
      <c r="P179" s="241"/>
      <c r="Q179" s="241"/>
      <c r="R179" s="241"/>
      <c r="S179" s="241"/>
      <c r="T179" s="24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3" t="s">
        <v>208</v>
      </c>
      <c r="AU179" s="243" t="s">
        <v>81</v>
      </c>
      <c r="AV179" s="13" t="s">
        <v>79</v>
      </c>
      <c r="AW179" s="13" t="s">
        <v>33</v>
      </c>
      <c r="AX179" s="13" t="s">
        <v>72</v>
      </c>
      <c r="AY179" s="243" t="s">
        <v>196</v>
      </c>
    </row>
    <row r="180" s="14" customFormat="1">
      <c r="A180" s="14"/>
      <c r="B180" s="244"/>
      <c r="C180" s="245"/>
      <c r="D180" s="235" t="s">
        <v>208</v>
      </c>
      <c r="E180" s="246" t="s">
        <v>19</v>
      </c>
      <c r="F180" s="247" t="s">
        <v>79</v>
      </c>
      <c r="G180" s="245"/>
      <c r="H180" s="248">
        <v>1</v>
      </c>
      <c r="I180" s="249"/>
      <c r="J180" s="245"/>
      <c r="K180" s="245"/>
      <c r="L180" s="250"/>
      <c r="M180" s="251"/>
      <c r="N180" s="252"/>
      <c r="O180" s="252"/>
      <c r="P180" s="252"/>
      <c r="Q180" s="252"/>
      <c r="R180" s="252"/>
      <c r="S180" s="252"/>
      <c r="T180" s="253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4" t="s">
        <v>208</v>
      </c>
      <c r="AU180" s="254" t="s">
        <v>81</v>
      </c>
      <c r="AV180" s="14" t="s">
        <v>81</v>
      </c>
      <c r="AW180" s="14" t="s">
        <v>33</v>
      </c>
      <c r="AX180" s="14" t="s">
        <v>72</v>
      </c>
      <c r="AY180" s="254" t="s">
        <v>196</v>
      </c>
    </row>
    <row r="181" s="13" customFormat="1">
      <c r="A181" s="13"/>
      <c r="B181" s="233"/>
      <c r="C181" s="234"/>
      <c r="D181" s="235" t="s">
        <v>208</v>
      </c>
      <c r="E181" s="236" t="s">
        <v>19</v>
      </c>
      <c r="F181" s="237" t="s">
        <v>909</v>
      </c>
      <c r="G181" s="234"/>
      <c r="H181" s="236" t="s">
        <v>19</v>
      </c>
      <c r="I181" s="238"/>
      <c r="J181" s="234"/>
      <c r="K181" s="234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208</v>
      </c>
      <c r="AU181" s="243" t="s">
        <v>81</v>
      </c>
      <c r="AV181" s="13" t="s">
        <v>79</v>
      </c>
      <c r="AW181" s="13" t="s">
        <v>33</v>
      </c>
      <c r="AX181" s="13" t="s">
        <v>72</v>
      </c>
      <c r="AY181" s="243" t="s">
        <v>196</v>
      </c>
    </row>
    <row r="182" s="14" customFormat="1">
      <c r="A182" s="14"/>
      <c r="B182" s="244"/>
      <c r="C182" s="245"/>
      <c r="D182" s="235" t="s">
        <v>208</v>
      </c>
      <c r="E182" s="246" t="s">
        <v>19</v>
      </c>
      <c r="F182" s="247" t="s">
        <v>79</v>
      </c>
      <c r="G182" s="245"/>
      <c r="H182" s="248">
        <v>1</v>
      </c>
      <c r="I182" s="249"/>
      <c r="J182" s="245"/>
      <c r="K182" s="245"/>
      <c r="L182" s="250"/>
      <c r="M182" s="251"/>
      <c r="N182" s="252"/>
      <c r="O182" s="252"/>
      <c r="P182" s="252"/>
      <c r="Q182" s="252"/>
      <c r="R182" s="252"/>
      <c r="S182" s="252"/>
      <c r="T182" s="25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4" t="s">
        <v>208</v>
      </c>
      <c r="AU182" s="254" t="s">
        <v>81</v>
      </c>
      <c r="AV182" s="14" t="s">
        <v>81</v>
      </c>
      <c r="AW182" s="14" t="s">
        <v>33</v>
      </c>
      <c r="AX182" s="14" t="s">
        <v>72</v>
      </c>
      <c r="AY182" s="254" t="s">
        <v>196</v>
      </c>
    </row>
    <row r="183" s="13" customFormat="1">
      <c r="A183" s="13"/>
      <c r="B183" s="233"/>
      <c r="C183" s="234"/>
      <c r="D183" s="235" t="s">
        <v>208</v>
      </c>
      <c r="E183" s="236" t="s">
        <v>19</v>
      </c>
      <c r="F183" s="237" t="s">
        <v>910</v>
      </c>
      <c r="G183" s="234"/>
      <c r="H183" s="236" t="s">
        <v>19</v>
      </c>
      <c r="I183" s="238"/>
      <c r="J183" s="234"/>
      <c r="K183" s="234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208</v>
      </c>
      <c r="AU183" s="243" t="s">
        <v>81</v>
      </c>
      <c r="AV183" s="13" t="s">
        <v>79</v>
      </c>
      <c r="AW183" s="13" t="s">
        <v>33</v>
      </c>
      <c r="AX183" s="13" t="s">
        <v>72</v>
      </c>
      <c r="AY183" s="243" t="s">
        <v>196</v>
      </c>
    </row>
    <row r="184" s="14" customFormat="1">
      <c r="A184" s="14"/>
      <c r="B184" s="244"/>
      <c r="C184" s="245"/>
      <c r="D184" s="235" t="s">
        <v>208</v>
      </c>
      <c r="E184" s="246" t="s">
        <v>19</v>
      </c>
      <c r="F184" s="247" t="s">
        <v>79</v>
      </c>
      <c r="G184" s="245"/>
      <c r="H184" s="248">
        <v>1</v>
      </c>
      <c r="I184" s="249"/>
      <c r="J184" s="245"/>
      <c r="K184" s="245"/>
      <c r="L184" s="250"/>
      <c r="M184" s="251"/>
      <c r="N184" s="252"/>
      <c r="O184" s="252"/>
      <c r="P184" s="252"/>
      <c r="Q184" s="252"/>
      <c r="R184" s="252"/>
      <c r="S184" s="252"/>
      <c r="T184" s="253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4" t="s">
        <v>208</v>
      </c>
      <c r="AU184" s="254" t="s">
        <v>81</v>
      </c>
      <c r="AV184" s="14" t="s">
        <v>81</v>
      </c>
      <c r="AW184" s="14" t="s">
        <v>33</v>
      </c>
      <c r="AX184" s="14" t="s">
        <v>72</v>
      </c>
      <c r="AY184" s="254" t="s">
        <v>196</v>
      </c>
    </row>
    <row r="185" s="13" customFormat="1">
      <c r="A185" s="13"/>
      <c r="B185" s="233"/>
      <c r="C185" s="234"/>
      <c r="D185" s="235" t="s">
        <v>208</v>
      </c>
      <c r="E185" s="236" t="s">
        <v>19</v>
      </c>
      <c r="F185" s="237" t="s">
        <v>911</v>
      </c>
      <c r="G185" s="234"/>
      <c r="H185" s="236" t="s">
        <v>19</v>
      </c>
      <c r="I185" s="238"/>
      <c r="J185" s="234"/>
      <c r="K185" s="234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208</v>
      </c>
      <c r="AU185" s="243" t="s">
        <v>81</v>
      </c>
      <c r="AV185" s="13" t="s">
        <v>79</v>
      </c>
      <c r="AW185" s="13" t="s">
        <v>33</v>
      </c>
      <c r="AX185" s="13" t="s">
        <v>72</v>
      </c>
      <c r="AY185" s="243" t="s">
        <v>196</v>
      </c>
    </row>
    <row r="186" s="14" customFormat="1">
      <c r="A186" s="14"/>
      <c r="B186" s="244"/>
      <c r="C186" s="245"/>
      <c r="D186" s="235" t="s">
        <v>208</v>
      </c>
      <c r="E186" s="246" t="s">
        <v>19</v>
      </c>
      <c r="F186" s="247" t="s">
        <v>81</v>
      </c>
      <c r="G186" s="245"/>
      <c r="H186" s="248">
        <v>2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208</v>
      </c>
      <c r="AU186" s="254" t="s">
        <v>81</v>
      </c>
      <c r="AV186" s="14" t="s">
        <v>81</v>
      </c>
      <c r="AW186" s="14" t="s">
        <v>33</v>
      </c>
      <c r="AX186" s="14" t="s">
        <v>72</v>
      </c>
      <c r="AY186" s="254" t="s">
        <v>196</v>
      </c>
    </row>
    <row r="187" s="13" customFormat="1">
      <c r="A187" s="13"/>
      <c r="B187" s="233"/>
      <c r="C187" s="234"/>
      <c r="D187" s="235" t="s">
        <v>208</v>
      </c>
      <c r="E187" s="236" t="s">
        <v>19</v>
      </c>
      <c r="F187" s="237" t="s">
        <v>912</v>
      </c>
      <c r="G187" s="234"/>
      <c r="H187" s="236" t="s">
        <v>19</v>
      </c>
      <c r="I187" s="238"/>
      <c r="J187" s="234"/>
      <c r="K187" s="234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208</v>
      </c>
      <c r="AU187" s="243" t="s">
        <v>81</v>
      </c>
      <c r="AV187" s="13" t="s">
        <v>79</v>
      </c>
      <c r="AW187" s="13" t="s">
        <v>33</v>
      </c>
      <c r="AX187" s="13" t="s">
        <v>72</v>
      </c>
      <c r="AY187" s="243" t="s">
        <v>196</v>
      </c>
    </row>
    <row r="188" s="14" customFormat="1">
      <c r="A188" s="14"/>
      <c r="B188" s="244"/>
      <c r="C188" s="245"/>
      <c r="D188" s="235" t="s">
        <v>208</v>
      </c>
      <c r="E188" s="246" t="s">
        <v>19</v>
      </c>
      <c r="F188" s="247" t="s">
        <v>81</v>
      </c>
      <c r="G188" s="245"/>
      <c r="H188" s="248">
        <v>2</v>
      </c>
      <c r="I188" s="249"/>
      <c r="J188" s="245"/>
      <c r="K188" s="245"/>
      <c r="L188" s="250"/>
      <c r="M188" s="251"/>
      <c r="N188" s="252"/>
      <c r="O188" s="252"/>
      <c r="P188" s="252"/>
      <c r="Q188" s="252"/>
      <c r="R188" s="252"/>
      <c r="S188" s="252"/>
      <c r="T188" s="253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4" t="s">
        <v>208</v>
      </c>
      <c r="AU188" s="254" t="s">
        <v>81</v>
      </c>
      <c r="AV188" s="14" t="s">
        <v>81</v>
      </c>
      <c r="AW188" s="14" t="s">
        <v>33</v>
      </c>
      <c r="AX188" s="14" t="s">
        <v>72</v>
      </c>
      <c r="AY188" s="254" t="s">
        <v>196</v>
      </c>
    </row>
    <row r="189" s="13" customFormat="1">
      <c r="A189" s="13"/>
      <c r="B189" s="233"/>
      <c r="C189" s="234"/>
      <c r="D189" s="235" t="s">
        <v>208</v>
      </c>
      <c r="E189" s="236" t="s">
        <v>19</v>
      </c>
      <c r="F189" s="237" t="s">
        <v>913</v>
      </c>
      <c r="G189" s="234"/>
      <c r="H189" s="236" t="s">
        <v>19</v>
      </c>
      <c r="I189" s="238"/>
      <c r="J189" s="234"/>
      <c r="K189" s="234"/>
      <c r="L189" s="239"/>
      <c r="M189" s="240"/>
      <c r="N189" s="241"/>
      <c r="O189" s="241"/>
      <c r="P189" s="241"/>
      <c r="Q189" s="241"/>
      <c r="R189" s="241"/>
      <c r="S189" s="241"/>
      <c r="T189" s="24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3" t="s">
        <v>208</v>
      </c>
      <c r="AU189" s="243" t="s">
        <v>81</v>
      </c>
      <c r="AV189" s="13" t="s">
        <v>79</v>
      </c>
      <c r="AW189" s="13" t="s">
        <v>33</v>
      </c>
      <c r="AX189" s="13" t="s">
        <v>72</v>
      </c>
      <c r="AY189" s="243" t="s">
        <v>196</v>
      </c>
    </row>
    <row r="190" s="13" customFormat="1">
      <c r="A190" s="13"/>
      <c r="B190" s="233"/>
      <c r="C190" s="234"/>
      <c r="D190" s="235" t="s">
        <v>208</v>
      </c>
      <c r="E190" s="236" t="s">
        <v>19</v>
      </c>
      <c r="F190" s="237" t="s">
        <v>914</v>
      </c>
      <c r="G190" s="234"/>
      <c r="H190" s="236" t="s">
        <v>19</v>
      </c>
      <c r="I190" s="238"/>
      <c r="J190" s="234"/>
      <c r="K190" s="234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208</v>
      </c>
      <c r="AU190" s="243" t="s">
        <v>81</v>
      </c>
      <c r="AV190" s="13" t="s">
        <v>79</v>
      </c>
      <c r="AW190" s="13" t="s">
        <v>33</v>
      </c>
      <c r="AX190" s="13" t="s">
        <v>72</v>
      </c>
      <c r="AY190" s="243" t="s">
        <v>196</v>
      </c>
    </row>
    <row r="191" s="14" customFormat="1">
      <c r="A191" s="14"/>
      <c r="B191" s="244"/>
      <c r="C191" s="245"/>
      <c r="D191" s="235" t="s">
        <v>208</v>
      </c>
      <c r="E191" s="246" t="s">
        <v>19</v>
      </c>
      <c r="F191" s="247" t="s">
        <v>79</v>
      </c>
      <c r="G191" s="245"/>
      <c r="H191" s="248">
        <v>1</v>
      </c>
      <c r="I191" s="249"/>
      <c r="J191" s="245"/>
      <c r="K191" s="245"/>
      <c r="L191" s="250"/>
      <c r="M191" s="251"/>
      <c r="N191" s="252"/>
      <c r="O191" s="252"/>
      <c r="P191" s="252"/>
      <c r="Q191" s="252"/>
      <c r="R191" s="252"/>
      <c r="S191" s="252"/>
      <c r="T191" s="25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4" t="s">
        <v>208</v>
      </c>
      <c r="AU191" s="254" t="s">
        <v>81</v>
      </c>
      <c r="AV191" s="14" t="s">
        <v>81</v>
      </c>
      <c r="AW191" s="14" t="s">
        <v>33</v>
      </c>
      <c r="AX191" s="14" t="s">
        <v>72</v>
      </c>
      <c r="AY191" s="254" t="s">
        <v>196</v>
      </c>
    </row>
    <row r="192" s="16" customFormat="1">
      <c r="A192" s="16"/>
      <c r="B192" s="266"/>
      <c r="C192" s="267"/>
      <c r="D192" s="235" t="s">
        <v>208</v>
      </c>
      <c r="E192" s="268" t="s">
        <v>19</v>
      </c>
      <c r="F192" s="269" t="s">
        <v>269</v>
      </c>
      <c r="G192" s="267"/>
      <c r="H192" s="270">
        <v>16</v>
      </c>
      <c r="I192" s="271"/>
      <c r="J192" s="267"/>
      <c r="K192" s="267"/>
      <c r="L192" s="272"/>
      <c r="M192" s="273"/>
      <c r="N192" s="274"/>
      <c r="O192" s="274"/>
      <c r="P192" s="274"/>
      <c r="Q192" s="274"/>
      <c r="R192" s="274"/>
      <c r="S192" s="274"/>
      <c r="T192" s="275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276" t="s">
        <v>208</v>
      </c>
      <c r="AU192" s="276" t="s">
        <v>81</v>
      </c>
      <c r="AV192" s="16" t="s">
        <v>226</v>
      </c>
      <c r="AW192" s="16" t="s">
        <v>33</v>
      </c>
      <c r="AX192" s="16" t="s">
        <v>72</v>
      </c>
      <c r="AY192" s="276" t="s">
        <v>196</v>
      </c>
    </row>
    <row r="193" s="13" customFormat="1">
      <c r="A193" s="13"/>
      <c r="B193" s="233"/>
      <c r="C193" s="234"/>
      <c r="D193" s="235" t="s">
        <v>208</v>
      </c>
      <c r="E193" s="236" t="s">
        <v>19</v>
      </c>
      <c r="F193" s="237" t="s">
        <v>915</v>
      </c>
      <c r="G193" s="234"/>
      <c r="H193" s="236" t="s">
        <v>19</v>
      </c>
      <c r="I193" s="238"/>
      <c r="J193" s="234"/>
      <c r="K193" s="234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208</v>
      </c>
      <c r="AU193" s="243" t="s">
        <v>81</v>
      </c>
      <c r="AV193" s="13" t="s">
        <v>79</v>
      </c>
      <c r="AW193" s="13" t="s">
        <v>33</v>
      </c>
      <c r="AX193" s="13" t="s">
        <v>72</v>
      </c>
      <c r="AY193" s="243" t="s">
        <v>196</v>
      </c>
    </row>
    <row r="194" s="14" customFormat="1">
      <c r="A194" s="14"/>
      <c r="B194" s="244"/>
      <c r="C194" s="245"/>
      <c r="D194" s="235" t="s">
        <v>208</v>
      </c>
      <c r="E194" s="246" t="s">
        <v>19</v>
      </c>
      <c r="F194" s="247" t="s">
        <v>916</v>
      </c>
      <c r="G194" s="245"/>
      <c r="H194" s="248">
        <v>2.048</v>
      </c>
      <c r="I194" s="249"/>
      <c r="J194" s="245"/>
      <c r="K194" s="245"/>
      <c r="L194" s="250"/>
      <c r="M194" s="251"/>
      <c r="N194" s="252"/>
      <c r="O194" s="252"/>
      <c r="P194" s="252"/>
      <c r="Q194" s="252"/>
      <c r="R194" s="252"/>
      <c r="S194" s="252"/>
      <c r="T194" s="25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4" t="s">
        <v>208</v>
      </c>
      <c r="AU194" s="254" t="s">
        <v>81</v>
      </c>
      <c r="AV194" s="14" t="s">
        <v>81</v>
      </c>
      <c r="AW194" s="14" t="s">
        <v>33</v>
      </c>
      <c r="AX194" s="14" t="s">
        <v>72</v>
      </c>
      <c r="AY194" s="254" t="s">
        <v>196</v>
      </c>
    </row>
    <row r="195" s="16" customFormat="1">
      <c r="A195" s="16"/>
      <c r="B195" s="266"/>
      <c r="C195" s="267"/>
      <c r="D195" s="235" t="s">
        <v>208</v>
      </c>
      <c r="E195" s="268" t="s">
        <v>19</v>
      </c>
      <c r="F195" s="269" t="s">
        <v>917</v>
      </c>
      <c r="G195" s="267"/>
      <c r="H195" s="270">
        <v>2.048</v>
      </c>
      <c r="I195" s="271"/>
      <c r="J195" s="267"/>
      <c r="K195" s="267"/>
      <c r="L195" s="272"/>
      <c r="M195" s="273"/>
      <c r="N195" s="274"/>
      <c r="O195" s="274"/>
      <c r="P195" s="274"/>
      <c r="Q195" s="274"/>
      <c r="R195" s="274"/>
      <c r="S195" s="274"/>
      <c r="T195" s="275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T195" s="276" t="s">
        <v>208</v>
      </c>
      <c r="AU195" s="276" t="s">
        <v>81</v>
      </c>
      <c r="AV195" s="16" t="s">
        <v>226</v>
      </c>
      <c r="AW195" s="16" t="s">
        <v>33</v>
      </c>
      <c r="AX195" s="16" t="s">
        <v>79</v>
      </c>
      <c r="AY195" s="276" t="s">
        <v>196</v>
      </c>
    </row>
    <row r="196" s="2" customFormat="1" ht="37.8" customHeight="1">
      <c r="A196" s="41"/>
      <c r="B196" s="42"/>
      <c r="C196" s="215" t="s">
        <v>241</v>
      </c>
      <c r="D196" s="215" t="s">
        <v>199</v>
      </c>
      <c r="E196" s="216" t="s">
        <v>300</v>
      </c>
      <c r="F196" s="217" t="s">
        <v>301</v>
      </c>
      <c r="G196" s="218" t="s">
        <v>264</v>
      </c>
      <c r="H196" s="219">
        <v>2.048</v>
      </c>
      <c r="I196" s="220"/>
      <c r="J196" s="221">
        <f>ROUND(I196*H196,2)</f>
        <v>0</v>
      </c>
      <c r="K196" s="217" t="s">
        <v>901</v>
      </c>
      <c r="L196" s="47"/>
      <c r="M196" s="222" t="s">
        <v>19</v>
      </c>
      <c r="N196" s="223" t="s">
        <v>43</v>
      </c>
      <c r="O196" s="87"/>
      <c r="P196" s="224">
        <f>O196*H196</f>
        <v>0</v>
      </c>
      <c r="Q196" s="224">
        <v>0</v>
      </c>
      <c r="R196" s="224">
        <f>Q196*H196</f>
        <v>0</v>
      </c>
      <c r="S196" s="224">
        <v>0</v>
      </c>
      <c r="T196" s="225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6" t="s">
        <v>204</v>
      </c>
      <c r="AT196" s="226" t="s">
        <v>199</v>
      </c>
      <c r="AU196" s="226" t="s">
        <v>81</v>
      </c>
      <c r="AY196" s="20" t="s">
        <v>196</v>
      </c>
      <c r="BE196" s="227">
        <f>IF(N196="základní",J196,0)</f>
        <v>0</v>
      </c>
      <c r="BF196" s="227">
        <f>IF(N196="snížená",J196,0)</f>
        <v>0</v>
      </c>
      <c r="BG196" s="227">
        <f>IF(N196="zákl. přenesená",J196,0)</f>
        <v>0</v>
      </c>
      <c r="BH196" s="227">
        <f>IF(N196="sníž. přenesená",J196,0)</f>
        <v>0</v>
      </c>
      <c r="BI196" s="227">
        <f>IF(N196="nulová",J196,0)</f>
        <v>0</v>
      </c>
      <c r="BJ196" s="20" t="s">
        <v>79</v>
      </c>
      <c r="BK196" s="227">
        <f>ROUND(I196*H196,2)</f>
        <v>0</v>
      </c>
      <c r="BL196" s="20" t="s">
        <v>204</v>
      </c>
      <c r="BM196" s="226" t="s">
        <v>929</v>
      </c>
    </row>
    <row r="197" s="2" customFormat="1">
      <c r="A197" s="41"/>
      <c r="B197" s="42"/>
      <c r="C197" s="43"/>
      <c r="D197" s="228" t="s">
        <v>206</v>
      </c>
      <c r="E197" s="43"/>
      <c r="F197" s="229" t="s">
        <v>930</v>
      </c>
      <c r="G197" s="43"/>
      <c r="H197" s="43"/>
      <c r="I197" s="230"/>
      <c r="J197" s="43"/>
      <c r="K197" s="43"/>
      <c r="L197" s="47"/>
      <c r="M197" s="231"/>
      <c r="N197" s="232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206</v>
      </c>
      <c r="AU197" s="20" t="s">
        <v>81</v>
      </c>
    </row>
    <row r="198" s="13" customFormat="1">
      <c r="A198" s="13"/>
      <c r="B198" s="233"/>
      <c r="C198" s="234"/>
      <c r="D198" s="235" t="s">
        <v>208</v>
      </c>
      <c r="E198" s="236" t="s">
        <v>19</v>
      </c>
      <c r="F198" s="237" t="s">
        <v>904</v>
      </c>
      <c r="G198" s="234"/>
      <c r="H198" s="236" t="s">
        <v>19</v>
      </c>
      <c r="I198" s="238"/>
      <c r="J198" s="234"/>
      <c r="K198" s="234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208</v>
      </c>
      <c r="AU198" s="243" t="s">
        <v>81</v>
      </c>
      <c r="AV198" s="13" t="s">
        <v>79</v>
      </c>
      <c r="AW198" s="13" t="s">
        <v>33</v>
      </c>
      <c r="AX198" s="13" t="s">
        <v>72</v>
      </c>
      <c r="AY198" s="243" t="s">
        <v>196</v>
      </c>
    </row>
    <row r="199" s="13" customFormat="1">
      <c r="A199" s="13"/>
      <c r="B199" s="233"/>
      <c r="C199" s="234"/>
      <c r="D199" s="235" t="s">
        <v>208</v>
      </c>
      <c r="E199" s="236" t="s">
        <v>19</v>
      </c>
      <c r="F199" s="237" t="s">
        <v>905</v>
      </c>
      <c r="G199" s="234"/>
      <c r="H199" s="236" t="s">
        <v>19</v>
      </c>
      <c r="I199" s="238"/>
      <c r="J199" s="234"/>
      <c r="K199" s="234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208</v>
      </c>
      <c r="AU199" s="243" t="s">
        <v>81</v>
      </c>
      <c r="AV199" s="13" t="s">
        <v>79</v>
      </c>
      <c r="AW199" s="13" t="s">
        <v>33</v>
      </c>
      <c r="AX199" s="13" t="s">
        <v>72</v>
      </c>
      <c r="AY199" s="243" t="s">
        <v>196</v>
      </c>
    </row>
    <row r="200" s="13" customFormat="1">
      <c r="A200" s="13"/>
      <c r="B200" s="233"/>
      <c r="C200" s="234"/>
      <c r="D200" s="235" t="s">
        <v>208</v>
      </c>
      <c r="E200" s="236" t="s">
        <v>19</v>
      </c>
      <c r="F200" s="237" t="s">
        <v>906</v>
      </c>
      <c r="G200" s="234"/>
      <c r="H200" s="236" t="s">
        <v>19</v>
      </c>
      <c r="I200" s="238"/>
      <c r="J200" s="234"/>
      <c r="K200" s="234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208</v>
      </c>
      <c r="AU200" s="243" t="s">
        <v>81</v>
      </c>
      <c r="AV200" s="13" t="s">
        <v>79</v>
      </c>
      <c r="AW200" s="13" t="s">
        <v>33</v>
      </c>
      <c r="AX200" s="13" t="s">
        <v>72</v>
      </c>
      <c r="AY200" s="243" t="s">
        <v>196</v>
      </c>
    </row>
    <row r="201" s="14" customFormat="1">
      <c r="A201" s="14"/>
      <c r="B201" s="244"/>
      <c r="C201" s="245"/>
      <c r="D201" s="235" t="s">
        <v>208</v>
      </c>
      <c r="E201" s="246" t="s">
        <v>19</v>
      </c>
      <c r="F201" s="247" t="s">
        <v>204</v>
      </c>
      <c r="G201" s="245"/>
      <c r="H201" s="248">
        <v>4</v>
      </c>
      <c r="I201" s="249"/>
      <c r="J201" s="245"/>
      <c r="K201" s="245"/>
      <c r="L201" s="250"/>
      <c r="M201" s="251"/>
      <c r="N201" s="252"/>
      <c r="O201" s="252"/>
      <c r="P201" s="252"/>
      <c r="Q201" s="252"/>
      <c r="R201" s="252"/>
      <c r="S201" s="252"/>
      <c r="T201" s="25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4" t="s">
        <v>208</v>
      </c>
      <c r="AU201" s="254" t="s">
        <v>81</v>
      </c>
      <c r="AV201" s="14" t="s">
        <v>81</v>
      </c>
      <c r="AW201" s="14" t="s">
        <v>33</v>
      </c>
      <c r="AX201" s="14" t="s">
        <v>72</v>
      </c>
      <c r="AY201" s="254" t="s">
        <v>196</v>
      </c>
    </row>
    <row r="202" s="13" customFormat="1">
      <c r="A202" s="13"/>
      <c r="B202" s="233"/>
      <c r="C202" s="234"/>
      <c r="D202" s="235" t="s">
        <v>208</v>
      </c>
      <c r="E202" s="236" t="s">
        <v>19</v>
      </c>
      <c r="F202" s="237" t="s">
        <v>907</v>
      </c>
      <c r="G202" s="234"/>
      <c r="H202" s="236" t="s">
        <v>19</v>
      </c>
      <c r="I202" s="238"/>
      <c r="J202" s="234"/>
      <c r="K202" s="234"/>
      <c r="L202" s="239"/>
      <c r="M202" s="240"/>
      <c r="N202" s="241"/>
      <c r="O202" s="241"/>
      <c r="P202" s="241"/>
      <c r="Q202" s="241"/>
      <c r="R202" s="241"/>
      <c r="S202" s="241"/>
      <c r="T202" s="24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43" t="s">
        <v>208</v>
      </c>
      <c r="AU202" s="243" t="s">
        <v>81</v>
      </c>
      <c r="AV202" s="13" t="s">
        <v>79</v>
      </c>
      <c r="AW202" s="13" t="s">
        <v>33</v>
      </c>
      <c r="AX202" s="13" t="s">
        <v>72</v>
      </c>
      <c r="AY202" s="243" t="s">
        <v>196</v>
      </c>
    </row>
    <row r="203" s="14" customFormat="1">
      <c r="A203" s="14"/>
      <c r="B203" s="244"/>
      <c r="C203" s="245"/>
      <c r="D203" s="235" t="s">
        <v>208</v>
      </c>
      <c r="E203" s="246" t="s">
        <v>19</v>
      </c>
      <c r="F203" s="247" t="s">
        <v>204</v>
      </c>
      <c r="G203" s="245"/>
      <c r="H203" s="248">
        <v>4</v>
      </c>
      <c r="I203" s="249"/>
      <c r="J203" s="245"/>
      <c r="K203" s="245"/>
      <c r="L203" s="250"/>
      <c r="M203" s="251"/>
      <c r="N203" s="252"/>
      <c r="O203" s="252"/>
      <c r="P203" s="252"/>
      <c r="Q203" s="252"/>
      <c r="R203" s="252"/>
      <c r="S203" s="252"/>
      <c r="T203" s="253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54" t="s">
        <v>208</v>
      </c>
      <c r="AU203" s="254" t="s">
        <v>81</v>
      </c>
      <c r="AV203" s="14" t="s">
        <v>81</v>
      </c>
      <c r="AW203" s="14" t="s">
        <v>33</v>
      </c>
      <c r="AX203" s="14" t="s">
        <v>72</v>
      </c>
      <c r="AY203" s="254" t="s">
        <v>196</v>
      </c>
    </row>
    <row r="204" s="13" customFormat="1">
      <c r="A204" s="13"/>
      <c r="B204" s="233"/>
      <c r="C204" s="234"/>
      <c r="D204" s="235" t="s">
        <v>208</v>
      </c>
      <c r="E204" s="236" t="s">
        <v>19</v>
      </c>
      <c r="F204" s="237" t="s">
        <v>908</v>
      </c>
      <c r="G204" s="234"/>
      <c r="H204" s="236" t="s">
        <v>19</v>
      </c>
      <c r="I204" s="238"/>
      <c r="J204" s="234"/>
      <c r="K204" s="234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208</v>
      </c>
      <c r="AU204" s="243" t="s">
        <v>81</v>
      </c>
      <c r="AV204" s="13" t="s">
        <v>79</v>
      </c>
      <c r="AW204" s="13" t="s">
        <v>33</v>
      </c>
      <c r="AX204" s="13" t="s">
        <v>72</v>
      </c>
      <c r="AY204" s="243" t="s">
        <v>196</v>
      </c>
    </row>
    <row r="205" s="14" customFormat="1">
      <c r="A205" s="14"/>
      <c r="B205" s="244"/>
      <c r="C205" s="245"/>
      <c r="D205" s="235" t="s">
        <v>208</v>
      </c>
      <c r="E205" s="246" t="s">
        <v>19</v>
      </c>
      <c r="F205" s="247" t="s">
        <v>79</v>
      </c>
      <c r="G205" s="245"/>
      <c r="H205" s="248">
        <v>1</v>
      </c>
      <c r="I205" s="249"/>
      <c r="J205" s="245"/>
      <c r="K205" s="245"/>
      <c r="L205" s="250"/>
      <c r="M205" s="251"/>
      <c r="N205" s="252"/>
      <c r="O205" s="252"/>
      <c r="P205" s="252"/>
      <c r="Q205" s="252"/>
      <c r="R205" s="252"/>
      <c r="S205" s="252"/>
      <c r="T205" s="253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4" t="s">
        <v>208</v>
      </c>
      <c r="AU205" s="254" t="s">
        <v>81</v>
      </c>
      <c r="AV205" s="14" t="s">
        <v>81</v>
      </c>
      <c r="AW205" s="14" t="s">
        <v>33</v>
      </c>
      <c r="AX205" s="14" t="s">
        <v>72</v>
      </c>
      <c r="AY205" s="254" t="s">
        <v>196</v>
      </c>
    </row>
    <row r="206" s="13" customFormat="1">
      <c r="A206" s="13"/>
      <c r="B206" s="233"/>
      <c r="C206" s="234"/>
      <c r="D206" s="235" t="s">
        <v>208</v>
      </c>
      <c r="E206" s="236" t="s">
        <v>19</v>
      </c>
      <c r="F206" s="237" t="s">
        <v>909</v>
      </c>
      <c r="G206" s="234"/>
      <c r="H206" s="236" t="s">
        <v>19</v>
      </c>
      <c r="I206" s="238"/>
      <c r="J206" s="234"/>
      <c r="K206" s="234"/>
      <c r="L206" s="239"/>
      <c r="M206" s="240"/>
      <c r="N206" s="241"/>
      <c r="O206" s="241"/>
      <c r="P206" s="241"/>
      <c r="Q206" s="241"/>
      <c r="R206" s="241"/>
      <c r="S206" s="241"/>
      <c r="T206" s="24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3" t="s">
        <v>208</v>
      </c>
      <c r="AU206" s="243" t="s">
        <v>81</v>
      </c>
      <c r="AV206" s="13" t="s">
        <v>79</v>
      </c>
      <c r="AW206" s="13" t="s">
        <v>33</v>
      </c>
      <c r="AX206" s="13" t="s">
        <v>72</v>
      </c>
      <c r="AY206" s="243" t="s">
        <v>196</v>
      </c>
    </row>
    <row r="207" s="14" customFormat="1">
      <c r="A207" s="14"/>
      <c r="B207" s="244"/>
      <c r="C207" s="245"/>
      <c r="D207" s="235" t="s">
        <v>208</v>
      </c>
      <c r="E207" s="246" t="s">
        <v>19</v>
      </c>
      <c r="F207" s="247" t="s">
        <v>79</v>
      </c>
      <c r="G207" s="245"/>
      <c r="H207" s="248">
        <v>1</v>
      </c>
      <c r="I207" s="249"/>
      <c r="J207" s="245"/>
      <c r="K207" s="245"/>
      <c r="L207" s="250"/>
      <c r="M207" s="251"/>
      <c r="N207" s="252"/>
      <c r="O207" s="252"/>
      <c r="P207" s="252"/>
      <c r="Q207" s="252"/>
      <c r="R207" s="252"/>
      <c r="S207" s="252"/>
      <c r="T207" s="253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4" t="s">
        <v>208</v>
      </c>
      <c r="AU207" s="254" t="s">
        <v>81</v>
      </c>
      <c r="AV207" s="14" t="s">
        <v>81</v>
      </c>
      <c r="AW207" s="14" t="s">
        <v>33</v>
      </c>
      <c r="AX207" s="14" t="s">
        <v>72</v>
      </c>
      <c r="AY207" s="254" t="s">
        <v>196</v>
      </c>
    </row>
    <row r="208" s="13" customFormat="1">
      <c r="A208" s="13"/>
      <c r="B208" s="233"/>
      <c r="C208" s="234"/>
      <c r="D208" s="235" t="s">
        <v>208</v>
      </c>
      <c r="E208" s="236" t="s">
        <v>19</v>
      </c>
      <c r="F208" s="237" t="s">
        <v>910</v>
      </c>
      <c r="G208" s="234"/>
      <c r="H208" s="236" t="s">
        <v>19</v>
      </c>
      <c r="I208" s="238"/>
      <c r="J208" s="234"/>
      <c r="K208" s="234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208</v>
      </c>
      <c r="AU208" s="243" t="s">
        <v>81</v>
      </c>
      <c r="AV208" s="13" t="s">
        <v>79</v>
      </c>
      <c r="AW208" s="13" t="s">
        <v>33</v>
      </c>
      <c r="AX208" s="13" t="s">
        <v>72</v>
      </c>
      <c r="AY208" s="243" t="s">
        <v>196</v>
      </c>
    </row>
    <row r="209" s="14" customFormat="1">
      <c r="A209" s="14"/>
      <c r="B209" s="244"/>
      <c r="C209" s="245"/>
      <c r="D209" s="235" t="s">
        <v>208</v>
      </c>
      <c r="E209" s="246" t="s">
        <v>19</v>
      </c>
      <c r="F209" s="247" t="s">
        <v>79</v>
      </c>
      <c r="G209" s="245"/>
      <c r="H209" s="248">
        <v>1</v>
      </c>
      <c r="I209" s="249"/>
      <c r="J209" s="245"/>
      <c r="K209" s="245"/>
      <c r="L209" s="250"/>
      <c r="M209" s="251"/>
      <c r="N209" s="252"/>
      <c r="O209" s="252"/>
      <c r="P209" s="252"/>
      <c r="Q209" s="252"/>
      <c r="R209" s="252"/>
      <c r="S209" s="252"/>
      <c r="T209" s="253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4" t="s">
        <v>208</v>
      </c>
      <c r="AU209" s="254" t="s">
        <v>81</v>
      </c>
      <c r="AV209" s="14" t="s">
        <v>81</v>
      </c>
      <c r="AW209" s="14" t="s">
        <v>33</v>
      </c>
      <c r="AX209" s="14" t="s">
        <v>72</v>
      </c>
      <c r="AY209" s="254" t="s">
        <v>196</v>
      </c>
    </row>
    <row r="210" s="13" customFormat="1">
      <c r="A210" s="13"/>
      <c r="B210" s="233"/>
      <c r="C210" s="234"/>
      <c r="D210" s="235" t="s">
        <v>208</v>
      </c>
      <c r="E210" s="236" t="s">
        <v>19</v>
      </c>
      <c r="F210" s="237" t="s">
        <v>911</v>
      </c>
      <c r="G210" s="234"/>
      <c r="H210" s="236" t="s">
        <v>19</v>
      </c>
      <c r="I210" s="238"/>
      <c r="J210" s="234"/>
      <c r="K210" s="234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208</v>
      </c>
      <c r="AU210" s="243" t="s">
        <v>81</v>
      </c>
      <c r="AV210" s="13" t="s">
        <v>79</v>
      </c>
      <c r="AW210" s="13" t="s">
        <v>33</v>
      </c>
      <c r="AX210" s="13" t="s">
        <v>72</v>
      </c>
      <c r="AY210" s="243" t="s">
        <v>196</v>
      </c>
    </row>
    <row r="211" s="14" customFormat="1">
      <c r="A211" s="14"/>
      <c r="B211" s="244"/>
      <c r="C211" s="245"/>
      <c r="D211" s="235" t="s">
        <v>208</v>
      </c>
      <c r="E211" s="246" t="s">
        <v>19</v>
      </c>
      <c r="F211" s="247" t="s">
        <v>81</v>
      </c>
      <c r="G211" s="245"/>
      <c r="H211" s="248">
        <v>2</v>
      </c>
      <c r="I211" s="249"/>
      <c r="J211" s="245"/>
      <c r="K211" s="245"/>
      <c r="L211" s="250"/>
      <c r="M211" s="251"/>
      <c r="N211" s="252"/>
      <c r="O211" s="252"/>
      <c r="P211" s="252"/>
      <c r="Q211" s="252"/>
      <c r="R211" s="252"/>
      <c r="S211" s="252"/>
      <c r="T211" s="253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4" t="s">
        <v>208</v>
      </c>
      <c r="AU211" s="254" t="s">
        <v>81</v>
      </c>
      <c r="AV211" s="14" t="s">
        <v>81</v>
      </c>
      <c r="AW211" s="14" t="s">
        <v>33</v>
      </c>
      <c r="AX211" s="14" t="s">
        <v>72</v>
      </c>
      <c r="AY211" s="254" t="s">
        <v>196</v>
      </c>
    </row>
    <row r="212" s="13" customFormat="1">
      <c r="A212" s="13"/>
      <c r="B212" s="233"/>
      <c r="C212" s="234"/>
      <c r="D212" s="235" t="s">
        <v>208</v>
      </c>
      <c r="E212" s="236" t="s">
        <v>19</v>
      </c>
      <c r="F212" s="237" t="s">
        <v>912</v>
      </c>
      <c r="G212" s="234"/>
      <c r="H212" s="236" t="s">
        <v>19</v>
      </c>
      <c r="I212" s="238"/>
      <c r="J212" s="234"/>
      <c r="K212" s="234"/>
      <c r="L212" s="239"/>
      <c r="M212" s="240"/>
      <c r="N212" s="241"/>
      <c r="O212" s="241"/>
      <c r="P212" s="241"/>
      <c r="Q212" s="241"/>
      <c r="R212" s="241"/>
      <c r="S212" s="241"/>
      <c r="T212" s="24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43" t="s">
        <v>208</v>
      </c>
      <c r="AU212" s="243" t="s">
        <v>81</v>
      </c>
      <c r="AV212" s="13" t="s">
        <v>79</v>
      </c>
      <c r="AW212" s="13" t="s">
        <v>33</v>
      </c>
      <c r="AX212" s="13" t="s">
        <v>72</v>
      </c>
      <c r="AY212" s="243" t="s">
        <v>196</v>
      </c>
    </row>
    <row r="213" s="14" customFormat="1">
      <c r="A213" s="14"/>
      <c r="B213" s="244"/>
      <c r="C213" s="245"/>
      <c r="D213" s="235" t="s">
        <v>208</v>
      </c>
      <c r="E213" s="246" t="s">
        <v>19</v>
      </c>
      <c r="F213" s="247" t="s">
        <v>81</v>
      </c>
      <c r="G213" s="245"/>
      <c r="H213" s="248">
        <v>2</v>
      </c>
      <c r="I213" s="249"/>
      <c r="J213" s="245"/>
      <c r="K213" s="245"/>
      <c r="L213" s="250"/>
      <c r="M213" s="251"/>
      <c r="N213" s="252"/>
      <c r="O213" s="252"/>
      <c r="P213" s="252"/>
      <c r="Q213" s="252"/>
      <c r="R213" s="252"/>
      <c r="S213" s="252"/>
      <c r="T213" s="253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4" t="s">
        <v>208</v>
      </c>
      <c r="AU213" s="254" t="s">
        <v>81</v>
      </c>
      <c r="AV213" s="14" t="s">
        <v>81</v>
      </c>
      <c r="AW213" s="14" t="s">
        <v>33</v>
      </c>
      <c r="AX213" s="14" t="s">
        <v>72</v>
      </c>
      <c r="AY213" s="254" t="s">
        <v>196</v>
      </c>
    </row>
    <row r="214" s="13" customFormat="1">
      <c r="A214" s="13"/>
      <c r="B214" s="233"/>
      <c r="C214" s="234"/>
      <c r="D214" s="235" t="s">
        <v>208</v>
      </c>
      <c r="E214" s="236" t="s">
        <v>19</v>
      </c>
      <c r="F214" s="237" t="s">
        <v>913</v>
      </c>
      <c r="G214" s="234"/>
      <c r="H214" s="236" t="s">
        <v>19</v>
      </c>
      <c r="I214" s="238"/>
      <c r="J214" s="234"/>
      <c r="K214" s="234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208</v>
      </c>
      <c r="AU214" s="243" t="s">
        <v>81</v>
      </c>
      <c r="AV214" s="13" t="s">
        <v>79</v>
      </c>
      <c r="AW214" s="13" t="s">
        <v>33</v>
      </c>
      <c r="AX214" s="13" t="s">
        <v>72</v>
      </c>
      <c r="AY214" s="243" t="s">
        <v>196</v>
      </c>
    </row>
    <row r="215" s="13" customFormat="1">
      <c r="A215" s="13"/>
      <c r="B215" s="233"/>
      <c r="C215" s="234"/>
      <c r="D215" s="235" t="s">
        <v>208</v>
      </c>
      <c r="E215" s="236" t="s">
        <v>19</v>
      </c>
      <c r="F215" s="237" t="s">
        <v>914</v>
      </c>
      <c r="G215" s="234"/>
      <c r="H215" s="236" t="s">
        <v>19</v>
      </c>
      <c r="I215" s="238"/>
      <c r="J215" s="234"/>
      <c r="K215" s="234"/>
      <c r="L215" s="239"/>
      <c r="M215" s="240"/>
      <c r="N215" s="241"/>
      <c r="O215" s="241"/>
      <c r="P215" s="241"/>
      <c r="Q215" s="241"/>
      <c r="R215" s="241"/>
      <c r="S215" s="241"/>
      <c r="T215" s="24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3" t="s">
        <v>208</v>
      </c>
      <c r="AU215" s="243" t="s">
        <v>81</v>
      </c>
      <c r="AV215" s="13" t="s">
        <v>79</v>
      </c>
      <c r="AW215" s="13" t="s">
        <v>33</v>
      </c>
      <c r="AX215" s="13" t="s">
        <v>72</v>
      </c>
      <c r="AY215" s="243" t="s">
        <v>196</v>
      </c>
    </row>
    <row r="216" s="14" customFormat="1">
      <c r="A216" s="14"/>
      <c r="B216" s="244"/>
      <c r="C216" s="245"/>
      <c r="D216" s="235" t="s">
        <v>208</v>
      </c>
      <c r="E216" s="246" t="s">
        <v>19</v>
      </c>
      <c r="F216" s="247" t="s">
        <v>79</v>
      </c>
      <c r="G216" s="245"/>
      <c r="H216" s="248">
        <v>1</v>
      </c>
      <c r="I216" s="249"/>
      <c r="J216" s="245"/>
      <c r="K216" s="245"/>
      <c r="L216" s="250"/>
      <c r="M216" s="251"/>
      <c r="N216" s="252"/>
      <c r="O216" s="252"/>
      <c r="P216" s="252"/>
      <c r="Q216" s="252"/>
      <c r="R216" s="252"/>
      <c r="S216" s="252"/>
      <c r="T216" s="253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4" t="s">
        <v>208</v>
      </c>
      <c r="AU216" s="254" t="s">
        <v>81</v>
      </c>
      <c r="AV216" s="14" t="s">
        <v>81</v>
      </c>
      <c r="AW216" s="14" t="s">
        <v>33</v>
      </c>
      <c r="AX216" s="14" t="s">
        <v>72</v>
      </c>
      <c r="AY216" s="254" t="s">
        <v>196</v>
      </c>
    </row>
    <row r="217" s="16" customFormat="1">
      <c r="A217" s="16"/>
      <c r="B217" s="266"/>
      <c r="C217" s="267"/>
      <c r="D217" s="235" t="s">
        <v>208</v>
      </c>
      <c r="E217" s="268" t="s">
        <v>19</v>
      </c>
      <c r="F217" s="269" t="s">
        <v>269</v>
      </c>
      <c r="G217" s="267"/>
      <c r="H217" s="270">
        <v>16</v>
      </c>
      <c r="I217" s="271"/>
      <c r="J217" s="267"/>
      <c r="K217" s="267"/>
      <c r="L217" s="272"/>
      <c r="M217" s="273"/>
      <c r="N217" s="274"/>
      <c r="O217" s="274"/>
      <c r="P217" s="274"/>
      <c r="Q217" s="274"/>
      <c r="R217" s="274"/>
      <c r="S217" s="274"/>
      <c r="T217" s="275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T217" s="276" t="s">
        <v>208</v>
      </c>
      <c r="AU217" s="276" t="s">
        <v>81</v>
      </c>
      <c r="AV217" s="16" t="s">
        <v>226</v>
      </c>
      <c r="AW217" s="16" t="s">
        <v>33</v>
      </c>
      <c r="AX217" s="16" t="s">
        <v>72</v>
      </c>
      <c r="AY217" s="276" t="s">
        <v>196</v>
      </c>
    </row>
    <row r="218" s="13" customFormat="1">
      <c r="A218" s="13"/>
      <c r="B218" s="233"/>
      <c r="C218" s="234"/>
      <c r="D218" s="235" t="s">
        <v>208</v>
      </c>
      <c r="E218" s="236" t="s">
        <v>19</v>
      </c>
      <c r="F218" s="237" t="s">
        <v>915</v>
      </c>
      <c r="G218" s="234"/>
      <c r="H218" s="236" t="s">
        <v>19</v>
      </c>
      <c r="I218" s="238"/>
      <c r="J218" s="234"/>
      <c r="K218" s="234"/>
      <c r="L218" s="239"/>
      <c r="M218" s="240"/>
      <c r="N218" s="241"/>
      <c r="O218" s="241"/>
      <c r="P218" s="241"/>
      <c r="Q218" s="241"/>
      <c r="R218" s="241"/>
      <c r="S218" s="241"/>
      <c r="T218" s="24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43" t="s">
        <v>208</v>
      </c>
      <c r="AU218" s="243" t="s">
        <v>81</v>
      </c>
      <c r="AV218" s="13" t="s">
        <v>79</v>
      </c>
      <c r="AW218" s="13" t="s">
        <v>33</v>
      </c>
      <c r="AX218" s="13" t="s">
        <v>72</v>
      </c>
      <c r="AY218" s="243" t="s">
        <v>196</v>
      </c>
    </row>
    <row r="219" s="14" customFormat="1">
      <c r="A219" s="14"/>
      <c r="B219" s="244"/>
      <c r="C219" s="245"/>
      <c r="D219" s="235" t="s">
        <v>208</v>
      </c>
      <c r="E219" s="246" t="s">
        <v>19</v>
      </c>
      <c r="F219" s="247" t="s">
        <v>916</v>
      </c>
      <c r="G219" s="245"/>
      <c r="H219" s="248">
        <v>2.048</v>
      </c>
      <c r="I219" s="249"/>
      <c r="J219" s="245"/>
      <c r="K219" s="245"/>
      <c r="L219" s="250"/>
      <c r="M219" s="251"/>
      <c r="N219" s="252"/>
      <c r="O219" s="252"/>
      <c r="P219" s="252"/>
      <c r="Q219" s="252"/>
      <c r="R219" s="252"/>
      <c r="S219" s="252"/>
      <c r="T219" s="253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4" t="s">
        <v>208</v>
      </c>
      <c r="AU219" s="254" t="s">
        <v>81</v>
      </c>
      <c r="AV219" s="14" t="s">
        <v>81</v>
      </c>
      <c r="AW219" s="14" t="s">
        <v>33</v>
      </c>
      <c r="AX219" s="14" t="s">
        <v>72</v>
      </c>
      <c r="AY219" s="254" t="s">
        <v>196</v>
      </c>
    </row>
    <row r="220" s="16" customFormat="1">
      <c r="A220" s="16"/>
      <c r="B220" s="266"/>
      <c r="C220" s="267"/>
      <c r="D220" s="235" t="s">
        <v>208</v>
      </c>
      <c r="E220" s="268" t="s">
        <v>19</v>
      </c>
      <c r="F220" s="269" t="s">
        <v>917</v>
      </c>
      <c r="G220" s="267"/>
      <c r="H220" s="270">
        <v>2.048</v>
      </c>
      <c r="I220" s="271"/>
      <c r="J220" s="267"/>
      <c r="K220" s="267"/>
      <c r="L220" s="272"/>
      <c r="M220" s="273"/>
      <c r="N220" s="274"/>
      <c r="O220" s="274"/>
      <c r="P220" s="274"/>
      <c r="Q220" s="274"/>
      <c r="R220" s="274"/>
      <c r="S220" s="274"/>
      <c r="T220" s="275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T220" s="276" t="s">
        <v>208</v>
      </c>
      <c r="AU220" s="276" t="s">
        <v>81</v>
      </c>
      <c r="AV220" s="16" t="s">
        <v>226</v>
      </c>
      <c r="AW220" s="16" t="s">
        <v>33</v>
      </c>
      <c r="AX220" s="16" t="s">
        <v>79</v>
      </c>
      <c r="AY220" s="276" t="s">
        <v>196</v>
      </c>
    </row>
    <row r="221" s="2" customFormat="1" ht="24.15" customHeight="1">
      <c r="A221" s="41"/>
      <c r="B221" s="42"/>
      <c r="C221" s="215" t="s">
        <v>261</v>
      </c>
      <c r="D221" s="215" t="s">
        <v>199</v>
      </c>
      <c r="E221" s="216" t="s">
        <v>931</v>
      </c>
      <c r="F221" s="217" t="s">
        <v>932</v>
      </c>
      <c r="G221" s="218" t="s">
        <v>264</v>
      </c>
      <c r="H221" s="219">
        <v>2.048</v>
      </c>
      <c r="I221" s="220"/>
      <c r="J221" s="221">
        <f>ROUND(I221*H221,2)</f>
        <v>0</v>
      </c>
      <c r="K221" s="217" t="s">
        <v>901</v>
      </c>
      <c r="L221" s="47"/>
      <c r="M221" s="222" t="s">
        <v>19</v>
      </c>
      <c r="N221" s="223" t="s">
        <v>43</v>
      </c>
      <c r="O221" s="87"/>
      <c r="P221" s="224">
        <f>O221*H221</f>
        <v>0</v>
      </c>
      <c r="Q221" s="224">
        <v>0</v>
      </c>
      <c r="R221" s="224">
        <f>Q221*H221</f>
        <v>0</v>
      </c>
      <c r="S221" s="224">
        <v>0</v>
      </c>
      <c r="T221" s="225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6" t="s">
        <v>204</v>
      </c>
      <c r="AT221" s="226" t="s">
        <v>199</v>
      </c>
      <c r="AU221" s="226" t="s">
        <v>81</v>
      </c>
      <c r="AY221" s="20" t="s">
        <v>196</v>
      </c>
      <c r="BE221" s="227">
        <f>IF(N221="základní",J221,0)</f>
        <v>0</v>
      </c>
      <c r="BF221" s="227">
        <f>IF(N221="snížená",J221,0)</f>
        <v>0</v>
      </c>
      <c r="BG221" s="227">
        <f>IF(N221="zákl. přenesená",J221,0)</f>
        <v>0</v>
      </c>
      <c r="BH221" s="227">
        <f>IF(N221="sníž. přenesená",J221,0)</f>
        <v>0</v>
      </c>
      <c r="BI221" s="227">
        <f>IF(N221="nulová",J221,0)</f>
        <v>0</v>
      </c>
      <c r="BJ221" s="20" t="s">
        <v>79</v>
      </c>
      <c r="BK221" s="227">
        <f>ROUND(I221*H221,2)</f>
        <v>0</v>
      </c>
      <c r="BL221" s="20" t="s">
        <v>204</v>
      </c>
      <c r="BM221" s="226" t="s">
        <v>933</v>
      </c>
    </row>
    <row r="222" s="2" customFormat="1">
      <c r="A222" s="41"/>
      <c r="B222" s="42"/>
      <c r="C222" s="43"/>
      <c r="D222" s="228" t="s">
        <v>206</v>
      </c>
      <c r="E222" s="43"/>
      <c r="F222" s="229" t="s">
        <v>934</v>
      </c>
      <c r="G222" s="43"/>
      <c r="H222" s="43"/>
      <c r="I222" s="230"/>
      <c r="J222" s="43"/>
      <c r="K222" s="43"/>
      <c r="L222" s="47"/>
      <c r="M222" s="231"/>
      <c r="N222" s="232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206</v>
      </c>
      <c r="AU222" s="20" t="s">
        <v>81</v>
      </c>
    </row>
    <row r="223" s="13" customFormat="1">
      <c r="A223" s="13"/>
      <c r="B223" s="233"/>
      <c r="C223" s="234"/>
      <c r="D223" s="235" t="s">
        <v>208</v>
      </c>
      <c r="E223" s="236" t="s">
        <v>19</v>
      </c>
      <c r="F223" s="237" t="s">
        <v>904</v>
      </c>
      <c r="G223" s="234"/>
      <c r="H223" s="236" t="s">
        <v>19</v>
      </c>
      <c r="I223" s="238"/>
      <c r="J223" s="234"/>
      <c r="K223" s="234"/>
      <c r="L223" s="239"/>
      <c r="M223" s="240"/>
      <c r="N223" s="241"/>
      <c r="O223" s="241"/>
      <c r="P223" s="241"/>
      <c r="Q223" s="241"/>
      <c r="R223" s="241"/>
      <c r="S223" s="241"/>
      <c r="T223" s="24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3" t="s">
        <v>208</v>
      </c>
      <c r="AU223" s="243" t="s">
        <v>81</v>
      </c>
      <c r="AV223" s="13" t="s">
        <v>79</v>
      </c>
      <c r="AW223" s="13" t="s">
        <v>33</v>
      </c>
      <c r="AX223" s="13" t="s">
        <v>72</v>
      </c>
      <c r="AY223" s="243" t="s">
        <v>196</v>
      </c>
    </row>
    <row r="224" s="13" customFormat="1">
      <c r="A224" s="13"/>
      <c r="B224" s="233"/>
      <c r="C224" s="234"/>
      <c r="D224" s="235" t="s">
        <v>208</v>
      </c>
      <c r="E224" s="236" t="s">
        <v>19</v>
      </c>
      <c r="F224" s="237" t="s">
        <v>905</v>
      </c>
      <c r="G224" s="234"/>
      <c r="H224" s="236" t="s">
        <v>19</v>
      </c>
      <c r="I224" s="238"/>
      <c r="J224" s="234"/>
      <c r="K224" s="234"/>
      <c r="L224" s="239"/>
      <c r="M224" s="240"/>
      <c r="N224" s="241"/>
      <c r="O224" s="241"/>
      <c r="P224" s="241"/>
      <c r="Q224" s="241"/>
      <c r="R224" s="241"/>
      <c r="S224" s="241"/>
      <c r="T224" s="24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3" t="s">
        <v>208</v>
      </c>
      <c r="AU224" s="243" t="s">
        <v>81</v>
      </c>
      <c r="AV224" s="13" t="s">
        <v>79</v>
      </c>
      <c r="AW224" s="13" t="s">
        <v>33</v>
      </c>
      <c r="AX224" s="13" t="s">
        <v>72</v>
      </c>
      <c r="AY224" s="243" t="s">
        <v>196</v>
      </c>
    </row>
    <row r="225" s="13" customFormat="1">
      <c r="A225" s="13"/>
      <c r="B225" s="233"/>
      <c r="C225" s="234"/>
      <c r="D225" s="235" t="s">
        <v>208</v>
      </c>
      <c r="E225" s="236" t="s">
        <v>19</v>
      </c>
      <c r="F225" s="237" t="s">
        <v>906</v>
      </c>
      <c r="G225" s="234"/>
      <c r="H225" s="236" t="s">
        <v>19</v>
      </c>
      <c r="I225" s="238"/>
      <c r="J225" s="234"/>
      <c r="K225" s="234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208</v>
      </c>
      <c r="AU225" s="243" t="s">
        <v>81</v>
      </c>
      <c r="AV225" s="13" t="s">
        <v>79</v>
      </c>
      <c r="AW225" s="13" t="s">
        <v>33</v>
      </c>
      <c r="AX225" s="13" t="s">
        <v>72</v>
      </c>
      <c r="AY225" s="243" t="s">
        <v>196</v>
      </c>
    </row>
    <row r="226" s="14" customFormat="1">
      <c r="A226" s="14"/>
      <c r="B226" s="244"/>
      <c r="C226" s="245"/>
      <c r="D226" s="235" t="s">
        <v>208</v>
      </c>
      <c r="E226" s="246" t="s">
        <v>19</v>
      </c>
      <c r="F226" s="247" t="s">
        <v>204</v>
      </c>
      <c r="G226" s="245"/>
      <c r="H226" s="248">
        <v>4</v>
      </c>
      <c r="I226" s="249"/>
      <c r="J226" s="245"/>
      <c r="K226" s="245"/>
      <c r="L226" s="250"/>
      <c r="M226" s="251"/>
      <c r="N226" s="252"/>
      <c r="O226" s="252"/>
      <c r="P226" s="252"/>
      <c r="Q226" s="252"/>
      <c r="R226" s="252"/>
      <c r="S226" s="252"/>
      <c r="T226" s="25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4" t="s">
        <v>208</v>
      </c>
      <c r="AU226" s="254" t="s">
        <v>81</v>
      </c>
      <c r="AV226" s="14" t="s">
        <v>81</v>
      </c>
      <c r="AW226" s="14" t="s">
        <v>33</v>
      </c>
      <c r="AX226" s="14" t="s">
        <v>72</v>
      </c>
      <c r="AY226" s="254" t="s">
        <v>196</v>
      </c>
    </row>
    <row r="227" s="13" customFormat="1">
      <c r="A227" s="13"/>
      <c r="B227" s="233"/>
      <c r="C227" s="234"/>
      <c r="D227" s="235" t="s">
        <v>208</v>
      </c>
      <c r="E227" s="236" t="s">
        <v>19</v>
      </c>
      <c r="F227" s="237" t="s">
        <v>907</v>
      </c>
      <c r="G227" s="234"/>
      <c r="H227" s="236" t="s">
        <v>19</v>
      </c>
      <c r="I227" s="238"/>
      <c r="J227" s="234"/>
      <c r="K227" s="234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208</v>
      </c>
      <c r="AU227" s="243" t="s">
        <v>81</v>
      </c>
      <c r="AV227" s="13" t="s">
        <v>79</v>
      </c>
      <c r="AW227" s="13" t="s">
        <v>33</v>
      </c>
      <c r="AX227" s="13" t="s">
        <v>72</v>
      </c>
      <c r="AY227" s="243" t="s">
        <v>196</v>
      </c>
    </row>
    <row r="228" s="14" customFormat="1">
      <c r="A228" s="14"/>
      <c r="B228" s="244"/>
      <c r="C228" s="245"/>
      <c r="D228" s="235" t="s">
        <v>208</v>
      </c>
      <c r="E228" s="246" t="s">
        <v>19</v>
      </c>
      <c r="F228" s="247" t="s">
        <v>204</v>
      </c>
      <c r="G228" s="245"/>
      <c r="H228" s="248">
        <v>4</v>
      </c>
      <c r="I228" s="249"/>
      <c r="J228" s="245"/>
      <c r="K228" s="245"/>
      <c r="L228" s="250"/>
      <c r="M228" s="251"/>
      <c r="N228" s="252"/>
      <c r="O228" s="252"/>
      <c r="P228" s="252"/>
      <c r="Q228" s="252"/>
      <c r="R228" s="252"/>
      <c r="S228" s="252"/>
      <c r="T228" s="253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4" t="s">
        <v>208</v>
      </c>
      <c r="AU228" s="254" t="s">
        <v>81</v>
      </c>
      <c r="AV228" s="14" t="s">
        <v>81</v>
      </c>
      <c r="AW228" s="14" t="s">
        <v>33</v>
      </c>
      <c r="AX228" s="14" t="s">
        <v>72</v>
      </c>
      <c r="AY228" s="254" t="s">
        <v>196</v>
      </c>
    </row>
    <row r="229" s="13" customFormat="1">
      <c r="A229" s="13"/>
      <c r="B229" s="233"/>
      <c r="C229" s="234"/>
      <c r="D229" s="235" t="s">
        <v>208</v>
      </c>
      <c r="E229" s="236" t="s">
        <v>19</v>
      </c>
      <c r="F229" s="237" t="s">
        <v>908</v>
      </c>
      <c r="G229" s="234"/>
      <c r="H229" s="236" t="s">
        <v>19</v>
      </c>
      <c r="I229" s="238"/>
      <c r="J229" s="234"/>
      <c r="K229" s="234"/>
      <c r="L229" s="239"/>
      <c r="M229" s="240"/>
      <c r="N229" s="241"/>
      <c r="O229" s="241"/>
      <c r="P229" s="241"/>
      <c r="Q229" s="241"/>
      <c r="R229" s="241"/>
      <c r="S229" s="241"/>
      <c r="T229" s="24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3" t="s">
        <v>208</v>
      </c>
      <c r="AU229" s="243" t="s">
        <v>81</v>
      </c>
      <c r="AV229" s="13" t="s">
        <v>79</v>
      </c>
      <c r="AW229" s="13" t="s">
        <v>33</v>
      </c>
      <c r="AX229" s="13" t="s">
        <v>72</v>
      </c>
      <c r="AY229" s="243" t="s">
        <v>196</v>
      </c>
    </row>
    <row r="230" s="14" customFormat="1">
      <c r="A230" s="14"/>
      <c r="B230" s="244"/>
      <c r="C230" s="245"/>
      <c r="D230" s="235" t="s">
        <v>208</v>
      </c>
      <c r="E230" s="246" t="s">
        <v>19</v>
      </c>
      <c r="F230" s="247" t="s">
        <v>79</v>
      </c>
      <c r="G230" s="245"/>
      <c r="H230" s="248">
        <v>1</v>
      </c>
      <c r="I230" s="249"/>
      <c r="J230" s="245"/>
      <c r="K230" s="245"/>
      <c r="L230" s="250"/>
      <c r="M230" s="251"/>
      <c r="N230" s="252"/>
      <c r="O230" s="252"/>
      <c r="P230" s="252"/>
      <c r="Q230" s="252"/>
      <c r="R230" s="252"/>
      <c r="S230" s="252"/>
      <c r="T230" s="253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4" t="s">
        <v>208</v>
      </c>
      <c r="AU230" s="254" t="s">
        <v>81</v>
      </c>
      <c r="AV230" s="14" t="s">
        <v>81</v>
      </c>
      <c r="AW230" s="14" t="s">
        <v>33</v>
      </c>
      <c r="AX230" s="14" t="s">
        <v>72</v>
      </c>
      <c r="AY230" s="254" t="s">
        <v>196</v>
      </c>
    </row>
    <row r="231" s="13" customFormat="1">
      <c r="A231" s="13"/>
      <c r="B231" s="233"/>
      <c r="C231" s="234"/>
      <c r="D231" s="235" t="s">
        <v>208</v>
      </c>
      <c r="E231" s="236" t="s">
        <v>19</v>
      </c>
      <c r="F231" s="237" t="s">
        <v>909</v>
      </c>
      <c r="G231" s="234"/>
      <c r="H231" s="236" t="s">
        <v>19</v>
      </c>
      <c r="I231" s="238"/>
      <c r="J231" s="234"/>
      <c r="K231" s="234"/>
      <c r="L231" s="239"/>
      <c r="M231" s="240"/>
      <c r="N231" s="241"/>
      <c r="O231" s="241"/>
      <c r="P231" s="241"/>
      <c r="Q231" s="241"/>
      <c r="R231" s="241"/>
      <c r="S231" s="241"/>
      <c r="T231" s="24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43" t="s">
        <v>208</v>
      </c>
      <c r="AU231" s="243" t="s">
        <v>81</v>
      </c>
      <c r="AV231" s="13" t="s">
        <v>79</v>
      </c>
      <c r="AW231" s="13" t="s">
        <v>33</v>
      </c>
      <c r="AX231" s="13" t="s">
        <v>72</v>
      </c>
      <c r="AY231" s="243" t="s">
        <v>196</v>
      </c>
    </row>
    <row r="232" s="14" customFormat="1">
      <c r="A232" s="14"/>
      <c r="B232" s="244"/>
      <c r="C232" s="245"/>
      <c r="D232" s="235" t="s">
        <v>208</v>
      </c>
      <c r="E232" s="246" t="s">
        <v>19</v>
      </c>
      <c r="F232" s="247" t="s">
        <v>79</v>
      </c>
      <c r="G232" s="245"/>
      <c r="H232" s="248">
        <v>1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4" t="s">
        <v>208</v>
      </c>
      <c r="AU232" s="254" t="s">
        <v>81</v>
      </c>
      <c r="AV232" s="14" t="s">
        <v>81</v>
      </c>
      <c r="AW232" s="14" t="s">
        <v>33</v>
      </c>
      <c r="AX232" s="14" t="s">
        <v>72</v>
      </c>
      <c r="AY232" s="254" t="s">
        <v>196</v>
      </c>
    </row>
    <row r="233" s="13" customFormat="1">
      <c r="A233" s="13"/>
      <c r="B233" s="233"/>
      <c r="C233" s="234"/>
      <c r="D233" s="235" t="s">
        <v>208</v>
      </c>
      <c r="E233" s="236" t="s">
        <v>19</v>
      </c>
      <c r="F233" s="237" t="s">
        <v>910</v>
      </c>
      <c r="G233" s="234"/>
      <c r="H233" s="236" t="s">
        <v>19</v>
      </c>
      <c r="I233" s="238"/>
      <c r="J233" s="234"/>
      <c r="K233" s="234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208</v>
      </c>
      <c r="AU233" s="243" t="s">
        <v>81</v>
      </c>
      <c r="AV233" s="13" t="s">
        <v>79</v>
      </c>
      <c r="AW233" s="13" t="s">
        <v>33</v>
      </c>
      <c r="AX233" s="13" t="s">
        <v>72</v>
      </c>
      <c r="AY233" s="243" t="s">
        <v>196</v>
      </c>
    </row>
    <row r="234" s="14" customFormat="1">
      <c r="A234" s="14"/>
      <c r="B234" s="244"/>
      <c r="C234" s="245"/>
      <c r="D234" s="235" t="s">
        <v>208</v>
      </c>
      <c r="E234" s="246" t="s">
        <v>19</v>
      </c>
      <c r="F234" s="247" t="s">
        <v>79</v>
      </c>
      <c r="G234" s="245"/>
      <c r="H234" s="248">
        <v>1</v>
      </c>
      <c r="I234" s="249"/>
      <c r="J234" s="245"/>
      <c r="K234" s="245"/>
      <c r="L234" s="250"/>
      <c r="M234" s="251"/>
      <c r="N234" s="252"/>
      <c r="O234" s="252"/>
      <c r="P234" s="252"/>
      <c r="Q234" s="252"/>
      <c r="R234" s="252"/>
      <c r="S234" s="252"/>
      <c r="T234" s="253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4" t="s">
        <v>208</v>
      </c>
      <c r="AU234" s="254" t="s">
        <v>81</v>
      </c>
      <c r="AV234" s="14" t="s">
        <v>81</v>
      </c>
      <c r="AW234" s="14" t="s">
        <v>33</v>
      </c>
      <c r="AX234" s="14" t="s">
        <v>72</v>
      </c>
      <c r="AY234" s="254" t="s">
        <v>196</v>
      </c>
    </row>
    <row r="235" s="13" customFormat="1">
      <c r="A235" s="13"/>
      <c r="B235" s="233"/>
      <c r="C235" s="234"/>
      <c r="D235" s="235" t="s">
        <v>208</v>
      </c>
      <c r="E235" s="236" t="s">
        <v>19</v>
      </c>
      <c r="F235" s="237" t="s">
        <v>911</v>
      </c>
      <c r="G235" s="234"/>
      <c r="H235" s="236" t="s">
        <v>19</v>
      </c>
      <c r="I235" s="238"/>
      <c r="J235" s="234"/>
      <c r="K235" s="234"/>
      <c r="L235" s="239"/>
      <c r="M235" s="240"/>
      <c r="N235" s="241"/>
      <c r="O235" s="241"/>
      <c r="P235" s="241"/>
      <c r="Q235" s="241"/>
      <c r="R235" s="241"/>
      <c r="S235" s="241"/>
      <c r="T235" s="24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3" t="s">
        <v>208</v>
      </c>
      <c r="AU235" s="243" t="s">
        <v>81</v>
      </c>
      <c r="AV235" s="13" t="s">
        <v>79</v>
      </c>
      <c r="AW235" s="13" t="s">
        <v>33</v>
      </c>
      <c r="AX235" s="13" t="s">
        <v>72</v>
      </c>
      <c r="AY235" s="243" t="s">
        <v>196</v>
      </c>
    </row>
    <row r="236" s="14" customFormat="1">
      <c r="A236" s="14"/>
      <c r="B236" s="244"/>
      <c r="C236" s="245"/>
      <c r="D236" s="235" t="s">
        <v>208</v>
      </c>
      <c r="E236" s="246" t="s">
        <v>19</v>
      </c>
      <c r="F236" s="247" t="s">
        <v>81</v>
      </c>
      <c r="G236" s="245"/>
      <c r="H236" s="248">
        <v>2</v>
      </c>
      <c r="I236" s="249"/>
      <c r="J236" s="245"/>
      <c r="K236" s="245"/>
      <c r="L236" s="250"/>
      <c r="M236" s="251"/>
      <c r="N236" s="252"/>
      <c r="O236" s="252"/>
      <c r="P236" s="252"/>
      <c r="Q236" s="252"/>
      <c r="R236" s="252"/>
      <c r="S236" s="252"/>
      <c r="T236" s="253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4" t="s">
        <v>208</v>
      </c>
      <c r="AU236" s="254" t="s">
        <v>81</v>
      </c>
      <c r="AV236" s="14" t="s">
        <v>81</v>
      </c>
      <c r="AW236" s="14" t="s">
        <v>33</v>
      </c>
      <c r="AX236" s="14" t="s">
        <v>72</v>
      </c>
      <c r="AY236" s="254" t="s">
        <v>196</v>
      </c>
    </row>
    <row r="237" s="13" customFormat="1">
      <c r="A237" s="13"/>
      <c r="B237" s="233"/>
      <c r="C237" s="234"/>
      <c r="D237" s="235" t="s">
        <v>208</v>
      </c>
      <c r="E237" s="236" t="s">
        <v>19</v>
      </c>
      <c r="F237" s="237" t="s">
        <v>912</v>
      </c>
      <c r="G237" s="234"/>
      <c r="H237" s="236" t="s">
        <v>19</v>
      </c>
      <c r="I237" s="238"/>
      <c r="J237" s="234"/>
      <c r="K237" s="234"/>
      <c r="L237" s="239"/>
      <c r="M237" s="240"/>
      <c r="N237" s="241"/>
      <c r="O237" s="241"/>
      <c r="P237" s="241"/>
      <c r="Q237" s="241"/>
      <c r="R237" s="241"/>
      <c r="S237" s="241"/>
      <c r="T237" s="24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3" t="s">
        <v>208</v>
      </c>
      <c r="AU237" s="243" t="s">
        <v>81</v>
      </c>
      <c r="AV237" s="13" t="s">
        <v>79</v>
      </c>
      <c r="AW237" s="13" t="s">
        <v>33</v>
      </c>
      <c r="AX237" s="13" t="s">
        <v>72</v>
      </c>
      <c r="AY237" s="243" t="s">
        <v>196</v>
      </c>
    </row>
    <row r="238" s="14" customFormat="1">
      <c r="A238" s="14"/>
      <c r="B238" s="244"/>
      <c r="C238" s="245"/>
      <c r="D238" s="235" t="s">
        <v>208</v>
      </c>
      <c r="E238" s="246" t="s">
        <v>19</v>
      </c>
      <c r="F238" s="247" t="s">
        <v>81</v>
      </c>
      <c r="G238" s="245"/>
      <c r="H238" s="248">
        <v>2</v>
      </c>
      <c r="I238" s="249"/>
      <c r="J238" s="245"/>
      <c r="K238" s="245"/>
      <c r="L238" s="250"/>
      <c r="M238" s="251"/>
      <c r="N238" s="252"/>
      <c r="O238" s="252"/>
      <c r="P238" s="252"/>
      <c r="Q238" s="252"/>
      <c r="R238" s="252"/>
      <c r="S238" s="252"/>
      <c r="T238" s="253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4" t="s">
        <v>208</v>
      </c>
      <c r="AU238" s="254" t="s">
        <v>81</v>
      </c>
      <c r="AV238" s="14" t="s">
        <v>81</v>
      </c>
      <c r="AW238" s="14" t="s">
        <v>33</v>
      </c>
      <c r="AX238" s="14" t="s">
        <v>72</v>
      </c>
      <c r="AY238" s="254" t="s">
        <v>196</v>
      </c>
    </row>
    <row r="239" s="13" customFormat="1">
      <c r="A239" s="13"/>
      <c r="B239" s="233"/>
      <c r="C239" s="234"/>
      <c r="D239" s="235" t="s">
        <v>208</v>
      </c>
      <c r="E239" s="236" t="s">
        <v>19</v>
      </c>
      <c r="F239" s="237" t="s">
        <v>913</v>
      </c>
      <c r="G239" s="234"/>
      <c r="H239" s="236" t="s">
        <v>19</v>
      </c>
      <c r="I239" s="238"/>
      <c r="J239" s="234"/>
      <c r="K239" s="234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208</v>
      </c>
      <c r="AU239" s="243" t="s">
        <v>81</v>
      </c>
      <c r="AV239" s="13" t="s">
        <v>79</v>
      </c>
      <c r="AW239" s="13" t="s">
        <v>33</v>
      </c>
      <c r="AX239" s="13" t="s">
        <v>72</v>
      </c>
      <c r="AY239" s="243" t="s">
        <v>196</v>
      </c>
    </row>
    <row r="240" s="13" customFormat="1">
      <c r="A240" s="13"/>
      <c r="B240" s="233"/>
      <c r="C240" s="234"/>
      <c r="D240" s="235" t="s">
        <v>208</v>
      </c>
      <c r="E240" s="236" t="s">
        <v>19</v>
      </c>
      <c r="F240" s="237" t="s">
        <v>914</v>
      </c>
      <c r="G240" s="234"/>
      <c r="H240" s="236" t="s">
        <v>19</v>
      </c>
      <c r="I240" s="238"/>
      <c r="J240" s="234"/>
      <c r="K240" s="234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208</v>
      </c>
      <c r="AU240" s="243" t="s">
        <v>81</v>
      </c>
      <c r="AV240" s="13" t="s">
        <v>79</v>
      </c>
      <c r="AW240" s="13" t="s">
        <v>33</v>
      </c>
      <c r="AX240" s="13" t="s">
        <v>72</v>
      </c>
      <c r="AY240" s="243" t="s">
        <v>196</v>
      </c>
    </row>
    <row r="241" s="14" customFormat="1">
      <c r="A241" s="14"/>
      <c r="B241" s="244"/>
      <c r="C241" s="245"/>
      <c r="D241" s="235" t="s">
        <v>208</v>
      </c>
      <c r="E241" s="246" t="s">
        <v>19</v>
      </c>
      <c r="F241" s="247" t="s">
        <v>79</v>
      </c>
      <c r="G241" s="245"/>
      <c r="H241" s="248">
        <v>1</v>
      </c>
      <c r="I241" s="249"/>
      <c r="J241" s="245"/>
      <c r="K241" s="245"/>
      <c r="L241" s="250"/>
      <c r="M241" s="251"/>
      <c r="N241" s="252"/>
      <c r="O241" s="252"/>
      <c r="P241" s="252"/>
      <c r="Q241" s="252"/>
      <c r="R241" s="252"/>
      <c r="S241" s="252"/>
      <c r="T241" s="253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4" t="s">
        <v>208</v>
      </c>
      <c r="AU241" s="254" t="s">
        <v>81</v>
      </c>
      <c r="AV241" s="14" t="s">
        <v>81</v>
      </c>
      <c r="AW241" s="14" t="s">
        <v>33</v>
      </c>
      <c r="AX241" s="14" t="s">
        <v>72</v>
      </c>
      <c r="AY241" s="254" t="s">
        <v>196</v>
      </c>
    </row>
    <row r="242" s="16" customFormat="1">
      <c r="A242" s="16"/>
      <c r="B242" s="266"/>
      <c r="C242" s="267"/>
      <c r="D242" s="235" t="s">
        <v>208</v>
      </c>
      <c r="E242" s="268" t="s">
        <v>19</v>
      </c>
      <c r="F242" s="269" t="s">
        <v>269</v>
      </c>
      <c r="G242" s="267"/>
      <c r="H242" s="270">
        <v>16</v>
      </c>
      <c r="I242" s="271"/>
      <c r="J242" s="267"/>
      <c r="K242" s="267"/>
      <c r="L242" s="272"/>
      <c r="M242" s="273"/>
      <c r="N242" s="274"/>
      <c r="O242" s="274"/>
      <c r="P242" s="274"/>
      <c r="Q242" s="274"/>
      <c r="R242" s="274"/>
      <c r="S242" s="274"/>
      <c r="T242" s="275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T242" s="276" t="s">
        <v>208</v>
      </c>
      <c r="AU242" s="276" t="s">
        <v>81</v>
      </c>
      <c r="AV242" s="16" t="s">
        <v>226</v>
      </c>
      <c r="AW242" s="16" t="s">
        <v>33</v>
      </c>
      <c r="AX242" s="16" t="s">
        <v>72</v>
      </c>
      <c r="AY242" s="276" t="s">
        <v>196</v>
      </c>
    </row>
    <row r="243" s="13" customFormat="1">
      <c r="A243" s="13"/>
      <c r="B243" s="233"/>
      <c r="C243" s="234"/>
      <c r="D243" s="235" t="s">
        <v>208</v>
      </c>
      <c r="E243" s="236" t="s">
        <v>19</v>
      </c>
      <c r="F243" s="237" t="s">
        <v>915</v>
      </c>
      <c r="G243" s="234"/>
      <c r="H243" s="236" t="s">
        <v>19</v>
      </c>
      <c r="I243" s="238"/>
      <c r="J243" s="234"/>
      <c r="K243" s="234"/>
      <c r="L243" s="239"/>
      <c r="M243" s="240"/>
      <c r="N243" s="241"/>
      <c r="O243" s="241"/>
      <c r="P243" s="241"/>
      <c r="Q243" s="241"/>
      <c r="R243" s="241"/>
      <c r="S243" s="241"/>
      <c r="T243" s="242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43" t="s">
        <v>208</v>
      </c>
      <c r="AU243" s="243" t="s">
        <v>81</v>
      </c>
      <c r="AV243" s="13" t="s">
        <v>79</v>
      </c>
      <c r="AW243" s="13" t="s">
        <v>33</v>
      </c>
      <c r="AX243" s="13" t="s">
        <v>72</v>
      </c>
      <c r="AY243" s="243" t="s">
        <v>196</v>
      </c>
    </row>
    <row r="244" s="14" customFormat="1">
      <c r="A244" s="14"/>
      <c r="B244" s="244"/>
      <c r="C244" s="245"/>
      <c r="D244" s="235" t="s">
        <v>208</v>
      </c>
      <c r="E244" s="246" t="s">
        <v>19</v>
      </c>
      <c r="F244" s="247" t="s">
        <v>916</v>
      </c>
      <c r="G244" s="245"/>
      <c r="H244" s="248">
        <v>2.048</v>
      </c>
      <c r="I244" s="249"/>
      <c r="J244" s="245"/>
      <c r="K244" s="245"/>
      <c r="L244" s="250"/>
      <c r="M244" s="251"/>
      <c r="N244" s="252"/>
      <c r="O244" s="252"/>
      <c r="P244" s="252"/>
      <c r="Q244" s="252"/>
      <c r="R244" s="252"/>
      <c r="S244" s="252"/>
      <c r="T244" s="253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4" t="s">
        <v>208</v>
      </c>
      <c r="AU244" s="254" t="s">
        <v>81</v>
      </c>
      <c r="AV244" s="14" t="s">
        <v>81</v>
      </c>
      <c r="AW244" s="14" t="s">
        <v>33</v>
      </c>
      <c r="AX244" s="14" t="s">
        <v>72</v>
      </c>
      <c r="AY244" s="254" t="s">
        <v>196</v>
      </c>
    </row>
    <row r="245" s="16" customFormat="1">
      <c r="A245" s="16"/>
      <c r="B245" s="266"/>
      <c r="C245" s="267"/>
      <c r="D245" s="235" t="s">
        <v>208</v>
      </c>
      <c r="E245" s="268" t="s">
        <v>19</v>
      </c>
      <c r="F245" s="269" t="s">
        <v>917</v>
      </c>
      <c r="G245" s="267"/>
      <c r="H245" s="270">
        <v>2.048</v>
      </c>
      <c r="I245" s="271"/>
      <c r="J245" s="267"/>
      <c r="K245" s="267"/>
      <c r="L245" s="272"/>
      <c r="M245" s="273"/>
      <c r="N245" s="274"/>
      <c r="O245" s="274"/>
      <c r="P245" s="274"/>
      <c r="Q245" s="274"/>
      <c r="R245" s="274"/>
      <c r="S245" s="274"/>
      <c r="T245" s="275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T245" s="276" t="s">
        <v>208</v>
      </c>
      <c r="AU245" s="276" t="s">
        <v>81</v>
      </c>
      <c r="AV245" s="16" t="s">
        <v>226</v>
      </c>
      <c r="AW245" s="16" t="s">
        <v>33</v>
      </c>
      <c r="AX245" s="16" t="s">
        <v>79</v>
      </c>
      <c r="AY245" s="276" t="s">
        <v>196</v>
      </c>
    </row>
    <row r="246" s="2" customFormat="1" ht="24.15" customHeight="1">
      <c r="A246" s="41"/>
      <c r="B246" s="42"/>
      <c r="C246" s="215" t="s">
        <v>278</v>
      </c>
      <c r="D246" s="215" t="s">
        <v>199</v>
      </c>
      <c r="E246" s="216" t="s">
        <v>310</v>
      </c>
      <c r="F246" s="217" t="s">
        <v>311</v>
      </c>
      <c r="G246" s="218" t="s">
        <v>264</v>
      </c>
      <c r="H246" s="219">
        <v>2.048</v>
      </c>
      <c r="I246" s="220"/>
      <c r="J246" s="221">
        <f>ROUND(I246*H246,2)</f>
        <v>0</v>
      </c>
      <c r="K246" s="217" t="s">
        <v>901</v>
      </c>
      <c r="L246" s="47"/>
      <c r="M246" s="222" t="s">
        <v>19</v>
      </c>
      <c r="N246" s="223" t="s">
        <v>43</v>
      </c>
      <c r="O246" s="87"/>
      <c r="P246" s="224">
        <f>O246*H246</f>
        <v>0</v>
      </c>
      <c r="Q246" s="224">
        <v>0</v>
      </c>
      <c r="R246" s="224">
        <f>Q246*H246</f>
        <v>0</v>
      </c>
      <c r="S246" s="224">
        <v>0</v>
      </c>
      <c r="T246" s="225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6" t="s">
        <v>204</v>
      </c>
      <c r="AT246" s="226" t="s">
        <v>199</v>
      </c>
      <c r="AU246" s="226" t="s">
        <v>81</v>
      </c>
      <c r="AY246" s="20" t="s">
        <v>196</v>
      </c>
      <c r="BE246" s="227">
        <f>IF(N246="základní",J246,0)</f>
        <v>0</v>
      </c>
      <c r="BF246" s="227">
        <f>IF(N246="snížená",J246,0)</f>
        <v>0</v>
      </c>
      <c r="BG246" s="227">
        <f>IF(N246="zákl. přenesená",J246,0)</f>
        <v>0</v>
      </c>
      <c r="BH246" s="227">
        <f>IF(N246="sníž. přenesená",J246,0)</f>
        <v>0</v>
      </c>
      <c r="BI246" s="227">
        <f>IF(N246="nulová",J246,0)</f>
        <v>0</v>
      </c>
      <c r="BJ246" s="20" t="s">
        <v>79</v>
      </c>
      <c r="BK246" s="227">
        <f>ROUND(I246*H246,2)</f>
        <v>0</v>
      </c>
      <c r="BL246" s="20" t="s">
        <v>204</v>
      </c>
      <c r="BM246" s="226" t="s">
        <v>935</v>
      </c>
    </row>
    <row r="247" s="2" customFormat="1">
      <c r="A247" s="41"/>
      <c r="B247" s="42"/>
      <c r="C247" s="43"/>
      <c r="D247" s="228" t="s">
        <v>206</v>
      </c>
      <c r="E247" s="43"/>
      <c r="F247" s="229" t="s">
        <v>936</v>
      </c>
      <c r="G247" s="43"/>
      <c r="H247" s="43"/>
      <c r="I247" s="230"/>
      <c r="J247" s="43"/>
      <c r="K247" s="43"/>
      <c r="L247" s="47"/>
      <c r="M247" s="231"/>
      <c r="N247" s="232"/>
      <c r="O247" s="87"/>
      <c r="P247" s="87"/>
      <c r="Q247" s="87"/>
      <c r="R247" s="87"/>
      <c r="S247" s="87"/>
      <c r="T247" s="88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T247" s="20" t="s">
        <v>206</v>
      </c>
      <c r="AU247" s="20" t="s">
        <v>81</v>
      </c>
    </row>
    <row r="248" s="13" customFormat="1">
      <c r="A248" s="13"/>
      <c r="B248" s="233"/>
      <c r="C248" s="234"/>
      <c r="D248" s="235" t="s">
        <v>208</v>
      </c>
      <c r="E248" s="236" t="s">
        <v>19</v>
      </c>
      <c r="F248" s="237" t="s">
        <v>904</v>
      </c>
      <c r="G248" s="234"/>
      <c r="H248" s="236" t="s">
        <v>19</v>
      </c>
      <c r="I248" s="238"/>
      <c r="J248" s="234"/>
      <c r="K248" s="234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208</v>
      </c>
      <c r="AU248" s="243" t="s">
        <v>81</v>
      </c>
      <c r="AV248" s="13" t="s">
        <v>79</v>
      </c>
      <c r="AW248" s="13" t="s">
        <v>33</v>
      </c>
      <c r="AX248" s="13" t="s">
        <v>72</v>
      </c>
      <c r="AY248" s="243" t="s">
        <v>196</v>
      </c>
    </row>
    <row r="249" s="13" customFormat="1">
      <c r="A249" s="13"/>
      <c r="B249" s="233"/>
      <c r="C249" s="234"/>
      <c r="D249" s="235" t="s">
        <v>208</v>
      </c>
      <c r="E249" s="236" t="s">
        <v>19</v>
      </c>
      <c r="F249" s="237" t="s">
        <v>905</v>
      </c>
      <c r="G249" s="234"/>
      <c r="H249" s="236" t="s">
        <v>19</v>
      </c>
      <c r="I249" s="238"/>
      <c r="J249" s="234"/>
      <c r="K249" s="234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208</v>
      </c>
      <c r="AU249" s="243" t="s">
        <v>81</v>
      </c>
      <c r="AV249" s="13" t="s">
        <v>79</v>
      </c>
      <c r="AW249" s="13" t="s">
        <v>33</v>
      </c>
      <c r="AX249" s="13" t="s">
        <v>72</v>
      </c>
      <c r="AY249" s="243" t="s">
        <v>196</v>
      </c>
    </row>
    <row r="250" s="13" customFormat="1">
      <c r="A250" s="13"/>
      <c r="B250" s="233"/>
      <c r="C250" s="234"/>
      <c r="D250" s="235" t="s">
        <v>208</v>
      </c>
      <c r="E250" s="236" t="s">
        <v>19</v>
      </c>
      <c r="F250" s="237" t="s">
        <v>906</v>
      </c>
      <c r="G250" s="234"/>
      <c r="H250" s="236" t="s">
        <v>19</v>
      </c>
      <c r="I250" s="238"/>
      <c r="J250" s="234"/>
      <c r="K250" s="234"/>
      <c r="L250" s="239"/>
      <c r="M250" s="240"/>
      <c r="N250" s="241"/>
      <c r="O250" s="241"/>
      <c r="P250" s="241"/>
      <c r="Q250" s="241"/>
      <c r="R250" s="241"/>
      <c r="S250" s="241"/>
      <c r="T250" s="242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43" t="s">
        <v>208</v>
      </c>
      <c r="AU250" s="243" t="s">
        <v>81</v>
      </c>
      <c r="AV250" s="13" t="s">
        <v>79</v>
      </c>
      <c r="AW250" s="13" t="s">
        <v>33</v>
      </c>
      <c r="AX250" s="13" t="s">
        <v>72</v>
      </c>
      <c r="AY250" s="243" t="s">
        <v>196</v>
      </c>
    </row>
    <row r="251" s="14" customFormat="1">
      <c r="A251" s="14"/>
      <c r="B251" s="244"/>
      <c r="C251" s="245"/>
      <c r="D251" s="235" t="s">
        <v>208</v>
      </c>
      <c r="E251" s="246" t="s">
        <v>19</v>
      </c>
      <c r="F251" s="247" t="s">
        <v>204</v>
      </c>
      <c r="G251" s="245"/>
      <c r="H251" s="248">
        <v>4</v>
      </c>
      <c r="I251" s="249"/>
      <c r="J251" s="245"/>
      <c r="K251" s="245"/>
      <c r="L251" s="250"/>
      <c r="M251" s="251"/>
      <c r="N251" s="252"/>
      <c r="O251" s="252"/>
      <c r="P251" s="252"/>
      <c r="Q251" s="252"/>
      <c r="R251" s="252"/>
      <c r="S251" s="252"/>
      <c r="T251" s="253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4" t="s">
        <v>208</v>
      </c>
      <c r="AU251" s="254" t="s">
        <v>81</v>
      </c>
      <c r="AV251" s="14" t="s">
        <v>81</v>
      </c>
      <c r="AW251" s="14" t="s">
        <v>33</v>
      </c>
      <c r="AX251" s="14" t="s">
        <v>72</v>
      </c>
      <c r="AY251" s="254" t="s">
        <v>196</v>
      </c>
    </row>
    <row r="252" s="13" customFormat="1">
      <c r="A252" s="13"/>
      <c r="B252" s="233"/>
      <c r="C252" s="234"/>
      <c r="D252" s="235" t="s">
        <v>208</v>
      </c>
      <c r="E252" s="236" t="s">
        <v>19</v>
      </c>
      <c r="F252" s="237" t="s">
        <v>907</v>
      </c>
      <c r="G252" s="234"/>
      <c r="H252" s="236" t="s">
        <v>19</v>
      </c>
      <c r="I252" s="238"/>
      <c r="J252" s="234"/>
      <c r="K252" s="234"/>
      <c r="L252" s="239"/>
      <c r="M252" s="240"/>
      <c r="N252" s="241"/>
      <c r="O252" s="241"/>
      <c r="P252" s="241"/>
      <c r="Q252" s="241"/>
      <c r="R252" s="241"/>
      <c r="S252" s="241"/>
      <c r="T252" s="242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3" t="s">
        <v>208</v>
      </c>
      <c r="AU252" s="243" t="s">
        <v>81</v>
      </c>
      <c r="AV252" s="13" t="s">
        <v>79</v>
      </c>
      <c r="AW252" s="13" t="s">
        <v>33</v>
      </c>
      <c r="AX252" s="13" t="s">
        <v>72</v>
      </c>
      <c r="AY252" s="243" t="s">
        <v>196</v>
      </c>
    </row>
    <row r="253" s="14" customFormat="1">
      <c r="A253" s="14"/>
      <c r="B253" s="244"/>
      <c r="C253" s="245"/>
      <c r="D253" s="235" t="s">
        <v>208</v>
      </c>
      <c r="E253" s="246" t="s">
        <v>19</v>
      </c>
      <c r="F253" s="247" t="s">
        <v>204</v>
      </c>
      <c r="G253" s="245"/>
      <c r="H253" s="248">
        <v>4</v>
      </c>
      <c r="I253" s="249"/>
      <c r="J253" s="245"/>
      <c r="K253" s="245"/>
      <c r="L253" s="250"/>
      <c r="M253" s="251"/>
      <c r="N253" s="252"/>
      <c r="O253" s="252"/>
      <c r="P253" s="252"/>
      <c r="Q253" s="252"/>
      <c r="R253" s="252"/>
      <c r="S253" s="252"/>
      <c r="T253" s="253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4" t="s">
        <v>208</v>
      </c>
      <c r="AU253" s="254" t="s">
        <v>81</v>
      </c>
      <c r="AV253" s="14" t="s">
        <v>81</v>
      </c>
      <c r="AW253" s="14" t="s">
        <v>33</v>
      </c>
      <c r="AX253" s="14" t="s">
        <v>72</v>
      </c>
      <c r="AY253" s="254" t="s">
        <v>196</v>
      </c>
    </row>
    <row r="254" s="13" customFormat="1">
      <c r="A254" s="13"/>
      <c r="B254" s="233"/>
      <c r="C254" s="234"/>
      <c r="D254" s="235" t="s">
        <v>208</v>
      </c>
      <c r="E254" s="236" t="s">
        <v>19</v>
      </c>
      <c r="F254" s="237" t="s">
        <v>908</v>
      </c>
      <c r="G254" s="234"/>
      <c r="H254" s="236" t="s">
        <v>19</v>
      </c>
      <c r="I254" s="238"/>
      <c r="J254" s="234"/>
      <c r="K254" s="234"/>
      <c r="L254" s="239"/>
      <c r="M254" s="240"/>
      <c r="N254" s="241"/>
      <c r="O254" s="241"/>
      <c r="P254" s="241"/>
      <c r="Q254" s="241"/>
      <c r="R254" s="241"/>
      <c r="S254" s="241"/>
      <c r="T254" s="24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43" t="s">
        <v>208</v>
      </c>
      <c r="AU254" s="243" t="s">
        <v>81</v>
      </c>
      <c r="AV254" s="13" t="s">
        <v>79</v>
      </c>
      <c r="AW254" s="13" t="s">
        <v>33</v>
      </c>
      <c r="AX254" s="13" t="s">
        <v>72</v>
      </c>
      <c r="AY254" s="243" t="s">
        <v>196</v>
      </c>
    </row>
    <row r="255" s="14" customFormat="1">
      <c r="A255" s="14"/>
      <c r="B255" s="244"/>
      <c r="C255" s="245"/>
      <c r="D255" s="235" t="s">
        <v>208</v>
      </c>
      <c r="E255" s="246" t="s">
        <v>19</v>
      </c>
      <c r="F255" s="247" t="s">
        <v>79</v>
      </c>
      <c r="G255" s="245"/>
      <c r="H255" s="248">
        <v>1</v>
      </c>
      <c r="I255" s="249"/>
      <c r="J255" s="245"/>
      <c r="K255" s="245"/>
      <c r="L255" s="250"/>
      <c r="M255" s="251"/>
      <c r="N255" s="252"/>
      <c r="O255" s="252"/>
      <c r="P255" s="252"/>
      <c r="Q255" s="252"/>
      <c r="R255" s="252"/>
      <c r="S255" s="252"/>
      <c r="T255" s="253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4" t="s">
        <v>208</v>
      </c>
      <c r="AU255" s="254" t="s">
        <v>81</v>
      </c>
      <c r="AV255" s="14" t="s">
        <v>81</v>
      </c>
      <c r="AW255" s="14" t="s">
        <v>33</v>
      </c>
      <c r="AX255" s="14" t="s">
        <v>72</v>
      </c>
      <c r="AY255" s="254" t="s">
        <v>196</v>
      </c>
    </row>
    <row r="256" s="13" customFormat="1">
      <c r="A256" s="13"/>
      <c r="B256" s="233"/>
      <c r="C256" s="234"/>
      <c r="D256" s="235" t="s">
        <v>208</v>
      </c>
      <c r="E256" s="236" t="s">
        <v>19</v>
      </c>
      <c r="F256" s="237" t="s">
        <v>909</v>
      </c>
      <c r="G256" s="234"/>
      <c r="H256" s="236" t="s">
        <v>19</v>
      </c>
      <c r="I256" s="238"/>
      <c r="J256" s="234"/>
      <c r="K256" s="234"/>
      <c r="L256" s="239"/>
      <c r="M256" s="240"/>
      <c r="N256" s="241"/>
      <c r="O256" s="241"/>
      <c r="P256" s="241"/>
      <c r="Q256" s="241"/>
      <c r="R256" s="241"/>
      <c r="S256" s="241"/>
      <c r="T256" s="242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3" t="s">
        <v>208</v>
      </c>
      <c r="AU256" s="243" t="s">
        <v>81</v>
      </c>
      <c r="AV256" s="13" t="s">
        <v>79</v>
      </c>
      <c r="AW256" s="13" t="s">
        <v>33</v>
      </c>
      <c r="AX256" s="13" t="s">
        <v>72</v>
      </c>
      <c r="AY256" s="243" t="s">
        <v>196</v>
      </c>
    </row>
    <row r="257" s="14" customFormat="1">
      <c r="A257" s="14"/>
      <c r="B257" s="244"/>
      <c r="C257" s="245"/>
      <c r="D257" s="235" t="s">
        <v>208</v>
      </c>
      <c r="E257" s="246" t="s">
        <v>19</v>
      </c>
      <c r="F257" s="247" t="s">
        <v>79</v>
      </c>
      <c r="G257" s="245"/>
      <c r="H257" s="248">
        <v>1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4" t="s">
        <v>208</v>
      </c>
      <c r="AU257" s="254" t="s">
        <v>81</v>
      </c>
      <c r="AV257" s="14" t="s">
        <v>81</v>
      </c>
      <c r="AW257" s="14" t="s">
        <v>33</v>
      </c>
      <c r="AX257" s="14" t="s">
        <v>72</v>
      </c>
      <c r="AY257" s="254" t="s">
        <v>196</v>
      </c>
    </row>
    <row r="258" s="13" customFormat="1">
      <c r="A258" s="13"/>
      <c r="B258" s="233"/>
      <c r="C258" s="234"/>
      <c r="D258" s="235" t="s">
        <v>208</v>
      </c>
      <c r="E258" s="236" t="s">
        <v>19</v>
      </c>
      <c r="F258" s="237" t="s">
        <v>910</v>
      </c>
      <c r="G258" s="234"/>
      <c r="H258" s="236" t="s">
        <v>19</v>
      </c>
      <c r="I258" s="238"/>
      <c r="J258" s="234"/>
      <c r="K258" s="234"/>
      <c r="L258" s="239"/>
      <c r="M258" s="240"/>
      <c r="N258" s="241"/>
      <c r="O258" s="241"/>
      <c r="P258" s="241"/>
      <c r="Q258" s="241"/>
      <c r="R258" s="241"/>
      <c r="S258" s="241"/>
      <c r="T258" s="242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3" t="s">
        <v>208</v>
      </c>
      <c r="AU258" s="243" t="s">
        <v>81</v>
      </c>
      <c r="AV258" s="13" t="s">
        <v>79</v>
      </c>
      <c r="AW258" s="13" t="s">
        <v>33</v>
      </c>
      <c r="AX258" s="13" t="s">
        <v>72</v>
      </c>
      <c r="AY258" s="243" t="s">
        <v>196</v>
      </c>
    </row>
    <row r="259" s="14" customFormat="1">
      <c r="A259" s="14"/>
      <c r="B259" s="244"/>
      <c r="C259" s="245"/>
      <c r="D259" s="235" t="s">
        <v>208</v>
      </c>
      <c r="E259" s="246" t="s">
        <v>19</v>
      </c>
      <c r="F259" s="247" t="s">
        <v>79</v>
      </c>
      <c r="G259" s="245"/>
      <c r="H259" s="248">
        <v>1</v>
      </c>
      <c r="I259" s="249"/>
      <c r="J259" s="245"/>
      <c r="K259" s="245"/>
      <c r="L259" s="250"/>
      <c r="M259" s="251"/>
      <c r="N259" s="252"/>
      <c r="O259" s="252"/>
      <c r="P259" s="252"/>
      <c r="Q259" s="252"/>
      <c r="R259" s="252"/>
      <c r="S259" s="252"/>
      <c r="T259" s="253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4" t="s">
        <v>208</v>
      </c>
      <c r="AU259" s="254" t="s">
        <v>81</v>
      </c>
      <c r="AV259" s="14" t="s">
        <v>81</v>
      </c>
      <c r="AW259" s="14" t="s">
        <v>33</v>
      </c>
      <c r="AX259" s="14" t="s">
        <v>72</v>
      </c>
      <c r="AY259" s="254" t="s">
        <v>196</v>
      </c>
    </row>
    <row r="260" s="13" customFormat="1">
      <c r="A260" s="13"/>
      <c r="B260" s="233"/>
      <c r="C260" s="234"/>
      <c r="D260" s="235" t="s">
        <v>208</v>
      </c>
      <c r="E260" s="236" t="s">
        <v>19</v>
      </c>
      <c r="F260" s="237" t="s">
        <v>911</v>
      </c>
      <c r="G260" s="234"/>
      <c r="H260" s="236" t="s">
        <v>19</v>
      </c>
      <c r="I260" s="238"/>
      <c r="J260" s="234"/>
      <c r="K260" s="234"/>
      <c r="L260" s="239"/>
      <c r="M260" s="240"/>
      <c r="N260" s="241"/>
      <c r="O260" s="241"/>
      <c r="P260" s="241"/>
      <c r="Q260" s="241"/>
      <c r="R260" s="241"/>
      <c r="S260" s="241"/>
      <c r="T260" s="24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3" t="s">
        <v>208</v>
      </c>
      <c r="AU260" s="243" t="s">
        <v>81</v>
      </c>
      <c r="AV260" s="13" t="s">
        <v>79</v>
      </c>
      <c r="AW260" s="13" t="s">
        <v>33</v>
      </c>
      <c r="AX260" s="13" t="s">
        <v>72</v>
      </c>
      <c r="AY260" s="243" t="s">
        <v>196</v>
      </c>
    </row>
    <row r="261" s="14" customFormat="1">
      <c r="A261" s="14"/>
      <c r="B261" s="244"/>
      <c r="C261" s="245"/>
      <c r="D261" s="235" t="s">
        <v>208</v>
      </c>
      <c r="E261" s="246" t="s">
        <v>19</v>
      </c>
      <c r="F261" s="247" t="s">
        <v>81</v>
      </c>
      <c r="G261" s="245"/>
      <c r="H261" s="248">
        <v>2</v>
      </c>
      <c r="I261" s="249"/>
      <c r="J261" s="245"/>
      <c r="K261" s="245"/>
      <c r="L261" s="250"/>
      <c r="M261" s="251"/>
      <c r="N261" s="252"/>
      <c r="O261" s="252"/>
      <c r="P261" s="252"/>
      <c r="Q261" s="252"/>
      <c r="R261" s="252"/>
      <c r="S261" s="252"/>
      <c r="T261" s="253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4" t="s">
        <v>208</v>
      </c>
      <c r="AU261" s="254" t="s">
        <v>81</v>
      </c>
      <c r="AV261" s="14" t="s">
        <v>81</v>
      </c>
      <c r="AW261" s="14" t="s">
        <v>33</v>
      </c>
      <c r="AX261" s="14" t="s">
        <v>72</v>
      </c>
      <c r="AY261" s="254" t="s">
        <v>196</v>
      </c>
    </row>
    <row r="262" s="13" customFormat="1">
      <c r="A262" s="13"/>
      <c r="B262" s="233"/>
      <c r="C262" s="234"/>
      <c r="D262" s="235" t="s">
        <v>208</v>
      </c>
      <c r="E262" s="236" t="s">
        <v>19</v>
      </c>
      <c r="F262" s="237" t="s">
        <v>912</v>
      </c>
      <c r="G262" s="234"/>
      <c r="H262" s="236" t="s">
        <v>19</v>
      </c>
      <c r="I262" s="238"/>
      <c r="J262" s="234"/>
      <c r="K262" s="234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208</v>
      </c>
      <c r="AU262" s="243" t="s">
        <v>81</v>
      </c>
      <c r="AV262" s="13" t="s">
        <v>79</v>
      </c>
      <c r="AW262" s="13" t="s">
        <v>33</v>
      </c>
      <c r="AX262" s="13" t="s">
        <v>72</v>
      </c>
      <c r="AY262" s="243" t="s">
        <v>196</v>
      </c>
    </row>
    <row r="263" s="14" customFormat="1">
      <c r="A263" s="14"/>
      <c r="B263" s="244"/>
      <c r="C263" s="245"/>
      <c r="D263" s="235" t="s">
        <v>208</v>
      </c>
      <c r="E263" s="246" t="s">
        <v>19</v>
      </c>
      <c r="F263" s="247" t="s">
        <v>81</v>
      </c>
      <c r="G263" s="245"/>
      <c r="H263" s="248">
        <v>2</v>
      </c>
      <c r="I263" s="249"/>
      <c r="J263" s="245"/>
      <c r="K263" s="245"/>
      <c r="L263" s="250"/>
      <c r="M263" s="251"/>
      <c r="N263" s="252"/>
      <c r="O263" s="252"/>
      <c r="P263" s="252"/>
      <c r="Q263" s="252"/>
      <c r="R263" s="252"/>
      <c r="S263" s="252"/>
      <c r="T263" s="253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4" t="s">
        <v>208</v>
      </c>
      <c r="AU263" s="254" t="s">
        <v>81</v>
      </c>
      <c r="AV263" s="14" t="s">
        <v>81</v>
      </c>
      <c r="AW263" s="14" t="s">
        <v>33</v>
      </c>
      <c r="AX263" s="14" t="s">
        <v>72</v>
      </c>
      <c r="AY263" s="254" t="s">
        <v>196</v>
      </c>
    </row>
    <row r="264" s="13" customFormat="1">
      <c r="A264" s="13"/>
      <c r="B264" s="233"/>
      <c r="C264" s="234"/>
      <c r="D264" s="235" t="s">
        <v>208</v>
      </c>
      <c r="E264" s="236" t="s">
        <v>19</v>
      </c>
      <c r="F264" s="237" t="s">
        <v>913</v>
      </c>
      <c r="G264" s="234"/>
      <c r="H264" s="236" t="s">
        <v>19</v>
      </c>
      <c r="I264" s="238"/>
      <c r="J264" s="234"/>
      <c r="K264" s="234"/>
      <c r="L264" s="239"/>
      <c r="M264" s="240"/>
      <c r="N264" s="241"/>
      <c r="O264" s="241"/>
      <c r="P264" s="241"/>
      <c r="Q264" s="241"/>
      <c r="R264" s="241"/>
      <c r="S264" s="241"/>
      <c r="T264" s="242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43" t="s">
        <v>208</v>
      </c>
      <c r="AU264" s="243" t="s">
        <v>81</v>
      </c>
      <c r="AV264" s="13" t="s">
        <v>79</v>
      </c>
      <c r="AW264" s="13" t="s">
        <v>33</v>
      </c>
      <c r="AX264" s="13" t="s">
        <v>72</v>
      </c>
      <c r="AY264" s="243" t="s">
        <v>196</v>
      </c>
    </row>
    <row r="265" s="13" customFormat="1">
      <c r="A265" s="13"/>
      <c r="B265" s="233"/>
      <c r="C265" s="234"/>
      <c r="D265" s="235" t="s">
        <v>208</v>
      </c>
      <c r="E265" s="236" t="s">
        <v>19</v>
      </c>
      <c r="F265" s="237" t="s">
        <v>914</v>
      </c>
      <c r="G265" s="234"/>
      <c r="H265" s="236" t="s">
        <v>19</v>
      </c>
      <c r="I265" s="238"/>
      <c r="J265" s="234"/>
      <c r="K265" s="234"/>
      <c r="L265" s="239"/>
      <c r="M265" s="240"/>
      <c r="N265" s="241"/>
      <c r="O265" s="241"/>
      <c r="P265" s="241"/>
      <c r="Q265" s="241"/>
      <c r="R265" s="241"/>
      <c r="S265" s="241"/>
      <c r="T265" s="24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43" t="s">
        <v>208</v>
      </c>
      <c r="AU265" s="243" t="s">
        <v>81</v>
      </c>
      <c r="AV265" s="13" t="s">
        <v>79</v>
      </c>
      <c r="AW265" s="13" t="s">
        <v>33</v>
      </c>
      <c r="AX265" s="13" t="s">
        <v>72</v>
      </c>
      <c r="AY265" s="243" t="s">
        <v>196</v>
      </c>
    </row>
    <row r="266" s="14" customFormat="1">
      <c r="A266" s="14"/>
      <c r="B266" s="244"/>
      <c r="C266" s="245"/>
      <c r="D266" s="235" t="s">
        <v>208</v>
      </c>
      <c r="E266" s="246" t="s">
        <v>19</v>
      </c>
      <c r="F266" s="247" t="s">
        <v>79</v>
      </c>
      <c r="G266" s="245"/>
      <c r="H266" s="248">
        <v>1</v>
      </c>
      <c r="I266" s="249"/>
      <c r="J266" s="245"/>
      <c r="K266" s="245"/>
      <c r="L266" s="250"/>
      <c r="M266" s="251"/>
      <c r="N266" s="252"/>
      <c r="O266" s="252"/>
      <c r="P266" s="252"/>
      <c r="Q266" s="252"/>
      <c r="R266" s="252"/>
      <c r="S266" s="252"/>
      <c r="T266" s="253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4" t="s">
        <v>208</v>
      </c>
      <c r="AU266" s="254" t="s">
        <v>81</v>
      </c>
      <c r="AV266" s="14" t="s">
        <v>81</v>
      </c>
      <c r="AW266" s="14" t="s">
        <v>33</v>
      </c>
      <c r="AX266" s="14" t="s">
        <v>72</v>
      </c>
      <c r="AY266" s="254" t="s">
        <v>196</v>
      </c>
    </row>
    <row r="267" s="16" customFormat="1">
      <c r="A267" s="16"/>
      <c r="B267" s="266"/>
      <c r="C267" s="267"/>
      <c r="D267" s="235" t="s">
        <v>208</v>
      </c>
      <c r="E267" s="268" t="s">
        <v>19</v>
      </c>
      <c r="F267" s="269" t="s">
        <v>269</v>
      </c>
      <c r="G267" s="267"/>
      <c r="H267" s="270">
        <v>16</v>
      </c>
      <c r="I267" s="271"/>
      <c r="J267" s="267"/>
      <c r="K267" s="267"/>
      <c r="L267" s="272"/>
      <c r="M267" s="273"/>
      <c r="N267" s="274"/>
      <c r="O267" s="274"/>
      <c r="P267" s="274"/>
      <c r="Q267" s="274"/>
      <c r="R267" s="274"/>
      <c r="S267" s="274"/>
      <c r="T267" s="275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T267" s="276" t="s">
        <v>208</v>
      </c>
      <c r="AU267" s="276" t="s">
        <v>81</v>
      </c>
      <c r="AV267" s="16" t="s">
        <v>226</v>
      </c>
      <c r="AW267" s="16" t="s">
        <v>33</v>
      </c>
      <c r="AX267" s="16" t="s">
        <v>72</v>
      </c>
      <c r="AY267" s="276" t="s">
        <v>196</v>
      </c>
    </row>
    <row r="268" s="13" customFormat="1">
      <c r="A268" s="13"/>
      <c r="B268" s="233"/>
      <c r="C268" s="234"/>
      <c r="D268" s="235" t="s">
        <v>208</v>
      </c>
      <c r="E268" s="236" t="s">
        <v>19</v>
      </c>
      <c r="F268" s="237" t="s">
        <v>915</v>
      </c>
      <c r="G268" s="234"/>
      <c r="H268" s="236" t="s">
        <v>19</v>
      </c>
      <c r="I268" s="238"/>
      <c r="J268" s="234"/>
      <c r="K268" s="234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208</v>
      </c>
      <c r="AU268" s="243" t="s">
        <v>81</v>
      </c>
      <c r="AV268" s="13" t="s">
        <v>79</v>
      </c>
      <c r="AW268" s="13" t="s">
        <v>33</v>
      </c>
      <c r="AX268" s="13" t="s">
        <v>72</v>
      </c>
      <c r="AY268" s="243" t="s">
        <v>196</v>
      </c>
    </row>
    <row r="269" s="14" customFormat="1">
      <c r="A269" s="14"/>
      <c r="B269" s="244"/>
      <c r="C269" s="245"/>
      <c r="D269" s="235" t="s">
        <v>208</v>
      </c>
      <c r="E269" s="246" t="s">
        <v>19</v>
      </c>
      <c r="F269" s="247" t="s">
        <v>916</v>
      </c>
      <c r="G269" s="245"/>
      <c r="H269" s="248">
        <v>2.048</v>
      </c>
      <c r="I269" s="249"/>
      <c r="J269" s="245"/>
      <c r="K269" s="245"/>
      <c r="L269" s="250"/>
      <c r="M269" s="251"/>
      <c r="N269" s="252"/>
      <c r="O269" s="252"/>
      <c r="P269" s="252"/>
      <c r="Q269" s="252"/>
      <c r="R269" s="252"/>
      <c r="S269" s="252"/>
      <c r="T269" s="253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4" t="s">
        <v>208</v>
      </c>
      <c r="AU269" s="254" t="s">
        <v>81</v>
      </c>
      <c r="AV269" s="14" t="s">
        <v>81</v>
      </c>
      <c r="AW269" s="14" t="s">
        <v>33</v>
      </c>
      <c r="AX269" s="14" t="s">
        <v>72</v>
      </c>
      <c r="AY269" s="254" t="s">
        <v>196</v>
      </c>
    </row>
    <row r="270" s="16" customFormat="1">
      <c r="A270" s="16"/>
      <c r="B270" s="266"/>
      <c r="C270" s="267"/>
      <c r="D270" s="235" t="s">
        <v>208</v>
      </c>
      <c r="E270" s="268" t="s">
        <v>19</v>
      </c>
      <c r="F270" s="269" t="s">
        <v>917</v>
      </c>
      <c r="G270" s="267"/>
      <c r="H270" s="270">
        <v>2.048</v>
      </c>
      <c r="I270" s="271"/>
      <c r="J270" s="267"/>
      <c r="K270" s="267"/>
      <c r="L270" s="272"/>
      <c r="M270" s="273"/>
      <c r="N270" s="274"/>
      <c r="O270" s="274"/>
      <c r="P270" s="274"/>
      <c r="Q270" s="274"/>
      <c r="R270" s="274"/>
      <c r="S270" s="274"/>
      <c r="T270" s="275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T270" s="276" t="s">
        <v>208</v>
      </c>
      <c r="AU270" s="276" t="s">
        <v>81</v>
      </c>
      <c r="AV270" s="16" t="s">
        <v>226</v>
      </c>
      <c r="AW270" s="16" t="s">
        <v>33</v>
      </c>
      <c r="AX270" s="16" t="s">
        <v>79</v>
      </c>
      <c r="AY270" s="276" t="s">
        <v>196</v>
      </c>
    </row>
    <row r="271" s="2" customFormat="1" ht="24.15" customHeight="1">
      <c r="A271" s="41"/>
      <c r="B271" s="42"/>
      <c r="C271" s="215" t="s">
        <v>284</v>
      </c>
      <c r="D271" s="215" t="s">
        <v>199</v>
      </c>
      <c r="E271" s="216" t="s">
        <v>315</v>
      </c>
      <c r="F271" s="217" t="s">
        <v>316</v>
      </c>
      <c r="G271" s="218" t="s">
        <v>317</v>
      </c>
      <c r="H271" s="219">
        <v>3.2770000000000001</v>
      </c>
      <c r="I271" s="220"/>
      <c r="J271" s="221">
        <f>ROUND(I271*H271,2)</f>
        <v>0</v>
      </c>
      <c r="K271" s="217" t="s">
        <v>901</v>
      </c>
      <c r="L271" s="47"/>
      <c r="M271" s="222" t="s">
        <v>19</v>
      </c>
      <c r="N271" s="223" t="s">
        <v>43</v>
      </c>
      <c r="O271" s="87"/>
      <c r="P271" s="224">
        <f>O271*H271</f>
        <v>0</v>
      </c>
      <c r="Q271" s="224">
        <v>0</v>
      </c>
      <c r="R271" s="224">
        <f>Q271*H271</f>
        <v>0</v>
      </c>
      <c r="S271" s="224">
        <v>0</v>
      </c>
      <c r="T271" s="225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6" t="s">
        <v>204</v>
      </c>
      <c r="AT271" s="226" t="s">
        <v>199</v>
      </c>
      <c r="AU271" s="226" t="s">
        <v>81</v>
      </c>
      <c r="AY271" s="20" t="s">
        <v>196</v>
      </c>
      <c r="BE271" s="227">
        <f>IF(N271="základní",J271,0)</f>
        <v>0</v>
      </c>
      <c r="BF271" s="227">
        <f>IF(N271="snížená",J271,0)</f>
        <v>0</v>
      </c>
      <c r="BG271" s="227">
        <f>IF(N271="zákl. přenesená",J271,0)</f>
        <v>0</v>
      </c>
      <c r="BH271" s="227">
        <f>IF(N271="sníž. přenesená",J271,0)</f>
        <v>0</v>
      </c>
      <c r="BI271" s="227">
        <f>IF(N271="nulová",J271,0)</f>
        <v>0</v>
      </c>
      <c r="BJ271" s="20" t="s">
        <v>79</v>
      </c>
      <c r="BK271" s="227">
        <f>ROUND(I271*H271,2)</f>
        <v>0</v>
      </c>
      <c r="BL271" s="20" t="s">
        <v>204</v>
      </c>
      <c r="BM271" s="226" t="s">
        <v>937</v>
      </c>
    </row>
    <row r="272" s="2" customFormat="1">
      <c r="A272" s="41"/>
      <c r="B272" s="42"/>
      <c r="C272" s="43"/>
      <c r="D272" s="228" t="s">
        <v>206</v>
      </c>
      <c r="E272" s="43"/>
      <c r="F272" s="229" t="s">
        <v>938</v>
      </c>
      <c r="G272" s="43"/>
      <c r="H272" s="43"/>
      <c r="I272" s="230"/>
      <c r="J272" s="43"/>
      <c r="K272" s="43"/>
      <c r="L272" s="47"/>
      <c r="M272" s="231"/>
      <c r="N272" s="232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206</v>
      </c>
      <c r="AU272" s="20" t="s">
        <v>81</v>
      </c>
    </row>
    <row r="273" s="13" customFormat="1">
      <c r="A273" s="13"/>
      <c r="B273" s="233"/>
      <c r="C273" s="234"/>
      <c r="D273" s="235" t="s">
        <v>208</v>
      </c>
      <c r="E273" s="236" t="s">
        <v>19</v>
      </c>
      <c r="F273" s="237" t="s">
        <v>904</v>
      </c>
      <c r="G273" s="234"/>
      <c r="H273" s="236" t="s">
        <v>19</v>
      </c>
      <c r="I273" s="238"/>
      <c r="J273" s="234"/>
      <c r="K273" s="234"/>
      <c r="L273" s="239"/>
      <c r="M273" s="240"/>
      <c r="N273" s="241"/>
      <c r="O273" s="241"/>
      <c r="P273" s="241"/>
      <c r="Q273" s="241"/>
      <c r="R273" s="241"/>
      <c r="S273" s="241"/>
      <c r="T273" s="24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3" t="s">
        <v>208</v>
      </c>
      <c r="AU273" s="243" t="s">
        <v>81</v>
      </c>
      <c r="AV273" s="13" t="s">
        <v>79</v>
      </c>
      <c r="AW273" s="13" t="s">
        <v>33</v>
      </c>
      <c r="AX273" s="13" t="s">
        <v>72</v>
      </c>
      <c r="AY273" s="243" t="s">
        <v>196</v>
      </c>
    </row>
    <row r="274" s="13" customFormat="1">
      <c r="A274" s="13"/>
      <c r="B274" s="233"/>
      <c r="C274" s="234"/>
      <c r="D274" s="235" t="s">
        <v>208</v>
      </c>
      <c r="E274" s="236" t="s">
        <v>19</v>
      </c>
      <c r="F274" s="237" t="s">
        <v>905</v>
      </c>
      <c r="G274" s="234"/>
      <c r="H274" s="236" t="s">
        <v>19</v>
      </c>
      <c r="I274" s="238"/>
      <c r="J274" s="234"/>
      <c r="K274" s="234"/>
      <c r="L274" s="239"/>
      <c r="M274" s="240"/>
      <c r="N274" s="241"/>
      <c r="O274" s="241"/>
      <c r="P274" s="241"/>
      <c r="Q274" s="241"/>
      <c r="R274" s="241"/>
      <c r="S274" s="241"/>
      <c r="T274" s="24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3" t="s">
        <v>208</v>
      </c>
      <c r="AU274" s="243" t="s">
        <v>81</v>
      </c>
      <c r="AV274" s="13" t="s">
        <v>79</v>
      </c>
      <c r="AW274" s="13" t="s">
        <v>33</v>
      </c>
      <c r="AX274" s="13" t="s">
        <v>72</v>
      </c>
      <c r="AY274" s="243" t="s">
        <v>196</v>
      </c>
    </row>
    <row r="275" s="13" customFormat="1">
      <c r="A275" s="13"/>
      <c r="B275" s="233"/>
      <c r="C275" s="234"/>
      <c r="D275" s="235" t="s">
        <v>208</v>
      </c>
      <c r="E275" s="236" t="s">
        <v>19</v>
      </c>
      <c r="F275" s="237" t="s">
        <v>906</v>
      </c>
      <c r="G275" s="234"/>
      <c r="H275" s="236" t="s">
        <v>19</v>
      </c>
      <c r="I275" s="238"/>
      <c r="J275" s="234"/>
      <c r="K275" s="234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208</v>
      </c>
      <c r="AU275" s="243" t="s">
        <v>81</v>
      </c>
      <c r="AV275" s="13" t="s">
        <v>79</v>
      </c>
      <c r="AW275" s="13" t="s">
        <v>33</v>
      </c>
      <c r="AX275" s="13" t="s">
        <v>72</v>
      </c>
      <c r="AY275" s="243" t="s">
        <v>196</v>
      </c>
    </row>
    <row r="276" s="14" customFormat="1">
      <c r="A276" s="14"/>
      <c r="B276" s="244"/>
      <c r="C276" s="245"/>
      <c r="D276" s="235" t="s">
        <v>208</v>
      </c>
      <c r="E276" s="246" t="s">
        <v>19</v>
      </c>
      <c r="F276" s="247" t="s">
        <v>204</v>
      </c>
      <c r="G276" s="245"/>
      <c r="H276" s="248">
        <v>4</v>
      </c>
      <c r="I276" s="249"/>
      <c r="J276" s="245"/>
      <c r="K276" s="245"/>
      <c r="L276" s="250"/>
      <c r="M276" s="251"/>
      <c r="N276" s="252"/>
      <c r="O276" s="252"/>
      <c r="P276" s="252"/>
      <c r="Q276" s="252"/>
      <c r="R276" s="252"/>
      <c r="S276" s="252"/>
      <c r="T276" s="253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4" t="s">
        <v>208</v>
      </c>
      <c r="AU276" s="254" t="s">
        <v>81</v>
      </c>
      <c r="AV276" s="14" t="s">
        <v>81</v>
      </c>
      <c r="AW276" s="14" t="s">
        <v>33</v>
      </c>
      <c r="AX276" s="14" t="s">
        <v>72</v>
      </c>
      <c r="AY276" s="254" t="s">
        <v>196</v>
      </c>
    </row>
    <row r="277" s="13" customFormat="1">
      <c r="A277" s="13"/>
      <c r="B277" s="233"/>
      <c r="C277" s="234"/>
      <c r="D277" s="235" t="s">
        <v>208</v>
      </c>
      <c r="E277" s="236" t="s">
        <v>19</v>
      </c>
      <c r="F277" s="237" t="s">
        <v>907</v>
      </c>
      <c r="G277" s="234"/>
      <c r="H277" s="236" t="s">
        <v>19</v>
      </c>
      <c r="I277" s="238"/>
      <c r="J277" s="234"/>
      <c r="K277" s="234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208</v>
      </c>
      <c r="AU277" s="243" t="s">
        <v>81</v>
      </c>
      <c r="AV277" s="13" t="s">
        <v>79</v>
      </c>
      <c r="AW277" s="13" t="s">
        <v>33</v>
      </c>
      <c r="AX277" s="13" t="s">
        <v>72</v>
      </c>
      <c r="AY277" s="243" t="s">
        <v>196</v>
      </c>
    </row>
    <row r="278" s="14" customFormat="1">
      <c r="A278" s="14"/>
      <c r="B278" s="244"/>
      <c r="C278" s="245"/>
      <c r="D278" s="235" t="s">
        <v>208</v>
      </c>
      <c r="E278" s="246" t="s">
        <v>19</v>
      </c>
      <c r="F278" s="247" t="s">
        <v>204</v>
      </c>
      <c r="G278" s="245"/>
      <c r="H278" s="248">
        <v>4</v>
      </c>
      <c r="I278" s="249"/>
      <c r="J278" s="245"/>
      <c r="K278" s="245"/>
      <c r="L278" s="250"/>
      <c r="M278" s="251"/>
      <c r="N278" s="252"/>
      <c r="O278" s="252"/>
      <c r="P278" s="252"/>
      <c r="Q278" s="252"/>
      <c r="R278" s="252"/>
      <c r="S278" s="252"/>
      <c r="T278" s="253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4" t="s">
        <v>208</v>
      </c>
      <c r="AU278" s="254" t="s">
        <v>81</v>
      </c>
      <c r="AV278" s="14" t="s">
        <v>81</v>
      </c>
      <c r="AW278" s="14" t="s">
        <v>33</v>
      </c>
      <c r="AX278" s="14" t="s">
        <v>72</v>
      </c>
      <c r="AY278" s="254" t="s">
        <v>196</v>
      </c>
    </row>
    <row r="279" s="13" customFormat="1">
      <c r="A279" s="13"/>
      <c r="B279" s="233"/>
      <c r="C279" s="234"/>
      <c r="D279" s="235" t="s">
        <v>208</v>
      </c>
      <c r="E279" s="236" t="s">
        <v>19</v>
      </c>
      <c r="F279" s="237" t="s">
        <v>908</v>
      </c>
      <c r="G279" s="234"/>
      <c r="H279" s="236" t="s">
        <v>19</v>
      </c>
      <c r="I279" s="238"/>
      <c r="J279" s="234"/>
      <c r="K279" s="234"/>
      <c r="L279" s="239"/>
      <c r="M279" s="240"/>
      <c r="N279" s="241"/>
      <c r="O279" s="241"/>
      <c r="P279" s="241"/>
      <c r="Q279" s="241"/>
      <c r="R279" s="241"/>
      <c r="S279" s="241"/>
      <c r="T279" s="24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43" t="s">
        <v>208</v>
      </c>
      <c r="AU279" s="243" t="s">
        <v>81</v>
      </c>
      <c r="AV279" s="13" t="s">
        <v>79</v>
      </c>
      <c r="AW279" s="13" t="s">
        <v>33</v>
      </c>
      <c r="AX279" s="13" t="s">
        <v>72</v>
      </c>
      <c r="AY279" s="243" t="s">
        <v>196</v>
      </c>
    </row>
    <row r="280" s="14" customFormat="1">
      <c r="A280" s="14"/>
      <c r="B280" s="244"/>
      <c r="C280" s="245"/>
      <c r="D280" s="235" t="s">
        <v>208</v>
      </c>
      <c r="E280" s="246" t="s">
        <v>19</v>
      </c>
      <c r="F280" s="247" t="s">
        <v>79</v>
      </c>
      <c r="G280" s="245"/>
      <c r="H280" s="248">
        <v>1</v>
      </c>
      <c r="I280" s="249"/>
      <c r="J280" s="245"/>
      <c r="K280" s="245"/>
      <c r="L280" s="250"/>
      <c r="M280" s="251"/>
      <c r="N280" s="252"/>
      <c r="O280" s="252"/>
      <c r="P280" s="252"/>
      <c r="Q280" s="252"/>
      <c r="R280" s="252"/>
      <c r="S280" s="252"/>
      <c r="T280" s="253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4" t="s">
        <v>208</v>
      </c>
      <c r="AU280" s="254" t="s">
        <v>81</v>
      </c>
      <c r="AV280" s="14" t="s">
        <v>81</v>
      </c>
      <c r="AW280" s="14" t="s">
        <v>33</v>
      </c>
      <c r="AX280" s="14" t="s">
        <v>72</v>
      </c>
      <c r="AY280" s="254" t="s">
        <v>196</v>
      </c>
    </row>
    <row r="281" s="13" customFormat="1">
      <c r="A281" s="13"/>
      <c r="B281" s="233"/>
      <c r="C281" s="234"/>
      <c r="D281" s="235" t="s">
        <v>208</v>
      </c>
      <c r="E281" s="236" t="s">
        <v>19</v>
      </c>
      <c r="F281" s="237" t="s">
        <v>909</v>
      </c>
      <c r="G281" s="234"/>
      <c r="H281" s="236" t="s">
        <v>19</v>
      </c>
      <c r="I281" s="238"/>
      <c r="J281" s="234"/>
      <c r="K281" s="234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208</v>
      </c>
      <c r="AU281" s="243" t="s">
        <v>81</v>
      </c>
      <c r="AV281" s="13" t="s">
        <v>79</v>
      </c>
      <c r="AW281" s="13" t="s">
        <v>33</v>
      </c>
      <c r="AX281" s="13" t="s">
        <v>72</v>
      </c>
      <c r="AY281" s="243" t="s">
        <v>196</v>
      </c>
    </row>
    <row r="282" s="14" customFormat="1">
      <c r="A282" s="14"/>
      <c r="B282" s="244"/>
      <c r="C282" s="245"/>
      <c r="D282" s="235" t="s">
        <v>208</v>
      </c>
      <c r="E282" s="246" t="s">
        <v>19</v>
      </c>
      <c r="F282" s="247" t="s">
        <v>79</v>
      </c>
      <c r="G282" s="245"/>
      <c r="H282" s="248">
        <v>1</v>
      </c>
      <c r="I282" s="249"/>
      <c r="J282" s="245"/>
      <c r="K282" s="245"/>
      <c r="L282" s="250"/>
      <c r="M282" s="251"/>
      <c r="N282" s="252"/>
      <c r="O282" s="252"/>
      <c r="P282" s="252"/>
      <c r="Q282" s="252"/>
      <c r="R282" s="252"/>
      <c r="S282" s="252"/>
      <c r="T282" s="253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4" t="s">
        <v>208</v>
      </c>
      <c r="AU282" s="254" t="s">
        <v>81</v>
      </c>
      <c r="AV282" s="14" t="s">
        <v>81</v>
      </c>
      <c r="AW282" s="14" t="s">
        <v>33</v>
      </c>
      <c r="AX282" s="14" t="s">
        <v>72</v>
      </c>
      <c r="AY282" s="254" t="s">
        <v>196</v>
      </c>
    </row>
    <row r="283" s="13" customFormat="1">
      <c r="A283" s="13"/>
      <c r="B283" s="233"/>
      <c r="C283" s="234"/>
      <c r="D283" s="235" t="s">
        <v>208</v>
      </c>
      <c r="E283" s="236" t="s">
        <v>19</v>
      </c>
      <c r="F283" s="237" t="s">
        <v>910</v>
      </c>
      <c r="G283" s="234"/>
      <c r="H283" s="236" t="s">
        <v>19</v>
      </c>
      <c r="I283" s="238"/>
      <c r="J283" s="234"/>
      <c r="K283" s="234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208</v>
      </c>
      <c r="AU283" s="243" t="s">
        <v>81</v>
      </c>
      <c r="AV283" s="13" t="s">
        <v>79</v>
      </c>
      <c r="AW283" s="13" t="s">
        <v>33</v>
      </c>
      <c r="AX283" s="13" t="s">
        <v>72</v>
      </c>
      <c r="AY283" s="243" t="s">
        <v>196</v>
      </c>
    </row>
    <row r="284" s="14" customFormat="1">
      <c r="A284" s="14"/>
      <c r="B284" s="244"/>
      <c r="C284" s="245"/>
      <c r="D284" s="235" t="s">
        <v>208</v>
      </c>
      <c r="E284" s="246" t="s">
        <v>19</v>
      </c>
      <c r="F284" s="247" t="s">
        <v>79</v>
      </c>
      <c r="G284" s="245"/>
      <c r="H284" s="248">
        <v>1</v>
      </c>
      <c r="I284" s="249"/>
      <c r="J284" s="245"/>
      <c r="K284" s="245"/>
      <c r="L284" s="250"/>
      <c r="M284" s="251"/>
      <c r="N284" s="252"/>
      <c r="O284" s="252"/>
      <c r="P284" s="252"/>
      <c r="Q284" s="252"/>
      <c r="R284" s="252"/>
      <c r="S284" s="252"/>
      <c r="T284" s="253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4" t="s">
        <v>208</v>
      </c>
      <c r="AU284" s="254" t="s">
        <v>81</v>
      </c>
      <c r="AV284" s="14" t="s">
        <v>81</v>
      </c>
      <c r="AW284" s="14" t="s">
        <v>33</v>
      </c>
      <c r="AX284" s="14" t="s">
        <v>72</v>
      </c>
      <c r="AY284" s="254" t="s">
        <v>196</v>
      </c>
    </row>
    <row r="285" s="13" customFormat="1">
      <c r="A285" s="13"/>
      <c r="B285" s="233"/>
      <c r="C285" s="234"/>
      <c r="D285" s="235" t="s">
        <v>208</v>
      </c>
      <c r="E285" s="236" t="s">
        <v>19</v>
      </c>
      <c r="F285" s="237" t="s">
        <v>911</v>
      </c>
      <c r="G285" s="234"/>
      <c r="H285" s="236" t="s">
        <v>19</v>
      </c>
      <c r="I285" s="238"/>
      <c r="J285" s="234"/>
      <c r="K285" s="234"/>
      <c r="L285" s="239"/>
      <c r="M285" s="240"/>
      <c r="N285" s="241"/>
      <c r="O285" s="241"/>
      <c r="P285" s="241"/>
      <c r="Q285" s="241"/>
      <c r="R285" s="241"/>
      <c r="S285" s="241"/>
      <c r="T285" s="242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3" t="s">
        <v>208</v>
      </c>
      <c r="AU285" s="243" t="s">
        <v>81</v>
      </c>
      <c r="AV285" s="13" t="s">
        <v>79</v>
      </c>
      <c r="AW285" s="13" t="s">
        <v>33</v>
      </c>
      <c r="AX285" s="13" t="s">
        <v>72</v>
      </c>
      <c r="AY285" s="243" t="s">
        <v>196</v>
      </c>
    </row>
    <row r="286" s="14" customFormat="1">
      <c r="A286" s="14"/>
      <c r="B286" s="244"/>
      <c r="C286" s="245"/>
      <c r="D286" s="235" t="s">
        <v>208</v>
      </c>
      <c r="E286" s="246" t="s">
        <v>19</v>
      </c>
      <c r="F286" s="247" t="s">
        <v>81</v>
      </c>
      <c r="G286" s="245"/>
      <c r="H286" s="248">
        <v>2</v>
      </c>
      <c r="I286" s="249"/>
      <c r="J286" s="245"/>
      <c r="K286" s="245"/>
      <c r="L286" s="250"/>
      <c r="M286" s="251"/>
      <c r="N286" s="252"/>
      <c r="O286" s="252"/>
      <c r="P286" s="252"/>
      <c r="Q286" s="252"/>
      <c r="R286" s="252"/>
      <c r="S286" s="252"/>
      <c r="T286" s="253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4" t="s">
        <v>208</v>
      </c>
      <c r="AU286" s="254" t="s">
        <v>81</v>
      </c>
      <c r="AV286" s="14" t="s">
        <v>81</v>
      </c>
      <c r="AW286" s="14" t="s">
        <v>33</v>
      </c>
      <c r="AX286" s="14" t="s">
        <v>72</v>
      </c>
      <c r="AY286" s="254" t="s">
        <v>196</v>
      </c>
    </row>
    <row r="287" s="13" customFormat="1">
      <c r="A287" s="13"/>
      <c r="B287" s="233"/>
      <c r="C287" s="234"/>
      <c r="D287" s="235" t="s">
        <v>208</v>
      </c>
      <c r="E287" s="236" t="s">
        <v>19</v>
      </c>
      <c r="F287" s="237" t="s">
        <v>912</v>
      </c>
      <c r="G287" s="234"/>
      <c r="H287" s="236" t="s">
        <v>19</v>
      </c>
      <c r="I287" s="238"/>
      <c r="J287" s="234"/>
      <c r="K287" s="234"/>
      <c r="L287" s="239"/>
      <c r="M287" s="240"/>
      <c r="N287" s="241"/>
      <c r="O287" s="241"/>
      <c r="P287" s="241"/>
      <c r="Q287" s="241"/>
      <c r="R287" s="241"/>
      <c r="S287" s="241"/>
      <c r="T287" s="242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43" t="s">
        <v>208</v>
      </c>
      <c r="AU287" s="243" t="s">
        <v>81</v>
      </c>
      <c r="AV287" s="13" t="s">
        <v>79</v>
      </c>
      <c r="AW287" s="13" t="s">
        <v>33</v>
      </c>
      <c r="AX287" s="13" t="s">
        <v>72</v>
      </c>
      <c r="AY287" s="243" t="s">
        <v>196</v>
      </c>
    </row>
    <row r="288" s="14" customFormat="1">
      <c r="A288" s="14"/>
      <c r="B288" s="244"/>
      <c r="C288" s="245"/>
      <c r="D288" s="235" t="s">
        <v>208</v>
      </c>
      <c r="E288" s="246" t="s">
        <v>19</v>
      </c>
      <c r="F288" s="247" t="s">
        <v>81</v>
      </c>
      <c r="G288" s="245"/>
      <c r="H288" s="248">
        <v>2</v>
      </c>
      <c r="I288" s="249"/>
      <c r="J288" s="245"/>
      <c r="K288" s="245"/>
      <c r="L288" s="250"/>
      <c r="M288" s="251"/>
      <c r="N288" s="252"/>
      <c r="O288" s="252"/>
      <c r="P288" s="252"/>
      <c r="Q288" s="252"/>
      <c r="R288" s="252"/>
      <c r="S288" s="252"/>
      <c r="T288" s="253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4" t="s">
        <v>208</v>
      </c>
      <c r="AU288" s="254" t="s">
        <v>81</v>
      </c>
      <c r="AV288" s="14" t="s">
        <v>81</v>
      </c>
      <c r="AW288" s="14" t="s">
        <v>33</v>
      </c>
      <c r="AX288" s="14" t="s">
        <v>72</v>
      </c>
      <c r="AY288" s="254" t="s">
        <v>196</v>
      </c>
    </row>
    <row r="289" s="13" customFormat="1">
      <c r="A289" s="13"/>
      <c r="B289" s="233"/>
      <c r="C289" s="234"/>
      <c r="D289" s="235" t="s">
        <v>208</v>
      </c>
      <c r="E289" s="236" t="s">
        <v>19</v>
      </c>
      <c r="F289" s="237" t="s">
        <v>913</v>
      </c>
      <c r="G289" s="234"/>
      <c r="H289" s="236" t="s">
        <v>19</v>
      </c>
      <c r="I289" s="238"/>
      <c r="J289" s="234"/>
      <c r="K289" s="234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208</v>
      </c>
      <c r="AU289" s="243" t="s">
        <v>81</v>
      </c>
      <c r="AV289" s="13" t="s">
        <v>79</v>
      </c>
      <c r="AW289" s="13" t="s">
        <v>33</v>
      </c>
      <c r="AX289" s="13" t="s">
        <v>72</v>
      </c>
      <c r="AY289" s="243" t="s">
        <v>196</v>
      </c>
    </row>
    <row r="290" s="13" customFormat="1">
      <c r="A290" s="13"/>
      <c r="B290" s="233"/>
      <c r="C290" s="234"/>
      <c r="D290" s="235" t="s">
        <v>208</v>
      </c>
      <c r="E290" s="236" t="s">
        <v>19</v>
      </c>
      <c r="F290" s="237" t="s">
        <v>914</v>
      </c>
      <c r="G290" s="234"/>
      <c r="H290" s="236" t="s">
        <v>19</v>
      </c>
      <c r="I290" s="238"/>
      <c r="J290" s="234"/>
      <c r="K290" s="234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208</v>
      </c>
      <c r="AU290" s="243" t="s">
        <v>81</v>
      </c>
      <c r="AV290" s="13" t="s">
        <v>79</v>
      </c>
      <c r="AW290" s="13" t="s">
        <v>33</v>
      </c>
      <c r="AX290" s="13" t="s">
        <v>72</v>
      </c>
      <c r="AY290" s="243" t="s">
        <v>196</v>
      </c>
    </row>
    <row r="291" s="14" customFormat="1">
      <c r="A291" s="14"/>
      <c r="B291" s="244"/>
      <c r="C291" s="245"/>
      <c r="D291" s="235" t="s">
        <v>208</v>
      </c>
      <c r="E291" s="246" t="s">
        <v>19</v>
      </c>
      <c r="F291" s="247" t="s">
        <v>79</v>
      </c>
      <c r="G291" s="245"/>
      <c r="H291" s="248">
        <v>1</v>
      </c>
      <c r="I291" s="249"/>
      <c r="J291" s="245"/>
      <c r="K291" s="245"/>
      <c r="L291" s="250"/>
      <c r="M291" s="251"/>
      <c r="N291" s="252"/>
      <c r="O291" s="252"/>
      <c r="P291" s="252"/>
      <c r="Q291" s="252"/>
      <c r="R291" s="252"/>
      <c r="S291" s="252"/>
      <c r="T291" s="253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4" t="s">
        <v>208</v>
      </c>
      <c r="AU291" s="254" t="s">
        <v>81</v>
      </c>
      <c r="AV291" s="14" t="s">
        <v>81</v>
      </c>
      <c r="AW291" s="14" t="s">
        <v>33</v>
      </c>
      <c r="AX291" s="14" t="s">
        <v>72</v>
      </c>
      <c r="AY291" s="254" t="s">
        <v>196</v>
      </c>
    </row>
    <row r="292" s="16" customFormat="1">
      <c r="A292" s="16"/>
      <c r="B292" s="266"/>
      <c r="C292" s="267"/>
      <c r="D292" s="235" t="s">
        <v>208</v>
      </c>
      <c r="E292" s="268" t="s">
        <v>19</v>
      </c>
      <c r="F292" s="269" t="s">
        <v>269</v>
      </c>
      <c r="G292" s="267"/>
      <c r="H292" s="270">
        <v>16</v>
      </c>
      <c r="I292" s="271"/>
      <c r="J292" s="267"/>
      <c r="K292" s="267"/>
      <c r="L292" s="272"/>
      <c r="M292" s="273"/>
      <c r="N292" s="274"/>
      <c r="O292" s="274"/>
      <c r="P292" s="274"/>
      <c r="Q292" s="274"/>
      <c r="R292" s="274"/>
      <c r="S292" s="274"/>
      <c r="T292" s="275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T292" s="276" t="s">
        <v>208</v>
      </c>
      <c r="AU292" s="276" t="s">
        <v>81</v>
      </c>
      <c r="AV292" s="16" t="s">
        <v>226</v>
      </c>
      <c r="AW292" s="16" t="s">
        <v>33</v>
      </c>
      <c r="AX292" s="16" t="s">
        <v>72</v>
      </c>
      <c r="AY292" s="276" t="s">
        <v>196</v>
      </c>
    </row>
    <row r="293" s="13" customFormat="1">
      <c r="A293" s="13"/>
      <c r="B293" s="233"/>
      <c r="C293" s="234"/>
      <c r="D293" s="235" t="s">
        <v>208</v>
      </c>
      <c r="E293" s="236" t="s">
        <v>19</v>
      </c>
      <c r="F293" s="237" t="s">
        <v>915</v>
      </c>
      <c r="G293" s="234"/>
      <c r="H293" s="236" t="s">
        <v>19</v>
      </c>
      <c r="I293" s="238"/>
      <c r="J293" s="234"/>
      <c r="K293" s="234"/>
      <c r="L293" s="239"/>
      <c r="M293" s="240"/>
      <c r="N293" s="241"/>
      <c r="O293" s="241"/>
      <c r="P293" s="241"/>
      <c r="Q293" s="241"/>
      <c r="R293" s="241"/>
      <c r="S293" s="241"/>
      <c r="T293" s="24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3" t="s">
        <v>208</v>
      </c>
      <c r="AU293" s="243" t="s">
        <v>81</v>
      </c>
      <c r="AV293" s="13" t="s">
        <v>79</v>
      </c>
      <c r="AW293" s="13" t="s">
        <v>33</v>
      </c>
      <c r="AX293" s="13" t="s">
        <v>72</v>
      </c>
      <c r="AY293" s="243" t="s">
        <v>196</v>
      </c>
    </row>
    <row r="294" s="14" customFormat="1">
      <c r="A294" s="14"/>
      <c r="B294" s="244"/>
      <c r="C294" s="245"/>
      <c r="D294" s="235" t="s">
        <v>208</v>
      </c>
      <c r="E294" s="246" t="s">
        <v>19</v>
      </c>
      <c r="F294" s="247" t="s">
        <v>916</v>
      </c>
      <c r="G294" s="245"/>
      <c r="H294" s="248">
        <v>2.048</v>
      </c>
      <c r="I294" s="249"/>
      <c r="J294" s="245"/>
      <c r="K294" s="245"/>
      <c r="L294" s="250"/>
      <c r="M294" s="251"/>
      <c r="N294" s="252"/>
      <c r="O294" s="252"/>
      <c r="P294" s="252"/>
      <c r="Q294" s="252"/>
      <c r="R294" s="252"/>
      <c r="S294" s="252"/>
      <c r="T294" s="253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4" t="s">
        <v>208</v>
      </c>
      <c r="AU294" s="254" t="s">
        <v>81</v>
      </c>
      <c r="AV294" s="14" t="s">
        <v>81</v>
      </c>
      <c r="AW294" s="14" t="s">
        <v>33</v>
      </c>
      <c r="AX294" s="14" t="s">
        <v>72</v>
      </c>
      <c r="AY294" s="254" t="s">
        <v>196</v>
      </c>
    </row>
    <row r="295" s="16" customFormat="1">
      <c r="A295" s="16"/>
      <c r="B295" s="266"/>
      <c r="C295" s="267"/>
      <c r="D295" s="235" t="s">
        <v>208</v>
      </c>
      <c r="E295" s="268" t="s">
        <v>19</v>
      </c>
      <c r="F295" s="269" t="s">
        <v>917</v>
      </c>
      <c r="G295" s="267"/>
      <c r="H295" s="270">
        <v>2.048</v>
      </c>
      <c r="I295" s="271"/>
      <c r="J295" s="267"/>
      <c r="K295" s="267"/>
      <c r="L295" s="272"/>
      <c r="M295" s="273"/>
      <c r="N295" s="274"/>
      <c r="O295" s="274"/>
      <c r="P295" s="274"/>
      <c r="Q295" s="274"/>
      <c r="R295" s="274"/>
      <c r="S295" s="274"/>
      <c r="T295" s="275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T295" s="276" t="s">
        <v>208</v>
      </c>
      <c r="AU295" s="276" t="s">
        <v>81</v>
      </c>
      <c r="AV295" s="16" t="s">
        <v>226</v>
      </c>
      <c r="AW295" s="16" t="s">
        <v>33</v>
      </c>
      <c r="AX295" s="16" t="s">
        <v>72</v>
      </c>
      <c r="AY295" s="276" t="s">
        <v>196</v>
      </c>
    </row>
    <row r="296" s="14" customFormat="1">
      <c r="A296" s="14"/>
      <c r="B296" s="244"/>
      <c r="C296" s="245"/>
      <c r="D296" s="235" t="s">
        <v>208</v>
      </c>
      <c r="E296" s="246" t="s">
        <v>19</v>
      </c>
      <c r="F296" s="247" t="s">
        <v>939</v>
      </c>
      <c r="G296" s="245"/>
      <c r="H296" s="248">
        <v>3.2770000000000001</v>
      </c>
      <c r="I296" s="249"/>
      <c r="J296" s="245"/>
      <c r="K296" s="245"/>
      <c r="L296" s="250"/>
      <c r="M296" s="251"/>
      <c r="N296" s="252"/>
      <c r="O296" s="252"/>
      <c r="P296" s="252"/>
      <c r="Q296" s="252"/>
      <c r="R296" s="252"/>
      <c r="S296" s="252"/>
      <c r="T296" s="253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4" t="s">
        <v>208</v>
      </c>
      <c r="AU296" s="254" t="s">
        <v>81</v>
      </c>
      <c r="AV296" s="14" t="s">
        <v>81</v>
      </c>
      <c r="AW296" s="14" t="s">
        <v>33</v>
      </c>
      <c r="AX296" s="14" t="s">
        <v>72</v>
      </c>
      <c r="AY296" s="254" t="s">
        <v>196</v>
      </c>
    </row>
    <row r="297" s="16" customFormat="1">
      <c r="A297" s="16"/>
      <c r="B297" s="266"/>
      <c r="C297" s="267"/>
      <c r="D297" s="235" t="s">
        <v>208</v>
      </c>
      <c r="E297" s="268" t="s">
        <v>19</v>
      </c>
      <c r="F297" s="269" t="s">
        <v>940</v>
      </c>
      <c r="G297" s="267"/>
      <c r="H297" s="270">
        <v>3.2770000000000001</v>
      </c>
      <c r="I297" s="271"/>
      <c r="J297" s="267"/>
      <c r="K297" s="267"/>
      <c r="L297" s="272"/>
      <c r="M297" s="273"/>
      <c r="N297" s="274"/>
      <c r="O297" s="274"/>
      <c r="P297" s="274"/>
      <c r="Q297" s="274"/>
      <c r="R297" s="274"/>
      <c r="S297" s="274"/>
      <c r="T297" s="275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T297" s="276" t="s">
        <v>208</v>
      </c>
      <c r="AU297" s="276" t="s">
        <v>81</v>
      </c>
      <c r="AV297" s="16" t="s">
        <v>226</v>
      </c>
      <c r="AW297" s="16" t="s">
        <v>33</v>
      </c>
      <c r="AX297" s="16" t="s">
        <v>79</v>
      </c>
      <c r="AY297" s="276" t="s">
        <v>196</v>
      </c>
    </row>
    <row r="298" s="12" customFormat="1" ht="22.8" customHeight="1">
      <c r="A298" s="12"/>
      <c r="B298" s="199"/>
      <c r="C298" s="200"/>
      <c r="D298" s="201" t="s">
        <v>71</v>
      </c>
      <c r="E298" s="213" t="s">
        <v>694</v>
      </c>
      <c r="F298" s="213" t="s">
        <v>695</v>
      </c>
      <c r="G298" s="200"/>
      <c r="H298" s="200"/>
      <c r="I298" s="203"/>
      <c r="J298" s="214">
        <f>BK298</f>
        <v>0</v>
      </c>
      <c r="K298" s="200"/>
      <c r="L298" s="205"/>
      <c r="M298" s="206"/>
      <c r="N298" s="207"/>
      <c r="O298" s="207"/>
      <c r="P298" s="208">
        <f>SUM(P299:P397)</f>
        <v>0</v>
      </c>
      <c r="Q298" s="207"/>
      <c r="R298" s="208">
        <f>SUM(R299:R397)</f>
        <v>1.6641699999999999</v>
      </c>
      <c r="S298" s="207"/>
      <c r="T298" s="209">
        <f>SUM(T299:T397)</f>
        <v>0</v>
      </c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R298" s="210" t="s">
        <v>79</v>
      </c>
      <c r="AT298" s="211" t="s">
        <v>71</v>
      </c>
      <c r="AU298" s="211" t="s">
        <v>79</v>
      </c>
      <c r="AY298" s="210" t="s">
        <v>196</v>
      </c>
      <c r="BK298" s="212">
        <f>SUM(BK299:BK397)</f>
        <v>0</v>
      </c>
    </row>
    <row r="299" s="2" customFormat="1" ht="16.5" customHeight="1">
      <c r="A299" s="41"/>
      <c r="B299" s="42"/>
      <c r="C299" s="215" t="s">
        <v>294</v>
      </c>
      <c r="D299" s="215" t="s">
        <v>199</v>
      </c>
      <c r="E299" s="216" t="s">
        <v>941</v>
      </c>
      <c r="F299" s="217" t="s">
        <v>942</v>
      </c>
      <c r="G299" s="218" t="s">
        <v>943</v>
      </c>
      <c r="H299" s="219">
        <v>14</v>
      </c>
      <c r="I299" s="220"/>
      <c r="J299" s="221">
        <f>ROUND(I299*H299,2)</f>
        <v>0</v>
      </c>
      <c r="K299" s="217" t="s">
        <v>901</v>
      </c>
      <c r="L299" s="47"/>
      <c r="M299" s="222" t="s">
        <v>19</v>
      </c>
      <c r="N299" s="223" t="s">
        <v>43</v>
      </c>
      <c r="O299" s="87"/>
      <c r="P299" s="224">
        <f>O299*H299</f>
        <v>0</v>
      </c>
      <c r="Q299" s="224">
        <v>0.109405</v>
      </c>
      <c r="R299" s="224">
        <f>Q299*H299</f>
        <v>1.5316700000000001</v>
      </c>
      <c r="S299" s="224">
        <v>0</v>
      </c>
      <c r="T299" s="225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6" t="s">
        <v>204</v>
      </c>
      <c r="AT299" s="226" t="s">
        <v>199</v>
      </c>
      <c r="AU299" s="226" t="s">
        <v>81</v>
      </c>
      <c r="AY299" s="20" t="s">
        <v>196</v>
      </c>
      <c r="BE299" s="227">
        <f>IF(N299="základní",J299,0)</f>
        <v>0</v>
      </c>
      <c r="BF299" s="227">
        <f>IF(N299="snížená",J299,0)</f>
        <v>0</v>
      </c>
      <c r="BG299" s="227">
        <f>IF(N299="zákl. přenesená",J299,0)</f>
        <v>0</v>
      </c>
      <c r="BH299" s="227">
        <f>IF(N299="sníž. přenesená",J299,0)</f>
        <v>0</v>
      </c>
      <c r="BI299" s="227">
        <f>IF(N299="nulová",J299,0)</f>
        <v>0</v>
      </c>
      <c r="BJ299" s="20" t="s">
        <v>79</v>
      </c>
      <c r="BK299" s="227">
        <f>ROUND(I299*H299,2)</f>
        <v>0</v>
      </c>
      <c r="BL299" s="20" t="s">
        <v>204</v>
      </c>
      <c r="BM299" s="226" t="s">
        <v>944</v>
      </c>
    </row>
    <row r="300" s="2" customFormat="1">
      <c r="A300" s="41"/>
      <c r="B300" s="42"/>
      <c r="C300" s="43"/>
      <c r="D300" s="228" t="s">
        <v>206</v>
      </c>
      <c r="E300" s="43"/>
      <c r="F300" s="229" t="s">
        <v>945</v>
      </c>
      <c r="G300" s="43"/>
      <c r="H300" s="43"/>
      <c r="I300" s="230"/>
      <c r="J300" s="43"/>
      <c r="K300" s="43"/>
      <c r="L300" s="47"/>
      <c r="M300" s="231"/>
      <c r="N300" s="232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206</v>
      </c>
      <c r="AU300" s="20" t="s">
        <v>81</v>
      </c>
    </row>
    <row r="301" s="13" customFormat="1">
      <c r="A301" s="13"/>
      <c r="B301" s="233"/>
      <c r="C301" s="234"/>
      <c r="D301" s="235" t="s">
        <v>208</v>
      </c>
      <c r="E301" s="236" t="s">
        <v>19</v>
      </c>
      <c r="F301" s="237" t="s">
        <v>906</v>
      </c>
      <c r="G301" s="234"/>
      <c r="H301" s="236" t="s">
        <v>19</v>
      </c>
      <c r="I301" s="238"/>
      <c r="J301" s="234"/>
      <c r="K301" s="234"/>
      <c r="L301" s="239"/>
      <c r="M301" s="240"/>
      <c r="N301" s="241"/>
      <c r="O301" s="241"/>
      <c r="P301" s="241"/>
      <c r="Q301" s="241"/>
      <c r="R301" s="241"/>
      <c r="S301" s="241"/>
      <c r="T301" s="24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3" t="s">
        <v>208</v>
      </c>
      <c r="AU301" s="243" t="s">
        <v>81</v>
      </c>
      <c r="AV301" s="13" t="s">
        <v>79</v>
      </c>
      <c r="AW301" s="13" t="s">
        <v>33</v>
      </c>
      <c r="AX301" s="13" t="s">
        <v>72</v>
      </c>
      <c r="AY301" s="243" t="s">
        <v>196</v>
      </c>
    </row>
    <row r="302" s="14" customFormat="1">
      <c r="A302" s="14"/>
      <c r="B302" s="244"/>
      <c r="C302" s="245"/>
      <c r="D302" s="235" t="s">
        <v>208</v>
      </c>
      <c r="E302" s="246" t="s">
        <v>19</v>
      </c>
      <c r="F302" s="247" t="s">
        <v>204</v>
      </c>
      <c r="G302" s="245"/>
      <c r="H302" s="248">
        <v>4</v>
      </c>
      <c r="I302" s="249"/>
      <c r="J302" s="245"/>
      <c r="K302" s="245"/>
      <c r="L302" s="250"/>
      <c r="M302" s="251"/>
      <c r="N302" s="252"/>
      <c r="O302" s="252"/>
      <c r="P302" s="252"/>
      <c r="Q302" s="252"/>
      <c r="R302" s="252"/>
      <c r="S302" s="252"/>
      <c r="T302" s="253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4" t="s">
        <v>208</v>
      </c>
      <c r="AU302" s="254" t="s">
        <v>81</v>
      </c>
      <c r="AV302" s="14" t="s">
        <v>81</v>
      </c>
      <c r="AW302" s="14" t="s">
        <v>33</v>
      </c>
      <c r="AX302" s="14" t="s">
        <v>72</v>
      </c>
      <c r="AY302" s="254" t="s">
        <v>196</v>
      </c>
    </row>
    <row r="303" s="13" customFormat="1">
      <c r="A303" s="13"/>
      <c r="B303" s="233"/>
      <c r="C303" s="234"/>
      <c r="D303" s="235" t="s">
        <v>208</v>
      </c>
      <c r="E303" s="236" t="s">
        <v>19</v>
      </c>
      <c r="F303" s="237" t="s">
        <v>907</v>
      </c>
      <c r="G303" s="234"/>
      <c r="H303" s="236" t="s">
        <v>19</v>
      </c>
      <c r="I303" s="238"/>
      <c r="J303" s="234"/>
      <c r="K303" s="234"/>
      <c r="L303" s="239"/>
      <c r="M303" s="240"/>
      <c r="N303" s="241"/>
      <c r="O303" s="241"/>
      <c r="P303" s="241"/>
      <c r="Q303" s="241"/>
      <c r="R303" s="241"/>
      <c r="S303" s="241"/>
      <c r="T303" s="24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43" t="s">
        <v>208</v>
      </c>
      <c r="AU303" s="243" t="s">
        <v>81</v>
      </c>
      <c r="AV303" s="13" t="s">
        <v>79</v>
      </c>
      <c r="AW303" s="13" t="s">
        <v>33</v>
      </c>
      <c r="AX303" s="13" t="s">
        <v>72</v>
      </c>
      <c r="AY303" s="243" t="s">
        <v>196</v>
      </c>
    </row>
    <row r="304" s="14" customFormat="1">
      <c r="A304" s="14"/>
      <c r="B304" s="244"/>
      <c r="C304" s="245"/>
      <c r="D304" s="235" t="s">
        <v>208</v>
      </c>
      <c r="E304" s="246" t="s">
        <v>19</v>
      </c>
      <c r="F304" s="247" t="s">
        <v>204</v>
      </c>
      <c r="G304" s="245"/>
      <c r="H304" s="248">
        <v>4</v>
      </c>
      <c r="I304" s="249"/>
      <c r="J304" s="245"/>
      <c r="K304" s="245"/>
      <c r="L304" s="250"/>
      <c r="M304" s="251"/>
      <c r="N304" s="252"/>
      <c r="O304" s="252"/>
      <c r="P304" s="252"/>
      <c r="Q304" s="252"/>
      <c r="R304" s="252"/>
      <c r="S304" s="252"/>
      <c r="T304" s="253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4" t="s">
        <v>208</v>
      </c>
      <c r="AU304" s="254" t="s">
        <v>81</v>
      </c>
      <c r="AV304" s="14" t="s">
        <v>81</v>
      </c>
      <c r="AW304" s="14" t="s">
        <v>33</v>
      </c>
      <c r="AX304" s="14" t="s">
        <v>72</v>
      </c>
      <c r="AY304" s="254" t="s">
        <v>196</v>
      </c>
    </row>
    <row r="305" s="13" customFormat="1">
      <c r="A305" s="13"/>
      <c r="B305" s="233"/>
      <c r="C305" s="234"/>
      <c r="D305" s="235" t="s">
        <v>208</v>
      </c>
      <c r="E305" s="236" t="s">
        <v>19</v>
      </c>
      <c r="F305" s="237" t="s">
        <v>908</v>
      </c>
      <c r="G305" s="234"/>
      <c r="H305" s="236" t="s">
        <v>19</v>
      </c>
      <c r="I305" s="238"/>
      <c r="J305" s="234"/>
      <c r="K305" s="234"/>
      <c r="L305" s="239"/>
      <c r="M305" s="240"/>
      <c r="N305" s="241"/>
      <c r="O305" s="241"/>
      <c r="P305" s="241"/>
      <c r="Q305" s="241"/>
      <c r="R305" s="241"/>
      <c r="S305" s="241"/>
      <c r="T305" s="24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3" t="s">
        <v>208</v>
      </c>
      <c r="AU305" s="243" t="s">
        <v>81</v>
      </c>
      <c r="AV305" s="13" t="s">
        <v>79</v>
      </c>
      <c r="AW305" s="13" t="s">
        <v>33</v>
      </c>
      <c r="AX305" s="13" t="s">
        <v>72</v>
      </c>
      <c r="AY305" s="243" t="s">
        <v>196</v>
      </c>
    </row>
    <row r="306" s="14" customFormat="1">
      <c r="A306" s="14"/>
      <c r="B306" s="244"/>
      <c r="C306" s="245"/>
      <c r="D306" s="235" t="s">
        <v>208</v>
      </c>
      <c r="E306" s="246" t="s">
        <v>19</v>
      </c>
      <c r="F306" s="247" t="s">
        <v>79</v>
      </c>
      <c r="G306" s="245"/>
      <c r="H306" s="248">
        <v>1</v>
      </c>
      <c r="I306" s="249"/>
      <c r="J306" s="245"/>
      <c r="K306" s="245"/>
      <c r="L306" s="250"/>
      <c r="M306" s="251"/>
      <c r="N306" s="252"/>
      <c r="O306" s="252"/>
      <c r="P306" s="252"/>
      <c r="Q306" s="252"/>
      <c r="R306" s="252"/>
      <c r="S306" s="252"/>
      <c r="T306" s="253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4" t="s">
        <v>208</v>
      </c>
      <c r="AU306" s="254" t="s">
        <v>81</v>
      </c>
      <c r="AV306" s="14" t="s">
        <v>81</v>
      </c>
      <c r="AW306" s="14" t="s">
        <v>33</v>
      </c>
      <c r="AX306" s="14" t="s">
        <v>72</v>
      </c>
      <c r="AY306" s="254" t="s">
        <v>196</v>
      </c>
    </row>
    <row r="307" s="13" customFormat="1">
      <c r="A307" s="13"/>
      <c r="B307" s="233"/>
      <c r="C307" s="234"/>
      <c r="D307" s="235" t="s">
        <v>208</v>
      </c>
      <c r="E307" s="236" t="s">
        <v>19</v>
      </c>
      <c r="F307" s="237" t="s">
        <v>909</v>
      </c>
      <c r="G307" s="234"/>
      <c r="H307" s="236" t="s">
        <v>19</v>
      </c>
      <c r="I307" s="238"/>
      <c r="J307" s="234"/>
      <c r="K307" s="234"/>
      <c r="L307" s="239"/>
      <c r="M307" s="240"/>
      <c r="N307" s="241"/>
      <c r="O307" s="241"/>
      <c r="P307" s="241"/>
      <c r="Q307" s="241"/>
      <c r="R307" s="241"/>
      <c r="S307" s="241"/>
      <c r="T307" s="24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3" t="s">
        <v>208</v>
      </c>
      <c r="AU307" s="243" t="s">
        <v>81</v>
      </c>
      <c r="AV307" s="13" t="s">
        <v>79</v>
      </c>
      <c r="AW307" s="13" t="s">
        <v>33</v>
      </c>
      <c r="AX307" s="13" t="s">
        <v>72</v>
      </c>
      <c r="AY307" s="243" t="s">
        <v>196</v>
      </c>
    </row>
    <row r="308" s="14" customFormat="1">
      <c r="A308" s="14"/>
      <c r="B308" s="244"/>
      <c r="C308" s="245"/>
      <c r="D308" s="235" t="s">
        <v>208</v>
      </c>
      <c r="E308" s="246" t="s">
        <v>19</v>
      </c>
      <c r="F308" s="247" t="s">
        <v>79</v>
      </c>
      <c r="G308" s="245"/>
      <c r="H308" s="248">
        <v>1</v>
      </c>
      <c r="I308" s="249"/>
      <c r="J308" s="245"/>
      <c r="K308" s="245"/>
      <c r="L308" s="250"/>
      <c r="M308" s="251"/>
      <c r="N308" s="252"/>
      <c r="O308" s="252"/>
      <c r="P308" s="252"/>
      <c r="Q308" s="252"/>
      <c r="R308" s="252"/>
      <c r="S308" s="252"/>
      <c r="T308" s="253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4" t="s">
        <v>208</v>
      </c>
      <c r="AU308" s="254" t="s">
        <v>81</v>
      </c>
      <c r="AV308" s="14" t="s">
        <v>81</v>
      </c>
      <c r="AW308" s="14" t="s">
        <v>33</v>
      </c>
      <c r="AX308" s="14" t="s">
        <v>72</v>
      </c>
      <c r="AY308" s="254" t="s">
        <v>196</v>
      </c>
    </row>
    <row r="309" s="13" customFormat="1">
      <c r="A309" s="13"/>
      <c r="B309" s="233"/>
      <c r="C309" s="234"/>
      <c r="D309" s="235" t="s">
        <v>208</v>
      </c>
      <c r="E309" s="236" t="s">
        <v>19</v>
      </c>
      <c r="F309" s="237" t="s">
        <v>910</v>
      </c>
      <c r="G309" s="234"/>
      <c r="H309" s="236" t="s">
        <v>19</v>
      </c>
      <c r="I309" s="238"/>
      <c r="J309" s="234"/>
      <c r="K309" s="234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208</v>
      </c>
      <c r="AU309" s="243" t="s">
        <v>81</v>
      </c>
      <c r="AV309" s="13" t="s">
        <v>79</v>
      </c>
      <c r="AW309" s="13" t="s">
        <v>33</v>
      </c>
      <c r="AX309" s="13" t="s">
        <v>72</v>
      </c>
      <c r="AY309" s="243" t="s">
        <v>196</v>
      </c>
    </row>
    <row r="310" s="14" customFormat="1">
      <c r="A310" s="14"/>
      <c r="B310" s="244"/>
      <c r="C310" s="245"/>
      <c r="D310" s="235" t="s">
        <v>208</v>
      </c>
      <c r="E310" s="246" t="s">
        <v>19</v>
      </c>
      <c r="F310" s="247" t="s">
        <v>79</v>
      </c>
      <c r="G310" s="245"/>
      <c r="H310" s="248">
        <v>1</v>
      </c>
      <c r="I310" s="249"/>
      <c r="J310" s="245"/>
      <c r="K310" s="245"/>
      <c r="L310" s="250"/>
      <c r="M310" s="251"/>
      <c r="N310" s="252"/>
      <c r="O310" s="252"/>
      <c r="P310" s="252"/>
      <c r="Q310" s="252"/>
      <c r="R310" s="252"/>
      <c r="S310" s="252"/>
      <c r="T310" s="253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4" t="s">
        <v>208</v>
      </c>
      <c r="AU310" s="254" t="s">
        <v>81</v>
      </c>
      <c r="AV310" s="14" t="s">
        <v>81</v>
      </c>
      <c r="AW310" s="14" t="s">
        <v>33</v>
      </c>
      <c r="AX310" s="14" t="s">
        <v>72</v>
      </c>
      <c r="AY310" s="254" t="s">
        <v>196</v>
      </c>
    </row>
    <row r="311" s="13" customFormat="1">
      <c r="A311" s="13"/>
      <c r="B311" s="233"/>
      <c r="C311" s="234"/>
      <c r="D311" s="235" t="s">
        <v>208</v>
      </c>
      <c r="E311" s="236" t="s">
        <v>19</v>
      </c>
      <c r="F311" s="237" t="s">
        <v>911</v>
      </c>
      <c r="G311" s="234"/>
      <c r="H311" s="236" t="s">
        <v>19</v>
      </c>
      <c r="I311" s="238"/>
      <c r="J311" s="234"/>
      <c r="K311" s="234"/>
      <c r="L311" s="239"/>
      <c r="M311" s="240"/>
      <c r="N311" s="241"/>
      <c r="O311" s="241"/>
      <c r="P311" s="241"/>
      <c r="Q311" s="241"/>
      <c r="R311" s="241"/>
      <c r="S311" s="241"/>
      <c r="T311" s="242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43" t="s">
        <v>208</v>
      </c>
      <c r="AU311" s="243" t="s">
        <v>81</v>
      </c>
      <c r="AV311" s="13" t="s">
        <v>79</v>
      </c>
      <c r="AW311" s="13" t="s">
        <v>33</v>
      </c>
      <c r="AX311" s="13" t="s">
        <v>72</v>
      </c>
      <c r="AY311" s="243" t="s">
        <v>196</v>
      </c>
    </row>
    <row r="312" s="14" customFormat="1">
      <c r="A312" s="14"/>
      <c r="B312" s="244"/>
      <c r="C312" s="245"/>
      <c r="D312" s="235" t="s">
        <v>208</v>
      </c>
      <c r="E312" s="246" t="s">
        <v>19</v>
      </c>
      <c r="F312" s="247" t="s">
        <v>81</v>
      </c>
      <c r="G312" s="245"/>
      <c r="H312" s="248">
        <v>2</v>
      </c>
      <c r="I312" s="249"/>
      <c r="J312" s="245"/>
      <c r="K312" s="245"/>
      <c r="L312" s="250"/>
      <c r="M312" s="251"/>
      <c r="N312" s="252"/>
      <c r="O312" s="252"/>
      <c r="P312" s="252"/>
      <c r="Q312" s="252"/>
      <c r="R312" s="252"/>
      <c r="S312" s="252"/>
      <c r="T312" s="253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54" t="s">
        <v>208</v>
      </c>
      <c r="AU312" s="254" t="s">
        <v>81</v>
      </c>
      <c r="AV312" s="14" t="s">
        <v>81</v>
      </c>
      <c r="AW312" s="14" t="s">
        <v>33</v>
      </c>
      <c r="AX312" s="14" t="s">
        <v>72</v>
      </c>
      <c r="AY312" s="254" t="s">
        <v>196</v>
      </c>
    </row>
    <row r="313" s="13" customFormat="1">
      <c r="A313" s="13"/>
      <c r="B313" s="233"/>
      <c r="C313" s="234"/>
      <c r="D313" s="235" t="s">
        <v>208</v>
      </c>
      <c r="E313" s="236" t="s">
        <v>19</v>
      </c>
      <c r="F313" s="237" t="s">
        <v>914</v>
      </c>
      <c r="G313" s="234"/>
      <c r="H313" s="236" t="s">
        <v>19</v>
      </c>
      <c r="I313" s="238"/>
      <c r="J313" s="234"/>
      <c r="K313" s="234"/>
      <c r="L313" s="239"/>
      <c r="M313" s="240"/>
      <c r="N313" s="241"/>
      <c r="O313" s="241"/>
      <c r="P313" s="241"/>
      <c r="Q313" s="241"/>
      <c r="R313" s="241"/>
      <c r="S313" s="241"/>
      <c r="T313" s="242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43" t="s">
        <v>208</v>
      </c>
      <c r="AU313" s="243" t="s">
        <v>81</v>
      </c>
      <c r="AV313" s="13" t="s">
        <v>79</v>
      </c>
      <c r="AW313" s="13" t="s">
        <v>33</v>
      </c>
      <c r="AX313" s="13" t="s">
        <v>72</v>
      </c>
      <c r="AY313" s="243" t="s">
        <v>196</v>
      </c>
    </row>
    <row r="314" s="14" customFormat="1">
      <c r="A314" s="14"/>
      <c r="B314" s="244"/>
      <c r="C314" s="245"/>
      <c r="D314" s="235" t="s">
        <v>208</v>
      </c>
      <c r="E314" s="246" t="s">
        <v>19</v>
      </c>
      <c r="F314" s="247" t="s">
        <v>79</v>
      </c>
      <c r="G314" s="245"/>
      <c r="H314" s="248">
        <v>1</v>
      </c>
      <c r="I314" s="249"/>
      <c r="J314" s="245"/>
      <c r="K314" s="245"/>
      <c r="L314" s="250"/>
      <c r="M314" s="251"/>
      <c r="N314" s="252"/>
      <c r="O314" s="252"/>
      <c r="P314" s="252"/>
      <c r="Q314" s="252"/>
      <c r="R314" s="252"/>
      <c r="S314" s="252"/>
      <c r="T314" s="253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4" t="s">
        <v>208</v>
      </c>
      <c r="AU314" s="254" t="s">
        <v>81</v>
      </c>
      <c r="AV314" s="14" t="s">
        <v>81</v>
      </c>
      <c r="AW314" s="14" t="s">
        <v>33</v>
      </c>
      <c r="AX314" s="14" t="s">
        <v>72</v>
      </c>
      <c r="AY314" s="254" t="s">
        <v>196</v>
      </c>
    </row>
    <row r="315" s="15" customFormat="1">
      <c r="A315" s="15"/>
      <c r="B315" s="255"/>
      <c r="C315" s="256"/>
      <c r="D315" s="235" t="s">
        <v>208</v>
      </c>
      <c r="E315" s="257" t="s">
        <v>19</v>
      </c>
      <c r="F315" s="258" t="s">
        <v>219</v>
      </c>
      <c r="G315" s="256"/>
      <c r="H315" s="259">
        <v>14</v>
      </c>
      <c r="I315" s="260"/>
      <c r="J315" s="256"/>
      <c r="K315" s="256"/>
      <c r="L315" s="261"/>
      <c r="M315" s="262"/>
      <c r="N315" s="263"/>
      <c r="O315" s="263"/>
      <c r="P315" s="263"/>
      <c r="Q315" s="263"/>
      <c r="R315" s="263"/>
      <c r="S315" s="263"/>
      <c r="T315" s="264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265" t="s">
        <v>208</v>
      </c>
      <c r="AU315" s="265" t="s">
        <v>81</v>
      </c>
      <c r="AV315" s="15" t="s">
        <v>204</v>
      </c>
      <c r="AW315" s="15" t="s">
        <v>33</v>
      </c>
      <c r="AX315" s="15" t="s">
        <v>79</v>
      </c>
      <c r="AY315" s="265" t="s">
        <v>196</v>
      </c>
    </row>
    <row r="316" s="2" customFormat="1" ht="16.5" customHeight="1">
      <c r="A316" s="41"/>
      <c r="B316" s="42"/>
      <c r="C316" s="280" t="s">
        <v>299</v>
      </c>
      <c r="D316" s="280" t="s">
        <v>407</v>
      </c>
      <c r="E316" s="281" t="s">
        <v>946</v>
      </c>
      <c r="F316" s="282" t="s">
        <v>947</v>
      </c>
      <c r="G316" s="283" t="s">
        <v>943</v>
      </c>
      <c r="H316" s="284">
        <v>14</v>
      </c>
      <c r="I316" s="285"/>
      <c r="J316" s="286">
        <f>ROUND(I316*H316,2)</f>
        <v>0</v>
      </c>
      <c r="K316" s="282" t="s">
        <v>901</v>
      </c>
      <c r="L316" s="287"/>
      <c r="M316" s="288" t="s">
        <v>19</v>
      </c>
      <c r="N316" s="289" t="s">
        <v>43</v>
      </c>
      <c r="O316" s="87"/>
      <c r="P316" s="224">
        <f>O316*H316</f>
        <v>0</v>
      </c>
      <c r="Q316" s="224">
        <v>0.0061000000000000004</v>
      </c>
      <c r="R316" s="224">
        <f>Q316*H316</f>
        <v>0.085400000000000004</v>
      </c>
      <c r="S316" s="224">
        <v>0</v>
      </c>
      <c r="T316" s="225">
        <f>S316*H316</f>
        <v>0</v>
      </c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R316" s="226" t="s">
        <v>284</v>
      </c>
      <c r="AT316" s="226" t="s">
        <v>407</v>
      </c>
      <c r="AU316" s="226" t="s">
        <v>81</v>
      </c>
      <c r="AY316" s="20" t="s">
        <v>196</v>
      </c>
      <c r="BE316" s="227">
        <f>IF(N316="základní",J316,0)</f>
        <v>0</v>
      </c>
      <c r="BF316" s="227">
        <f>IF(N316="snížená",J316,0)</f>
        <v>0</v>
      </c>
      <c r="BG316" s="227">
        <f>IF(N316="zákl. přenesená",J316,0)</f>
        <v>0</v>
      </c>
      <c r="BH316" s="227">
        <f>IF(N316="sníž. přenesená",J316,0)</f>
        <v>0</v>
      </c>
      <c r="BI316" s="227">
        <f>IF(N316="nulová",J316,0)</f>
        <v>0</v>
      </c>
      <c r="BJ316" s="20" t="s">
        <v>79</v>
      </c>
      <c r="BK316" s="227">
        <f>ROUND(I316*H316,2)</f>
        <v>0</v>
      </c>
      <c r="BL316" s="20" t="s">
        <v>204</v>
      </c>
      <c r="BM316" s="226" t="s">
        <v>948</v>
      </c>
    </row>
    <row r="317" s="13" customFormat="1">
      <c r="A317" s="13"/>
      <c r="B317" s="233"/>
      <c r="C317" s="234"/>
      <c r="D317" s="235" t="s">
        <v>208</v>
      </c>
      <c r="E317" s="236" t="s">
        <v>19</v>
      </c>
      <c r="F317" s="237" t="s">
        <v>906</v>
      </c>
      <c r="G317" s="234"/>
      <c r="H317" s="236" t="s">
        <v>19</v>
      </c>
      <c r="I317" s="238"/>
      <c r="J317" s="234"/>
      <c r="K317" s="234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208</v>
      </c>
      <c r="AU317" s="243" t="s">
        <v>81</v>
      </c>
      <c r="AV317" s="13" t="s">
        <v>79</v>
      </c>
      <c r="AW317" s="13" t="s">
        <v>33</v>
      </c>
      <c r="AX317" s="13" t="s">
        <v>72</v>
      </c>
      <c r="AY317" s="243" t="s">
        <v>196</v>
      </c>
    </row>
    <row r="318" s="14" customFormat="1">
      <c r="A318" s="14"/>
      <c r="B318" s="244"/>
      <c r="C318" s="245"/>
      <c r="D318" s="235" t="s">
        <v>208</v>
      </c>
      <c r="E318" s="246" t="s">
        <v>19</v>
      </c>
      <c r="F318" s="247" t="s">
        <v>204</v>
      </c>
      <c r="G318" s="245"/>
      <c r="H318" s="248">
        <v>4</v>
      </c>
      <c r="I318" s="249"/>
      <c r="J318" s="245"/>
      <c r="K318" s="245"/>
      <c r="L318" s="250"/>
      <c r="M318" s="251"/>
      <c r="N318" s="252"/>
      <c r="O318" s="252"/>
      <c r="P318" s="252"/>
      <c r="Q318" s="252"/>
      <c r="R318" s="252"/>
      <c r="S318" s="252"/>
      <c r="T318" s="253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4" t="s">
        <v>208</v>
      </c>
      <c r="AU318" s="254" t="s">
        <v>81</v>
      </c>
      <c r="AV318" s="14" t="s">
        <v>81</v>
      </c>
      <c r="AW318" s="14" t="s">
        <v>33</v>
      </c>
      <c r="AX318" s="14" t="s">
        <v>72</v>
      </c>
      <c r="AY318" s="254" t="s">
        <v>196</v>
      </c>
    </row>
    <row r="319" s="13" customFormat="1">
      <c r="A319" s="13"/>
      <c r="B319" s="233"/>
      <c r="C319" s="234"/>
      <c r="D319" s="235" t="s">
        <v>208</v>
      </c>
      <c r="E319" s="236" t="s">
        <v>19</v>
      </c>
      <c r="F319" s="237" t="s">
        <v>907</v>
      </c>
      <c r="G319" s="234"/>
      <c r="H319" s="236" t="s">
        <v>19</v>
      </c>
      <c r="I319" s="238"/>
      <c r="J319" s="234"/>
      <c r="K319" s="234"/>
      <c r="L319" s="239"/>
      <c r="M319" s="240"/>
      <c r="N319" s="241"/>
      <c r="O319" s="241"/>
      <c r="P319" s="241"/>
      <c r="Q319" s="241"/>
      <c r="R319" s="241"/>
      <c r="S319" s="241"/>
      <c r="T319" s="242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43" t="s">
        <v>208</v>
      </c>
      <c r="AU319" s="243" t="s">
        <v>81</v>
      </c>
      <c r="AV319" s="13" t="s">
        <v>79</v>
      </c>
      <c r="AW319" s="13" t="s">
        <v>33</v>
      </c>
      <c r="AX319" s="13" t="s">
        <v>72</v>
      </c>
      <c r="AY319" s="243" t="s">
        <v>196</v>
      </c>
    </row>
    <row r="320" s="14" customFormat="1">
      <c r="A320" s="14"/>
      <c r="B320" s="244"/>
      <c r="C320" s="245"/>
      <c r="D320" s="235" t="s">
        <v>208</v>
      </c>
      <c r="E320" s="246" t="s">
        <v>19</v>
      </c>
      <c r="F320" s="247" t="s">
        <v>204</v>
      </c>
      <c r="G320" s="245"/>
      <c r="H320" s="248">
        <v>4</v>
      </c>
      <c r="I320" s="249"/>
      <c r="J320" s="245"/>
      <c r="K320" s="245"/>
      <c r="L320" s="250"/>
      <c r="M320" s="251"/>
      <c r="N320" s="252"/>
      <c r="O320" s="252"/>
      <c r="P320" s="252"/>
      <c r="Q320" s="252"/>
      <c r="R320" s="252"/>
      <c r="S320" s="252"/>
      <c r="T320" s="253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4" t="s">
        <v>208</v>
      </c>
      <c r="AU320" s="254" t="s">
        <v>81</v>
      </c>
      <c r="AV320" s="14" t="s">
        <v>81</v>
      </c>
      <c r="AW320" s="14" t="s">
        <v>33</v>
      </c>
      <c r="AX320" s="14" t="s">
        <v>72</v>
      </c>
      <c r="AY320" s="254" t="s">
        <v>196</v>
      </c>
    </row>
    <row r="321" s="13" customFormat="1">
      <c r="A321" s="13"/>
      <c r="B321" s="233"/>
      <c r="C321" s="234"/>
      <c r="D321" s="235" t="s">
        <v>208</v>
      </c>
      <c r="E321" s="236" t="s">
        <v>19</v>
      </c>
      <c r="F321" s="237" t="s">
        <v>908</v>
      </c>
      <c r="G321" s="234"/>
      <c r="H321" s="236" t="s">
        <v>19</v>
      </c>
      <c r="I321" s="238"/>
      <c r="J321" s="234"/>
      <c r="K321" s="234"/>
      <c r="L321" s="239"/>
      <c r="M321" s="240"/>
      <c r="N321" s="241"/>
      <c r="O321" s="241"/>
      <c r="P321" s="241"/>
      <c r="Q321" s="241"/>
      <c r="R321" s="241"/>
      <c r="S321" s="241"/>
      <c r="T321" s="242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43" t="s">
        <v>208</v>
      </c>
      <c r="AU321" s="243" t="s">
        <v>81</v>
      </c>
      <c r="AV321" s="13" t="s">
        <v>79</v>
      </c>
      <c r="AW321" s="13" t="s">
        <v>33</v>
      </c>
      <c r="AX321" s="13" t="s">
        <v>72</v>
      </c>
      <c r="AY321" s="243" t="s">
        <v>196</v>
      </c>
    </row>
    <row r="322" s="14" customFormat="1">
      <c r="A322" s="14"/>
      <c r="B322" s="244"/>
      <c r="C322" s="245"/>
      <c r="D322" s="235" t="s">
        <v>208</v>
      </c>
      <c r="E322" s="246" t="s">
        <v>19</v>
      </c>
      <c r="F322" s="247" t="s">
        <v>79</v>
      </c>
      <c r="G322" s="245"/>
      <c r="H322" s="248">
        <v>1</v>
      </c>
      <c r="I322" s="249"/>
      <c r="J322" s="245"/>
      <c r="K322" s="245"/>
      <c r="L322" s="250"/>
      <c r="M322" s="251"/>
      <c r="N322" s="252"/>
      <c r="O322" s="252"/>
      <c r="P322" s="252"/>
      <c r="Q322" s="252"/>
      <c r="R322" s="252"/>
      <c r="S322" s="252"/>
      <c r="T322" s="253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4" t="s">
        <v>208</v>
      </c>
      <c r="AU322" s="254" t="s">
        <v>81</v>
      </c>
      <c r="AV322" s="14" t="s">
        <v>81</v>
      </c>
      <c r="AW322" s="14" t="s">
        <v>33</v>
      </c>
      <c r="AX322" s="14" t="s">
        <v>72</v>
      </c>
      <c r="AY322" s="254" t="s">
        <v>196</v>
      </c>
    </row>
    <row r="323" s="13" customFormat="1">
      <c r="A323" s="13"/>
      <c r="B323" s="233"/>
      <c r="C323" s="234"/>
      <c r="D323" s="235" t="s">
        <v>208</v>
      </c>
      <c r="E323" s="236" t="s">
        <v>19</v>
      </c>
      <c r="F323" s="237" t="s">
        <v>909</v>
      </c>
      <c r="G323" s="234"/>
      <c r="H323" s="236" t="s">
        <v>19</v>
      </c>
      <c r="I323" s="238"/>
      <c r="J323" s="234"/>
      <c r="K323" s="234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208</v>
      </c>
      <c r="AU323" s="243" t="s">
        <v>81</v>
      </c>
      <c r="AV323" s="13" t="s">
        <v>79</v>
      </c>
      <c r="AW323" s="13" t="s">
        <v>33</v>
      </c>
      <c r="AX323" s="13" t="s">
        <v>72</v>
      </c>
      <c r="AY323" s="243" t="s">
        <v>196</v>
      </c>
    </row>
    <row r="324" s="14" customFormat="1">
      <c r="A324" s="14"/>
      <c r="B324" s="244"/>
      <c r="C324" s="245"/>
      <c r="D324" s="235" t="s">
        <v>208</v>
      </c>
      <c r="E324" s="246" t="s">
        <v>19</v>
      </c>
      <c r="F324" s="247" t="s">
        <v>79</v>
      </c>
      <c r="G324" s="245"/>
      <c r="H324" s="248">
        <v>1</v>
      </c>
      <c r="I324" s="249"/>
      <c r="J324" s="245"/>
      <c r="K324" s="245"/>
      <c r="L324" s="250"/>
      <c r="M324" s="251"/>
      <c r="N324" s="252"/>
      <c r="O324" s="252"/>
      <c r="P324" s="252"/>
      <c r="Q324" s="252"/>
      <c r="R324" s="252"/>
      <c r="S324" s="252"/>
      <c r="T324" s="253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4" t="s">
        <v>208</v>
      </c>
      <c r="AU324" s="254" t="s">
        <v>81</v>
      </c>
      <c r="AV324" s="14" t="s">
        <v>81</v>
      </c>
      <c r="AW324" s="14" t="s">
        <v>33</v>
      </c>
      <c r="AX324" s="14" t="s">
        <v>72</v>
      </c>
      <c r="AY324" s="254" t="s">
        <v>196</v>
      </c>
    </row>
    <row r="325" s="13" customFormat="1">
      <c r="A325" s="13"/>
      <c r="B325" s="233"/>
      <c r="C325" s="234"/>
      <c r="D325" s="235" t="s">
        <v>208</v>
      </c>
      <c r="E325" s="236" t="s">
        <v>19</v>
      </c>
      <c r="F325" s="237" t="s">
        <v>910</v>
      </c>
      <c r="G325" s="234"/>
      <c r="H325" s="236" t="s">
        <v>19</v>
      </c>
      <c r="I325" s="238"/>
      <c r="J325" s="234"/>
      <c r="K325" s="234"/>
      <c r="L325" s="239"/>
      <c r="M325" s="240"/>
      <c r="N325" s="241"/>
      <c r="O325" s="241"/>
      <c r="P325" s="241"/>
      <c r="Q325" s="241"/>
      <c r="R325" s="241"/>
      <c r="S325" s="241"/>
      <c r="T325" s="24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3" t="s">
        <v>208</v>
      </c>
      <c r="AU325" s="243" t="s">
        <v>81</v>
      </c>
      <c r="AV325" s="13" t="s">
        <v>79</v>
      </c>
      <c r="AW325" s="13" t="s">
        <v>33</v>
      </c>
      <c r="AX325" s="13" t="s">
        <v>72</v>
      </c>
      <c r="AY325" s="243" t="s">
        <v>196</v>
      </c>
    </row>
    <row r="326" s="14" customFormat="1">
      <c r="A326" s="14"/>
      <c r="B326" s="244"/>
      <c r="C326" s="245"/>
      <c r="D326" s="235" t="s">
        <v>208</v>
      </c>
      <c r="E326" s="246" t="s">
        <v>19</v>
      </c>
      <c r="F326" s="247" t="s">
        <v>79</v>
      </c>
      <c r="G326" s="245"/>
      <c r="H326" s="248">
        <v>1</v>
      </c>
      <c r="I326" s="249"/>
      <c r="J326" s="245"/>
      <c r="K326" s="245"/>
      <c r="L326" s="250"/>
      <c r="M326" s="251"/>
      <c r="N326" s="252"/>
      <c r="O326" s="252"/>
      <c r="P326" s="252"/>
      <c r="Q326" s="252"/>
      <c r="R326" s="252"/>
      <c r="S326" s="252"/>
      <c r="T326" s="253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4" t="s">
        <v>208</v>
      </c>
      <c r="AU326" s="254" t="s">
        <v>81</v>
      </c>
      <c r="AV326" s="14" t="s">
        <v>81</v>
      </c>
      <c r="AW326" s="14" t="s">
        <v>33</v>
      </c>
      <c r="AX326" s="14" t="s">
        <v>72</v>
      </c>
      <c r="AY326" s="254" t="s">
        <v>196</v>
      </c>
    </row>
    <row r="327" s="13" customFormat="1">
      <c r="A327" s="13"/>
      <c r="B327" s="233"/>
      <c r="C327" s="234"/>
      <c r="D327" s="235" t="s">
        <v>208</v>
      </c>
      <c r="E327" s="236" t="s">
        <v>19</v>
      </c>
      <c r="F327" s="237" t="s">
        <v>911</v>
      </c>
      <c r="G327" s="234"/>
      <c r="H327" s="236" t="s">
        <v>19</v>
      </c>
      <c r="I327" s="238"/>
      <c r="J327" s="234"/>
      <c r="K327" s="234"/>
      <c r="L327" s="239"/>
      <c r="M327" s="240"/>
      <c r="N327" s="241"/>
      <c r="O327" s="241"/>
      <c r="P327" s="241"/>
      <c r="Q327" s="241"/>
      <c r="R327" s="241"/>
      <c r="S327" s="241"/>
      <c r="T327" s="242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43" t="s">
        <v>208</v>
      </c>
      <c r="AU327" s="243" t="s">
        <v>81</v>
      </c>
      <c r="AV327" s="13" t="s">
        <v>79</v>
      </c>
      <c r="AW327" s="13" t="s">
        <v>33</v>
      </c>
      <c r="AX327" s="13" t="s">
        <v>72</v>
      </c>
      <c r="AY327" s="243" t="s">
        <v>196</v>
      </c>
    </row>
    <row r="328" s="14" customFormat="1">
      <c r="A328" s="14"/>
      <c r="B328" s="244"/>
      <c r="C328" s="245"/>
      <c r="D328" s="235" t="s">
        <v>208</v>
      </c>
      <c r="E328" s="246" t="s">
        <v>19</v>
      </c>
      <c r="F328" s="247" t="s">
        <v>81</v>
      </c>
      <c r="G328" s="245"/>
      <c r="H328" s="248">
        <v>2</v>
      </c>
      <c r="I328" s="249"/>
      <c r="J328" s="245"/>
      <c r="K328" s="245"/>
      <c r="L328" s="250"/>
      <c r="M328" s="251"/>
      <c r="N328" s="252"/>
      <c r="O328" s="252"/>
      <c r="P328" s="252"/>
      <c r="Q328" s="252"/>
      <c r="R328" s="252"/>
      <c r="S328" s="252"/>
      <c r="T328" s="253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4" t="s">
        <v>208</v>
      </c>
      <c r="AU328" s="254" t="s">
        <v>81</v>
      </c>
      <c r="AV328" s="14" t="s">
        <v>81</v>
      </c>
      <c r="AW328" s="14" t="s">
        <v>33</v>
      </c>
      <c r="AX328" s="14" t="s">
        <v>72</v>
      </c>
      <c r="AY328" s="254" t="s">
        <v>196</v>
      </c>
    </row>
    <row r="329" s="13" customFormat="1">
      <c r="A329" s="13"/>
      <c r="B329" s="233"/>
      <c r="C329" s="234"/>
      <c r="D329" s="235" t="s">
        <v>208</v>
      </c>
      <c r="E329" s="236" t="s">
        <v>19</v>
      </c>
      <c r="F329" s="237" t="s">
        <v>914</v>
      </c>
      <c r="G329" s="234"/>
      <c r="H329" s="236" t="s">
        <v>19</v>
      </c>
      <c r="I329" s="238"/>
      <c r="J329" s="234"/>
      <c r="K329" s="234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208</v>
      </c>
      <c r="AU329" s="243" t="s">
        <v>81</v>
      </c>
      <c r="AV329" s="13" t="s">
        <v>79</v>
      </c>
      <c r="AW329" s="13" t="s">
        <v>33</v>
      </c>
      <c r="AX329" s="13" t="s">
        <v>72</v>
      </c>
      <c r="AY329" s="243" t="s">
        <v>196</v>
      </c>
    </row>
    <row r="330" s="14" customFormat="1">
      <c r="A330" s="14"/>
      <c r="B330" s="244"/>
      <c r="C330" s="245"/>
      <c r="D330" s="235" t="s">
        <v>208</v>
      </c>
      <c r="E330" s="246" t="s">
        <v>19</v>
      </c>
      <c r="F330" s="247" t="s">
        <v>79</v>
      </c>
      <c r="G330" s="245"/>
      <c r="H330" s="248">
        <v>1</v>
      </c>
      <c r="I330" s="249"/>
      <c r="J330" s="245"/>
      <c r="K330" s="245"/>
      <c r="L330" s="250"/>
      <c r="M330" s="251"/>
      <c r="N330" s="252"/>
      <c r="O330" s="252"/>
      <c r="P330" s="252"/>
      <c r="Q330" s="252"/>
      <c r="R330" s="252"/>
      <c r="S330" s="252"/>
      <c r="T330" s="253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4" t="s">
        <v>208</v>
      </c>
      <c r="AU330" s="254" t="s">
        <v>81</v>
      </c>
      <c r="AV330" s="14" t="s">
        <v>81</v>
      </c>
      <c r="AW330" s="14" t="s">
        <v>33</v>
      </c>
      <c r="AX330" s="14" t="s">
        <v>72</v>
      </c>
      <c r="AY330" s="254" t="s">
        <v>196</v>
      </c>
    </row>
    <row r="331" s="15" customFormat="1">
      <c r="A331" s="15"/>
      <c r="B331" s="255"/>
      <c r="C331" s="256"/>
      <c r="D331" s="235" t="s">
        <v>208</v>
      </c>
      <c r="E331" s="257" t="s">
        <v>19</v>
      </c>
      <c r="F331" s="258" t="s">
        <v>219</v>
      </c>
      <c r="G331" s="256"/>
      <c r="H331" s="259">
        <v>14</v>
      </c>
      <c r="I331" s="260"/>
      <c r="J331" s="256"/>
      <c r="K331" s="256"/>
      <c r="L331" s="261"/>
      <c r="M331" s="262"/>
      <c r="N331" s="263"/>
      <c r="O331" s="263"/>
      <c r="P331" s="263"/>
      <c r="Q331" s="263"/>
      <c r="R331" s="263"/>
      <c r="S331" s="263"/>
      <c r="T331" s="264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265" t="s">
        <v>208</v>
      </c>
      <c r="AU331" s="265" t="s">
        <v>81</v>
      </c>
      <c r="AV331" s="15" t="s">
        <v>204</v>
      </c>
      <c r="AW331" s="15" t="s">
        <v>33</v>
      </c>
      <c r="AX331" s="15" t="s">
        <v>79</v>
      </c>
      <c r="AY331" s="265" t="s">
        <v>196</v>
      </c>
    </row>
    <row r="332" s="2" customFormat="1" ht="16.5" customHeight="1">
      <c r="A332" s="41"/>
      <c r="B332" s="42"/>
      <c r="C332" s="280" t="s">
        <v>197</v>
      </c>
      <c r="D332" s="280" t="s">
        <v>407</v>
      </c>
      <c r="E332" s="281" t="s">
        <v>949</v>
      </c>
      <c r="F332" s="282" t="s">
        <v>950</v>
      </c>
      <c r="G332" s="283" t="s">
        <v>943</v>
      </c>
      <c r="H332" s="284">
        <v>14</v>
      </c>
      <c r="I332" s="285"/>
      <c r="J332" s="286">
        <f>ROUND(I332*H332,2)</f>
        <v>0</v>
      </c>
      <c r="K332" s="282" t="s">
        <v>951</v>
      </c>
      <c r="L332" s="287"/>
      <c r="M332" s="288" t="s">
        <v>19</v>
      </c>
      <c r="N332" s="289" t="s">
        <v>43</v>
      </c>
      <c r="O332" s="87"/>
      <c r="P332" s="224">
        <f>O332*H332</f>
        <v>0</v>
      </c>
      <c r="Q332" s="224">
        <v>0.00010000000000000001</v>
      </c>
      <c r="R332" s="224">
        <f>Q332*H332</f>
        <v>0.0014</v>
      </c>
      <c r="S332" s="224">
        <v>0</v>
      </c>
      <c r="T332" s="225">
        <f>S332*H332</f>
        <v>0</v>
      </c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R332" s="226" t="s">
        <v>284</v>
      </c>
      <c r="AT332" s="226" t="s">
        <v>407</v>
      </c>
      <c r="AU332" s="226" t="s">
        <v>81</v>
      </c>
      <c r="AY332" s="20" t="s">
        <v>196</v>
      </c>
      <c r="BE332" s="227">
        <f>IF(N332="základní",J332,0)</f>
        <v>0</v>
      </c>
      <c r="BF332" s="227">
        <f>IF(N332="snížená",J332,0)</f>
        <v>0</v>
      </c>
      <c r="BG332" s="227">
        <f>IF(N332="zákl. přenesená",J332,0)</f>
        <v>0</v>
      </c>
      <c r="BH332" s="227">
        <f>IF(N332="sníž. přenesená",J332,0)</f>
        <v>0</v>
      </c>
      <c r="BI332" s="227">
        <f>IF(N332="nulová",J332,0)</f>
        <v>0</v>
      </c>
      <c r="BJ332" s="20" t="s">
        <v>79</v>
      </c>
      <c r="BK332" s="227">
        <f>ROUND(I332*H332,2)</f>
        <v>0</v>
      </c>
      <c r="BL332" s="20" t="s">
        <v>204</v>
      </c>
      <c r="BM332" s="226" t="s">
        <v>952</v>
      </c>
    </row>
    <row r="333" s="13" customFormat="1">
      <c r="A333" s="13"/>
      <c r="B333" s="233"/>
      <c r="C333" s="234"/>
      <c r="D333" s="235" t="s">
        <v>208</v>
      </c>
      <c r="E333" s="236" t="s">
        <v>19</v>
      </c>
      <c r="F333" s="237" t="s">
        <v>906</v>
      </c>
      <c r="G333" s="234"/>
      <c r="H333" s="236" t="s">
        <v>19</v>
      </c>
      <c r="I333" s="238"/>
      <c r="J333" s="234"/>
      <c r="K333" s="234"/>
      <c r="L333" s="239"/>
      <c r="M333" s="240"/>
      <c r="N333" s="241"/>
      <c r="O333" s="241"/>
      <c r="P333" s="241"/>
      <c r="Q333" s="241"/>
      <c r="R333" s="241"/>
      <c r="S333" s="241"/>
      <c r="T333" s="242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43" t="s">
        <v>208</v>
      </c>
      <c r="AU333" s="243" t="s">
        <v>81</v>
      </c>
      <c r="AV333" s="13" t="s">
        <v>79</v>
      </c>
      <c r="AW333" s="13" t="s">
        <v>33</v>
      </c>
      <c r="AX333" s="13" t="s">
        <v>72</v>
      </c>
      <c r="AY333" s="243" t="s">
        <v>196</v>
      </c>
    </row>
    <row r="334" s="14" customFormat="1">
      <c r="A334" s="14"/>
      <c r="B334" s="244"/>
      <c r="C334" s="245"/>
      <c r="D334" s="235" t="s">
        <v>208</v>
      </c>
      <c r="E334" s="246" t="s">
        <v>19</v>
      </c>
      <c r="F334" s="247" t="s">
        <v>204</v>
      </c>
      <c r="G334" s="245"/>
      <c r="H334" s="248">
        <v>4</v>
      </c>
      <c r="I334" s="249"/>
      <c r="J334" s="245"/>
      <c r="K334" s="245"/>
      <c r="L334" s="250"/>
      <c r="M334" s="251"/>
      <c r="N334" s="252"/>
      <c r="O334" s="252"/>
      <c r="P334" s="252"/>
      <c r="Q334" s="252"/>
      <c r="R334" s="252"/>
      <c r="S334" s="252"/>
      <c r="T334" s="253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4" t="s">
        <v>208</v>
      </c>
      <c r="AU334" s="254" t="s">
        <v>81</v>
      </c>
      <c r="AV334" s="14" t="s">
        <v>81</v>
      </c>
      <c r="AW334" s="14" t="s">
        <v>33</v>
      </c>
      <c r="AX334" s="14" t="s">
        <v>72</v>
      </c>
      <c r="AY334" s="254" t="s">
        <v>196</v>
      </c>
    </row>
    <row r="335" s="13" customFormat="1">
      <c r="A335" s="13"/>
      <c r="B335" s="233"/>
      <c r="C335" s="234"/>
      <c r="D335" s="235" t="s">
        <v>208</v>
      </c>
      <c r="E335" s="236" t="s">
        <v>19</v>
      </c>
      <c r="F335" s="237" t="s">
        <v>907</v>
      </c>
      <c r="G335" s="234"/>
      <c r="H335" s="236" t="s">
        <v>19</v>
      </c>
      <c r="I335" s="238"/>
      <c r="J335" s="234"/>
      <c r="K335" s="234"/>
      <c r="L335" s="239"/>
      <c r="M335" s="240"/>
      <c r="N335" s="241"/>
      <c r="O335" s="241"/>
      <c r="P335" s="241"/>
      <c r="Q335" s="241"/>
      <c r="R335" s="241"/>
      <c r="S335" s="241"/>
      <c r="T335" s="242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43" t="s">
        <v>208</v>
      </c>
      <c r="AU335" s="243" t="s">
        <v>81</v>
      </c>
      <c r="AV335" s="13" t="s">
        <v>79</v>
      </c>
      <c r="AW335" s="13" t="s">
        <v>33</v>
      </c>
      <c r="AX335" s="13" t="s">
        <v>72</v>
      </c>
      <c r="AY335" s="243" t="s">
        <v>196</v>
      </c>
    </row>
    <row r="336" s="14" customFormat="1">
      <c r="A336" s="14"/>
      <c r="B336" s="244"/>
      <c r="C336" s="245"/>
      <c r="D336" s="235" t="s">
        <v>208</v>
      </c>
      <c r="E336" s="246" t="s">
        <v>19</v>
      </c>
      <c r="F336" s="247" t="s">
        <v>204</v>
      </c>
      <c r="G336" s="245"/>
      <c r="H336" s="248">
        <v>4</v>
      </c>
      <c r="I336" s="249"/>
      <c r="J336" s="245"/>
      <c r="K336" s="245"/>
      <c r="L336" s="250"/>
      <c r="M336" s="251"/>
      <c r="N336" s="252"/>
      <c r="O336" s="252"/>
      <c r="P336" s="252"/>
      <c r="Q336" s="252"/>
      <c r="R336" s="252"/>
      <c r="S336" s="252"/>
      <c r="T336" s="253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4" t="s">
        <v>208</v>
      </c>
      <c r="AU336" s="254" t="s">
        <v>81</v>
      </c>
      <c r="AV336" s="14" t="s">
        <v>81</v>
      </c>
      <c r="AW336" s="14" t="s">
        <v>33</v>
      </c>
      <c r="AX336" s="14" t="s">
        <v>72</v>
      </c>
      <c r="AY336" s="254" t="s">
        <v>196</v>
      </c>
    </row>
    <row r="337" s="13" customFormat="1">
      <c r="A337" s="13"/>
      <c r="B337" s="233"/>
      <c r="C337" s="234"/>
      <c r="D337" s="235" t="s">
        <v>208</v>
      </c>
      <c r="E337" s="236" t="s">
        <v>19</v>
      </c>
      <c r="F337" s="237" t="s">
        <v>908</v>
      </c>
      <c r="G337" s="234"/>
      <c r="H337" s="236" t="s">
        <v>19</v>
      </c>
      <c r="I337" s="238"/>
      <c r="J337" s="234"/>
      <c r="K337" s="234"/>
      <c r="L337" s="239"/>
      <c r="M337" s="240"/>
      <c r="N337" s="241"/>
      <c r="O337" s="241"/>
      <c r="P337" s="241"/>
      <c r="Q337" s="241"/>
      <c r="R337" s="241"/>
      <c r="S337" s="241"/>
      <c r="T337" s="24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3" t="s">
        <v>208</v>
      </c>
      <c r="AU337" s="243" t="s">
        <v>81</v>
      </c>
      <c r="AV337" s="13" t="s">
        <v>79</v>
      </c>
      <c r="AW337" s="13" t="s">
        <v>33</v>
      </c>
      <c r="AX337" s="13" t="s">
        <v>72</v>
      </c>
      <c r="AY337" s="243" t="s">
        <v>196</v>
      </c>
    </row>
    <row r="338" s="14" customFormat="1">
      <c r="A338" s="14"/>
      <c r="B338" s="244"/>
      <c r="C338" s="245"/>
      <c r="D338" s="235" t="s">
        <v>208</v>
      </c>
      <c r="E338" s="246" t="s">
        <v>19</v>
      </c>
      <c r="F338" s="247" t="s">
        <v>79</v>
      </c>
      <c r="G338" s="245"/>
      <c r="H338" s="248">
        <v>1</v>
      </c>
      <c r="I338" s="249"/>
      <c r="J338" s="245"/>
      <c r="K338" s="245"/>
      <c r="L338" s="250"/>
      <c r="M338" s="251"/>
      <c r="N338" s="252"/>
      <c r="O338" s="252"/>
      <c r="P338" s="252"/>
      <c r="Q338" s="252"/>
      <c r="R338" s="252"/>
      <c r="S338" s="252"/>
      <c r="T338" s="253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4" t="s">
        <v>208</v>
      </c>
      <c r="AU338" s="254" t="s">
        <v>81</v>
      </c>
      <c r="AV338" s="14" t="s">
        <v>81</v>
      </c>
      <c r="AW338" s="14" t="s">
        <v>33</v>
      </c>
      <c r="AX338" s="14" t="s">
        <v>72</v>
      </c>
      <c r="AY338" s="254" t="s">
        <v>196</v>
      </c>
    </row>
    <row r="339" s="13" customFormat="1">
      <c r="A339" s="13"/>
      <c r="B339" s="233"/>
      <c r="C339" s="234"/>
      <c r="D339" s="235" t="s">
        <v>208</v>
      </c>
      <c r="E339" s="236" t="s">
        <v>19</v>
      </c>
      <c r="F339" s="237" t="s">
        <v>909</v>
      </c>
      <c r="G339" s="234"/>
      <c r="H339" s="236" t="s">
        <v>19</v>
      </c>
      <c r="I339" s="238"/>
      <c r="J339" s="234"/>
      <c r="K339" s="234"/>
      <c r="L339" s="239"/>
      <c r="M339" s="240"/>
      <c r="N339" s="241"/>
      <c r="O339" s="241"/>
      <c r="P339" s="241"/>
      <c r="Q339" s="241"/>
      <c r="R339" s="241"/>
      <c r="S339" s="241"/>
      <c r="T339" s="242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3" t="s">
        <v>208</v>
      </c>
      <c r="AU339" s="243" t="s">
        <v>81</v>
      </c>
      <c r="AV339" s="13" t="s">
        <v>79</v>
      </c>
      <c r="AW339" s="13" t="s">
        <v>33</v>
      </c>
      <c r="AX339" s="13" t="s">
        <v>72</v>
      </c>
      <c r="AY339" s="243" t="s">
        <v>196</v>
      </c>
    </row>
    <row r="340" s="14" customFormat="1">
      <c r="A340" s="14"/>
      <c r="B340" s="244"/>
      <c r="C340" s="245"/>
      <c r="D340" s="235" t="s">
        <v>208</v>
      </c>
      <c r="E340" s="246" t="s">
        <v>19</v>
      </c>
      <c r="F340" s="247" t="s">
        <v>79</v>
      </c>
      <c r="G340" s="245"/>
      <c r="H340" s="248">
        <v>1</v>
      </c>
      <c r="I340" s="249"/>
      <c r="J340" s="245"/>
      <c r="K340" s="245"/>
      <c r="L340" s="250"/>
      <c r="M340" s="251"/>
      <c r="N340" s="252"/>
      <c r="O340" s="252"/>
      <c r="P340" s="252"/>
      <c r="Q340" s="252"/>
      <c r="R340" s="252"/>
      <c r="S340" s="252"/>
      <c r="T340" s="253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4" t="s">
        <v>208</v>
      </c>
      <c r="AU340" s="254" t="s">
        <v>81</v>
      </c>
      <c r="AV340" s="14" t="s">
        <v>81</v>
      </c>
      <c r="AW340" s="14" t="s">
        <v>33</v>
      </c>
      <c r="AX340" s="14" t="s">
        <v>72</v>
      </c>
      <c r="AY340" s="254" t="s">
        <v>196</v>
      </c>
    </row>
    <row r="341" s="13" customFormat="1">
      <c r="A341" s="13"/>
      <c r="B341" s="233"/>
      <c r="C341" s="234"/>
      <c r="D341" s="235" t="s">
        <v>208</v>
      </c>
      <c r="E341" s="236" t="s">
        <v>19</v>
      </c>
      <c r="F341" s="237" t="s">
        <v>910</v>
      </c>
      <c r="G341" s="234"/>
      <c r="H341" s="236" t="s">
        <v>19</v>
      </c>
      <c r="I341" s="238"/>
      <c r="J341" s="234"/>
      <c r="K341" s="234"/>
      <c r="L341" s="239"/>
      <c r="M341" s="240"/>
      <c r="N341" s="241"/>
      <c r="O341" s="241"/>
      <c r="P341" s="241"/>
      <c r="Q341" s="241"/>
      <c r="R341" s="241"/>
      <c r="S341" s="241"/>
      <c r="T341" s="24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43" t="s">
        <v>208</v>
      </c>
      <c r="AU341" s="243" t="s">
        <v>81</v>
      </c>
      <c r="AV341" s="13" t="s">
        <v>79</v>
      </c>
      <c r="AW341" s="13" t="s">
        <v>33</v>
      </c>
      <c r="AX341" s="13" t="s">
        <v>72</v>
      </c>
      <c r="AY341" s="243" t="s">
        <v>196</v>
      </c>
    </row>
    <row r="342" s="14" customFormat="1">
      <c r="A342" s="14"/>
      <c r="B342" s="244"/>
      <c r="C342" s="245"/>
      <c r="D342" s="235" t="s">
        <v>208</v>
      </c>
      <c r="E342" s="246" t="s">
        <v>19</v>
      </c>
      <c r="F342" s="247" t="s">
        <v>79</v>
      </c>
      <c r="G342" s="245"/>
      <c r="H342" s="248">
        <v>1</v>
      </c>
      <c r="I342" s="249"/>
      <c r="J342" s="245"/>
      <c r="K342" s="245"/>
      <c r="L342" s="250"/>
      <c r="M342" s="251"/>
      <c r="N342" s="252"/>
      <c r="O342" s="252"/>
      <c r="P342" s="252"/>
      <c r="Q342" s="252"/>
      <c r="R342" s="252"/>
      <c r="S342" s="252"/>
      <c r="T342" s="253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4" t="s">
        <v>208</v>
      </c>
      <c r="AU342" s="254" t="s">
        <v>81</v>
      </c>
      <c r="AV342" s="14" t="s">
        <v>81</v>
      </c>
      <c r="AW342" s="14" t="s">
        <v>33</v>
      </c>
      <c r="AX342" s="14" t="s">
        <v>72</v>
      </c>
      <c r="AY342" s="254" t="s">
        <v>196</v>
      </c>
    </row>
    <row r="343" s="13" customFormat="1">
      <c r="A343" s="13"/>
      <c r="B343" s="233"/>
      <c r="C343" s="234"/>
      <c r="D343" s="235" t="s">
        <v>208</v>
      </c>
      <c r="E343" s="236" t="s">
        <v>19</v>
      </c>
      <c r="F343" s="237" t="s">
        <v>911</v>
      </c>
      <c r="G343" s="234"/>
      <c r="H343" s="236" t="s">
        <v>19</v>
      </c>
      <c r="I343" s="238"/>
      <c r="J343" s="234"/>
      <c r="K343" s="234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208</v>
      </c>
      <c r="AU343" s="243" t="s">
        <v>81</v>
      </c>
      <c r="AV343" s="13" t="s">
        <v>79</v>
      </c>
      <c r="AW343" s="13" t="s">
        <v>33</v>
      </c>
      <c r="AX343" s="13" t="s">
        <v>72</v>
      </c>
      <c r="AY343" s="243" t="s">
        <v>196</v>
      </c>
    </row>
    <row r="344" s="14" customFormat="1">
      <c r="A344" s="14"/>
      <c r="B344" s="244"/>
      <c r="C344" s="245"/>
      <c r="D344" s="235" t="s">
        <v>208</v>
      </c>
      <c r="E344" s="246" t="s">
        <v>19</v>
      </c>
      <c r="F344" s="247" t="s">
        <v>81</v>
      </c>
      <c r="G344" s="245"/>
      <c r="H344" s="248">
        <v>2</v>
      </c>
      <c r="I344" s="249"/>
      <c r="J344" s="245"/>
      <c r="K344" s="245"/>
      <c r="L344" s="250"/>
      <c r="M344" s="251"/>
      <c r="N344" s="252"/>
      <c r="O344" s="252"/>
      <c r="P344" s="252"/>
      <c r="Q344" s="252"/>
      <c r="R344" s="252"/>
      <c r="S344" s="252"/>
      <c r="T344" s="253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4" t="s">
        <v>208</v>
      </c>
      <c r="AU344" s="254" t="s">
        <v>81</v>
      </c>
      <c r="AV344" s="14" t="s">
        <v>81</v>
      </c>
      <c r="AW344" s="14" t="s">
        <v>33</v>
      </c>
      <c r="AX344" s="14" t="s">
        <v>72</v>
      </c>
      <c r="AY344" s="254" t="s">
        <v>196</v>
      </c>
    </row>
    <row r="345" s="13" customFormat="1">
      <c r="A345" s="13"/>
      <c r="B345" s="233"/>
      <c r="C345" s="234"/>
      <c r="D345" s="235" t="s">
        <v>208</v>
      </c>
      <c r="E345" s="236" t="s">
        <v>19</v>
      </c>
      <c r="F345" s="237" t="s">
        <v>914</v>
      </c>
      <c r="G345" s="234"/>
      <c r="H345" s="236" t="s">
        <v>19</v>
      </c>
      <c r="I345" s="238"/>
      <c r="J345" s="234"/>
      <c r="K345" s="234"/>
      <c r="L345" s="239"/>
      <c r="M345" s="240"/>
      <c r="N345" s="241"/>
      <c r="O345" s="241"/>
      <c r="P345" s="241"/>
      <c r="Q345" s="241"/>
      <c r="R345" s="241"/>
      <c r="S345" s="241"/>
      <c r="T345" s="242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3" t="s">
        <v>208</v>
      </c>
      <c r="AU345" s="243" t="s">
        <v>81</v>
      </c>
      <c r="AV345" s="13" t="s">
        <v>79</v>
      </c>
      <c r="AW345" s="13" t="s">
        <v>33</v>
      </c>
      <c r="AX345" s="13" t="s">
        <v>72</v>
      </c>
      <c r="AY345" s="243" t="s">
        <v>196</v>
      </c>
    </row>
    <row r="346" s="14" customFormat="1">
      <c r="A346" s="14"/>
      <c r="B346" s="244"/>
      <c r="C346" s="245"/>
      <c r="D346" s="235" t="s">
        <v>208</v>
      </c>
      <c r="E346" s="246" t="s">
        <v>19</v>
      </c>
      <c r="F346" s="247" t="s">
        <v>79</v>
      </c>
      <c r="G346" s="245"/>
      <c r="H346" s="248">
        <v>1</v>
      </c>
      <c r="I346" s="249"/>
      <c r="J346" s="245"/>
      <c r="K346" s="245"/>
      <c r="L346" s="250"/>
      <c r="M346" s="251"/>
      <c r="N346" s="252"/>
      <c r="O346" s="252"/>
      <c r="P346" s="252"/>
      <c r="Q346" s="252"/>
      <c r="R346" s="252"/>
      <c r="S346" s="252"/>
      <c r="T346" s="253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4" t="s">
        <v>208</v>
      </c>
      <c r="AU346" s="254" t="s">
        <v>81</v>
      </c>
      <c r="AV346" s="14" t="s">
        <v>81</v>
      </c>
      <c r="AW346" s="14" t="s">
        <v>33</v>
      </c>
      <c r="AX346" s="14" t="s">
        <v>72</v>
      </c>
      <c r="AY346" s="254" t="s">
        <v>196</v>
      </c>
    </row>
    <row r="347" s="15" customFormat="1">
      <c r="A347" s="15"/>
      <c r="B347" s="255"/>
      <c r="C347" s="256"/>
      <c r="D347" s="235" t="s">
        <v>208</v>
      </c>
      <c r="E347" s="257" t="s">
        <v>19</v>
      </c>
      <c r="F347" s="258" t="s">
        <v>219</v>
      </c>
      <c r="G347" s="256"/>
      <c r="H347" s="259">
        <v>14</v>
      </c>
      <c r="I347" s="260"/>
      <c r="J347" s="256"/>
      <c r="K347" s="256"/>
      <c r="L347" s="261"/>
      <c r="M347" s="262"/>
      <c r="N347" s="263"/>
      <c r="O347" s="263"/>
      <c r="P347" s="263"/>
      <c r="Q347" s="263"/>
      <c r="R347" s="263"/>
      <c r="S347" s="263"/>
      <c r="T347" s="264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T347" s="265" t="s">
        <v>208</v>
      </c>
      <c r="AU347" s="265" t="s">
        <v>81</v>
      </c>
      <c r="AV347" s="15" t="s">
        <v>204</v>
      </c>
      <c r="AW347" s="15" t="s">
        <v>33</v>
      </c>
      <c r="AX347" s="15" t="s">
        <v>79</v>
      </c>
      <c r="AY347" s="265" t="s">
        <v>196</v>
      </c>
    </row>
    <row r="348" s="2" customFormat="1" ht="16.5" customHeight="1">
      <c r="A348" s="41"/>
      <c r="B348" s="42"/>
      <c r="C348" s="280" t="s">
        <v>259</v>
      </c>
      <c r="D348" s="280" t="s">
        <v>407</v>
      </c>
      <c r="E348" s="281" t="s">
        <v>953</v>
      </c>
      <c r="F348" s="282" t="s">
        <v>954</v>
      </c>
      <c r="G348" s="283" t="s">
        <v>943</v>
      </c>
      <c r="H348" s="284">
        <v>30</v>
      </c>
      <c r="I348" s="285"/>
      <c r="J348" s="286">
        <f>ROUND(I348*H348,2)</f>
        <v>0</v>
      </c>
      <c r="K348" s="282" t="s">
        <v>901</v>
      </c>
      <c r="L348" s="287"/>
      <c r="M348" s="288" t="s">
        <v>19</v>
      </c>
      <c r="N348" s="289" t="s">
        <v>43</v>
      </c>
      <c r="O348" s="87"/>
      <c r="P348" s="224">
        <f>O348*H348</f>
        <v>0</v>
      </c>
      <c r="Q348" s="224">
        <v>0.00035</v>
      </c>
      <c r="R348" s="224">
        <f>Q348*H348</f>
        <v>0.010500000000000001</v>
      </c>
      <c r="S348" s="224">
        <v>0</v>
      </c>
      <c r="T348" s="225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6" t="s">
        <v>284</v>
      </c>
      <c r="AT348" s="226" t="s">
        <v>407</v>
      </c>
      <c r="AU348" s="226" t="s">
        <v>81</v>
      </c>
      <c r="AY348" s="20" t="s">
        <v>196</v>
      </c>
      <c r="BE348" s="227">
        <f>IF(N348="základní",J348,0)</f>
        <v>0</v>
      </c>
      <c r="BF348" s="227">
        <f>IF(N348="snížená",J348,0)</f>
        <v>0</v>
      </c>
      <c r="BG348" s="227">
        <f>IF(N348="zákl. přenesená",J348,0)</f>
        <v>0</v>
      </c>
      <c r="BH348" s="227">
        <f>IF(N348="sníž. přenesená",J348,0)</f>
        <v>0</v>
      </c>
      <c r="BI348" s="227">
        <f>IF(N348="nulová",J348,0)</f>
        <v>0</v>
      </c>
      <c r="BJ348" s="20" t="s">
        <v>79</v>
      </c>
      <c r="BK348" s="227">
        <f>ROUND(I348*H348,2)</f>
        <v>0</v>
      </c>
      <c r="BL348" s="20" t="s">
        <v>204</v>
      </c>
      <c r="BM348" s="226" t="s">
        <v>955</v>
      </c>
    </row>
    <row r="349" s="13" customFormat="1">
      <c r="A349" s="13"/>
      <c r="B349" s="233"/>
      <c r="C349" s="234"/>
      <c r="D349" s="235" t="s">
        <v>208</v>
      </c>
      <c r="E349" s="236" t="s">
        <v>19</v>
      </c>
      <c r="F349" s="237" t="s">
        <v>906</v>
      </c>
      <c r="G349" s="234"/>
      <c r="H349" s="236" t="s">
        <v>19</v>
      </c>
      <c r="I349" s="238"/>
      <c r="J349" s="234"/>
      <c r="K349" s="234"/>
      <c r="L349" s="239"/>
      <c r="M349" s="240"/>
      <c r="N349" s="241"/>
      <c r="O349" s="241"/>
      <c r="P349" s="241"/>
      <c r="Q349" s="241"/>
      <c r="R349" s="241"/>
      <c r="S349" s="241"/>
      <c r="T349" s="24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43" t="s">
        <v>208</v>
      </c>
      <c r="AU349" s="243" t="s">
        <v>81</v>
      </c>
      <c r="AV349" s="13" t="s">
        <v>79</v>
      </c>
      <c r="AW349" s="13" t="s">
        <v>33</v>
      </c>
      <c r="AX349" s="13" t="s">
        <v>72</v>
      </c>
      <c r="AY349" s="243" t="s">
        <v>196</v>
      </c>
    </row>
    <row r="350" s="14" customFormat="1">
      <c r="A350" s="14"/>
      <c r="B350" s="244"/>
      <c r="C350" s="245"/>
      <c r="D350" s="235" t="s">
        <v>208</v>
      </c>
      <c r="E350" s="246" t="s">
        <v>19</v>
      </c>
      <c r="F350" s="247" t="s">
        <v>204</v>
      </c>
      <c r="G350" s="245"/>
      <c r="H350" s="248">
        <v>4</v>
      </c>
      <c r="I350" s="249"/>
      <c r="J350" s="245"/>
      <c r="K350" s="245"/>
      <c r="L350" s="250"/>
      <c r="M350" s="251"/>
      <c r="N350" s="252"/>
      <c r="O350" s="252"/>
      <c r="P350" s="252"/>
      <c r="Q350" s="252"/>
      <c r="R350" s="252"/>
      <c r="S350" s="252"/>
      <c r="T350" s="253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4" t="s">
        <v>208</v>
      </c>
      <c r="AU350" s="254" t="s">
        <v>81</v>
      </c>
      <c r="AV350" s="14" t="s">
        <v>81</v>
      </c>
      <c r="AW350" s="14" t="s">
        <v>33</v>
      </c>
      <c r="AX350" s="14" t="s">
        <v>72</v>
      </c>
      <c r="AY350" s="254" t="s">
        <v>196</v>
      </c>
    </row>
    <row r="351" s="13" customFormat="1">
      <c r="A351" s="13"/>
      <c r="B351" s="233"/>
      <c r="C351" s="234"/>
      <c r="D351" s="235" t="s">
        <v>208</v>
      </c>
      <c r="E351" s="236" t="s">
        <v>19</v>
      </c>
      <c r="F351" s="237" t="s">
        <v>907</v>
      </c>
      <c r="G351" s="234"/>
      <c r="H351" s="236" t="s">
        <v>19</v>
      </c>
      <c r="I351" s="238"/>
      <c r="J351" s="234"/>
      <c r="K351" s="234"/>
      <c r="L351" s="239"/>
      <c r="M351" s="240"/>
      <c r="N351" s="241"/>
      <c r="O351" s="241"/>
      <c r="P351" s="241"/>
      <c r="Q351" s="241"/>
      <c r="R351" s="241"/>
      <c r="S351" s="241"/>
      <c r="T351" s="242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3" t="s">
        <v>208</v>
      </c>
      <c r="AU351" s="243" t="s">
        <v>81</v>
      </c>
      <c r="AV351" s="13" t="s">
        <v>79</v>
      </c>
      <c r="AW351" s="13" t="s">
        <v>33</v>
      </c>
      <c r="AX351" s="13" t="s">
        <v>72</v>
      </c>
      <c r="AY351" s="243" t="s">
        <v>196</v>
      </c>
    </row>
    <row r="352" s="14" customFormat="1">
      <c r="A352" s="14"/>
      <c r="B352" s="244"/>
      <c r="C352" s="245"/>
      <c r="D352" s="235" t="s">
        <v>208</v>
      </c>
      <c r="E352" s="246" t="s">
        <v>19</v>
      </c>
      <c r="F352" s="247" t="s">
        <v>204</v>
      </c>
      <c r="G352" s="245"/>
      <c r="H352" s="248">
        <v>4</v>
      </c>
      <c r="I352" s="249"/>
      <c r="J352" s="245"/>
      <c r="K352" s="245"/>
      <c r="L352" s="250"/>
      <c r="M352" s="251"/>
      <c r="N352" s="252"/>
      <c r="O352" s="252"/>
      <c r="P352" s="252"/>
      <c r="Q352" s="252"/>
      <c r="R352" s="252"/>
      <c r="S352" s="252"/>
      <c r="T352" s="253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4" t="s">
        <v>208</v>
      </c>
      <c r="AU352" s="254" t="s">
        <v>81</v>
      </c>
      <c r="AV352" s="14" t="s">
        <v>81</v>
      </c>
      <c r="AW352" s="14" t="s">
        <v>33</v>
      </c>
      <c r="AX352" s="14" t="s">
        <v>72</v>
      </c>
      <c r="AY352" s="254" t="s">
        <v>196</v>
      </c>
    </row>
    <row r="353" s="13" customFormat="1">
      <c r="A353" s="13"/>
      <c r="B353" s="233"/>
      <c r="C353" s="234"/>
      <c r="D353" s="235" t="s">
        <v>208</v>
      </c>
      <c r="E353" s="236" t="s">
        <v>19</v>
      </c>
      <c r="F353" s="237" t="s">
        <v>908</v>
      </c>
      <c r="G353" s="234"/>
      <c r="H353" s="236" t="s">
        <v>19</v>
      </c>
      <c r="I353" s="238"/>
      <c r="J353" s="234"/>
      <c r="K353" s="234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208</v>
      </c>
      <c r="AU353" s="243" t="s">
        <v>81</v>
      </c>
      <c r="AV353" s="13" t="s">
        <v>79</v>
      </c>
      <c r="AW353" s="13" t="s">
        <v>33</v>
      </c>
      <c r="AX353" s="13" t="s">
        <v>72</v>
      </c>
      <c r="AY353" s="243" t="s">
        <v>196</v>
      </c>
    </row>
    <row r="354" s="14" customFormat="1">
      <c r="A354" s="14"/>
      <c r="B354" s="244"/>
      <c r="C354" s="245"/>
      <c r="D354" s="235" t="s">
        <v>208</v>
      </c>
      <c r="E354" s="246" t="s">
        <v>19</v>
      </c>
      <c r="F354" s="247" t="s">
        <v>79</v>
      </c>
      <c r="G354" s="245"/>
      <c r="H354" s="248">
        <v>1</v>
      </c>
      <c r="I354" s="249"/>
      <c r="J354" s="245"/>
      <c r="K354" s="245"/>
      <c r="L354" s="250"/>
      <c r="M354" s="251"/>
      <c r="N354" s="252"/>
      <c r="O354" s="252"/>
      <c r="P354" s="252"/>
      <c r="Q354" s="252"/>
      <c r="R354" s="252"/>
      <c r="S354" s="252"/>
      <c r="T354" s="253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4" t="s">
        <v>208</v>
      </c>
      <c r="AU354" s="254" t="s">
        <v>81</v>
      </c>
      <c r="AV354" s="14" t="s">
        <v>81</v>
      </c>
      <c r="AW354" s="14" t="s">
        <v>33</v>
      </c>
      <c r="AX354" s="14" t="s">
        <v>72</v>
      </c>
      <c r="AY354" s="254" t="s">
        <v>196</v>
      </c>
    </row>
    <row r="355" s="13" customFormat="1">
      <c r="A355" s="13"/>
      <c r="B355" s="233"/>
      <c r="C355" s="234"/>
      <c r="D355" s="235" t="s">
        <v>208</v>
      </c>
      <c r="E355" s="236" t="s">
        <v>19</v>
      </c>
      <c r="F355" s="237" t="s">
        <v>909</v>
      </c>
      <c r="G355" s="234"/>
      <c r="H355" s="236" t="s">
        <v>19</v>
      </c>
      <c r="I355" s="238"/>
      <c r="J355" s="234"/>
      <c r="K355" s="234"/>
      <c r="L355" s="239"/>
      <c r="M355" s="240"/>
      <c r="N355" s="241"/>
      <c r="O355" s="241"/>
      <c r="P355" s="241"/>
      <c r="Q355" s="241"/>
      <c r="R355" s="241"/>
      <c r="S355" s="241"/>
      <c r="T355" s="24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43" t="s">
        <v>208</v>
      </c>
      <c r="AU355" s="243" t="s">
        <v>81</v>
      </c>
      <c r="AV355" s="13" t="s">
        <v>79</v>
      </c>
      <c r="AW355" s="13" t="s">
        <v>33</v>
      </c>
      <c r="AX355" s="13" t="s">
        <v>72</v>
      </c>
      <c r="AY355" s="243" t="s">
        <v>196</v>
      </c>
    </row>
    <row r="356" s="14" customFormat="1">
      <c r="A356" s="14"/>
      <c r="B356" s="244"/>
      <c r="C356" s="245"/>
      <c r="D356" s="235" t="s">
        <v>208</v>
      </c>
      <c r="E356" s="246" t="s">
        <v>19</v>
      </c>
      <c r="F356" s="247" t="s">
        <v>79</v>
      </c>
      <c r="G356" s="245"/>
      <c r="H356" s="248">
        <v>1</v>
      </c>
      <c r="I356" s="249"/>
      <c r="J356" s="245"/>
      <c r="K356" s="245"/>
      <c r="L356" s="250"/>
      <c r="M356" s="251"/>
      <c r="N356" s="252"/>
      <c r="O356" s="252"/>
      <c r="P356" s="252"/>
      <c r="Q356" s="252"/>
      <c r="R356" s="252"/>
      <c r="S356" s="252"/>
      <c r="T356" s="253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4" t="s">
        <v>208</v>
      </c>
      <c r="AU356" s="254" t="s">
        <v>81</v>
      </c>
      <c r="AV356" s="14" t="s">
        <v>81</v>
      </c>
      <c r="AW356" s="14" t="s">
        <v>33</v>
      </c>
      <c r="AX356" s="14" t="s">
        <v>72</v>
      </c>
      <c r="AY356" s="254" t="s">
        <v>196</v>
      </c>
    </row>
    <row r="357" s="13" customFormat="1">
      <c r="A357" s="13"/>
      <c r="B357" s="233"/>
      <c r="C357" s="234"/>
      <c r="D357" s="235" t="s">
        <v>208</v>
      </c>
      <c r="E357" s="236" t="s">
        <v>19</v>
      </c>
      <c r="F357" s="237" t="s">
        <v>910</v>
      </c>
      <c r="G357" s="234"/>
      <c r="H357" s="236" t="s">
        <v>19</v>
      </c>
      <c r="I357" s="238"/>
      <c r="J357" s="234"/>
      <c r="K357" s="234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208</v>
      </c>
      <c r="AU357" s="243" t="s">
        <v>81</v>
      </c>
      <c r="AV357" s="13" t="s">
        <v>79</v>
      </c>
      <c r="AW357" s="13" t="s">
        <v>33</v>
      </c>
      <c r="AX357" s="13" t="s">
        <v>72</v>
      </c>
      <c r="AY357" s="243" t="s">
        <v>196</v>
      </c>
    </row>
    <row r="358" s="14" customFormat="1">
      <c r="A358" s="14"/>
      <c r="B358" s="244"/>
      <c r="C358" s="245"/>
      <c r="D358" s="235" t="s">
        <v>208</v>
      </c>
      <c r="E358" s="246" t="s">
        <v>19</v>
      </c>
      <c r="F358" s="247" t="s">
        <v>79</v>
      </c>
      <c r="G358" s="245"/>
      <c r="H358" s="248">
        <v>1</v>
      </c>
      <c r="I358" s="249"/>
      <c r="J358" s="245"/>
      <c r="K358" s="245"/>
      <c r="L358" s="250"/>
      <c r="M358" s="251"/>
      <c r="N358" s="252"/>
      <c r="O358" s="252"/>
      <c r="P358" s="252"/>
      <c r="Q358" s="252"/>
      <c r="R358" s="252"/>
      <c r="S358" s="252"/>
      <c r="T358" s="253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4" t="s">
        <v>208</v>
      </c>
      <c r="AU358" s="254" t="s">
        <v>81</v>
      </c>
      <c r="AV358" s="14" t="s">
        <v>81</v>
      </c>
      <c r="AW358" s="14" t="s">
        <v>33</v>
      </c>
      <c r="AX358" s="14" t="s">
        <v>72</v>
      </c>
      <c r="AY358" s="254" t="s">
        <v>196</v>
      </c>
    </row>
    <row r="359" s="13" customFormat="1">
      <c r="A359" s="13"/>
      <c r="B359" s="233"/>
      <c r="C359" s="234"/>
      <c r="D359" s="235" t="s">
        <v>208</v>
      </c>
      <c r="E359" s="236" t="s">
        <v>19</v>
      </c>
      <c r="F359" s="237" t="s">
        <v>911</v>
      </c>
      <c r="G359" s="234"/>
      <c r="H359" s="236" t="s">
        <v>19</v>
      </c>
      <c r="I359" s="238"/>
      <c r="J359" s="234"/>
      <c r="K359" s="234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208</v>
      </c>
      <c r="AU359" s="243" t="s">
        <v>81</v>
      </c>
      <c r="AV359" s="13" t="s">
        <v>79</v>
      </c>
      <c r="AW359" s="13" t="s">
        <v>33</v>
      </c>
      <c r="AX359" s="13" t="s">
        <v>72</v>
      </c>
      <c r="AY359" s="243" t="s">
        <v>196</v>
      </c>
    </row>
    <row r="360" s="14" customFormat="1">
      <c r="A360" s="14"/>
      <c r="B360" s="244"/>
      <c r="C360" s="245"/>
      <c r="D360" s="235" t="s">
        <v>208</v>
      </c>
      <c r="E360" s="246" t="s">
        <v>19</v>
      </c>
      <c r="F360" s="247" t="s">
        <v>81</v>
      </c>
      <c r="G360" s="245"/>
      <c r="H360" s="248">
        <v>2</v>
      </c>
      <c r="I360" s="249"/>
      <c r="J360" s="245"/>
      <c r="K360" s="245"/>
      <c r="L360" s="250"/>
      <c r="M360" s="251"/>
      <c r="N360" s="252"/>
      <c r="O360" s="252"/>
      <c r="P360" s="252"/>
      <c r="Q360" s="252"/>
      <c r="R360" s="252"/>
      <c r="S360" s="252"/>
      <c r="T360" s="253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4" t="s">
        <v>208</v>
      </c>
      <c r="AU360" s="254" t="s">
        <v>81</v>
      </c>
      <c r="AV360" s="14" t="s">
        <v>81</v>
      </c>
      <c r="AW360" s="14" t="s">
        <v>33</v>
      </c>
      <c r="AX360" s="14" t="s">
        <v>72</v>
      </c>
      <c r="AY360" s="254" t="s">
        <v>196</v>
      </c>
    </row>
    <row r="361" s="13" customFormat="1">
      <c r="A361" s="13"/>
      <c r="B361" s="233"/>
      <c r="C361" s="234"/>
      <c r="D361" s="235" t="s">
        <v>208</v>
      </c>
      <c r="E361" s="236" t="s">
        <v>19</v>
      </c>
      <c r="F361" s="237" t="s">
        <v>914</v>
      </c>
      <c r="G361" s="234"/>
      <c r="H361" s="236" t="s">
        <v>19</v>
      </c>
      <c r="I361" s="238"/>
      <c r="J361" s="234"/>
      <c r="K361" s="234"/>
      <c r="L361" s="239"/>
      <c r="M361" s="240"/>
      <c r="N361" s="241"/>
      <c r="O361" s="241"/>
      <c r="P361" s="241"/>
      <c r="Q361" s="241"/>
      <c r="R361" s="241"/>
      <c r="S361" s="241"/>
      <c r="T361" s="242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43" t="s">
        <v>208</v>
      </c>
      <c r="AU361" s="243" t="s">
        <v>81</v>
      </c>
      <c r="AV361" s="13" t="s">
        <v>79</v>
      </c>
      <c r="AW361" s="13" t="s">
        <v>33</v>
      </c>
      <c r="AX361" s="13" t="s">
        <v>72</v>
      </c>
      <c r="AY361" s="243" t="s">
        <v>196</v>
      </c>
    </row>
    <row r="362" s="14" customFormat="1">
      <c r="A362" s="14"/>
      <c r="B362" s="244"/>
      <c r="C362" s="245"/>
      <c r="D362" s="235" t="s">
        <v>208</v>
      </c>
      <c r="E362" s="246" t="s">
        <v>19</v>
      </c>
      <c r="F362" s="247" t="s">
        <v>79</v>
      </c>
      <c r="G362" s="245"/>
      <c r="H362" s="248">
        <v>1</v>
      </c>
      <c r="I362" s="249"/>
      <c r="J362" s="245"/>
      <c r="K362" s="245"/>
      <c r="L362" s="250"/>
      <c r="M362" s="251"/>
      <c r="N362" s="252"/>
      <c r="O362" s="252"/>
      <c r="P362" s="252"/>
      <c r="Q362" s="252"/>
      <c r="R362" s="252"/>
      <c r="S362" s="252"/>
      <c r="T362" s="253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4" t="s">
        <v>208</v>
      </c>
      <c r="AU362" s="254" t="s">
        <v>81</v>
      </c>
      <c r="AV362" s="14" t="s">
        <v>81</v>
      </c>
      <c r="AW362" s="14" t="s">
        <v>33</v>
      </c>
      <c r="AX362" s="14" t="s">
        <v>72</v>
      </c>
      <c r="AY362" s="254" t="s">
        <v>196</v>
      </c>
    </row>
    <row r="363" s="16" customFormat="1">
      <c r="A363" s="16"/>
      <c r="B363" s="266"/>
      <c r="C363" s="267"/>
      <c r="D363" s="235" t="s">
        <v>208</v>
      </c>
      <c r="E363" s="268" t="s">
        <v>19</v>
      </c>
      <c r="F363" s="269" t="s">
        <v>269</v>
      </c>
      <c r="G363" s="267"/>
      <c r="H363" s="270">
        <v>14</v>
      </c>
      <c r="I363" s="271"/>
      <c r="J363" s="267"/>
      <c r="K363" s="267"/>
      <c r="L363" s="272"/>
      <c r="M363" s="273"/>
      <c r="N363" s="274"/>
      <c r="O363" s="274"/>
      <c r="P363" s="274"/>
      <c r="Q363" s="274"/>
      <c r="R363" s="274"/>
      <c r="S363" s="274"/>
      <c r="T363" s="275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T363" s="276" t="s">
        <v>208</v>
      </c>
      <c r="AU363" s="276" t="s">
        <v>81</v>
      </c>
      <c r="AV363" s="16" t="s">
        <v>226</v>
      </c>
      <c r="AW363" s="16" t="s">
        <v>33</v>
      </c>
      <c r="AX363" s="16" t="s">
        <v>72</v>
      </c>
      <c r="AY363" s="276" t="s">
        <v>196</v>
      </c>
    </row>
    <row r="364" s="13" customFormat="1">
      <c r="A364" s="13"/>
      <c r="B364" s="233"/>
      <c r="C364" s="234"/>
      <c r="D364" s="235" t="s">
        <v>208</v>
      </c>
      <c r="E364" s="236" t="s">
        <v>19</v>
      </c>
      <c r="F364" s="237" t="s">
        <v>956</v>
      </c>
      <c r="G364" s="234"/>
      <c r="H364" s="236" t="s">
        <v>19</v>
      </c>
      <c r="I364" s="238"/>
      <c r="J364" s="234"/>
      <c r="K364" s="234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208</v>
      </c>
      <c r="AU364" s="243" t="s">
        <v>81</v>
      </c>
      <c r="AV364" s="13" t="s">
        <v>79</v>
      </c>
      <c r="AW364" s="13" t="s">
        <v>33</v>
      </c>
      <c r="AX364" s="13" t="s">
        <v>72</v>
      </c>
      <c r="AY364" s="243" t="s">
        <v>196</v>
      </c>
    </row>
    <row r="365" s="14" customFormat="1">
      <c r="A365" s="14"/>
      <c r="B365" s="244"/>
      <c r="C365" s="245"/>
      <c r="D365" s="235" t="s">
        <v>208</v>
      </c>
      <c r="E365" s="246" t="s">
        <v>19</v>
      </c>
      <c r="F365" s="247" t="s">
        <v>957</v>
      </c>
      <c r="G365" s="245"/>
      <c r="H365" s="248">
        <v>28</v>
      </c>
      <c r="I365" s="249"/>
      <c r="J365" s="245"/>
      <c r="K365" s="245"/>
      <c r="L365" s="250"/>
      <c r="M365" s="251"/>
      <c r="N365" s="252"/>
      <c r="O365" s="252"/>
      <c r="P365" s="252"/>
      <c r="Q365" s="252"/>
      <c r="R365" s="252"/>
      <c r="S365" s="252"/>
      <c r="T365" s="253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4" t="s">
        <v>208</v>
      </c>
      <c r="AU365" s="254" t="s">
        <v>81</v>
      </c>
      <c r="AV365" s="14" t="s">
        <v>81</v>
      </c>
      <c r="AW365" s="14" t="s">
        <v>33</v>
      </c>
      <c r="AX365" s="14" t="s">
        <v>72</v>
      </c>
      <c r="AY365" s="254" t="s">
        <v>196</v>
      </c>
    </row>
    <row r="366" s="13" customFormat="1">
      <c r="A366" s="13"/>
      <c r="B366" s="233"/>
      <c r="C366" s="234"/>
      <c r="D366" s="235" t="s">
        <v>208</v>
      </c>
      <c r="E366" s="236" t="s">
        <v>19</v>
      </c>
      <c r="F366" s="237" t="s">
        <v>958</v>
      </c>
      <c r="G366" s="234"/>
      <c r="H366" s="236" t="s">
        <v>19</v>
      </c>
      <c r="I366" s="238"/>
      <c r="J366" s="234"/>
      <c r="K366" s="234"/>
      <c r="L366" s="239"/>
      <c r="M366" s="240"/>
      <c r="N366" s="241"/>
      <c r="O366" s="241"/>
      <c r="P366" s="241"/>
      <c r="Q366" s="241"/>
      <c r="R366" s="241"/>
      <c r="S366" s="241"/>
      <c r="T366" s="242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3" t="s">
        <v>208</v>
      </c>
      <c r="AU366" s="243" t="s">
        <v>81</v>
      </c>
      <c r="AV366" s="13" t="s">
        <v>79</v>
      </c>
      <c r="AW366" s="13" t="s">
        <v>33</v>
      </c>
      <c r="AX366" s="13" t="s">
        <v>72</v>
      </c>
      <c r="AY366" s="243" t="s">
        <v>196</v>
      </c>
    </row>
    <row r="367" s="14" customFormat="1">
      <c r="A367" s="14"/>
      <c r="B367" s="244"/>
      <c r="C367" s="245"/>
      <c r="D367" s="235" t="s">
        <v>208</v>
      </c>
      <c r="E367" s="246" t="s">
        <v>19</v>
      </c>
      <c r="F367" s="247" t="s">
        <v>81</v>
      </c>
      <c r="G367" s="245"/>
      <c r="H367" s="248">
        <v>2</v>
      </c>
      <c r="I367" s="249"/>
      <c r="J367" s="245"/>
      <c r="K367" s="245"/>
      <c r="L367" s="250"/>
      <c r="M367" s="251"/>
      <c r="N367" s="252"/>
      <c r="O367" s="252"/>
      <c r="P367" s="252"/>
      <c r="Q367" s="252"/>
      <c r="R367" s="252"/>
      <c r="S367" s="252"/>
      <c r="T367" s="253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4" t="s">
        <v>208</v>
      </c>
      <c r="AU367" s="254" t="s">
        <v>81</v>
      </c>
      <c r="AV367" s="14" t="s">
        <v>81</v>
      </c>
      <c r="AW367" s="14" t="s">
        <v>33</v>
      </c>
      <c r="AX367" s="14" t="s">
        <v>72</v>
      </c>
      <c r="AY367" s="254" t="s">
        <v>196</v>
      </c>
    </row>
    <row r="368" s="16" customFormat="1">
      <c r="A368" s="16"/>
      <c r="B368" s="266"/>
      <c r="C368" s="267"/>
      <c r="D368" s="235" t="s">
        <v>208</v>
      </c>
      <c r="E368" s="268" t="s">
        <v>19</v>
      </c>
      <c r="F368" s="269" t="s">
        <v>959</v>
      </c>
      <c r="G368" s="267"/>
      <c r="H368" s="270">
        <v>30</v>
      </c>
      <c r="I368" s="271"/>
      <c r="J368" s="267"/>
      <c r="K368" s="267"/>
      <c r="L368" s="272"/>
      <c r="M368" s="273"/>
      <c r="N368" s="274"/>
      <c r="O368" s="274"/>
      <c r="P368" s="274"/>
      <c r="Q368" s="274"/>
      <c r="R368" s="274"/>
      <c r="S368" s="274"/>
      <c r="T368" s="275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T368" s="276" t="s">
        <v>208</v>
      </c>
      <c r="AU368" s="276" t="s">
        <v>81</v>
      </c>
      <c r="AV368" s="16" t="s">
        <v>226</v>
      </c>
      <c r="AW368" s="16" t="s">
        <v>33</v>
      </c>
      <c r="AX368" s="16" t="s">
        <v>79</v>
      </c>
      <c r="AY368" s="276" t="s">
        <v>196</v>
      </c>
    </row>
    <row r="369" s="2" customFormat="1" ht="16.5" customHeight="1">
      <c r="A369" s="41"/>
      <c r="B369" s="42"/>
      <c r="C369" s="280" t="s">
        <v>314</v>
      </c>
      <c r="D369" s="280" t="s">
        <v>407</v>
      </c>
      <c r="E369" s="281" t="s">
        <v>960</v>
      </c>
      <c r="F369" s="282" t="s">
        <v>961</v>
      </c>
      <c r="G369" s="283" t="s">
        <v>943</v>
      </c>
      <c r="H369" s="284">
        <v>4</v>
      </c>
      <c r="I369" s="285"/>
      <c r="J369" s="286">
        <f>ROUND(I369*H369,2)</f>
        <v>0</v>
      </c>
      <c r="K369" s="282" t="s">
        <v>901</v>
      </c>
      <c r="L369" s="287"/>
      <c r="M369" s="288" t="s">
        <v>19</v>
      </c>
      <c r="N369" s="289" t="s">
        <v>43</v>
      </c>
      <c r="O369" s="87"/>
      <c r="P369" s="224">
        <f>O369*H369</f>
        <v>0</v>
      </c>
      <c r="Q369" s="224">
        <v>0.0025999999999999999</v>
      </c>
      <c r="R369" s="224">
        <f>Q369*H369</f>
        <v>0.0104</v>
      </c>
      <c r="S369" s="224">
        <v>0</v>
      </c>
      <c r="T369" s="225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26" t="s">
        <v>284</v>
      </c>
      <c r="AT369" s="226" t="s">
        <v>407</v>
      </c>
      <c r="AU369" s="226" t="s">
        <v>81</v>
      </c>
      <c r="AY369" s="20" t="s">
        <v>196</v>
      </c>
      <c r="BE369" s="227">
        <f>IF(N369="základní",J369,0)</f>
        <v>0</v>
      </c>
      <c r="BF369" s="227">
        <f>IF(N369="snížená",J369,0)</f>
        <v>0</v>
      </c>
      <c r="BG369" s="227">
        <f>IF(N369="zákl. přenesená",J369,0)</f>
        <v>0</v>
      </c>
      <c r="BH369" s="227">
        <f>IF(N369="sníž. přenesená",J369,0)</f>
        <v>0</v>
      </c>
      <c r="BI369" s="227">
        <f>IF(N369="nulová",J369,0)</f>
        <v>0</v>
      </c>
      <c r="BJ369" s="20" t="s">
        <v>79</v>
      </c>
      <c r="BK369" s="227">
        <f>ROUND(I369*H369,2)</f>
        <v>0</v>
      </c>
      <c r="BL369" s="20" t="s">
        <v>204</v>
      </c>
      <c r="BM369" s="226" t="s">
        <v>962</v>
      </c>
    </row>
    <row r="370" s="13" customFormat="1">
      <c r="A370" s="13"/>
      <c r="B370" s="233"/>
      <c r="C370" s="234"/>
      <c r="D370" s="235" t="s">
        <v>208</v>
      </c>
      <c r="E370" s="236" t="s">
        <v>19</v>
      </c>
      <c r="F370" s="237" t="s">
        <v>907</v>
      </c>
      <c r="G370" s="234"/>
      <c r="H370" s="236" t="s">
        <v>19</v>
      </c>
      <c r="I370" s="238"/>
      <c r="J370" s="234"/>
      <c r="K370" s="234"/>
      <c r="L370" s="239"/>
      <c r="M370" s="240"/>
      <c r="N370" s="241"/>
      <c r="O370" s="241"/>
      <c r="P370" s="241"/>
      <c r="Q370" s="241"/>
      <c r="R370" s="241"/>
      <c r="S370" s="241"/>
      <c r="T370" s="242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3" t="s">
        <v>208</v>
      </c>
      <c r="AU370" s="243" t="s">
        <v>81</v>
      </c>
      <c r="AV370" s="13" t="s">
        <v>79</v>
      </c>
      <c r="AW370" s="13" t="s">
        <v>33</v>
      </c>
      <c r="AX370" s="13" t="s">
        <v>72</v>
      </c>
      <c r="AY370" s="243" t="s">
        <v>196</v>
      </c>
    </row>
    <row r="371" s="14" customFormat="1">
      <c r="A371" s="14"/>
      <c r="B371" s="244"/>
      <c r="C371" s="245"/>
      <c r="D371" s="235" t="s">
        <v>208</v>
      </c>
      <c r="E371" s="246" t="s">
        <v>19</v>
      </c>
      <c r="F371" s="247" t="s">
        <v>204</v>
      </c>
      <c r="G371" s="245"/>
      <c r="H371" s="248">
        <v>4</v>
      </c>
      <c r="I371" s="249"/>
      <c r="J371" s="245"/>
      <c r="K371" s="245"/>
      <c r="L371" s="250"/>
      <c r="M371" s="251"/>
      <c r="N371" s="252"/>
      <c r="O371" s="252"/>
      <c r="P371" s="252"/>
      <c r="Q371" s="252"/>
      <c r="R371" s="252"/>
      <c r="S371" s="252"/>
      <c r="T371" s="253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4" t="s">
        <v>208</v>
      </c>
      <c r="AU371" s="254" t="s">
        <v>81</v>
      </c>
      <c r="AV371" s="14" t="s">
        <v>81</v>
      </c>
      <c r="AW371" s="14" t="s">
        <v>33</v>
      </c>
      <c r="AX371" s="14" t="s">
        <v>72</v>
      </c>
      <c r="AY371" s="254" t="s">
        <v>196</v>
      </c>
    </row>
    <row r="372" s="15" customFormat="1">
      <c r="A372" s="15"/>
      <c r="B372" s="255"/>
      <c r="C372" s="256"/>
      <c r="D372" s="235" t="s">
        <v>208</v>
      </c>
      <c r="E372" s="257" t="s">
        <v>19</v>
      </c>
      <c r="F372" s="258" t="s">
        <v>219</v>
      </c>
      <c r="G372" s="256"/>
      <c r="H372" s="259">
        <v>4</v>
      </c>
      <c r="I372" s="260"/>
      <c r="J372" s="256"/>
      <c r="K372" s="256"/>
      <c r="L372" s="261"/>
      <c r="M372" s="262"/>
      <c r="N372" s="263"/>
      <c r="O372" s="263"/>
      <c r="P372" s="263"/>
      <c r="Q372" s="263"/>
      <c r="R372" s="263"/>
      <c r="S372" s="263"/>
      <c r="T372" s="264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5" t="s">
        <v>208</v>
      </c>
      <c r="AU372" s="265" t="s">
        <v>81</v>
      </c>
      <c r="AV372" s="15" t="s">
        <v>204</v>
      </c>
      <c r="AW372" s="15" t="s">
        <v>33</v>
      </c>
      <c r="AX372" s="15" t="s">
        <v>79</v>
      </c>
      <c r="AY372" s="265" t="s">
        <v>196</v>
      </c>
    </row>
    <row r="373" s="2" customFormat="1" ht="16.5" customHeight="1">
      <c r="A373" s="41"/>
      <c r="B373" s="42"/>
      <c r="C373" s="280" t="s">
        <v>323</v>
      </c>
      <c r="D373" s="280" t="s">
        <v>407</v>
      </c>
      <c r="E373" s="281" t="s">
        <v>963</v>
      </c>
      <c r="F373" s="282" t="s">
        <v>964</v>
      </c>
      <c r="G373" s="283" t="s">
        <v>943</v>
      </c>
      <c r="H373" s="284">
        <v>2</v>
      </c>
      <c r="I373" s="285"/>
      <c r="J373" s="286">
        <f>ROUND(I373*H373,2)</f>
        <v>0</v>
      </c>
      <c r="K373" s="282" t="s">
        <v>901</v>
      </c>
      <c r="L373" s="287"/>
      <c r="M373" s="288" t="s">
        <v>19</v>
      </c>
      <c r="N373" s="289" t="s">
        <v>43</v>
      </c>
      <c r="O373" s="87"/>
      <c r="P373" s="224">
        <f>O373*H373</f>
        <v>0</v>
      </c>
      <c r="Q373" s="224">
        <v>0.0035999999999999999</v>
      </c>
      <c r="R373" s="224">
        <f>Q373*H373</f>
        <v>0.0071999999999999998</v>
      </c>
      <c r="S373" s="224">
        <v>0</v>
      </c>
      <c r="T373" s="225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6" t="s">
        <v>284</v>
      </c>
      <c r="AT373" s="226" t="s">
        <v>407</v>
      </c>
      <c r="AU373" s="226" t="s">
        <v>81</v>
      </c>
      <c r="AY373" s="20" t="s">
        <v>196</v>
      </c>
      <c r="BE373" s="227">
        <f>IF(N373="základní",J373,0)</f>
        <v>0</v>
      </c>
      <c r="BF373" s="227">
        <f>IF(N373="snížená",J373,0)</f>
        <v>0</v>
      </c>
      <c r="BG373" s="227">
        <f>IF(N373="zákl. přenesená",J373,0)</f>
        <v>0</v>
      </c>
      <c r="BH373" s="227">
        <f>IF(N373="sníž. přenesená",J373,0)</f>
        <v>0</v>
      </c>
      <c r="BI373" s="227">
        <f>IF(N373="nulová",J373,0)</f>
        <v>0</v>
      </c>
      <c r="BJ373" s="20" t="s">
        <v>79</v>
      </c>
      <c r="BK373" s="227">
        <f>ROUND(I373*H373,2)</f>
        <v>0</v>
      </c>
      <c r="BL373" s="20" t="s">
        <v>204</v>
      </c>
      <c r="BM373" s="226" t="s">
        <v>965</v>
      </c>
    </row>
    <row r="374" s="13" customFormat="1">
      <c r="A374" s="13"/>
      <c r="B374" s="233"/>
      <c r="C374" s="234"/>
      <c r="D374" s="235" t="s">
        <v>208</v>
      </c>
      <c r="E374" s="236" t="s">
        <v>19</v>
      </c>
      <c r="F374" s="237" t="s">
        <v>911</v>
      </c>
      <c r="G374" s="234"/>
      <c r="H374" s="236" t="s">
        <v>19</v>
      </c>
      <c r="I374" s="238"/>
      <c r="J374" s="234"/>
      <c r="K374" s="234"/>
      <c r="L374" s="239"/>
      <c r="M374" s="240"/>
      <c r="N374" s="241"/>
      <c r="O374" s="241"/>
      <c r="P374" s="241"/>
      <c r="Q374" s="241"/>
      <c r="R374" s="241"/>
      <c r="S374" s="241"/>
      <c r="T374" s="24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43" t="s">
        <v>208</v>
      </c>
      <c r="AU374" s="243" t="s">
        <v>81</v>
      </c>
      <c r="AV374" s="13" t="s">
        <v>79</v>
      </c>
      <c r="AW374" s="13" t="s">
        <v>33</v>
      </c>
      <c r="AX374" s="13" t="s">
        <v>72</v>
      </c>
      <c r="AY374" s="243" t="s">
        <v>196</v>
      </c>
    </row>
    <row r="375" s="14" customFormat="1">
      <c r="A375" s="14"/>
      <c r="B375" s="244"/>
      <c r="C375" s="245"/>
      <c r="D375" s="235" t="s">
        <v>208</v>
      </c>
      <c r="E375" s="246" t="s">
        <v>19</v>
      </c>
      <c r="F375" s="247" t="s">
        <v>81</v>
      </c>
      <c r="G375" s="245"/>
      <c r="H375" s="248">
        <v>2</v>
      </c>
      <c r="I375" s="249"/>
      <c r="J375" s="245"/>
      <c r="K375" s="245"/>
      <c r="L375" s="250"/>
      <c r="M375" s="251"/>
      <c r="N375" s="252"/>
      <c r="O375" s="252"/>
      <c r="P375" s="252"/>
      <c r="Q375" s="252"/>
      <c r="R375" s="252"/>
      <c r="S375" s="252"/>
      <c r="T375" s="253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4" t="s">
        <v>208</v>
      </c>
      <c r="AU375" s="254" t="s">
        <v>81</v>
      </c>
      <c r="AV375" s="14" t="s">
        <v>81</v>
      </c>
      <c r="AW375" s="14" t="s">
        <v>33</v>
      </c>
      <c r="AX375" s="14" t="s">
        <v>72</v>
      </c>
      <c r="AY375" s="254" t="s">
        <v>196</v>
      </c>
    </row>
    <row r="376" s="15" customFormat="1">
      <c r="A376" s="15"/>
      <c r="B376" s="255"/>
      <c r="C376" s="256"/>
      <c r="D376" s="235" t="s">
        <v>208</v>
      </c>
      <c r="E376" s="257" t="s">
        <v>19</v>
      </c>
      <c r="F376" s="258" t="s">
        <v>219</v>
      </c>
      <c r="G376" s="256"/>
      <c r="H376" s="259">
        <v>2</v>
      </c>
      <c r="I376" s="260"/>
      <c r="J376" s="256"/>
      <c r="K376" s="256"/>
      <c r="L376" s="261"/>
      <c r="M376" s="262"/>
      <c r="N376" s="263"/>
      <c r="O376" s="263"/>
      <c r="P376" s="263"/>
      <c r="Q376" s="263"/>
      <c r="R376" s="263"/>
      <c r="S376" s="263"/>
      <c r="T376" s="264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65" t="s">
        <v>208</v>
      </c>
      <c r="AU376" s="265" t="s">
        <v>81</v>
      </c>
      <c r="AV376" s="15" t="s">
        <v>204</v>
      </c>
      <c r="AW376" s="15" t="s">
        <v>33</v>
      </c>
      <c r="AX376" s="15" t="s">
        <v>79</v>
      </c>
      <c r="AY376" s="265" t="s">
        <v>196</v>
      </c>
    </row>
    <row r="377" s="2" customFormat="1" ht="16.5" customHeight="1">
      <c r="A377" s="41"/>
      <c r="B377" s="42"/>
      <c r="C377" s="280" t="s">
        <v>8</v>
      </c>
      <c r="D377" s="280" t="s">
        <v>407</v>
      </c>
      <c r="E377" s="281" t="s">
        <v>966</v>
      </c>
      <c r="F377" s="282" t="s">
        <v>964</v>
      </c>
      <c r="G377" s="283" t="s">
        <v>943</v>
      </c>
      <c r="H377" s="284">
        <v>1</v>
      </c>
      <c r="I377" s="285"/>
      <c r="J377" s="286">
        <f>ROUND(I377*H377,2)</f>
        <v>0</v>
      </c>
      <c r="K377" s="282" t="s">
        <v>901</v>
      </c>
      <c r="L377" s="287"/>
      <c r="M377" s="288" t="s">
        <v>19</v>
      </c>
      <c r="N377" s="289" t="s">
        <v>43</v>
      </c>
      <c r="O377" s="87"/>
      <c r="P377" s="224">
        <f>O377*H377</f>
        <v>0</v>
      </c>
      <c r="Q377" s="224">
        <v>0.0035999999999999999</v>
      </c>
      <c r="R377" s="224">
        <f>Q377*H377</f>
        <v>0.0035999999999999999</v>
      </c>
      <c r="S377" s="224">
        <v>0</v>
      </c>
      <c r="T377" s="225">
        <f>S377*H377</f>
        <v>0</v>
      </c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R377" s="226" t="s">
        <v>284</v>
      </c>
      <c r="AT377" s="226" t="s">
        <v>407</v>
      </c>
      <c r="AU377" s="226" t="s">
        <v>81</v>
      </c>
      <c r="AY377" s="20" t="s">
        <v>196</v>
      </c>
      <c r="BE377" s="227">
        <f>IF(N377="základní",J377,0)</f>
        <v>0</v>
      </c>
      <c r="BF377" s="227">
        <f>IF(N377="snížená",J377,0)</f>
        <v>0</v>
      </c>
      <c r="BG377" s="227">
        <f>IF(N377="zákl. přenesená",J377,0)</f>
        <v>0</v>
      </c>
      <c r="BH377" s="227">
        <f>IF(N377="sníž. přenesená",J377,0)</f>
        <v>0</v>
      </c>
      <c r="BI377" s="227">
        <f>IF(N377="nulová",J377,0)</f>
        <v>0</v>
      </c>
      <c r="BJ377" s="20" t="s">
        <v>79</v>
      </c>
      <c r="BK377" s="227">
        <f>ROUND(I377*H377,2)</f>
        <v>0</v>
      </c>
      <c r="BL377" s="20" t="s">
        <v>204</v>
      </c>
      <c r="BM377" s="226" t="s">
        <v>967</v>
      </c>
    </row>
    <row r="378" s="13" customFormat="1">
      <c r="A378" s="13"/>
      <c r="B378" s="233"/>
      <c r="C378" s="234"/>
      <c r="D378" s="235" t="s">
        <v>208</v>
      </c>
      <c r="E378" s="236" t="s">
        <v>19</v>
      </c>
      <c r="F378" s="237" t="s">
        <v>968</v>
      </c>
      <c r="G378" s="234"/>
      <c r="H378" s="236" t="s">
        <v>19</v>
      </c>
      <c r="I378" s="238"/>
      <c r="J378" s="234"/>
      <c r="K378" s="234"/>
      <c r="L378" s="239"/>
      <c r="M378" s="240"/>
      <c r="N378" s="241"/>
      <c r="O378" s="241"/>
      <c r="P378" s="241"/>
      <c r="Q378" s="241"/>
      <c r="R378" s="241"/>
      <c r="S378" s="241"/>
      <c r="T378" s="24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43" t="s">
        <v>208</v>
      </c>
      <c r="AU378" s="243" t="s">
        <v>81</v>
      </c>
      <c r="AV378" s="13" t="s">
        <v>79</v>
      </c>
      <c r="AW378" s="13" t="s">
        <v>33</v>
      </c>
      <c r="AX378" s="13" t="s">
        <v>72</v>
      </c>
      <c r="AY378" s="243" t="s">
        <v>196</v>
      </c>
    </row>
    <row r="379" s="13" customFormat="1">
      <c r="A379" s="13"/>
      <c r="B379" s="233"/>
      <c r="C379" s="234"/>
      <c r="D379" s="235" t="s">
        <v>208</v>
      </c>
      <c r="E379" s="236" t="s">
        <v>19</v>
      </c>
      <c r="F379" s="237" t="s">
        <v>914</v>
      </c>
      <c r="G379" s="234"/>
      <c r="H379" s="236" t="s">
        <v>19</v>
      </c>
      <c r="I379" s="238"/>
      <c r="J379" s="234"/>
      <c r="K379" s="234"/>
      <c r="L379" s="239"/>
      <c r="M379" s="240"/>
      <c r="N379" s="241"/>
      <c r="O379" s="241"/>
      <c r="P379" s="241"/>
      <c r="Q379" s="241"/>
      <c r="R379" s="241"/>
      <c r="S379" s="241"/>
      <c r="T379" s="242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3" t="s">
        <v>208</v>
      </c>
      <c r="AU379" s="243" t="s">
        <v>81</v>
      </c>
      <c r="AV379" s="13" t="s">
        <v>79</v>
      </c>
      <c r="AW379" s="13" t="s">
        <v>33</v>
      </c>
      <c r="AX379" s="13" t="s">
        <v>72</v>
      </c>
      <c r="AY379" s="243" t="s">
        <v>196</v>
      </c>
    </row>
    <row r="380" s="14" customFormat="1">
      <c r="A380" s="14"/>
      <c r="B380" s="244"/>
      <c r="C380" s="245"/>
      <c r="D380" s="235" t="s">
        <v>208</v>
      </c>
      <c r="E380" s="246" t="s">
        <v>19</v>
      </c>
      <c r="F380" s="247" t="s">
        <v>79</v>
      </c>
      <c r="G380" s="245"/>
      <c r="H380" s="248">
        <v>1</v>
      </c>
      <c r="I380" s="249"/>
      <c r="J380" s="245"/>
      <c r="K380" s="245"/>
      <c r="L380" s="250"/>
      <c r="M380" s="251"/>
      <c r="N380" s="252"/>
      <c r="O380" s="252"/>
      <c r="P380" s="252"/>
      <c r="Q380" s="252"/>
      <c r="R380" s="252"/>
      <c r="S380" s="252"/>
      <c r="T380" s="253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4" t="s">
        <v>208</v>
      </c>
      <c r="AU380" s="254" t="s">
        <v>81</v>
      </c>
      <c r="AV380" s="14" t="s">
        <v>81</v>
      </c>
      <c r="AW380" s="14" t="s">
        <v>33</v>
      </c>
      <c r="AX380" s="14" t="s">
        <v>72</v>
      </c>
      <c r="AY380" s="254" t="s">
        <v>196</v>
      </c>
    </row>
    <row r="381" s="15" customFormat="1">
      <c r="A381" s="15"/>
      <c r="B381" s="255"/>
      <c r="C381" s="256"/>
      <c r="D381" s="235" t="s">
        <v>208</v>
      </c>
      <c r="E381" s="257" t="s">
        <v>19</v>
      </c>
      <c r="F381" s="258" t="s">
        <v>219</v>
      </c>
      <c r="G381" s="256"/>
      <c r="H381" s="259">
        <v>1</v>
      </c>
      <c r="I381" s="260"/>
      <c r="J381" s="256"/>
      <c r="K381" s="256"/>
      <c r="L381" s="261"/>
      <c r="M381" s="262"/>
      <c r="N381" s="263"/>
      <c r="O381" s="263"/>
      <c r="P381" s="263"/>
      <c r="Q381" s="263"/>
      <c r="R381" s="263"/>
      <c r="S381" s="263"/>
      <c r="T381" s="264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T381" s="265" t="s">
        <v>208</v>
      </c>
      <c r="AU381" s="265" t="s">
        <v>81</v>
      </c>
      <c r="AV381" s="15" t="s">
        <v>204</v>
      </c>
      <c r="AW381" s="15" t="s">
        <v>33</v>
      </c>
      <c r="AX381" s="15" t="s">
        <v>79</v>
      </c>
      <c r="AY381" s="265" t="s">
        <v>196</v>
      </c>
    </row>
    <row r="382" s="2" customFormat="1" ht="16.5" customHeight="1">
      <c r="A382" s="41"/>
      <c r="B382" s="42"/>
      <c r="C382" s="280" t="s">
        <v>292</v>
      </c>
      <c r="D382" s="280" t="s">
        <v>407</v>
      </c>
      <c r="E382" s="281" t="s">
        <v>969</v>
      </c>
      <c r="F382" s="282" t="s">
        <v>970</v>
      </c>
      <c r="G382" s="283" t="s">
        <v>943</v>
      </c>
      <c r="H382" s="284">
        <v>1</v>
      </c>
      <c r="I382" s="285"/>
      <c r="J382" s="286">
        <f>ROUND(I382*H382,2)</f>
        <v>0</v>
      </c>
      <c r="K382" s="282" t="s">
        <v>901</v>
      </c>
      <c r="L382" s="287"/>
      <c r="M382" s="288" t="s">
        <v>19</v>
      </c>
      <c r="N382" s="289" t="s">
        <v>43</v>
      </c>
      <c r="O382" s="87"/>
      <c r="P382" s="224">
        <f>O382*H382</f>
        <v>0</v>
      </c>
      <c r="Q382" s="224">
        <v>0.0012999999999999999</v>
      </c>
      <c r="R382" s="224">
        <f>Q382*H382</f>
        <v>0.0012999999999999999</v>
      </c>
      <c r="S382" s="224">
        <v>0</v>
      </c>
      <c r="T382" s="225">
        <f>S382*H382</f>
        <v>0</v>
      </c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R382" s="226" t="s">
        <v>284</v>
      </c>
      <c r="AT382" s="226" t="s">
        <v>407</v>
      </c>
      <c r="AU382" s="226" t="s">
        <v>81</v>
      </c>
      <c r="AY382" s="20" t="s">
        <v>196</v>
      </c>
      <c r="BE382" s="227">
        <f>IF(N382="základní",J382,0)</f>
        <v>0</v>
      </c>
      <c r="BF382" s="227">
        <f>IF(N382="snížená",J382,0)</f>
        <v>0</v>
      </c>
      <c r="BG382" s="227">
        <f>IF(N382="zákl. přenesená",J382,0)</f>
        <v>0</v>
      </c>
      <c r="BH382" s="227">
        <f>IF(N382="sníž. přenesená",J382,0)</f>
        <v>0</v>
      </c>
      <c r="BI382" s="227">
        <f>IF(N382="nulová",J382,0)</f>
        <v>0</v>
      </c>
      <c r="BJ382" s="20" t="s">
        <v>79</v>
      </c>
      <c r="BK382" s="227">
        <f>ROUND(I382*H382,2)</f>
        <v>0</v>
      </c>
      <c r="BL382" s="20" t="s">
        <v>204</v>
      </c>
      <c r="BM382" s="226" t="s">
        <v>971</v>
      </c>
    </row>
    <row r="383" s="13" customFormat="1">
      <c r="A383" s="13"/>
      <c r="B383" s="233"/>
      <c r="C383" s="234"/>
      <c r="D383" s="235" t="s">
        <v>208</v>
      </c>
      <c r="E383" s="236" t="s">
        <v>19</v>
      </c>
      <c r="F383" s="237" t="s">
        <v>908</v>
      </c>
      <c r="G383" s="234"/>
      <c r="H383" s="236" t="s">
        <v>19</v>
      </c>
      <c r="I383" s="238"/>
      <c r="J383" s="234"/>
      <c r="K383" s="234"/>
      <c r="L383" s="239"/>
      <c r="M383" s="240"/>
      <c r="N383" s="241"/>
      <c r="O383" s="241"/>
      <c r="P383" s="241"/>
      <c r="Q383" s="241"/>
      <c r="R383" s="241"/>
      <c r="S383" s="241"/>
      <c r="T383" s="242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43" t="s">
        <v>208</v>
      </c>
      <c r="AU383" s="243" t="s">
        <v>81</v>
      </c>
      <c r="AV383" s="13" t="s">
        <v>79</v>
      </c>
      <c r="AW383" s="13" t="s">
        <v>33</v>
      </c>
      <c r="AX383" s="13" t="s">
        <v>72</v>
      </c>
      <c r="AY383" s="243" t="s">
        <v>196</v>
      </c>
    </row>
    <row r="384" s="14" customFormat="1">
      <c r="A384" s="14"/>
      <c r="B384" s="244"/>
      <c r="C384" s="245"/>
      <c r="D384" s="235" t="s">
        <v>208</v>
      </c>
      <c r="E384" s="246" t="s">
        <v>19</v>
      </c>
      <c r="F384" s="247" t="s">
        <v>79</v>
      </c>
      <c r="G384" s="245"/>
      <c r="H384" s="248">
        <v>1</v>
      </c>
      <c r="I384" s="249"/>
      <c r="J384" s="245"/>
      <c r="K384" s="245"/>
      <c r="L384" s="250"/>
      <c r="M384" s="251"/>
      <c r="N384" s="252"/>
      <c r="O384" s="252"/>
      <c r="P384" s="252"/>
      <c r="Q384" s="252"/>
      <c r="R384" s="252"/>
      <c r="S384" s="252"/>
      <c r="T384" s="253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4" t="s">
        <v>208</v>
      </c>
      <c r="AU384" s="254" t="s">
        <v>81</v>
      </c>
      <c r="AV384" s="14" t="s">
        <v>81</v>
      </c>
      <c r="AW384" s="14" t="s">
        <v>33</v>
      </c>
      <c r="AX384" s="14" t="s">
        <v>72</v>
      </c>
      <c r="AY384" s="254" t="s">
        <v>196</v>
      </c>
    </row>
    <row r="385" s="15" customFormat="1">
      <c r="A385" s="15"/>
      <c r="B385" s="255"/>
      <c r="C385" s="256"/>
      <c r="D385" s="235" t="s">
        <v>208</v>
      </c>
      <c r="E385" s="257" t="s">
        <v>19</v>
      </c>
      <c r="F385" s="258" t="s">
        <v>219</v>
      </c>
      <c r="G385" s="256"/>
      <c r="H385" s="259">
        <v>1</v>
      </c>
      <c r="I385" s="260"/>
      <c r="J385" s="256"/>
      <c r="K385" s="256"/>
      <c r="L385" s="261"/>
      <c r="M385" s="262"/>
      <c r="N385" s="263"/>
      <c r="O385" s="263"/>
      <c r="P385" s="263"/>
      <c r="Q385" s="263"/>
      <c r="R385" s="263"/>
      <c r="S385" s="263"/>
      <c r="T385" s="264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T385" s="265" t="s">
        <v>208</v>
      </c>
      <c r="AU385" s="265" t="s">
        <v>81</v>
      </c>
      <c r="AV385" s="15" t="s">
        <v>204</v>
      </c>
      <c r="AW385" s="15" t="s">
        <v>33</v>
      </c>
      <c r="AX385" s="15" t="s">
        <v>79</v>
      </c>
      <c r="AY385" s="265" t="s">
        <v>196</v>
      </c>
    </row>
    <row r="386" s="2" customFormat="1" ht="16.5" customHeight="1">
      <c r="A386" s="41"/>
      <c r="B386" s="42"/>
      <c r="C386" s="280" t="s">
        <v>308</v>
      </c>
      <c r="D386" s="280" t="s">
        <v>407</v>
      </c>
      <c r="E386" s="281" t="s">
        <v>972</v>
      </c>
      <c r="F386" s="282" t="s">
        <v>970</v>
      </c>
      <c r="G386" s="283" t="s">
        <v>943</v>
      </c>
      <c r="H386" s="284">
        <v>4</v>
      </c>
      <c r="I386" s="285"/>
      <c r="J386" s="286">
        <f>ROUND(I386*H386,2)</f>
        <v>0</v>
      </c>
      <c r="K386" s="282" t="s">
        <v>901</v>
      </c>
      <c r="L386" s="287"/>
      <c r="M386" s="288" t="s">
        <v>19</v>
      </c>
      <c r="N386" s="289" t="s">
        <v>43</v>
      </c>
      <c r="O386" s="87"/>
      <c r="P386" s="224">
        <f>O386*H386</f>
        <v>0</v>
      </c>
      <c r="Q386" s="224">
        <v>0.0012999999999999999</v>
      </c>
      <c r="R386" s="224">
        <f>Q386*H386</f>
        <v>0.0051999999999999998</v>
      </c>
      <c r="S386" s="224">
        <v>0</v>
      </c>
      <c r="T386" s="225">
        <f>S386*H386</f>
        <v>0</v>
      </c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R386" s="226" t="s">
        <v>284</v>
      </c>
      <c r="AT386" s="226" t="s">
        <v>407</v>
      </c>
      <c r="AU386" s="226" t="s">
        <v>81</v>
      </c>
      <c r="AY386" s="20" t="s">
        <v>196</v>
      </c>
      <c r="BE386" s="227">
        <f>IF(N386="základní",J386,0)</f>
        <v>0</v>
      </c>
      <c r="BF386" s="227">
        <f>IF(N386="snížená",J386,0)</f>
        <v>0</v>
      </c>
      <c r="BG386" s="227">
        <f>IF(N386="zákl. přenesená",J386,0)</f>
        <v>0</v>
      </c>
      <c r="BH386" s="227">
        <f>IF(N386="sníž. přenesená",J386,0)</f>
        <v>0</v>
      </c>
      <c r="BI386" s="227">
        <f>IF(N386="nulová",J386,0)</f>
        <v>0</v>
      </c>
      <c r="BJ386" s="20" t="s">
        <v>79</v>
      </c>
      <c r="BK386" s="227">
        <f>ROUND(I386*H386,2)</f>
        <v>0</v>
      </c>
      <c r="BL386" s="20" t="s">
        <v>204</v>
      </c>
      <c r="BM386" s="226" t="s">
        <v>973</v>
      </c>
    </row>
    <row r="387" s="13" customFormat="1">
      <c r="A387" s="13"/>
      <c r="B387" s="233"/>
      <c r="C387" s="234"/>
      <c r="D387" s="235" t="s">
        <v>208</v>
      </c>
      <c r="E387" s="236" t="s">
        <v>19</v>
      </c>
      <c r="F387" s="237" t="s">
        <v>906</v>
      </c>
      <c r="G387" s="234"/>
      <c r="H387" s="236" t="s">
        <v>19</v>
      </c>
      <c r="I387" s="238"/>
      <c r="J387" s="234"/>
      <c r="K387" s="234"/>
      <c r="L387" s="239"/>
      <c r="M387" s="240"/>
      <c r="N387" s="241"/>
      <c r="O387" s="241"/>
      <c r="P387" s="241"/>
      <c r="Q387" s="241"/>
      <c r="R387" s="241"/>
      <c r="S387" s="241"/>
      <c r="T387" s="242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3" t="s">
        <v>208</v>
      </c>
      <c r="AU387" s="243" t="s">
        <v>81</v>
      </c>
      <c r="AV387" s="13" t="s">
        <v>79</v>
      </c>
      <c r="AW387" s="13" t="s">
        <v>33</v>
      </c>
      <c r="AX387" s="13" t="s">
        <v>72</v>
      </c>
      <c r="AY387" s="243" t="s">
        <v>196</v>
      </c>
    </row>
    <row r="388" s="14" customFormat="1">
      <c r="A388" s="14"/>
      <c r="B388" s="244"/>
      <c r="C388" s="245"/>
      <c r="D388" s="235" t="s">
        <v>208</v>
      </c>
      <c r="E388" s="246" t="s">
        <v>19</v>
      </c>
      <c r="F388" s="247" t="s">
        <v>204</v>
      </c>
      <c r="G388" s="245"/>
      <c r="H388" s="248">
        <v>4</v>
      </c>
      <c r="I388" s="249"/>
      <c r="J388" s="245"/>
      <c r="K388" s="245"/>
      <c r="L388" s="250"/>
      <c r="M388" s="251"/>
      <c r="N388" s="252"/>
      <c r="O388" s="252"/>
      <c r="P388" s="252"/>
      <c r="Q388" s="252"/>
      <c r="R388" s="252"/>
      <c r="S388" s="252"/>
      <c r="T388" s="253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4" t="s">
        <v>208</v>
      </c>
      <c r="AU388" s="254" t="s">
        <v>81</v>
      </c>
      <c r="AV388" s="14" t="s">
        <v>81</v>
      </c>
      <c r="AW388" s="14" t="s">
        <v>33</v>
      </c>
      <c r="AX388" s="14" t="s">
        <v>72</v>
      </c>
      <c r="AY388" s="254" t="s">
        <v>196</v>
      </c>
    </row>
    <row r="389" s="15" customFormat="1">
      <c r="A389" s="15"/>
      <c r="B389" s="255"/>
      <c r="C389" s="256"/>
      <c r="D389" s="235" t="s">
        <v>208</v>
      </c>
      <c r="E389" s="257" t="s">
        <v>19</v>
      </c>
      <c r="F389" s="258" t="s">
        <v>219</v>
      </c>
      <c r="G389" s="256"/>
      <c r="H389" s="259">
        <v>4</v>
      </c>
      <c r="I389" s="260"/>
      <c r="J389" s="256"/>
      <c r="K389" s="256"/>
      <c r="L389" s="261"/>
      <c r="M389" s="262"/>
      <c r="N389" s="263"/>
      <c r="O389" s="263"/>
      <c r="P389" s="263"/>
      <c r="Q389" s="263"/>
      <c r="R389" s="263"/>
      <c r="S389" s="263"/>
      <c r="T389" s="264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T389" s="265" t="s">
        <v>208</v>
      </c>
      <c r="AU389" s="265" t="s">
        <v>81</v>
      </c>
      <c r="AV389" s="15" t="s">
        <v>204</v>
      </c>
      <c r="AW389" s="15" t="s">
        <v>33</v>
      </c>
      <c r="AX389" s="15" t="s">
        <v>79</v>
      </c>
      <c r="AY389" s="265" t="s">
        <v>196</v>
      </c>
    </row>
    <row r="390" s="2" customFormat="1" ht="16.5" customHeight="1">
      <c r="A390" s="41"/>
      <c r="B390" s="42"/>
      <c r="C390" s="280" t="s">
        <v>345</v>
      </c>
      <c r="D390" s="280" t="s">
        <v>407</v>
      </c>
      <c r="E390" s="281" t="s">
        <v>974</v>
      </c>
      <c r="F390" s="282" t="s">
        <v>975</v>
      </c>
      <c r="G390" s="283" t="s">
        <v>943</v>
      </c>
      <c r="H390" s="284">
        <v>1</v>
      </c>
      <c r="I390" s="285"/>
      <c r="J390" s="286">
        <f>ROUND(I390*H390,2)</f>
        <v>0</v>
      </c>
      <c r="K390" s="282" t="s">
        <v>901</v>
      </c>
      <c r="L390" s="287"/>
      <c r="M390" s="288" t="s">
        <v>19</v>
      </c>
      <c r="N390" s="289" t="s">
        <v>43</v>
      </c>
      <c r="O390" s="87"/>
      <c r="P390" s="224">
        <f>O390*H390</f>
        <v>0</v>
      </c>
      <c r="Q390" s="224">
        <v>0.0025000000000000001</v>
      </c>
      <c r="R390" s="224">
        <f>Q390*H390</f>
        <v>0.0025000000000000001</v>
      </c>
      <c r="S390" s="224">
        <v>0</v>
      </c>
      <c r="T390" s="225">
        <f>S390*H390</f>
        <v>0</v>
      </c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R390" s="226" t="s">
        <v>284</v>
      </c>
      <c r="AT390" s="226" t="s">
        <v>407</v>
      </c>
      <c r="AU390" s="226" t="s">
        <v>81</v>
      </c>
      <c r="AY390" s="20" t="s">
        <v>196</v>
      </c>
      <c r="BE390" s="227">
        <f>IF(N390="základní",J390,0)</f>
        <v>0</v>
      </c>
      <c r="BF390" s="227">
        <f>IF(N390="snížená",J390,0)</f>
        <v>0</v>
      </c>
      <c r="BG390" s="227">
        <f>IF(N390="zákl. přenesená",J390,0)</f>
        <v>0</v>
      </c>
      <c r="BH390" s="227">
        <f>IF(N390="sníž. přenesená",J390,0)</f>
        <v>0</v>
      </c>
      <c r="BI390" s="227">
        <f>IF(N390="nulová",J390,0)</f>
        <v>0</v>
      </c>
      <c r="BJ390" s="20" t="s">
        <v>79</v>
      </c>
      <c r="BK390" s="227">
        <f>ROUND(I390*H390,2)</f>
        <v>0</v>
      </c>
      <c r="BL390" s="20" t="s">
        <v>204</v>
      </c>
      <c r="BM390" s="226" t="s">
        <v>976</v>
      </c>
    </row>
    <row r="391" s="13" customFormat="1">
      <c r="A391" s="13"/>
      <c r="B391" s="233"/>
      <c r="C391" s="234"/>
      <c r="D391" s="235" t="s">
        <v>208</v>
      </c>
      <c r="E391" s="236" t="s">
        <v>19</v>
      </c>
      <c r="F391" s="237" t="s">
        <v>910</v>
      </c>
      <c r="G391" s="234"/>
      <c r="H391" s="236" t="s">
        <v>19</v>
      </c>
      <c r="I391" s="238"/>
      <c r="J391" s="234"/>
      <c r="K391" s="234"/>
      <c r="L391" s="239"/>
      <c r="M391" s="240"/>
      <c r="N391" s="241"/>
      <c r="O391" s="241"/>
      <c r="P391" s="241"/>
      <c r="Q391" s="241"/>
      <c r="R391" s="241"/>
      <c r="S391" s="241"/>
      <c r="T391" s="242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3" t="s">
        <v>208</v>
      </c>
      <c r="AU391" s="243" t="s">
        <v>81</v>
      </c>
      <c r="AV391" s="13" t="s">
        <v>79</v>
      </c>
      <c r="AW391" s="13" t="s">
        <v>33</v>
      </c>
      <c r="AX391" s="13" t="s">
        <v>72</v>
      </c>
      <c r="AY391" s="243" t="s">
        <v>196</v>
      </c>
    </row>
    <row r="392" s="14" customFormat="1">
      <c r="A392" s="14"/>
      <c r="B392" s="244"/>
      <c r="C392" s="245"/>
      <c r="D392" s="235" t="s">
        <v>208</v>
      </c>
      <c r="E392" s="246" t="s">
        <v>19</v>
      </c>
      <c r="F392" s="247" t="s">
        <v>79</v>
      </c>
      <c r="G392" s="245"/>
      <c r="H392" s="248">
        <v>1</v>
      </c>
      <c r="I392" s="249"/>
      <c r="J392" s="245"/>
      <c r="K392" s="245"/>
      <c r="L392" s="250"/>
      <c r="M392" s="251"/>
      <c r="N392" s="252"/>
      <c r="O392" s="252"/>
      <c r="P392" s="252"/>
      <c r="Q392" s="252"/>
      <c r="R392" s="252"/>
      <c r="S392" s="252"/>
      <c r="T392" s="253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4" t="s">
        <v>208</v>
      </c>
      <c r="AU392" s="254" t="s">
        <v>81</v>
      </c>
      <c r="AV392" s="14" t="s">
        <v>81</v>
      </c>
      <c r="AW392" s="14" t="s">
        <v>33</v>
      </c>
      <c r="AX392" s="14" t="s">
        <v>72</v>
      </c>
      <c r="AY392" s="254" t="s">
        <v>196</v>
      </c>
    </row>
    <row r="393" s="15" customFormat="1">
      <c r="A393" s="15"/>
      <c r="B393" s="255"/>
      <c r="C393" s="256"/>
      <c r="D393" s="235" t="s">
        <v>208</v>
      </c>
      <c r="E393" s="257" t="s">
        <v>19</v>
      </c>
      <c r="F393" s="258" t="s">
        <v>219</v>
      </c>
      <c r="G393" s="256"/>
      <c r="H393" s="259">
        <v>1</v>
      </c>
      <c r="I393" s="260"/>
      <c r="J393" s="256"/>
      <c r="K393" s="256"/>
      <c r="L393" s="261"/>
      <c r="M393" s="262"/>
      <c r="N393" s="263"/>
      <c r="O393" s="263"/>
      <c r="P393" s="263"/>
      <c r="Q393" s="263"/>
      <c r="R393" s="263"/>
      <c r="S393" s="263"/>
      <c r="T393" s="264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65" t="s">
        <v>208</v>
      </c>
      <c r="AU393" s="265" t="s">
        <v>81</v>
      </c>
      <c r="AV393" s="15" t="s">
        <v>204</v>
      </c>
      <c r="AW393" s="15" t="s">
        <v>33</v>
      </c>
      <c r="AX393" s="15" t="s">
        <v>79</v>
      </c>
      <c r="AY393" s="265" t="s">
        <v>196</v>
      </c>
    </row>
    <row r="394" s="2" customFormat="1" ht="16.5" customHeight="1">
      <c r="A394" s="41"/>
      <c r="B394" s="42"/>
      <c r="C394" s="280" t="s">
        <v>353</v>
      </c>
      <c r="D394" s="280" t="s">
        <v>407</v>
      </c>
      <c r="E394" s="281" t="s">
        <v>977</v>
      </c>
      <c r="F394" s="282" t="s">
        <v>978</v>
      </c>
      <c r="G394" s="283" t="s">
        <v>943</v>
      </c>
      <c r="H394" s="284">
        <v>1</v>
      </c>
      <c r="I394" s="285"/>
      <c r="J394" s="286">
        <f>ROUND(I394*H394,2)</f>
        <v>0</v>
      </c>
      <c r="K394" s="282" t="s">
        <v>901</v>
      </c>
      <c r="L394" s="287"/>
      <c r="M394" s="288" t="s">
        <v>19</v>
      </c>
      <c r="N394" s="289" t="s">
        <v>43</v>
      </c>
      <c r="O394" s="87"/>
      <c r="P394" s="224">
        <f>O394*H394</f>
        <v>0</v>
      </c>
      <c r="Q394" s="224">
        <v>0.0050000000000000001</v>
      </c>
      <c r="R394" s="224">
        <f>Q394*H394</f>
        <v>0.0050000000000000001</v>
      </c>
      <c r="S394" s="224">
        <v>0</v>
      </c>
      <c r="T394" s="225">
        <f>S394*H394</f>
        <v>0</v>
      </c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R394" s="226" t="s">
        <v>284</v>
      </c>
      <c r="AT394" s="226" t="s">
        <v>407</v>
      </c>
      <c r="AU394" s="226" t="s">
        <v>81</v>
      </c>
      <c r="AY394" s="20" t="s">
        <v>196</v>
      </c>
      <c r="BE394" s="227">
        <f>IF(N394="základní",J394,0)</f>
        <v>0</v>
      </c>
      <c r="BF394" s="227">
        <f>IF(N394="snížená",J394,0)</f>
        <v>0</v>
      </c>
      <c r="BG394" s="227">
        <f>IF(N394="zákl. přenesená",J394,0)</f>
        <v>0</v>
      </c>
      <c r="BH394" s="227">
        <f>IF(N394="sníž. přenesená",J394,0)</f>
        <v>0</v>
      </c>
      <c r="BI394" s="227">
        <f>IF(N394="nulová",J394,0)</f>
        <v>0</v>
      </c>
      <c r="BJ394" s="20" t="s">
        <v>79</v>
      </c>
      <c r="BK394" s="227">
        <f>ROUND(I394*H394,2)</f>
        <v>0</v>
      </c>
      <c r="BL394" s="20" t="s">
        <v>204</v>
      </c>
      <c r="BM394" s="226" t="s">
        <v>979</v>
      </c>
    </row>
    <row r="395" s="13" customFormat="1">
      <c r="A395" s="13"/>
      <c r="B395" s="233"/>
      <c r="C395" s="234"/>
      <c r="D395" s="235" t="s">
        <v>208</v>
      </c>
      <c r="E395" s="236" t="s">
        <v>19</v>
      </c>
      <c r="F395" s="237" t="s">
        <v>909</v>
      </c>
      <c r="G395" s="234"/>
      <c r="H395" s="236" t="s">
        <v>19</v>
      </c>
      <c r="I395" s="238"/>
      <c r="J395" s="234"/>
      <c r="K395" s="234"/>
      <c r="L395" s="239"/>
      <c r="M395" s="240"/>
      <c r="N395" s="241"/>
      <c r="O395" s="241"/>
      <c r="P395" s="241"/>
      <c r="Q395" s="241"/>
      <c r="R395" s="241"/>
      <c r="S395" s="241"/>
      <c r="T395" s="242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3" t="s">
        <v>208</v>
      </c>
      <c r="AU395" s="243" t="s">
        <v>81</v>
      </c>
      <c r="AV395" s="13" t="s">
        <v>79</v>
      </c>
      <c r="AW395" s="13" t="s">
        <v>33</v>
      </c>
      <c r="AX395" s="13" t="s">
        <v>72</v>
      </c>
      <c r="AY395" s="243" t="s">
        <v>196</v>
      </c>
    </row>
    <row r="396" s="14" customFormat="1">
      <c r="A396" s="14"/>
      <c r="B396" s="244"/>
      <c r="C396" s="245"/>
      <c r="D396" s="235" t="s">
        <v>208</v>
      </c>
      <c r="E396" s="246" t="s">
        <v>19</v>
      </c>
      <c r="F396" s="247" t="s">
        <v>79</v>
      </c>
      <c r="G396" s="245"/>
      <c r="H396" s="248">
        <v>1</v>
      </c>
      <c r="I396" s="249"/>
      <c r="J396" s="245"/>
      <c r="K396" s="245"/>
      <c r="L396" s="250"/>
      <c r="M396" s="251"/>
      <c r="N396" s="252"/>
      <c r="O396" s="252"/>
      <c r="P396" s="252"/>
      <c r="Q396" s="252"/>
      <c r="R396" s="252"/>
      <c r="S396" s="252"/>
      <c r="T396" s="253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4" t="s">
        <v>208</v>
      </c>
      <c r="AU396" s="254" t="s">
        <v>81</v>
      </c>
      <c r="AV396" s="14" t="s">
        <v>81</v>
      </c>
      <c r="AW396" s="14" t="s">
        <v>33</v>
      </c>
      <c r="AX396" s="14" t="s">
        <v>72</v>
      </c>
      <c r="AY396" s="254" t="s">
        <v>196</v>
      </c>
    </row>
    <row r="397" s="15" customFormat="1">
      <c r="A397" s="15"/>
      <c r="B397" s="255"/>
      <c r="C397" s="256"/>
      <c r="D397" s="235" t="s">
        <v>208</v>
      </c>
      <c r="E397" s="257" t="s">
        <v>19</v>
      </c>
      <c r="F397" s="258" t="s">
        <v>219</v>
      </c>
      <c r="G397" s="256"/>
      <c r="H397" s="259">
        <v>1</v>
      </c>
      <c r="I397" s="260"/>
      <c r="J397" s="256"/>
      <c r="K397" s="256"/>
      <c r="L397" s="261"/>
      <c r="M397" s="262"/>
      <c r="N397" s="263"/>
      <c r="O397" s="263"/>
      <c r="P397" s="263"/>
      <c r="Q397" s="263"/>
      <c r="R397" s="263"/>
      <c r="S397" s="263"/>
      <c r="T397" s="264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T397" s="265" t="s">
        <v>208</v>
      </c>
      <c r="AU397" s="265" t="s">
        <v>81</v>
      </c>
      <c r="AV397" s="15" t="s">
        <v>204</v>
      </c>
      <c r="AW397" s="15" t="s">
        <v>33</v>
      </c>
      <c r="AX397" s="15" t="s">
        <v>79</v>
      </c>
      <c r="AY397" s="265" t="s">
        <v>196</v>
      </c>
    </row>
    <row r="398" s="12" customFormat="1" ht="22.8" customHeight="1">
      <c r="A398" s="12"/>
      <c r="B398" s="199"/>
      <c r="C398" s="200"/>
      <c r="D398" s="201" t="s">
        <v>71</v>
      </c>
      <c r="E398" s="213" t="s">
        <v>980</v>
      </c>
      <c r="F398" s="213" t="s">
        <v>981</v>
      </c>
      <c r="G398" s="200"/>
      <c r="H398" s="200"/>
      <c r="I398" s="203"/>
      <c r="J398" s="214">
        <f>BK398</f>
        <v>0</v>
      </c>
      <c r="K398" s="200"/>
      <c r="L398" s="205"/>
      <c r="M398" s="206"/>
      <c r="N398" s="207"/>
      <c r="O398" s="207"/>
      <c r="P398" s="208">
        <f>SUM(P399:P402)</f>
        <v>0</v>
      </c>
      <c r="Q398" s="207"/>
      <c r="R398" s="208">
        <f>SUM(R399:R402)</f>
        <v>0.21881</v>
      </c>
      <c r="S398" s="207"/>
      <c r="T398" s="209">
        <f>SUM(T399:T402)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10" t="s">
        <v>79</v>
      </c>
      <c r="AT398" s="211" t="s">
        <v>71</v>
      </c>
      <c r="AU398" s="211" t="s">
        <v>79</v>
      </c>
      <c r="AY398" s="210" t="s">
        <v>196</v>
      </c>
      <c r="BK398" s="212">
        <f>SUM(BK399:BK402)</f>
        <v>0</v>
      </c>
    </row>
    <row r="399" s="2" customFormat="1" ht="16.5" customHeight="1">
      <c r="A399" s="41"/>
      <c r="B399" s="42"/>
      <c r="C399" s="215" t="s">
        <v>361</v>
      </c>
      <c r="D399" s="215" t="s">
        <v>199</v>
      </c>
      <c r="E399" s="216" t="s">
        <v>982</v>
      </c>
      <c r="F399" s="217" t="s">
        <v>983</v>
      </c>
      <c r="G399" s="218" t="s">
        <v>943</v>
      </c>
      <c r="H399" s="219">
        <v>2</v>
      </c>
      <c r="I399" s="220"/>
      <c r="J399" s="221">
        <f>ROUND(I399*H399,2)</f>
        <v>0</v>
      </c>
      <c r="K399" s="217" t="s">
        <v>19</v>
      </c>
      <c r="L399" s="47"/>
      <c r="M399" s="222" t="s">
        <v>19</v>
      </c>
      <c r="N399" s="223" t="s">
        <v>43</v>
      </c>
      <c r="O399" s="87"/>
      <c r="P399" s="224">
        <f>O399*H399</f>
        <v>0</v>
      </c>
      <c r="Q399" s="224">
        <v>0.109405</v>
      </c>
      <c r="R399" s="224">
        <f>Q399*H399</f>
        <v>0.21881</v>
      </c>
      <c r="S399" s="224">
        <v>0</v>
      </c>
      <c r="T399" s="225">
        <f>S399*H399</f>
        <v>0</v>
      </c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R399" s="226" t="s">
        <v>204</v>
      </c>
      <c r="AT399" s="226" t="s">
        <v>199</v>
      </c>
      <c r="AU399" s="226" t="s">
        <v>81</v>
      </c>
      <c r="AY399" s="20" t="s">
        <v>196</v>
      </c>
      <c r="BE399" s="227">
        <f>IF(N399="základní",J399,0)</f>
        <v>0</v>
      </c>
      <c r="BF399" s="227">
        <f>IF(N399="snížená",J399,0)</f>
        <v>0</v>
      </c>
      <c r="BG399" s="227">
        <f>IF(N399="zákl. přenesená",J399,0)</f>
        <v>0</v>
      </c>
      <c r="BH399" s="227">
        <f>IF(N399="sníž. přenesená",J399,0)</f>
        <v>0</v>
      </c>
      <c r="BI399" s="227">
        <f>IF(N399="nulová",J399,0)</f>
        <v>0</v>
      </c>
      <c r="BJ399" s="20" t="s">
        <v>79</v>
      </c>
      <c r="BK399" s="227">
        <f>ROUND(I399*H399,2)</f>
        <v>0</v>
      </c>
      <c r="BL399" s="20" t="s">
        <v>204</v>
      </c>
      <c r="BM399" s="226" t="s">
        <v>984</v>
      </c>
    </row>
    <row r="400" s="13" customFormat="1">
      <c r="A400" s="13"/>
      <c r="B400" s="233"/>
      <c r="C400" s="234"/>
      <c r="D400" s="235" t="s">
        <v>208</v>
      </c>
      <c r="E400" s="236" t="s">
        <v>19</v>
      </c>
      <c r="F400" s="237" t="s">
        <v>912</v>
      </c>
      <c r="G400" s="234"/>
      <c r="H400" s="236" t="s">
        <v>19</v>
      </c>
      <c r="I400" s="238"/>
      <c r="J400" s="234"/>
      <c r="K400" s="234"/>
      <c r="L400" s="239"/>
      <c r="M400" s="240"/>
      <c r="N400" s="241"/>
      <c r="O400" s="241"/>
      <c r="P400" s="241"/>
      <c r="Q400" s="241"/>
      <c r="R400" s="241"/>
      <c r="S400" s="241"/>
      <c r="T400" s="24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3" t="s">
        <v>208</v>
      </c>
      <c r="AU400" s="243" t="s">
        <v>81</v>
      </c>
      <c r="AV400" s="13" t="s">
        <v>79</v>
      </c>
      <c r="AW400" s="13" t="s">
        <v>33</v>
      </c>
      <c r="AX400" s="13" t="s">
        <v>72</v>
      </c>
      <c r="AY400" s="243" t="s">
        <v>196</v>
      </c>
    </row>
    <row r="401" s="14" customFormat="1">
      <c r="A401" s="14"/>
      <c r="B401" s="244"/>
      <c r="C401" s="245"/>
      <c r="D401" s="235" t="s">
        <v>208</v>
      </c>
      <c r="E401" s="246" t="s">
        <v>19</v>
      </c>
      <c r="F401" s="247" t="s">
        <v>81</v>
      </c>
      <c r="G401" s="245"/>
      <c r="H401" s="248">
        <v>2</v>
      </c>
      <c r="I401" s="249"/>
      <c r="J401" s="245"/>
      <c r="K401" s="245"/>
      <c r="L401" s="250"/>
      <c r="M401" s="251"/>
      <c r="N401" s="252"/>
      <c r="O401" s="252"/>
      <c r="P401" s="252"/>
      <c r="Q401" s="252"/>
      <c r="R401" s="252"/>
      <c r="S401" s="252"/>
      <c r="T401" s="253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4" t="s">
        <v>208</v>
      </c>
      <c r="AU401" s="254" t="s">
        <v>81</v>
      </c>
      <c r="AV401" s="14" t="s">
        <v>81</v>
      </c>
      <c r="AW401" s="14" t="s">
        <v>33</v>
      </c>
      <c r="AX401" s="14" t="s">
        <v>72</v>
      </c>
      <c r="AY401" s="254" t="s">
        <v>196</v>
      </c>
    </row>
    <row r="402" s="15" customFormat="1">
      <c r="A402" s="15"/>
      <c r="B402" s="255"/>
      <c r="C402" s="256"/>
      <c r="D402" s="235" t="s">
        <v>208</v>
      </c>
      <c r="E402" s="257" t="s">
        <v>19</v>
      </c>
      <c r="F402" s="258" t="s">
        <v>219</v>
      </c>
      <c r="G402" s="256"/>
      <c r="H402" s="259">
        <v>2</v>
      </c>
      <c r="I402" s="260"/>
      <c r="J402" s="256"/>
      <c r="K402" s="256"/>
      <c r="L402" s="261"/>
      <c r="M402" s="262"/>
      <c r="N402" s="263"/>
      <c r="O402" s="263"/>
      <c r="P402" s="263"/>
      <c r="Q402" s="263"/>
      <c r="R402" s="263"/>
      <c r="S402" s="263"/>
      <c r="T402" s="264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T402" s="265" t="s">
        <v>208</v>
      </c>
      <c r="AU402" s="265" t="s">
        <v>81</v>
      </c>
      <c r="AV402" s="15" t="s">
        <v>204</v>
      </c>
      <c r="AW402" s="15" t="s">
        <v>33</v>
      </c>
      <c r="AX402" s="15" t="s">
        <v>79</v>
      </c>
      <c r="AY402" s="265" t="s">
        <v>196</v>
      </c>
    </row>
    <row r="403" s="12" customFormat="1" ht="22.8" customHeight="1">
      <c r="A403" s="12"/>
      <c r="B403" s="199"/>
      <c r="C403" s="200"/>
      <c r="D403" s="201" t="s">
        <v>71</v>
      </c>
      <c r="E403" s="213" t="s">
        <v>985</v>
      </c>
      <c r="F403" s="213" t="s">
        <v>986</v>
      </c>
      <c r="G403" s="200"/>
      <c r="H403" s="200"/>
      <c r="I403" s="203"/>
      <c r="J403" s="214">
        <f>BK403</f>
        <v>0</v>
      </c>
      <c r="K403" s="200"/>
      <c r="L403" s="205"/>
      <c r="M403" s="206"/>
      <c r="N403" s="207"/>
      <c r="O403" s="207"/>
      <c r="P403" s="208">
        <f>SUM(P404:P437)</f>
        <v>0</v>
      </c>
      <c r="Q403" s="207"/>
      <c r="R403" s="208">
        <f>SUM(R404:R437)</f>
        <v>0</v>
      </c>
      <c r="S403" s="207"/>
      <c r="T403" s="209">
        <f>SUM(T404:T437)</f>
        <v>1.1180000000000001</v>
      </c>
      <c r="U403" s="12"/>
      <c r="V403" s="12"/>
      <c r="W403" s="12"/>
      <c r="X403" s="12"/>
      <c r="Y403" s="12"/>
      <c r="Z403" s="12"/>
      <c r="AA403" s="12"/>
      <c r="AB403" s="12"/>
      <c r="AC403" s="12"/>
      <c r="AD403" s="12"/>
      <c r="AE403" s="12"/>
      <c r="AR403" s="210" t="s">
        <v>79</v>
      </c>
      <c r="AT403" s="211" t="s">
        <v>71</v>
      </c>
      <c r="AU403" s="211" t="s">
        <v>79</v>
      </c>
      <c r="AY403" s="210" t="s">
        <v>196</v>
      </c>
      <c r="BK403" s="212">
        <f>SUM(BK404:BK437)</f>
        <v>0</v>
      </c>
    </row>
    <row r="404" s="2" customFormat="1" ht="33" customHeight="1">
      <c r="A404" s="41"/>
      <c r="B404" s="42"/>
      <c r="C404" s="215" t="s">
        <v>7</v>
      </c>
      <c r="D404" s="215" t="s">
        <v>199</v>
      </c>
      <c r="E404" s="216" t="s">
        <v>987</v>
      </c>
      <c r="F404" s="217" t="s">
        <v>988</v>
      </c>
      <c r="G404" s="218" t="s">
        <v>943</v>
      </c>
      <c r="H404" s="219">
        <v>13</v>
      </c>
      <c r="I404" s="220"/>
      <c r="J404" s="221">
        <f>ROUND(I404*H404,2)</f>
        <v>0</v>
      </c>
      <c r="K404" s="217" t="s">
        <v>901</v>
      </c>
      <c r="L404" s="47"/>
      <c r="M404" s="222" t="s">
        <v>19</v>
      </c>
      <c r="N404" s="223" t="s">
        <v>43</v>
      </c>
      <c r="O404" s="87"/>
      <c r="P404" s="224">
        <f>O404*H404</f>
        <v>0</v>
      </c>
      <c r="Q404" s="224">
        <v>0</v>
      </c>
      <c r="R404" s="224">
        <f>Q404*H404</f>
        <v>0</v>
      </c>
      <c r="S404" s="224">
        <v>0.082000000000000003</v>
      </c>
      <c r="T404" s="225">
        <f>S404*H404</f>
        <v>1.0660000000000001</v>
      </c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R404" s="226" t="s">
        <v>204</v>
      </c>
      <c r="AT404" s="226" t="s">
        <v>199</v>
      </c>
      <c r="AU404" s="226" t="s">
        <v>81</v>
      </c>
      <c r="AY404" s="20" t="s">
        <v>196</v>
      </c>
      <c r="BE404" s="227">
        <f>IF(N404="základní",J404,0)</f>
        <v>0</v>
      </c>
      <c r="BF404" s="227">
        <f>IF(N404="snížená",J404,0)</f>
        <v>0</v>
      </c>
      <c r="BG404" s="227">
        <f>IF(N404="zákl. přenesená",J404,0)</f>
        <v>0</v>
      </c>
      <c r="BH404" s="227">
        <f>IF(N404="sníž. přenesená",J404,0)</f>
        <v>0</v>
      </c>
      <c r="BI404" s="227">
        <f>IF(N404="nulová",J404,0)</f>
        <v>0</v>
      </c>
      <c r="BJ404" s="20" t="s">
        <v>79</v>
      </c>
      <c r="BK404" s="227">
        <f>ROUND(I404*H404,2)</f>
        <v>0</v>
      </c>
      <c r="BL404" s="20" t="s">
        <v>204</v>
      </c>
      <c r="BM404" s="226" t="s">
        <v>989</v>
      </c>
    </row>
    <row r="405" s="2" customFormat="1">
      <c r="A405" s="41"/>
      <c r="B405" s="42"/>
      <c r="C405" s="43"/>
      <c r="D405" s="228" t="s">
        <v>206</v>
      </c>
      <c r="E405" s="43"/>
      <c r="F405" s="229" t="s">
        <v>990</v>
      </c>
      <c r="G405" s="43"/>
      <c r="H405" s="43"/>
      <c r="I405" s="230"/>
      <c r="J405" s="43"/>
      <c r="K405" s="43"/>
      <c r="L405" s="47"/>
      <c r="M405" s="231"/>
      <c r="N405" s="232"/>
      <c r="O405" s="87"/>
      <c r="P405" s="87"/>
      <c r="Q405" s="87"/>
      <c r="R405" s="87"/>
      <c r="S405" s="87"/>
      <c r="T405" s="88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T405" s="20" t="s">
        <v>206</v>
      </c>
      <c r="AU405" s="20" t="s">
        <v>81</v>
      </c>
    </row>
    <row r="406" s="13" customFormat="1">
      <c r="A406" s="13"/>
      <c r="B406" s="233"/>
      <c r="C406" s="234"/>
      <c r="D406" s="235" t="s">
        <v>208</v>
      </c>
      <c r="E406" s="236" t="s">
        <v>19</v>
      </c>
      <c r="F406" s="237" t="s">
        <v>991</v>
      </c>
      <c r="G406" s="234"/>
      <c r="H406" s="236" t="s">
        <v>19</v>
      </c>
      <c r="I406" s="238"/>
      <c r="J406" s="234"/>
      <c r="K406" s="234"/>
      <c r="L406" s="239"/>
      <c r="M406" s="240"/>
      <c r="N406" s="241"/>
      <c r="O406" s="241"/>
      <c r="P406" s="241"/>
      <c r="Q406" s="241"/>
      <c r="R406" s="241"/>
      <c r="S406" s="241"/>
      <c r="T406" s="24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43" t="s">
        <v>208</v>
      </c>
      <c r="AU406" s="243" t="s">
        <v>81</v>
      </c>
      <c r="AV406" s="13" t="s">
        <v>79</v>
      </c>
      <c r="AW406" s="13" t="s">
        <v>33</v>
      </c>
      <c r="AX406" s="13" t="s">
        <v>72</v>
      </c>
      <c r="AY406" s="243" t="s">
        <v>196</v>
      </c>
    </row>
    <row r="407" s="13" customFormat="1">
      <c r="A407" s="13"/>
      <c r="B407" s="233"/>
      <c r="C407" s="234"/>
      <c r="D407" s="235" t="s">
        <v>208</v>
      </c>
      <c r="E407" s="236" t="s">
        <v>19</v>
      </c>
      <c r="F407" s="237" t="s">
        <v>992</v>
      </c>
      <c r="G407" s="234"/>
      <c r="H407" s="236" t="s">
        <v>19</v>
      </c>
      <c r="I407" s="238"/>
      <c r="J407" s="234"/>
      <c r="K407" s="234"/>
      <c r="L407" s="239"/>
      <c r="M407" s="240"/>
      <c r="N407" s="241"/>
      <c r="O407" s="241"/>
      <c r="P407" s="241"/>
      <c r="Q407" s="241"/>
      <c r="R407" s="241"/>
      <c r="S407" s="241"/>
      <c r="T407" s="242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43" t="s">
        <v>208</v>
      </c>
      <c r="AU407" s="243" t="s">
        <v>81</v>
      </c>
      <c r="AV407" s="13" t="s">
        <v>79</v>
      </c>
      <c r="AW407" s="13" t="s">
        <v>33</v>
      </c>
      <c r="AX407" s="13" t="s">
        <v>72</v>
      </c>
      <c r="AY407" s="243" t="s">
        <v>196</v>
      </c>
    </row>
    <row r="408" s="13" customFormat="1">
      <c r="A408" s="13"/>
      <c r="B408" s="233"/>
      <c r="C408" s="234"/>
      <c r="D408" s="235" t="s">
        <v>208</v>
      </c>
      <c r="E408" s="236" t="s">
        <v>19</v>
      </c>
      <c r="F408" s="237" t="s">
        <v>906</v>
      </c>
      <c r="G408" s="234"/>
      <c r="H408" s="236" t="s">
        <v>19</v>
      </c>
      <c r="I408" s="238"/>
      <c r="J408" s="234"/>
      <c r="K408" s="234"/>
      <c r="L408" s="239"/>
      <c r="M408" s="240"/>
      <c r="N408" s="241"/>
      <c r="O408" s="241"/>
      <c r="P408" s="241"/>
      <c r="Q408" s="241"/>
      <c r="R408" s="241"/>
      <c r="S408" s="241"/>
      <c r="T408" s="242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43" t="s">
        <v>208</v>
      </c>
      <c r="AU408" s="243" t="s">
        <v>81</v>
      </c>
      <c r="AV408" s="13" t="s">
        <v>79</v>
      </c>
      <c r="AW408" s="13" t="s">
        <v>33</v>
      </c>
      <c r="AX408" s="13" t="s">
        <v>72</v>
      </c>
      <c r="AY408" s="243" t="s">
        <v>196</v>
      </c>
    </row>
    <row r="409" s="14" customFormat="1">
      <c r="A409" s="14"/>
      <c r="B409" s="244"/>
      <c r="C409" s="245"/>
      <c r="D409" s="235" t="s">
        <v>208</v>
      </c>
      <c r="E409" s="246" t="s">
        <v>19</v>
      </c>
      <c r="F409" s="247" t="s">
        <v>204</v>
      </c>
      <c r="G409" s="245"/>
      <c r="H409" s="248">
        <v>4</v>
      </c>
      <c r="I409" s="249"/>
      <c r="J409" s="245"/>
      <c r="K409" s="245"/>
      <c r="L409" s="250"/>
      <c r="M409" s="251"/>
      <c r="N409" s="252"/>
      <c r="O409" s="252"/>
      <c r="P409" s="252"/>
      <c r="Q409" s="252"/>
      <c r="R409" s="252"/>
      <c r="S409" s="252"/>
      <c r="T409" s="253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4" t="s">
        <v>208</v>
      </c>
      <c r="AU409" s="254" t="s">
        <v>81</v>
      </c>
      <c r="AV409" s="14" t="s">
        <v>81</v>
      </c>
      <c r="AW409" s="14" t="s">
        <v>33</v>
      </c>
      <c r="AX409" s="14" t="s">
        <v>72</v>
      </c>
      <c r="AY409" s="254" t="s">
        <v>196</v>
      </c>
    </row>
    <row r="410" s="13" customFormat="1">
      <c r="A410" s="13"/>
      <c r="B410" s="233"/>
      <c r="C410" s="234"/>
      <c r="D410" s="235" t="s">
        <v>208</v>
      </c>
      <c r="E410" s="236" t="s">
        <v>19</v>
      </c>
      <c r="F410" s="237" t="s">
        <v>907</v>
      </c>
      <c r="G410" s="234"/>
      <c r="H410" s="236" t="s">
        <v>19</v>
      </c>
      <c r="I410" s="238"/>
      <c r="J410" s="234"/>
      <c r="K410" s="234"/>
      <c r="L410" s="239"/>
      <c r="M410" s="240"/>
      <c r="N410" s="241"/>
      <c r="O410" s="241"/>
      <c r="P410" s="241"/>
      <c r="Q410" s="241"/>
      <c r="R410" s="241"/>
      <c r="S410" s="241"/>
      <c r="T410" s="24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43" t="s">
        <v>208</v>
      </c>
      <c r="AU410" s="243" t="s">
        <v>81</v>
      </c>
      <c r="AV410" s="13" t="s">
        <v>79</v>
      </c>
      <c r="AW410" s="13" t="s">
        <v>33</v>
      </c>
      <c r="AX410" s="13" t="s">
        <v>72</v>
      </c>
      <c r="AY410" s="243" t="s">
        <v>196</v>
      </c>
    </row>
    <row r="411" s="14" customFormat="1">
      <c r="A411" s="14"/>
      <c r="B411" s="244"/>
      <c r="C411" s="245"/>
      <c r="D411" s="235" t="s">
        <v>208</v>
      </c>
      <c r="E411" s="246" t="s">
        <v>19</v>
      </c>
      <c r="F411" s="247" t="s">
        <v>204</v>
      </c>
      <c r="G411" s="245"/>
      <c r="H411" s="248">
        <v>4</v>
      </c>
      <c r="I411" s="249"/>
      <c r="J411" s="245"/>
      <c r="K411" s="245"/>
      <c r="L411" s="250"/>
      <c r="M411" s="251"/>
      <c r="N411" s="252"/>
      <c r="O411" s="252"/>
      <c r="P411" s="252"/>
      <c r="Q411" s="252"/>
      <c r="R411" s="252"/>
      <c r="S411" s="252"/>
      <c r="T411" s="253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4" t="s">
        <v>208</v>
      </c>
      <c r="AU411" s="254" t="s">
        <v>81</v>
      </c>
      <c r="AV411" s="14" t="s">
        <v>81</v>
      </c>
      <c r="AW411" s="14" t="s">
        <v>33</v>
      </c>
      <c r="AX411" s="14" t="s">
        <v>72</v>
      </c>
      <c r="AY411" s="254" t="s">
        <v>196</v>
      </c>
    </row>
    <row r="412" s="13" customFormat="1">
      <c r="A412" s="13"/>
      <c r="B412" s="233"/>
      <c r="C412" s="234"/>
      <c r="D412" s="235" t="s">
        <v>208</v>
      </c>
      <c r="E412" s="236" t="s">
        <v>19</v>
      </c>
      <c r="F412" s="237" t="s">
        <v>908</v>
      </c>
      <c r="G412" s="234"/>
      <c r="H412" s="236" t="s">
        <v>19</v>
      </c>
      <c r="I412" s="238"/>
      <c r="J412" s="234"/>
      <c r="K412" s="234"/>
      <c r="L412" s="239"/>
      <c r="M412" s="240"/>
      <c r="N412" s="241"/>
      <c r="O412" s="241"/>
      <c r="P412" s="241"/>
      <c r="Q412" s="241"/>
      <c r="R412" s="241"/>
      <c r="S412" s="241"/>
      <c r="T412" s="242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3" t="s">
        <v>208</v>
      </c>
      <c r="AU412" s="243" t="s">
        <v>81</v>
      </c>
      <c r="AV412" s="13" t="s">
        <v>79</v>
      </c>
      <c r="AW412" s="13" t="s">
        <v>33</v>
      </c>
      <c r="AX412" s="13" t="s">
        <v>72</v>
      </c>
      <c r="AY412" s="243" t="s">
        <v>196</v>
      </c>
    </row>
    <row r="413" s="14" customFormat="1">
      <c r="A413" s="14"/>
      <c r="B413" s="244"/>
      <c r="C413" s="245"/>
      <c r="D413" s="235" t="s">
        <v>208</v>
      </c>
      <c r="E413" s="246" t="s">
        <v>19</v>
      </c>
      <c r="F413" s="247" t="s">
        <v>79</v>
      </c>
      <c r="G413" s="245"/>
      <c r="H413" s="248">
        <v>1</v>
      </c>
      <c r="I413" s="249"/>
      <c r="J413" s="245"/>
      <c r="K413" s="245"/>
      <c r="L413" s="250"/>
      <c r="M413" s="251"/>
      <c r="N413" s="252"/>
      <c r="O413" s="252"/>
      <c r="P413" s="252"/>
      <c r="Q413" s="252"/>
      <c r="R413" s="252"/>
      <c r="S413" s="252"/>
      <c r="T413" s="253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4" t="s">
        <v>208</v>
      </c>
      <c r="AU413" s="254" t="s">
        <v>81</v>
      </c>
      <c r="AV413" s="14" t="s">
        <v>81</v>
      </c>
      <c r="AW413" s="14" t="s">
        <v>33</v>
      </c>
      <c r="AX413" s="14" t="s">
        <v>72</v>
      </c>
      <c r="AY413" s="254" t="s">
        <v>196</v>
      </c>
    </row>
    <row r="414" s="13" customFormat="1">
      <c r="A414" s="13"/>
      <c r="B414" s="233"/>
      <c r="C414" s="234"/>
      <c r="D414" s="235" t="s">
        <v>208</v>
      </c>
      <c r="E414" s="236" t="s">
        <v>19</v>
      </c>
      <c r="F414" s="237" t="s">
        <v>909</v>
      </c>
      <c r="G414" s="234"/>
      <c r="H414" s="236" t="s">
        <v>19</v>
      </c>
      <c r="I414" s="238"/>
      <c r="J414" s="234"/>
      <c r="K414" s="234"/>
      <c r="L414" s="239"/>
      <c r="M414" s="240"/>
      <c r="N414" s="241"/>
      <c r="O414" s="241"/>
      <c r="P414" s="241"/>
      <c r="Q414" s="241"/>
      <c r="R414" s="241"/>
      <c r="S414" s="241"/>
      <c r="T414" s="24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43" t="s">
        <v>208</v>
      </c>
      <c r="AU414" s="243" t="s">
        <v>81</v>
      </c>
      <c r="AV414" s="13" t="s">
        <v>79</v>
      </c>
      <c r="AW414" s="13" t="s">
        <v>33</v>
      </c>
      <c r="AX414" s="13" t="s">
        <v>72</v>
      </c>
      <c r="AY414" s="243" t="s">
        <v>196</v>
      </c>
    </row>
    <row r="415" s="14" customFormat="1">
      <c r="A415" s="14"/>
      <c r="B415" s="244"/>
      <c r="C415" s="245"/>
      <c r="D415" s="235" t="s">
        <v>208</v>
      </c>
      <c r="E415" s="246" t="s">
        <v>19</v>
      </c>
      <c r="F415" s="247" t="s">
        <v>79</v>
      </c>
      <c r="G415" s="245"/>
      <c r="H415" s="248">
        <v>1</v>
      </c>
      <c r="I415" s="249"/>
      <c r="J415" s="245"/>
      <c r="K415" s="245"/>
      <c r="L415" s="250"/>
      <c r="M415" s="251"/>
      <c r="N415" s="252"/>
      <c r="O415" s="252"/>
      <c r="P415" s="252"/>
      <c r="Q415" s="252"/>
      <c r="R415" s="252"/>
      <c r="S415" s="252"/>
      <c r="T415" s="253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4" t="s">
        <v>208</v>
      </c>
      <c r="AU415" s="254" t="s">
        <v>81</v>
      </c>
      <c r="AV415" s="14" t="s">
        <v>81</v>
      </c>
      <c r="AW415" s="14" t="s">
        <v>33</v>
      </c>
      <c r="AX415" s="14" t="s">
        <v>72</v>
      </c>
      <c r="AY415" s="254" t="s">
        <v>196</v>
      </c>
    </row>
    <row r="416" s="13" customFormat="1">
      <c r="A416" s="13"/>
      <c r="B416" s="233"/>
      <c r="C416" s="234"/>
      <c r="D416" s="235" t="s">
        <v>208</v>
      </c>
      <c r="E416" s="236" t="s">
        <v>19</v>
      </c>
      <c r="F416" s="237" t="s">
        <v>910</v>
      </c>
      <c r="G416" s="234"/>
      <c r="H416" s="236" t="s">
        <v>19</v>
      </c>
      <c r="I416" s="238"/>
      <c r="J416" s="234"/>
      <c r="K416" s="234"/>
      <c r="L416" s="239"/>
      <c r="M416" s="240"/>
      <c r="N416" s="241"/>
      <c r="O416" s="241"/>
      <c r="P416" s="241"/>
      <c r="Q416" s="241"/>
      <c r="R416" s="241"/>
      <c r="S416" s="241"/>
      <c r="T416" s="242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3" t="s">
        <v>208</v>
      </c>
      <c r="AU416" s="243" t="s">
        <v>81</v>
      </c>
      <c r="AV416" s="13" t="s">
        <v>79</v>
      </c>
      <c r="AW416" s="13" t="s">
        <v>33</v>
      </c>
      <c r="AX416" s="13" t="s">
        <v>72</v>
      </c>
      <c r="AY416" s="243" t="s">
        <v>196</v>
      </c>
    </row>
    <row r="417" s="14" customFormat="1">
      <c r="A417" s="14"/>
      <c r="B417" s="244"/>
      <c r="C417" s="245"/>
      <c r="D417" s="235" t="s">
        <v>208</v>
      </c>
      <c r="E417" s="246" t="s">
        <v>19</v>
      </c>
      <c r="F417" s="247" t="s">
        <v>79</v>
      </c>
      <c r="G417" s="245"/>
      <c r="H417" s="248">
        <v>1</v>
      </c>
      <c r="I417" s="249"/>
      <c r="J417" s="245"/>
      <c r="K417" s="245"/>
      <c r="L417" s="250"/>
      <c r="M417" s="251"/>
      <c r="N417" s="252"/>
      <c r="O417" s="252"/>
      <c r="P417" s="252"/>
      <c r="Q417" s="252"/>
      <c r="R417" s="252"/>
      <c r="S417" s="252"/>
      <c r="T417" s="253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4" t="s">
        <v>208</v>
      </c>
      <c r="AU417" s="254" t="s">
        <v>81</v>
      </c>
      <c r="AV417" s="14" t="s">
        <v>81</v>
      </c>
      <c r="AW417" s="14" t="s">
        <v>33</v>
      </c>
      <c r="AX417" s="14" t="s">
        <v>72</v>
      </c>
      <c r="AY417" s="254" t="s">
        <v>196</v>
      </c>
    </row>
    <row r="418" s="13" customFormat="1">
      <c r="A418" s="13"/>
      <c r="B418" s="233"/>
      <c r="C418" s="234"/>
      <c r="D418" s="235" t="s">
        <v>208</v>
      </c>
      <c r="E418" s="236" t="s">
        <v>19</v>
      </c>
      <c r="F418" s="237" t="s">
        <v>911</v>
      </c>
      <c r="G418" s="234"/>
      <c r="H418" s="236" t="s">
        <v>19</v>
      </c>
      <c r="I418" s="238"/>
      <c r="J418" s="234"/>
      <c r="K418" s="234"/>
      <c r="L418" s="239"/>
      <c r="M418" s="240"/>
      <c r="N418" s="241"/>
      <c r="O418" s="241"/>
      <c r="P418" s="241"/>
      <c r="Q418" s="241"/>
      <c r="R418" s="241"/>
      <c r="S418" s="241"/>
      <c r="T418" s="242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43" t="s">
        <v>208</v>
      </c>
      <c r="AU418" s="243" t="s">
        <v>81</v>
      </c>
      <c r="AV418" s="13" t="s">
        <v>79</v>
      </c>
      <c r="AW418" s="13" t="s">
        <v>33</v>
      </c>
      <c r="AX418" s="13" t="s">
        <v>72</v>
      </c>
      <c r="AY418" s="243" t="s">
        <v>196</v>
      </c>
    </row>
    <row r="419" s="14" customFormat="1">
      <c r="A419" s="14"/>
      <c r="B419" s="244"/>
      <c r="C419" s="245"/>
      <c r="D419" s="235" t="s">
        <v>208</v>
      </c>
      <c r="E419" s="246" t="s">
        <v>19</v>
      </c>
      <c r="F419" s="247" t="s">
        <v>81</v>
      </c>
      <c r="G419" s="245"/>
      <c r="H419" s="248">
        <v>2</v>
      </c>
      <c r="I419" s="249"/>
      <c r="J419" s="245"/>
      <c r="K419" s="245"/>
      <c r="L419" s="250"/>
      <c r="M419" s="251"/>
      <c r="N419" s="252"/>
      <c r="O419" s="252"/>
      <c r="P419" s="252"/>
      <c r="Q419" s="252"/>
      <c r="R419" s="252"/>
      <c r="S419" s="252"/>
      <c r="T419" s="253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4" t="s">
        <v>208</v>
      </c>
      <c r="AU419" s="254" t="s">
        <v>81</v>
      </c>
      <c r="AV419" s="14" t="s">
        <v>81</v>
      </c>
      <c r="AW419" s="14" t="s">
        <v>33</v>
      </c>
      <c r="AX419" s="14" t="s">
        <v>72</v>
      </c>
      <c r="AY419" s="254" t="s">
        <v>196</v>
      </c>
    </row>
    <row r="420" s="15" customFormat="1">
      <c r="A420" s="15"/>
      <c r="B420" s="255"/>
      <c r="C420" s="256"/>
      <c r="D420" s="235" t="s">
        <v>208</v>
      </c>
      <c r="E420" s="257" t="s">
        <v>19</v>
      </c>
      <c r="F420" s="258" t="s">
        <v>219</v>
      </c>
      <c r="G420" s="256"/>
      <c r="H420" s="259">
        <v>13</v>
      </c>
      <c r="I420" s="260"/>
      <c r="J420" s="256"/>
      <c r="K420" s="256"/>
      <c r="L420" s="261"/>
      <c r="M420" s="262"/>
      <c r="N420" s="263"/>
      <c r="O420" s="263"/>
      <c r="P420" s="263"/>
      <c r="Q420" s="263"/>
      <c r="R420" s="263"/>
      <c r="S420" s="263"/>
      <c r="T420" s="264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65" t="s">
        <v>208</v>
      </c>
      <c r="AU420" s="265" t="s">
        <v>81</v>
      </c>
      <c r="AV420" s="15" t="s">
        <v>204</v>
      </c>
      <c r="AW420" s="15" t="s">
        <v>33</v>
      </c>
      <c r="AX420" s="15" t="s">
        <v>79</v>
      </c>
      <c r="AY420" s="265" t="s">
        <v>196</v>
      </c>
    </row>
    <row r="421" s="2" customFormat="1" ht="24.15" customHeight="1">
      <c r="A421" s="41"/>
      <c r="B421" s="42"/>
      <c r="C421" s="215" t="s">
        <v>478</v>
      </c>
      <c r="D421" s="215" t="s">
        <v>199</v>
      </c>
      <c r="E421" s="216" t="s">
        <v>993</v>
      </c>
      <c r="F421" s="217" t="s">
        <v>994</v>
      </c>
      <c r="G421" s="218" t="s">
        <v>943</v>
      </c>
      <c r="H421" s="219">
        <v>13</v>
      </c>
      <c r="I421" s="220"/>
      <c r="J421" s="221">
        <f>ROUND(I421*H421,2)</f>
        <v>0</v>
      </c>
      <c r="K421" s="217" t="s">
        <v>901</v>
      </c>
      <c r="L421" s="47"/>
      <c r="M421" s="222" t="s">
        <v>19</v>
      </c>
      <c r="N421" s="223" t="s">
        <v>43</v>
      </c>
      <c r="O421" s="87"/>
      <c r="P421" s="224">
        <f>O421*H421</f>
        <v>0</v>
      </c>
      <c r="Q421" s="224">
        <v>0</v>
      </c>
      <c r="R421" s="224">
        <f>Q421*H421</f>
        <v>0</v>
      </c>
      <c r="S421" s="224">
        <v>0.0040000000000000001</v>
      </c>
      <c r="T421" s="225">
        <f>S421*H421</f>
        <v>0.052000000000000005</v>
      </c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R421" s="226" t="s">
        <v>204</v>
      </c>
      <c r="AT421" s="226" t="s">
        <v>199</v>
      </c>
      <c r="AU421" s="226" t="s">
        <v>81</v>
      </c>
      <c r="AY421" s="20" t="s">
        <v>196</v>
      </c>
      <c r="BE421" s="227">
        <f>IF(N421="základní",J421,0)</f>
        <v>0</v>
      </c>
      <c r="BF421" s="227">
        <f>IF(N421="snížená",J421,0)</f>
        <v>0</v>
      </c>
      <c r="BG421" s="227">
        <f>IF(N421="zákl. přenesená",J421,0)</f>
        <v>0</v>
      </c>
      <c r="BH421" s="227">
        <f>IF(N421="sníž. přenesená",J421,0)</f>
        <v>0</v>
      </c>
      <c r="BI421" s="227">
        <f>IF(N421="nulová",J421,0)</f>
        <v>0</v>
      </c>
      <c r="BJ421" s="20" t="s">
        <v>79</v>
      </c>
      <c r="BK421" s="227">
        <f>ROUND(I421*H421,2)</f>
        <v>0</v>
      </c>
      <c r="BL421" s="20" t="s">
        <v>204</v>
      </c>
      <c r="BM421" s="226" t="s">
        <v>995</v>
      </c>
    </row>
    <row r="422" s="2" customFormat="1">
      <c r="A422" s="41"/>
      <c r="B422" s="42"/>
      <c r="C422" s="43"/>
      <c r="D422" s="228" t="s">
        <v>206</v>
      </c>
      <c r="E422" s="43"/>
      <c r="F422" s="229" t="s">
        <v>996</v>
      </c>
      <c r="G422" s="43"/>
      <c r="H422" s="43"/>
      <c r="I422" s="230"/>
      <c r="J422" s="43"/>
      <c r="K422" s="43"/>
      <c r="L422" s="47"/>
      <c r="M422" s="231"/>
      <c r="N422" s="232"/>
      <c r="O422" s="87"/>
      <c r="P422" s="87"/>
      <c r="Q422" s="87"/>
      <c r="R422" s="87"/>
      <c r="S422" s="87"/>
      <c r="T422" s="88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T422" s="20" t="s">
        <v>206</v>
      </c>
      <c r="AU422" s="20" t="s">
        <v>81</v>
      </c>
    </row>
    <row r="423" s="13" customFormat="1">
      <c r="A423" s="13"/>
      <c r="B423" s="233"/>
      <c r="C423" s="234"/>
      <c r="D423" s="235" t="s">
        <v>208</v>
      </c>
      <c r="E423" s="236" t="s">
        <v>19</v>
      </c>
      <c r="F423" s="237" t="s">
        <v>991</v>
      </c>
      <c r="G423" s="234"/>
      <c r="H423" s="236" t="s">
        <v>19</v>
      </c>
      <c r="I423" s="238"/>
      <c r="J423" s="234"/>
      <c r="K423" s="234"/>
      <c r="L423" s="239"/>
      <c r="M423" s="240"/>
      <c r="N423" s="241"/>
      <c r="O423" s="241"/>
      <c r="P423" s="241"/>
      <c r="Q423" s="241"/>
      <c r="R423" s="241"/>
      <c r="S423" s="241"/>
      <c r="T423" s="24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43" t="s">
        <v>208</v>
      </c>
      <c r="AU423" s="243" t="s">
        <v>81</v>
      </c>
      <c r="AV423" s="13" t="s">
        <v>79</v>
      </c>
      <c r="AW423" s="13" t="s">
        <v>33</v>
      </c>
      <c r="AX423" s="13" t="s">
        <v>72</v>
      </c>
      <c r="AY423" s="243" t="s">
        <v>196</v>
      </c>
    </row>
    <row r="424" s="13" customFormat="1">
      <c r="A424" s="13"/>
      <c r="B424" s="233"/>
      <c r="C424" s="234"/>
      <c r="D424" s="235" t="s">
        <v>208</v>
      </c>
      <c r="E424" s="236" t="s">
        <v>19</v>
      </c>
      <c r="F424" s="237" t="s">
        <v>997</v>
      </c>
      <c r="G424" s="234"/>
      <c r="H424" s="236" t="s">
        <v>19</v>
      </c>
      <c r="I424" s="238"/>
      <c r="J424" s="234"/>
      <c r="K424" s="234"/>
      <c r="L424" s="239"/>
      <c r="M424" s="240"/>
      <c r="N424" s="241"/>
      <c r="O424" s="241"/>
      <c r="P424" s="241"/>
      <c r="Q424" s="241"/>
      <c r="R424" s="241"/>
      <c r="S424" s="241"/>
      <c r="T424" s="24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3" t="s">
        <v>208</v>
      </c>
      <c r="AU424" s="243" t="s">
        <v>81</v>
      </c>
      <c r="AV424" s="13" t="s">
        <v>79</v>
      </c>
      <c r="AW424" s="13" t="s">
        <v>33</v>
      </c>
      <c r="AX424" s="13" t="s">
        <v>72</v>
      </c>
      <c r="AY424" s="243" t="s">
        <v>196</v>
      </c>
    </row>
    <row r="425" s="13" customFormat="1">
      <c r="A425" s="13"/>
      <c r="B425" s="233"/>
      <c r="C425" s="234"/>
      <c r="D425" s="235" t="s">
        <v>208</v>
      </c>
      <c r="E425" s="236" t="s">
        <v>19</v>
      </c>
      <c r="F425" s="237" t="s">
        <v>906</v>
      </c>
      <c r="G425" s="234"/>
      <c r="H425" s="236" t="s">
        <v>19</v>
      </c>
      <c r="I425" s="238"/>
      <c r="J425" s="234"/>
      <c r="K425" s="234"/>
      <c r="L425" s="239"/>
      <c r="M425" s="240"/>
      <c r="N425" s="241"/>
      <c r="O425" s="241"/>
      <c r="P425" s="241"/>
      <c r="Q425" s="241"/>
      <c r="R425" s="241"/>
      <c r="S425" s="241"/>
      <c r="T425" s="242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43" t="s">
        <v>208</v>
      </c>
      <c r="AU425" s="243" t="s">
        <v>81</v>
      </c>
      <c r="AV425" s="13" t="s">
        <v>79</v>
      </c>
      <c r="AW425" s="13" t="s">
        <v>33</v>
      </c>
      <c r="AX425" s="13" t="s">
        <v>72</v>
      </c>
      <c r="AY425" s="243" t="s">
        <v>196</v>
      </c>
    </row>
    <row r="426" s="14" customFormat="1">
      <c r="A426" s="14"/>
      <c r="B426" s="244"/>
      <c r="C426" s="245"/>
      <c r="D426" s="235" t="s">
        <v>208</v>
      </c>
      <c r="E426" s="246" t="s">
        <v>19</v>
      </c>
      <c r="F426" s="247" t="s">
        <v>204</v>
      </c>
      <c r="G426" s="245"/>
      <c r="H426" s="248">
        <v>4</v>
      </c>
      <c r="I426" s="249"/>
      <c r="J426" s="245"/>
      <c r="K426" s="245"/>
      <c r="L426" s="250"/>
      <c r="M426" s="251"/>
      <c r="N426" s="252"/>
      <c r="O426" s="252"/>
      <c r="P426" s="252"/>
      <c r="Q426" s="252"/>
      <c r="R426" s="252"/>
      <c r="S426" s="252"/>
      <c r="T426" s="253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T426" s="254" t="s">
        <v>208</v>
      </c>
      <c r="AU426" s="254" t="s">
        <v>81</v>
      </c>
      <c r="AV426" s="14" t="s">
        <v>81</v>
      </c>
      <c r="AW426" s="14" t="s">
        <v>33</v>
      </c>
      <c r="AX426" s="14" t="s">
        <v>72</v>
      </c>
      <c r="AY426" s="254" t="s">
        <v>196</v>
      </c>
    </row>
    <row r="427" s="13" customFormat="1">
      <c r="A427" s="13"/>
      <c r="B427" s="233"/>
      <c r="C427" s="234"/>
      <c r="D427" s="235" t="s">
        <v>208</v>
      </c>
      <c r="E427" s="236" t="s">
        <v>19</v>
      </c>
      <c r="F427" s="237" t="s">
        <v>907</v>
      </c>
      <c r="G427" s="234"/>
      <c r="H427" s="236" t="s">
        <v>19</v>
      </c>
      <c r="I427" s="238"/>
      <c r="J427" s="234"/>
      <c r="K427" s="234"/>
      <c r="L427" s="239"/>
      <c r="M427" s="240"/>
      <c r="N427" s="241"/>
      <c r="O427" s="241"/>
      <c r="P427" s="241"/>
      <c r="Q427" s="241"/>
      <c r="R427" s="241"/>
      <c r="S427" s="241"/>
      <c r="T427" s="242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43" t="s">
        <v>208</v>
      </c>
      <c r="AU427" s="243" t="s">
        <v>81</v>
      </c>
      <c r="AV427" s="13" t="s">
        <v>79</v>
      </c>
      <c r="AW427" s="13" t="s">
        <v>33</v>
      </c>
      <c r="AX427" s="13" t="s">
        <v>72</v>
      </c>
      <c r="AY427" s="243" t="s">
        <v>196</v>
      </c>
    </row>
    <row r="428" s="14" customFormat="1">
      <c r="A428" s="14"/>
      <c r="B428" s="244"/>
      <c r="C428" s="245"/>
      <c r="D428" s="235" t="s">
        <v>208</v>
      </c>
      <c r="E428" s="246" t="s">
        <v>19</v>
      </c>
      <c r="F428" s="247" t="s">
        <v>204</v>
      </c>
      <c r="G428" s="245"/>
      <c r="H428" s="248">
        <v>4</v>
      </c>
      <c r="I428" s="249"/>
      <c r="J428" s="245"/>
      <c r="K428" s="245"/>
      <c r="L428" s="250"/>
      <c r="M428" s="251"/>
      <c r="N428" s="252"/>
      <c r="O428" s="252"/>
      <c r="P428" s="252"/>
      <c r="Q428" s="252"/>
      <c r="R428" s="252"/>
      <c r="S428" s="252"/>
      <c r="T428" s="253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54" t="s">
        <v>208</v>
      </c>
      <c r="AU428" s="254" t="s">
        <v>81</v>
      </c>
      <c r="AV428" s="14" t="s">
        <v>81</v>
      </c>
      <c r="AW428" s="14" t="s">
        <v>33</v>
      </c>
      <c r="AX428" s="14" t="s">
        <v>72</v>
      </c>
      <c r="AY428" s="254" t="s">
        <v>196</v>
      </c>
    </row>
    <row r="429" s="13" customFormat="1">
      <c r="A429" s="13"/>
      <c r="B429" s="233"/>
      <c r="C429" s="234"/>
      <c r="D429" s="235" t="s">
        <v>208</v>
      </c>
      <c r="E429" s="236" t="s">
        <v>19</v>
      </c>
      <c r="F429" s="237" t="s">
        <v>908</v>
      </c>
      <c r="G429" s="234"/>
      <c r="H429" s="236" t="s">
        <v>19</v>
      </c>
      <c r="I429" s="238"/>
      <c r="J429" s="234"/>
      <c r="K429" s="234"/>
      <c r="L429" s="239"/>
      <c r="M429" s="240"/>
      <c r="N429" s="241"/>
      <c r="O429" s="241"/>
      <c r="P429" s="241"/>
      <c r="Q429" s="241"/>
      <c r="R429" s="241"/>
      <c r="S429" s="241"/>
      <c r="T429" s="24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43" t="s">
        <v>208</v>
      </c>
      <c r="AU429" s="243" t="s">
        <v>81</v>
      </c>
      <c r="AV429" s="13" t="s">
        <v>79</v>
      </c>
      <c r="AW429" s="13" t="s">
        <v>33</v>
      </c>
      <c r="AX429" s="13" t="s">
        <v>72</v>
      </c>
      <c r="AY429" s="243" t="s">
        <v>196</v>
      </c>
    </row>
    <row r="430" s="14" customFormat="1">
      <c r="A430" s="14"/>
      <c r="B430" s="244"/>
      <c r="C430" s="245"/>
      <c r="D430" s="235" t="s">
        <v>208</v>
      </c>
      <c r="E430" s="246" t="s">
        <v>19</v>
      </c>
      <c r="F430" s="247" t="s">
        <v>79</v>
      </c>
      <c r="G430" s="245"/>
      <c r="H430" s="248">
        <v>1</v>
      </c>
      <c r="I430" s="249"/>
      <c r="J430" s="245"/>
      <c r="K430" s="245"/>
      <c r="L430" s="250"/>
      <c r="M430" s="251"/>
      <c r="N430" s="252"/>
      <c r="O430" s="252"/>
      <c r="P430" s="252"/>
      <c r="Q430" s="252"/>
      <c r="R430" s="252"/>
      <c r="S430" s="252"/>
      <c r="T430" s="253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4" t="s">
        <v>208</v>
      </c>
      <c r="AU430" s="254" t="s">
        <v>81</v>
      </c>
      <c r="AV430" s="14" t="s">
        <v>81</v>
      </c>
      <c r="AW430" s="14" t="s">
        <v>33</v>
      </c>
      <c r="AX430" s="14" t="s">
        <v>72</v>
      </c>
      <c r="AY430" s="254" t="s">
        <v>196</v>
      </c>
    </row>
    <row r="431" s="13" customFormat="1">
      <c r="A431" s="13"/>
      <c r="B431" s="233"/>
      <c r="C431" s="234"/>
      <c r="D431" s="235" t="s">
        <v>208</v>
      </c>
      <c r="E431" s="236" t="s">
        <v>19</v>
      </c>
      <c r="F431" s="237" t="s">
        <v>909</v>
      </c>
      <c r="G431" s="234"/>
      <c r="H431" s="236" t="s">
        <v>19</v>
      </c>
      <c r="I431" s="238"/>
      <c r="J431" s="234"/>
      <c r="K431" s="234"/>
      <c r="L431" s="239"/>
      <c r="M431" s="240"/>
      <c r="N431" s="241"/>
      <c r="O431" s="241"/>
      <c r="P431" s="241"/>
      <c r="Q431" s="241"/>
      <c r="R431" s="241"/>
      <c r="S431" s="241"/>
      <c r="T431" s="242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3" t="s">
        <v>208</v>
      </c>
      <c r="AU431" s="243" t="s">
        <v>81</v>
      </c>
      <c r="AV431" s="13" t="s">
        <v>79</v>
      </c>
      <c r="AW431" s="13" t="s">
        <v>33</v>
      </c>
      <c r="AX431" s="13" t="s">
        <v>72</v>
      </c>
      <c r="AY431" s="243" t="s">
        <v>196</v>
      </c>
    </row>
    <row r="432" s="14" customFormat="1">
      <c r="A432" s="14"/>
      <c r="B432" s="244"/>
      <c r="C432" s="245"/>
      <c r="D432" s="235" t="s">
        <v>208</v>
      </c>
      <c r="E432" s="246" t="s">
        <v>19</v>
      </c>
      <c r="F432" s="247" t="s">
        <v>79</v>
      </c>
      <c r="G432" s="245"/>
      <c r="H432" s="248">
        <v>1</v>
      </c>
      <c r="I432" s="249"/>
      <c r="J432" s="245"/>
      <c r="K432" s="245"/>
      <c r="L432" s="250"/>
      <c r="M432" s="251"/>
      <c r="N432" s="252"/>
      <c r="O432" s="252"/>
      <c r="P432" s="252"/>
      <c r="Q432" s="252"/>
      <c r="R432" s="252"/>
      <c r="S432" s="252"/>
      <c r="T432" s="253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54" t="s">
        <v>208</v>
      </c>
      <c r="AU432" s="254" t="s">
        <v>81</v>
      </c>
      <c r="AV432" s="14" t="s">
        <v>81</v>
      </c>
      <c r="AW432" s="14" t="s">
        <v>33</v>
      </c>
      <c r="AX432" s="14" t="s">
        <v>72</v>
      </c>
      <c r="AY432" s="254" t="s">
        <v>196</v>
      </c>
    </row>
    <row r="433" s="13" customFormat="1">
      <c r="A433" s="13"/>
      <c r="B433" s="233"/>
      <c r="C433" s="234"/>
      <c r="D433" s="235" t="s">
        <v>208</v>
      </c>
      <c r="E433" s="236" t="s">
        <v>19</v>
      </c>
      <c r="F433" s="237" t="s">
        <v>910</v>
      </c>
      <c r="G433" s="234"/>
      <c r="H433" s="236" t="s">
        <v>19</v>
      </c>
      <c r="I433" s="238"/>
      <c r="J433" s="234"/>
      <c r="K433" s="234"/>
      <c r="L433" s="239"/>
      <c r="M433" s="240"/>
      <c r="N433" s="241"/>
      <c r="O433" s="241"/>
      <c r="P433" s="241"/>
      <c r="Q433" s="241"/>
      <c r="R433" s="241"/>
      <c r="S433" s="241"/>
      <c r="T433" s="24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43" t="s">
        <v>208</v>
      </c>
      <c r="AU433" s="243" t="s">
        <v>81</v>
      </c>
      <c r="AV433" s="13" t="s">
        <v>79</v>
      </c>
      <c r="AW433" s="13" t="s">
        <v>33</v>
      </c>
      <c r="AX433" s="13" t="s">
        <v>72</v>
      </c>
      <c r="AY433" s="243" t="s">
        <v>196</v>
      </c>
    </row>
    <row r="434" s="14" customFormat="1">
      <c r="A434" s="14"/>
      <c r="B434" s="244"/>
      <c r="C434" s="245"/>
      <c r="D434" s="235" t="s">
        <v>208</v>
      </c>
      <c r="E434" s="246" t="s">
        <v>19</v>
      </c>
      <c r="F434" s="247" t="s">
        <v>79</v>
      </c>
      <c r="G434" s="245"/>
      <c r="H434" s="248">
        <v>1</v>
      </c>
      <c r="I434" s="249"/>
      <c r="J434" s="245"/>
      <c r="K434" s="245"/>
      <c r="L434" s="250"/>
      <c r="M434" s="251"/>
      <c r="N434" s="252"/>
      <c r="O434" s="252"/>
      <c r="P434" s="252"/>
      <c r="Q434" s="252"/>
      <c r="R434" s="252"/>
      <c r="S434" s="252"/>
      <c r="T434" s="253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54" t="s">
        <v>208</v>
      </c>
      <c r="AU434" s="254" t="s">
        <v>81</v>
      </c>
      <c r="AV434" s="14" t="s">
        <v>81</v>
      </c>
      <c r="AW434" s="14" t="s">
        <v>33</v>
      </c>
      <c r="AX434" s="14" t="s">
        <v>72</v>
      </c>
      <c r="AY434" s="254" t="s">
        <v>196</v>
      </c>
    </row>
    <row r="435" s="13" customFormat="1">
      <c r="A435" s="13"/>
      <c r="B435" s="233"/>
      <c r="C435" s="234"/>
      <c r="D435" s="235" t="s">
        <v>208</v>
      </c>
      <c r="E435" s="236" t="s">
        <v>19</v>
      </c>
      <c r="F435" s="237" t="s">
        <v>911</v>
      </c>
      <c r="G435" s="234"/>
      <c r="H435" s="236" t="s">
        <v>19</v>
      </c>
      <c r="I435" s="238"/>
      <c r="J435" s="234"/>
      <c r="K435" s="234"/>
      <c r="L435" s="239"/>
      <c r="M435" s="240"/>
      <c r="N435" s="241"/>
      <c r="O435" s="241"/>
      <c r="P435" s="241"/>
      <c r="Q435" s="241"/>
      <c r="R435" s="241"/>
      <c r="S435" s="241"/>
      <c r="T435" s="242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3" t="s">
        <v>208</v>
      </c>
      <c r="AU435" s="243" t="s">
        <v>81</v>
      </c>
      <c r="AV435" s="13" t="s">
        <v>79</v>
      </c>
      <c r="AW435" s="13" t="s">
        <v>33</v>
      </c>
      <c r="AX435" s="13" t="s">
        <v>72</v>
      </c>
      <c r="AY435" s="243" t="s">
        <v>196</v>
      </c>
    </row>
    <row r="436" s="14" customFormat="1">
      <c r="A436" s="14"/>
      <c r="B436" s="244"/>
      <c r="C436" s="245"/>
      <c r="D436" s="235" t="s">
        <v>208</v>
      </c>
      <c r="E436" s="246" t="s">
        <v>19</v>
      </c>
      <c r="F436" s="247" t="s">
        <v>81</v>
      </c>
      <c r="G436" s="245"/>
      <c r="H436" s="248">
        <v>2</v>
      </c>
      <c r="I436" s="249"/>
      <c r="J436" s="245"/>
      <c r="K436" s="245"/>
      <c r="L436" s="250"/>
      <c r="M436" s="251"/>
      <c r="N436" s="252"/>
      <c r="O436" s="252"/>
      <c r="P436" s="252"/>
      <c r="Q436" s="252"/>
      <c r="R436" s="252"/>
      <c r="S436" s="252"/>
      <c r="T436" s="253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4" t="s">
        <v>208</v>
      </c>
      <c r="AU436" s="254" t="s">
        <v>81</v>
      </c>
      <c r="AV436" s="14" t="s">
        <v>81</v>
      </c>
      <c r="AW436" s="14" t="s">
        <v>33</v>
      </c>
      <c r="AX436" s="14" t="s">
        <v>72</v>
      </c>
      <c r="AY436" s="254" t="s">
        <v>196</v>
      </c>
    </row>
    <row r="437" s="15" customFormat="1">
      <c r="A437" s="15"/>
      <c r="B437" s="255"/>
      <c r="C437" s="256"/>
      <c r="D437" s="235" t="s">
        <v>208</v>
      </c>
      <c r="E437" s="257" t="s">
        <v>19</v>
      </c>
      <c r="F437" s="258" t="s">
        <v>219</v>
      </c>
      <c r="G437" s="256"/>
      <c r="H437" s="259">
        <v>13</v>
      </c>
      <c r="I437" s="260"/>
      <c r="J437" s="256"/>
      <c r="K437" s="256"/>
      <c r="L437" s="261"/>
      <c r="M437" s="262"/>
      <c r="N437" s="263"/>
      <c r="O437" s="263"/>
      <c r="P437" s="263"/>
      <c r="Q437" s="263"/>
      <c r="R437" s="263"/>
      <c r="S437" s="263"/>
      <c r="T437" s="264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65" t="s">
        <v>208</v>
      </c>
      <c r="AU437" s="265" t="s">
        <v>81</v>
      </c>
      <c r="AV437" s="15" t="s">
        <v>204</v>
      </c>
      <c r="AW437" s="15" t="s">
        <v>33</v>
      </c>
      <c r="AX437" s="15" t="s">
        <v>79</v>
      </c>
      <c r="AY437" s="265" t="s">
        <v>196</v>
      </c>
    </row>
    <row r="438" s="12" customFormat="1" ht="22.8" customHeight="1">
      <c r="A438" s="12"/>
      <c r="B438" s="199"/>
      <c r="C438" s="200"/>
      <c r="D438" s="201" t="s">
        <v>71</v>
      </c>
      <c r="E438" s="213" t="s">
        <v>321</v>
      </c>
      <c r="F438" s="213" t="s">
        <v>322</v>
      </c>
      <c r="G438" s="200"/>
      <c r="H438" s="200"/>
      <c r="I438" s="203"/>
      <c r="J438" s="214">
        <f>BK438</f>
        <v>0</v>
      </c>
      <c r="K438" s="200"/>
      <c r="L438" s="205"/>
      <c r="M438" s="206"/>
      <c r="N438" s="207"/>
      <c r="O438" s="207"/>
      <c r="P438" s="208">
        <f>SUM(P439:P447)</f>
        <v>0</v>
      </c>
      <c r="Q438" s="207"/>
      <c r="R438" s="208">
        <f>SUM(R439:R447)</f>
        <v>0</v>
      </c>
      <c r="S438" s="207"/>
      <c r="T438" s="209">
        <f>SUM(T439:T447)</f>
        <v>0</v>
      </c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R438" s="210" t="s">
        <v>79</v>
      </c>
      <c r="AT438" s="211" t="s">
        <v>71</v>
      </c>
      <c r="AU438" s="211" t="s">
        <v>79</v>
      </c>
      <c r="AY438" s="210" t="s">
        <v>196</v>
      </c>
      <c r="BK438" s="212">
        <f>SUM(BK439:BK447)</f>
        <v>0</v>
      </c>
    </row>
    <row r="439" s="2" customFormat="1" ht="16.5" customHeight="1">
      <c r="A439" s="41"/>
      <c r="B439" s="42"/>
      <c r="C439" s="215" t="s">
        <v>483</v>
      </c>
      <c r="D439" s="215" t="s">
        <v>199</v>
      </c>
      <c r="E439" s="216" t="s">
        <v>333</v>
      </c>
      <c r="F439" s="217" t="s">
        <v>334</v>
      </c>
      <c r="G439" s="218" t="s">
        <v>317</v>
      </c>
      <c r="H439" s="219">
        <v>1.1180000000000001</v>
      </c>
      <c r="I439" s="220"/>
      <c r="J439" s="221">
        <f>ROUND(I439*H439,2)</f>
        <v>0</v>
      </c>
      <c r="K439" s="217" t="s">
        <v>901</v>
      </c>
      <c r="L439" s="47"/>
      <c r="M439" s="222" t="s">
        <v>19</v>
      </c>
      <c r="N439" s="223" t="s">
        <v>43</v>
      </c>
      <c r="O439" s="87"/>
      <c r="P439" s="224">
        <f>O439*H439</f>
        <v>0</v>
      </c>
      <c r="Q439" s="224">
        <v>0</v>
      </c>
      <c r="R439" s="224">
        <f>Q439*H439</f>
        <v>0</v>
      </c>
      <c r="S439" s="224">
        <v>0</v>
      </c>
      <c r="T439" s="225">
        <f>S439*H439</f>
        <v>0</v>
      </c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R439" s="226" t="s">
        <v>204</v>
      </c>
      <c r="AT439" s="226" t="s">
        <v>199</v>
      </c>
      <c r="AU439" s="226" t="s">
        <v>81</v>
      </c>
      <c r="AY439" s="20" t="s">
        <v>196</v>
      </c>
      <c r="BE439" s="227">
        <f>IF(N439="základní",J439,0)</f>
        <v>0</v>
      </c>
      <c r="BF439" s="227">
        <f>IF(N439="snížená",J439,0)</f>
        <v>0</v>
      </c>
      <c r="BG439" s="227">
        <f>IF(N439="zákl. přenesená",J439,0)</f>
        <v>0</v>
      </c>
      <c r="BH439" s="227">
        <f>IF(N439="sníž. přenesená",J439,0)</f>
        <v>0</v>
      </c>
      <c r="BI439" s="227">
        <f>IF(N439="nulová",J439,0)</f>
        <v>0</v>
      </c>
      <c r="BJ439" s="20" t="s">
        <v>79</v>
      </c>
      <c r="BK439" s="227">
        <f>ROUND(I439*H439,2)</f>
        <v>0</v>
      </c>
      <c r="BL439" s="20" t="s">
        <v>204</v>
      </c>
      <c r="BM439" s="226" t="s">
        <v>998</v>
      </c>
    </row>
    <row r="440" s="2" customFormat="1">
      <c r="A440" s="41"/>
      <c r="B440" s="42"/>
      <c r="C440" s="43"/>
      <c r="D440" s="228" t="s">
        <v>206</v>
      </c>
      <c r="E440" s="43"/>
      <c r="F440" s="229" t="s">
        <v>999</v>
      </c>
      <c r="G440" s="43"/>
      <c r="H440" s="43"/>
      <c r="I440" s="230"/>
      <c r="J440" s="43"/>
      <c r="K440" s="43"/>
      <c r="L440" s="47"/>
      <c r="M440" s="231"/>
      <c r="N440" s="232"/>
      <c r="O440" s="87"/>
      <c r="P440" s="87"/>
      <c r="Q440" s="87"/>
      <c r="R440" s="87"/>
      <c r="S440" s="87"/>
      <c r="T440" s="88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T440" s="20" t="s">
        <v>206</v>
      </c>
      <c r="AU440" s="20" t="s">
        <v>81</v>
      </c>
    </row>
    <row r="441" s="2" customFormat="1" ht="24.15" customHeight="1">
      <c r="A441" s="41"/>
      <c r="B441" s="42"/>
      <c r="C441" s="215" t="s">
        <v>491</v>
      </c>
      <c r="D441" s="215" t="s">
        <v>199</v>
      </c>
      <c r="E441" s="216" t="s">
        <v>324</v>
      </c>
      <c r="F441" s="217" t="s">
        <v>325</v>
      </c>
      <c r="G441" s="218" t="s">
        <v>317</v>
      </c>
      <c r="H441" s="219">
        <v>1.1180000000000001</v>
      </c>
      <c r="I441" s="220"/>
      <c r="J441" s="221">
        <f>ROUND(I441*H441,2)</f>
        <v>0</v>
      </c>
      <c r="K441" s="217" t="s">
        <v>901</v>
      </c>
      <c r="L441" s="47"/>
      <c r="M441" s="222" t="s">
        <v>19</v>
      </c>
      <c r="N441" s="223" t="s">
        <v>43</v>
      </c>
      <c r="O441" s="87"/>
      <c r="P441" s="224">
        <f>O441*H441</f>
        <v>0</v>
      </c>
      <c r="Q441" s="224">
        <v>0</v>
      </c>
      <c r="R441" s="224">
        <f>Q441*H441</f>
        <v>0</v>
      </c>
      <c r="S441" s="224">
        <v>0</v>
      </c>
      <c r="T441" s="225">
        <f>S441*H441</f>
        <v>0</v>
      </c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R441" s="226" t="s">
        <v>204</v>
      </c>
      <c r="AT441" s="226" t="s">
        <v>199</v>
      </c>
      <c r="AU441" s="226" t="s">
        <v>81</v>
      </c>
      <c r="AY441" s="20" t="s">
        <v>196</v>
      </c>
      <c r="BE441" s="227">
        <f>IF(N441="základní",J441,0)</f>
        <v>0</v>
      </c>
      <c r="BF441" s="227">
        <f>IF(N441="snížená",J441,0)</f>
        <v>0</v>
      </c>
      <c r="BG441" s="227">
        <f>IF(N441="zákl. přenesená",J441,0)</f>
        <v>0</v>
      </c>
      <c r="BH441" s="227">
        <f>IF(N441="sníž. přenesená",J441,0)</f>
        <v>0</v>
      </c>
      <c r="BI441" s="227">
        <f>IF(N441="nulová",J441,0)</f>
        <v>0</v>
      </c>
      <c r="BJ441" s="20" t="s">
        <v>79</v>
      </c>
      <c r="BK441" s="227">
        <f>ROUND(I441*H441,2)</f>
        <v>0</v>
      </c>
      <c r="BL441" s="20" t="s">
        <v>204</v>
      </c>
      <c r="BM441" s="226" t="s">
        <v>1000</v>
      </c>
    </row>
    <row r="442" s="2" customFormat="1">
      <c r="A442" s="41"/>
      <c r="B442" s="42"/>
      <c r="C442" s="43"/>
      <c r="D442" s="228" t="s">
        <v>206</v>
      </c>
      <c r="E442" s="43"/>
      <c r="F442" s="229" t="s">
        <v>1001</v>
      </c>
      <c r="G442" s="43"/>
      <c r="H442" s="43"/>
      <c r="I442" s="230"/>
      <c r="J442" s="43"/>
      <c r="K442" s="43"/>
      <c r="L442" s="47"/>
      <c r="M442" s="231"/>
      <c r="N442" s="232"/>
      <c r="O442" s="87"/>
      <c r="P442" s="87"/>
      <c r="Q442" s="87"/>
      <c r="R442" s="87"/>
      <c r="S442" s="87"/>
      <c r="T442" s="88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T442" s="20" t="s">
        <v>206</v>
      </c>
      <c r="AU442" s="20" t="s">
        <v>81</v>
      </c>
    </row>
    <row r="443" s="2" customFormat="1" ht="24.15" customHeight="1">
      <c r="A443" s="41"/>
      <c r="B443" s="42"/>
      <c r="C443" s="215" t="s">
        <v>493</v>
      </c>
      <c r="D443" s="215" t="s">
        <v>199</v>
      </c>
      <c r="E443" s="216" t="s">
        <v>328</v>
      </c>
      <c r="F443" s="217" t="s">
        <v>329</v>
      </c>
      <c r="G443" s="218" t="s">
        <v>317</v>
      </c>
      <c r="H443" s="219">
        <v>11.18</v>
      </c>
      <c r="I443" s="220"/>
      <c r="J443" s="221">
        <f>ROUND(I443*H443,2)</f>
        <v>0</v>
      </c>
      <c r="K443" s="217" t="s">
        <v>901</v>
      </c>
      <c r="L443" s="47"/>
      <c r="M443" s="222" t="s">
        <v>19</v>
      </c>
      <c r="N443" s="223" t="s">
        <v>43</v>
      </c>
      <c r="O443" s="87"/>
      <c r="P443" s="224">
        <f>O443*H443</f>
        <v>0</v>
      </c>
      <c r="Q443" s="224">
        <v>0</v>
      </c>
      <c r="R443" s="224">
        <f>Q443*H443</f>
        <v>0</v>
      </c>
      <c r="S443" s="224">
        <v>0</v>
      </c>
      <c r="T443" s="225">
        <f>S443*H443</f>
        <v>0</v>
      </c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R443" s="226" t="s">
        <v>204</v>
      </c>
      <c r="AT443" s="226" t="s">
        <v>199</v>
      </c>
      <c r="AU443" s="226" t="s">
        <v>81</v>
      </c>
      <c r="AY443" s="20" t="s">
        <v>196</v>
      </c>
      <c r="BE443" s="227">
        <f>IF(N443="základní",J443,0)</f>
        <v>0</v>
      </c>
      <c r="BF443" s="227">
        <f>IF(N443="snížená",J443,0)</f>
        <v>0</v>
      </c>
      <c r="BG443" s="227">
        <f>IF(N443="zákl. přenesená",J443,0)</f>
        <v>0</v>
      </c>
      <c r="BH443" s="227">
        <f>IF(N443="sníž. přenesená",J443,0)</f>
        <v>0</v>
      </c>
      <c r="BI443" s="227">
        <f>IF(N443="nulová",J443,0)</f>
        <v>0</v>
      </c>
      <c r="BJ443" s="20" t="s">
        <v>79</v>
      </c>
      <c r="BK443" s="227">
        <f>ROUND(I443*H443,2)</f>
        <v>0</v>
      </c>
      <c r="BL443" s="20" t="s">
        <v>204</v>
      </c>
      <c r="BM443" s="226" t="s">
        <v>1002</v>
      </c>
    </row>
    <row r="444" s="2" customFormat="1">
      <c r="A444" s="41"/>
      <c r="B444" s="42"/>
      <c r="C444" s="43"/>
      <c r="D444" s="228" t="s">
        <v>206</v>
      </c>
      <c r="E444" s="43"/>
      <c r="F444" s="229" t="s">
        <v>1003</v>
      </c>
      <c r="G444" s="43"/>
      <c r="H444" s="43"/>
      <c r="I444" s="230"/>
      <c r="J444" s="43"/>
      <c r="K444" s="43"/>
      <c r="L444" s="47"/>
      <c r="M444" s="231"/>
      <c r="N444" s="232"/>
      <c r="O444" s="87"/>
      <c r="P444" s="87"/>
      <c r="Q444" s="87"/>
      <c r="R444" s="87"/>
      <c r="S444" s="87"/>
      <c r="T444" s="88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T444" s="20" t="s">
        <v>206</v>
      </c>
      <c r="AU444" s="20" t="s">
        <v>81</v>
      </c>
    </row>
    <row r="445" s="14" customFormat="1">
      <c r="A445" s="14"/>
      <c r="B445" s="244"/>
      <c r="C445" s="245"/>
      <c r="D445" s="235" t="s">
        <v>208</v>
      </c>
      <c r="E445" s="245"/>
      <c r="F445" s="247" t="s">
        <v>1004</v>
      </c>
      <c r="G445" s="245"/>
      <c r="H445" s="248">
        <v>11.18</v>
      </c>
      <c r="I445" s="249"/>
      <c r="J445" s="245"/>
      <c r="K445" s="245"/>
      <c r="L445" s="250"/>
      <c r="M445" s="251"/>
      <c r="N445" s="252"/>
      <c r="O445" s="252"/>
      <c r="P445" s="252"/>
      <c r="Q445" s="252"/>
      <c r="R445" s="252"/>
      <c r="S445" s="252"/>
      <c r="T445" s="253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T445" s="254" t="s">
        <v>208</v>
      </c>
      <c r="AU445" s="254" t="s">
        <v>81</v>
      </c>
      <c r="AV445" s="14" t="s">
        <v>81</v>
      </c>
      <c r="AW445" s="14" t="s">
        <v>4</v>
      </c>
      <c r="AX445" s="14" t="s">
        <v>79</v>
      </c>
      <c r="AY445" s="254" t="s">
        <v>196</v>
      </c>
    </row>
    <row r="446" s="2" customFormat="1" ht="24.15" customHeight="1">
      <c r="A446" s="41"/>
      <c r="B446" s="42"/>
      <c r="C446" s="215" t="s">
        <v>472</v>
      </c>
      <c r="D446" s="215" t="s">
        <v>199</v>
      </c>
      <c r="E446" s="216" t="s">
        <v>1005</v>
      </c>
      <c r="F446" s="217" t="s">
        <v>1006</v>
      </c>
      <c r="G446" s="218" t="s">
        <v>317</v>
      </c>
      <c r="H446" s="219">
        <v>1.1180000000000001</v>
      </c>
      <c r="I446" s="220"/>
      <c r="J446" s="221">
        <f>ROUND(I446*H446,2)</f>
        <v>0</v>
      </c>
      <c r="K446" s="217" t="s">
        <v>901</v>
      </c>
      <c r="L446" s="47"/>
      <c r="M446" s="222" t="s">
        <v>19</v>
      </c>
      <c r="N446" s="223" t="s">
        <v>43</v>
      </c>
      <c r="O446" s="87"/>
      <c r="P446" s="224">
        <f>O446*H446</f>
        <v>0</v>
      </c>
      <c r="Q446" s="224">
        <v>0</v>
      </c>
      <c r="R446" s="224">
        <f>Q446*H446</f>
        <v>0</v>
      </c>
      <c r="S446" s="224">
        <v>0</v>
      </c>
      <c r="T446" s="225">
        <f>S446*H446</f>
        <v>0</v>
      </c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R446" s="226" t="s">
        <v>204</v>
      </c>
      <c r="AT446" s="226" t="s">
        <v>199</v>
      </c>
      <c r="AU446" s="226" t="s">
        <v>81</v>
      </c>
      <c r="AY446" s="20" t="s">
        <v>196</v>
      </c>
      <c r="BE446" s="227">
        <f>IF(N446="základní",J446,0)</f>
        <v>0</v>
      </c>
      <c r="BF446" s="227">
        <f>IF(N446="snížená",J446,0)</f>
        <v>0</v>
      </c>
      <c r="BG446" s="227">
        <f>IF(N446="zákl. přenesená",J446,0)</f>
        <v>0</v>
      </c>
      <c r="BH446" s="227">
        <f>IF(N446="sníž. přenesená",J446,0)</f>
        <v>0</v>
      </c>
      <c r="BI446" s="227">
        <f>IF(N446="nulová",J446,0)</f>
        <v>0</v>
      </c>
      <c r="BJ446" s="20" t="s">
        <v>79</v>
      </c>
      <c r="BK446" s="227">
        <f>ROUND(I446*H446,2)</f>
        <v>0</v>
      </c>
      <c r="BL446" s="20" t="s">
        <v>204</v>
      </c>
      <c r="BM446" s="226" t="s">
        <v>1007</v>
      </c>
    </row>
    <row r="447" s="2" customFormat="1">
      <c r="A447" s="41"/>
      <c r="B447" s="42"/>
      <c r="C447" s="43"/>
      <c r="D447" s="228" t="s">
        <v>206</v>
      </c>
      <c r="E447" s="43"/>
      <c r="F447" s="229" t="s">
        <v>1008</v>
      </c>
      <c r="G447" s="43"/>
      <c r="H447" s="43"/>
      <c r="I447" s="230"/>
      <c r="J447" s="43"/>
      <c r="K447" s="43"/>
      <c r="L447" s="47"/>
      <c r="M447" s="231"/>
      <c r="N447" s="232"/>
      <c r="O447" s="87"/>
      <c r="P447" s="87"/>
      <c r="Q447" s="87"/>
      <c r="R447" s="87"/>
      <c r="S447" s="87"/>
      <c r="T447" s="88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T447" s="20" t="s">
        <v>206</v>
      </c>
      <c r="AU447" s="20" t="s">
        <v>81</v>
      </c>
    </row>
    <row r="448" s="12" customFormat="1" ht="22.8" customHeight="1">
      <c r="A448" s="12"/>
      <c r="B448" s="199"/>
      <c r="C448" s="200"/>
      <c r="D448" s="201" t="s">
        <v>71</v>
      </c>
      <c r="E448" s="213" t="s">
        <v>796</v>
      </c>
      <c r="F448" s="213" t="s">
        <v>797</v>
      </c>
      <c r="G448" s="200"/>
      <c r="H448" s="200"/>
      <c r="I448" s="203"/>
      <c r="J448" s="214">
        <f>BK448</f>
        <v>0</v>
      </c>
      <c r="K448" s="200"/>
      <c r="L448" s="205"/>
      <c r="M448" s="206"/>
      <c r="N448" s="207"/>
      <c r="O448" s="207"/>
      <c r="P448" s="208">
        <f>SUM(P449:P452)</f>
        <v>0</v>
      </c>
      <c r="Q448" s="207"/>
      <c r="R448" s="208">
        <f>SUM(R449:R452)</f>
        <v>0</v>
      </c>
      <c r="S448" s="207"/>
      <c r="T448" s="209">
        <f>SUM(T449:T452)</f>
        <v>0</v>
      </c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R448" s="210" t="s">
        <v>79</v>
      </c>
      <c r="AT448" s="211" t="s">
        <v>71</v>
      </c>
      <c r="AU448" s="211" t="s">
        <v>79</v>
      </c>
      <c r="AY448" s="210" t="s">
        <v>196</v>
      </c>
      <c r="BK448" s="212">
        <f>SUM(BK449:BK452)</f>
        <v>0</v>
      </c>
    </row>
    <row r="449" s="2" customFormat="1" ht="24.15" customHeight="1">
      <c r="A449" s="41"/>
      <c r="B449" s="42"/>
      <c r="C449" s="215" t="s">
        <v>500</v>
      </c>
      <c r="D449" s="215" t="s">
        <v>199</v>
      </c>
      <c r="E449" s="216" t="s">
        <v>437</v>
      </c>
      <c r="F449" s="217" t="s">
        <v>438</v>
      </c>
      <c r="G449" s="218" t="s">
        <v>317</v>
      </c>
      <c r="H449" s="219">
        <v>1.883</v>
      </c>
      <c r="I449" s="220"/>
      <c r="J449" s="221">
        <f>ROUND(I449*H449,2)</f>
        <v>0</v>
      </c>
      <c r="K449" s="217" t="s">
        <v>901</v>
      </c>
      <c r="L449" s="47"/>
      <c r="M449" s="222" t="s">
        <v>19</v>
      </c>
      <c r="N449" s="223" t="s">
        <v>43</v>
      </c>
      <c r="O449" s="87"/>
      <c r="P449" s="224">
        <f>O449*H449</f>
        <v>0</v>
      </c>
      <c r="Q449" s="224">
        <v>0</v>
      </c>
      <c r="R449" s="224">
        <f>Q449*H449</f>
        <v>0</v>
      </c>
      <c r="S449" s="224">
        <v>0</v>
      </c>
      <c r="T449" s="225">
        <f>S449*H449</f>
        <v>0</v>
      </c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R449" s="226" t="s">
        <v>204</v>
      </c>
      <c r="AT449" s="226" t="s">
        <v>199</v>
      </c>
      <c r="AU449" s="226" t="s">
        <v>81</v>
      </c>
      <c r="AY449" s="20" t="s">
        <v>196</v>
      </c>
      <c r="BE449" s="227">
        <f>IF(N449="základní",J449,0)</f>
        <v>0</v>
      </c>
      <c r="BF449" s="227">
        <f>IF(N449="snížená",J449,0)</f>
        <v>0</v>
      </c>
      <c r="BG449" s="227">
        <f>IF(N449="zákl. přenesená",J449,0)</f>
        <v>0</v>
      </c>
      <c r="BH449" s="227">
        <f>IF(N449="sníž. přenesená",J449,0)</f>
        <v>0</v>
      </c>
      <c r="BI449" s="227">
        <f>IF(N449="nulová",J449,0)</f>
        <v>0</v>
      </c>
      <c r="BJ449" s="20" t="s">
        <v>79</v>
      </c>
      <c r="BK449" s="227">
        <f>ROUND(I449*H449,2)</f>
        <v>0</v>
      </c>
      <c r="BL449" s="20" t="s">
        <v>204</v>
      </c>
      <c r="BM449" s="226" t="s">
        <v>1009</v>
      </c>
    </row>
    <row r="450" s="2" customFormat="1">
      <c r="A450" s="41"/>
      <c r="B450" s="42"/>
      <c r="C450" s="43"/>
      <c r="D450" s="228" t="s">
        <v>206</v>
      </c>
      <c r="E450" s="43"/>
      <c r="F450" s="229" t="s">
        <v>1010</v>
      </c>
      <c r="G450" s="43"/>
      <c r="H450" s="43"/>
      <c r="I450" s="230"/>
      <c r="J450" s="43"/>
      <c r="K450" s="43"/>
      <c r="L450" s="47"/>
      <c r="M450" s="231"/>
      <c r="N450" s="232"/>
      <c r="O450" s="87"/>
      <c r="P450" s="87"/>
      <c r="Q450" s="87"/>
      <c r="R450" s="87"/>
      <c r="S450" s="87"/>
      <c r="T450" s="88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T450" s="20" t="s">
        <v>206</v>
      </c>
      <c r="AU450" s="20" t="s">
        <v>81</v>
      </c>
    </row>
    <row r="451" s="2" customFormat="1" ht="33" customHeight="1">
      <c r="A451" s="41"/>
      <c r="B451" s="42"/>
      <c r="C451" s="215" t="s">
        <v>505</v>
      </c>
      <c r="D451" s="215" t="s">
        <v>199</v>
      </c>
      <c r="E451" s="216" t="s">
        <v>1011</v>
      </c>
      <c r="F451" s="217" t="s">
        <v>1012</v>
      </c>
      <c r="G451" s="218" t="s">
        <v>317</v>
      </c>
      <c r="H451" s="219">
        <v>1.883</v>
      </c>
      <c r="I451" s="220"/>
      <c r="J451" s="221">
        <f>ROUND(I451*H451,2)</f>
        <v>0</v>
      </c>
      <c r="K451" s="217" t="s">
        <v>901</v>
      </c>
      <c r="L451" s="47"/>
      <c r="M451" s="222" t="s">
        <v>19</v>
      </c>
      <c r="N451" s="223" t="s">
        <v>43</v>
      </c>
      <c r="O451" s="87"/>
      <c r="P451" s="224">
        <f>O451*H451</f>
        <v>0</v>
      </c>
      <c r="Q451" s="224">
        <v>0</v>
      </c>
      <c r="R451" s="224">
        <f>Q451*H451</f>
        <v>0</v>
      </c>
      <c r="S451" s="224">
        <v>0</v>
      </c>
      <c r="T451" s="225">
        <f>S451*H451</f>
        <v>0</v>
      </c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R451" s="226" t="s">
        <v>204</v>
      </c>
      <c r="AT451" s="226" t="s">
        <v>199</v>
      </c>
      <c r="AU451" s="226" t="s">
        <v>81</v>
      </c>
      <c r="AY451" s="20" t="s">
        <v>196</v>
      </c>
      <c r="BE451" s="227">
        <f>IF(N451="základní",J451,0)</f>
        <v>0</v>
      </c>
      <c r="BF451" s="227">
        <f>IF(N451="snížená",J451,0)</f>
        <v>0</v>
      </c>
      <c r="BG451" s="227">
        <f>IF(N451="zákl. přenesená",J451,0)</f>
        <v>0</v>
      </c>
      <c r="BH451" s="227">
        <f>IF(N451="sníž. přenesená",J451,0)</f>
        <v>0</v>
      </c>
      <c r="BI451" s="227">
        <f>IF(N451="nulová",J451,0)</f>
        <v>0</v>
      </c>
      <c r="BJ451" s="20" t="s">
        <v>79</v>
      </c>
      <c r="BK451" s="227">
        <f>ROUND(I451*H451,2)</f>
        <v>0</v>
      </c>
      <c r="BL451" s="20" t="s">
        <v>204</v>
      </c>
      <c r="BM451" s="226" t="s">
        <v>1013</v>
      </c>
    </row>
    <row r="452" s="2" customFormat="1">
      <c r="A452" s="41"/>
      <c r="B452" s="42"/>
      <c r="C452" s="43"/>
      <c r="D452" s="228" t="s">
        <v>206</v>
      </c>
      <c r="E452" s="43"/>
      <c r="F452" s="229" t="s">
        <v>1014</v>
      </c>
      <c r="G452" s="43"/>
      <c r="H452" s="43"/>
      <c r="I452" s="230"/>
      <c r="J452" s="43"/>
      <c r="K452" s="43"/>
      <c r="L452" s="47"/>
      <c r="M452" s="290"/>
      <c r="N452" s="291"/>
      <c r="O452" s="292"/>
      <c r="P452" s="292"/>
      <c r="Q452" s="292"/>
      <c r="R452" s="292"/>
      <c r="S452" s="292"/>
      <c r="T452" s="293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T452" s="20" t="s">
        <v>206</v>
      </c>
      <c r="AU452" s="20" t="s">
        <v>81</v>
      </c>
    </row>
    <row r="453" s="2" customFormat="1" ht="6.96" customHeight="1">
      <c r="A453" s="41"/>
      <c r="B453" s="62"/>
      <c r="C453" s="63"/>
      <c r="D453" s="63"/>
      <c r="E453" s="63"/>
      <c r="F453" s="63"/>
      <c r="G453" s="63"/>
      <c r="H453" s="63"/>
      <c r="I453" s="63"/>
      <c r="J453" s="63"/>
      <c r="K453" s="63"/>
      <c r="L453" s="47"/>
      <c r="M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</row>
  </sheetData>
  <sheetProtection sheet="1" autoFilter="0" formatColumns="0" formatRows="0" objects="1" scenarios="1" spinCount="100000" saltValue="PT1Jks75ZMHNlkAhXDiPUY9qPUz1avQUD4i2aAJeVIh+ctFzFdIfkaggtuSF/5cDaAnTndFgk6x7SBv3edmnxg==" hashValue="GgjTZ28MoIdIiYDIACwFnhEXE2Ok6lJP/DrKPt73ToSyk74WPhzPAbC2UzNJeBYIZYXQrOdxRCMEU+W3P3ix5A==" algorithmName="SHA-512" password="CC35"/>
  <autoFilter ref="C91:K45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3_01/131213131"/>
    <hyperlink ref="F121" r:id="rId2" display="https://podminky.urs.cz/item/CS_URS_2023_01/162211311"/>
    <hyperlink ref="F146" r:id="rId3" display="https://podminky.urs.cz/item/CS_URS_2023_01/162211319"/>
    <hyperlink ref="F172" r:id="rId4" display="https://podminky.urs.cz/item/CS_URS_2023_01/162751117"/>
    <hyperlink ref="F197" r:id="rId5" display="https://podminky.urs.cz/item/CS_URS_2023_01/162751119"/>
    <hyperlink ref="F222" r:id="rId6" display="https://podminky.urs.cz/item/CS_URS_2023_01/167111102"/>
    <hyperlink ref="F247" r:id="rId7" display="https://podminky.urs.cz/item/CS_URS_2023_01/171251201"/>
    <hyperlink ref="F272" r:id="rId8" display="https://podminky.urs.cz/item/CS_URS_2023_01/171201221"/>
    <hyperlink ref="F300" r:id="rId9" display="https://podminky.urs.cz/item/CS_URS_2023_01/914511111"/>
    <hyperlink ref="F405" r:id="rId10" display="https://podminky.urs.cz/item/CS_URS_2023_01/966006132"/>
    <hyperlink ref="F422" r:id="rId11" display="https://podminky.urs.cz/item/CS_URS_2023_01/966006211"/>
    <hyperlink ref="F440" r:id="rId12" display="https://podminky.urs.cz/item/CS_URS_2023_01/997221612"/>
    <hyperlink ref="F442" r:id="rId13" display="https://podminky.urs.cz/item/CS_URS_2023_01/997221571"/>
    <hyperlink ref="F444" r:id="rId14" display="https://podminky.urs.cz/item/CS_URS_2023_01/997221579"/>
    <hyperlink ref="F447" r:id="rId15" display="https://podminky.urs.cz/item/CS_URS_2023_01/997013631"/>
    <hyperlink ref="F450" r:id="rId16" display="https://podminky.urs.cz/item/CS_URS_2023_01/998229111"/>
    <hyperlink ref="F452" r:id="rId17" display="https://podminky.urs.cz/item/CS_URS_2023_01/99822912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8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104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1" customFormat="1" ht="12" customHeight="1">
      <c r="B8" s="23"/>
      <c r="D8" s="145" t="s">
        <v>166</v>
      </c>
      <c r="L8" s="23"/>
    </row>
    <row r="9" s="2" customFormat="1" ht="16.5" customHeight="1">
      <c r="A9" s="41"/>
      <c r="B9" s="47"/>
      <c r="C9" s="41"/>
      <c r="D9" s="41"/>
      <c r="E9" s="146" t="s">
        <v>167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168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1015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22</v>
      </c>
      <c r="G14" s="41"/>
      <c r="H14" s="41"/>
      <c r="I14" s="145" t="s">
        <v>23</v>
      </c>
      <c r="J14" s="149" t="str">
        <f>'Rekapitulace stavby'!AN8</f>
        <v>6. 11. 2023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19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27</v>
      </c>
      <c r="F17" s="41"/>
      <c r="G17" s="41"/>
      <c r="H17" s="41"/>
      <c r="I17" s="145" t="s">
        <v>28</v>
      </c>
      <c r="J17" s="136" t="s">
        <v>19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29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28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31</v>
      </c>
      <c r="E22" s="41"/>
      <c r="F22" s="41"/>
      <c r="G22" s="41"/>
      <c r="H22" s="41"/>
      <c r="I22" s="145" t="s">
        <v>26</v>
      </c>
      <c r="J22" s="136" t="s">
        <v>19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32</v>
      </c>
      <c r="F23" s="41"/>
      <c r="G23" s="41"/>
      <c r="H23" s="41"/>
      <c r="I23" s="145" t="s">
        <v>28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34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35</v>
      </c>
      <c r="F26" s="41"/>
      <c r="G26" s="41"/>
      <c r="H26" s="41"/>
      <c r="I26" s="145" t="s">
        <v>28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36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71.25" customHeight="1">
      <c r="A29" s="150"/>
      <c r="B29" s="151"/>
      <c r="C29" s="150"/>
      <c r="D29" s="150"/>
      <c r="E29" s="152" t="s">
        <v>170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38</v>
      </c>
      <c r="E32" s="41"/>
      <c r="F32" s="41"/>
      <c r="G32" s="41"/>
      <c r="H32" s="41"/>
      <c r="I32" s="41"/>
      <c r="J32" s="156">
        <f>ROUND(J92,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40</v>
      </c>
      <c r="G34" s="41"/>
      <c r="H34" s="41"/>
      <c r="I34" s="157" t="s">
        <v>39</v>
      </c>
      <c r="J34" s="157" t="s">
        <v>41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42</v>
      </c>
      <c r="E35" s="145" t="s">
        <v>43</v>
      </c>
      <c r="F35" s="159">
        <f>ROUND((SUM(BE92:BE376)),  2)</f>
        <v>0</v>
      </c>
      <c r="G35" s="41"/>
      <c r="H35" s="41"/>
      <c r="I35" s="160">
        <v>0.20999999999999999</v>
      </c>
      <c r="J35" s="159">
        <f>ROUND(((SUM(BE92:BE376))*I35),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44</v>
      </c>
      <c r="F36" s="159">
        <f>ROUND((SUM(BF92:BF376)),  2)</f>
        <v>0</v>
      </c>
      <c r="G36" s="41"/>
      <c r="H36" s="41"/>
      <c r="I36" s="160">
        <v>0.14999999999999999</v>
      </c>
      <c r="J36" s="159">
        <f>ROUND(((SUM(BF92:BF376))*I36),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45</v>
      </c>
      <c r="F37" s="159">
        <f>ROUND((SUM(BG92:BG376)),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46</v>
      </c>
      <c r="F38" s="159">
        <f>ROUND((SUM(BH92:BH376)),  2)</f>
        <v>0</v>
      </c>
      <c r="G38" s="41"/>
      <c r="H38" s="41"/>
      <c r="I38" s="160">
        <v>0.14999999999999999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47</v>
      </c>
      <c r="F39" s="159">
        <f>ROUND((SUM(BI92:BI376)),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48</v>
      </c>
      <c r="E41" s="163"/>
      <c r="F41" s="163"/>
      <c r="G41" s="164" t="s">
        <v>49</v>
      </c>
      <c r="H41" s="165" t="s">
        <v>50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171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Vědomice - Úprava ulice Na Zavadilce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166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167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168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2023-065-01-09 - SO-01 - Dopravní řešení - zpomalovací ostrůvek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k.ú. Vědomice </v>
      </c>
      <c r="G56" s="43"/>
      <c r="H56" s="43"/>
      <c r="I56" s="35" t="s">
        <v>23</v>
      </c>
      <c r="J56" s="75" t="str">
        <f>IF(J14="","",J14)</f>
        <v>6. 11. 2023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40.05" customHeight="1">
      <c r="A58" s="41"/>
      <c r="B58" s="42"/>
      <c r="C58" s="35" t="s">
        <v>25</v>
      </c>
      <c r="D58" s="43"/>
      <c r="E58" s="43"/>
      <c r="F58" s="30" t="str">
        <f>E17</f>
        <v>Obec Vědomice, Na Průhonu 270, Roudnice nad Labem</v>
      </c>
      <c r="G58" s="43"/>
      <c r="H58" s="43"/>
      <c r="I58" s="35" t="s">
        <v>31</v>
      </c>
      <c r="J58" s="39" t="str">
        <f>E23</f>
        <v>Ing. arch. Pavel Šulc Ph.D.Krásného 351/8, Praha 6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29</v>
      </c>
      <c r="D59" s="43"/>
      <c r="E59" s="43"/>
      <c r="F59" s="30" t="str">
        <f>IF(E20="","",E20)</f>
        <v>Vyplň údaj</v>
      </c>
      <c r="G59" s="43"/>
      <c r="H59" s="43"/>
      <c r="I59" s="35" t="s">
        <v>34</v>
      </c>
      <c r="J59" s="39" t="str">
        <f>E26</f>
        <v>Ing. Dana Mlejnková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172</v>
      </c>
      <c r="D61" s="174"/>
      <c r="E61" s="174"/>
      <c r="F61" s="174"/>
      <c r="G61" s="174"/>
      <c r="H61" s="174"/>
      <c r="I61" s="174"/>
      <c r="J61" s="175" t="s">
        <v>173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70</v>
      </c>
      <c r="D63" s="43"/>
      <c r="E63" s="43"/>
      <c r="F63" s="43"/>
      <c r="G63" s="43"/>
      <c r="H63" s="43"/>
      <c r="I63" s="43"/>
      <c r="J63" s="105">
        <f>J92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174</v>
      </c>
    </row>
    <row r="64" s="9" customFormat="1" ht="24.96" customHeight="1">
      <c r="A64" s="9"/>
      <c r="B64" s="177"/>
      <c r="C64" s="178"/>
      <c r="D64" s="179" t="s">
        <v>175</v>
      </c>
      <c r="E64" s="180"/>
      <c r="F64" s="180"/>
      <c r="G64" s="180"/>
      <c r="H64" s="180"/>
      <c r="I64" s="180"/>
      <c r="J64" s="181">
        <f>J93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1016</v>
      </c>
      <c r="E65" s="185"/>
      <c r="F65" s="185"/>
      <c r="G65" s="185"/>
      <c r="H65" s="185"/>
      <c r="I65" s="185"/>
      <c r="J65" s="186">
        <f>J94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1017</v>
      </c>
      <c r="E66" s="185"/>
      <c r="F66" s="185"/>
      <c r="G66" s="185"/>
      <c r="H66" s="185"/>
      <c r="I66" s="185"/>
      <c r="J66" s="186">
        <f>J195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1018</v>
      </c>
      <c r="E67" s="185"/>
      <c r="F67" s="185"/>
      <c r="G67" s="185"/>
      <c r="H67" s="185"/>
      <c r="I67" s="185"/>
      <c r="J67" s="186">
        <f>J222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381</v>
      </c>
      <c r="E68" s="185"/>
      <c r="F68" s="185"/>
      <c r="G68" s="185"/>
      <c r="H68" s="185"/>
      <c r="I68" s="185"/>
      <c r="J68" s="186">
        <f>J258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382</v>
      </c>
      <c r="E69" s="185"/>
      <c r="F69" s="185"/>
      <c r="G69" s="185"/>
      <c r="H69" s="185"/>
      <c r="I69" s="185"/>
      <c r="J69" s="186">
        <f>J305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386</v>
      </c>
      <c r="E70" s="185"/>
      <c r="F70" s="185"/>
      <c r="G70" s="185"/>
      <c r="H70" s="185"/>
      <c r="I70" s="185"/>
      <c r="J70" s="186">
        <f>J354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181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2" t="str">
        <f>E7</f>
        <v>Vědomice - Úprava ulice Na Zavadilce</v>
      </c>
      <c r="F80" s="35"/>
      <c r="G80" s="35"/>
      <c r="H80" s="35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" customFormat="1" ht="12" customHeight="1">
      <c r="B81" s="24"/>
      <c r="C81" s="35" t="s">
        <v>166</v>
      </c>
      <c r="D81" s="25"/>
      <c r="E81" s="25"/>
      <c r="F81" s="25"/>
      <c r="G81" s="25"/>
      <c r="H81" s="25"/>
      <c r="I81" s="25"/>
      <c r="J81" s="25"/>
      <c r="K81" s="25"/>
      <c r="L81" s="23"/>
    </row>
    <row r="82" s="2" customFormat="1" ht="16.5" customHeight="1">
      <c r="A82" s="41"/>
      <c r="B82" s="42"/>
      <c r="C82" s="43"/>
      <c r="D82" s="43"/>
      <c r="E82" s="172" t="s">
        <v>167</v>
      </c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168</v>
      </c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E11</f>
        <v>2023-065-01-09 - SO-01 - Dopravní řešení - zpomalovací ostrůvek</v>
      </c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F14</f>
        <v xml:space="preserve">k.ú. Vědomice </v>
      </c>
      <c r="G86" s="43"/>
      <c r="H86" s="43"/>
      <c r="I86" s="35" t="s">
        <v>23</v>
      </c>
      <c r="J86" s="75" t="str">
        <f>IF(J14="","",J14)</f>
        <v>6. 11. 2023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40.05" customHeight="1">
      <c r="A88" s="41"/>
      <c r="B88" s="42"/>
      <c r="C88" s="35" t="s">
        <v>25</v>
      </c>
      <c r="D88" s="43"/>
      <c r="E88" s="43"/>
      <c r="F88" s="30" t="str">
        <f>E17</f>
        <v>Obec Vědomice, Na Průhonu 270, Roudnice nad Labem</v>
      </c>
      <c r="G88" s="43"/>
      <c r="H88" s="43"/>
      <c r="I88" s="35" t="s">
        <v>31</v>
      </c>
      <c r="J88" s="39" t="str">
        <f>E23</f>
        <v>Ing. arch. Pavel Šulc Ph.D.Krásného 351/8, Praha 6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29</v>
      </c>
      <c r="D89" s="43"/>
      <c r="E89" s="43"/>
      <c r="F89" s="30" t="str">
        <f>IF(E20="","",E20)</f>
        <v>Vyplň údaj</v>
      </c>
      <c r="G89" s="43"/>
      <c r="H89" s="43"/>
      <c r="I89" s="35" t="s">
        <v>34</v>
      </c>
      <c r="J89" s="39" t="str">
        <f>E26</f>
        <v>Ing. Dana Mlejnková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8"/>
      <c r="B91" s="189"/>
      <c r="C91" s="190" t="s">
        <v>182</v>
      </c>
      <c r="D91" s="191" t="s">
        <v>57</v>
      </c>
      <c r="E91" s="191" t="s">
        <v>53</v>
      </c>
      <c r="F91" s="191" t="s">
        <v>54</v>
      </c>
      <c r="G91" s="191" t="s">
        <v>183</v>
      </c>
      <c r="H91" s="191" t="s">
        <v>184</v>
      </c>
      <c r="I91" s="191" t="s">
        <v>185</v>
      </c>
      <c r="J91" s="191" t="s">
        <v>173</v>
      </c>
      <c r="K91" s="192" t="s">
        <v>186</v>
      </c>
      <c r="L91" s="193"/>
      <c r="M91" s="95" t="s">
        <v>19</v>
      </c>
      <c r="N91" s="96" t="s">
        <v>42</v>
      </c>
      <c r="O91" s="96" t="s">
        <v>187</v>
      </c>
      <c r="P91" s="96" t="s">
        <v>188</v>
      </c>
      <c r="Q91" s="96" t="s">
        <v>189</v>
      </c>
      <c r="R91" s="96" t="s">
        <v>190</v>
      </c>
      <c r="S91" s="96" t="s">
        <v>191</v>
      </c>
      <c r="T91" s="97" t="s">
        <v>192</v>
      </c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</row>
    <row r="92" s="2" customFormat="1" ht="22.8" customHeight="1">
      <c r="A92" s="41"/>
      <c r="B92" s="42"/>
      <c r="C92" s="102" t="s">
        <v>193</v>
      </c>
      <c r="D92" s="43"/>
      <c r="E92" s="43"/>
      <c r="F92" s="43"/>
      <c r="G92" s="43"/>
      <c r="H92" s="43"/>
      <c r="I92" s="43"/>
      <c r="J92" s="194">
        <f>BK92</f>
        <v>0</v>
      </c>
      <c r="K92" s="43"/>
      <c r="L92" s="47"/>
      <c r="M92" s="98"/>
      <c r="N92" s="195"/>
      <c r="O92" s="99"/>
      <c r="P92" s="196">
        <f>P93</f>
        <v>0</v>
      </c>
      <c r="Q92" s="99"/>
      <c r="R92" s="196">
        <f>R93</f>
        <v>189.18956584</v>
      </c>
      <c r="S92" s="99"/>
      <c r="T92" s="197">
        <f>T93</f>
        <v>16.100000000000001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71</v>
      </c>
      <c r="AU92" s="20" t="s">
        <v>174</v>
      </c>
      <c r="BK92" s="198">
        <f>BK93</f>
        <v>0</v>
      </c>
    </row>
    <row r="93" s="12" customFormat="1" ht="25.92" customHeight="1">
      <c r="A93" s="12"/>
      <c r="B93" s="199"/>
      <c r="C93" s="200"/>
      <c r="D93" s="201" t="s">
        <v>71</v>
      </c>
      <c r="E93" s="202" t="s">
        <v>194</v>
      </c>
      <c r="F93" s="202" t="s">
        <v>195</v>
      </c>
      <c r="G93" s="200"/>
      <c r="H93" s="200"/>
      <c r="I93" s="203"/>
      <c r="J93" s="204">
        <f>BK93</f>
        <v>0</v>
      </c>
      <c r="K93" s="200"/>
      <c r="L93" s="205"/>
      <c r="M93" s="206"/>
      <c r="N93" s="207"/>
      <c r="O93" s="207"/>
      <c r="P93" s="208">
        <f>P94+P195+P222+P258+P305+P354</f>
        <v>0</v>
      </c>
      <c r="Q93" s="207"/>
      <c r="R93" s="208">
        <f>R94+R195+R222+R258+R305+R354</f>
        <v>189.18956584</v>
      </c>
      <c r="S93" s="207"/>
      <c r="T93" s="209">
        <f>T94+T195+T222+T258+T305+T354</f>
        <v>16.100000000000001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79</v>
      </c>
      <c r="AT93" s="211" t="s">
        <v>71</v>
      </c>
      <c r="AU93" s="211" t="s">
        <v>72</v>
      </c>
      <c r="AY93" s="210" t="s">
        <v>196</v>
      </c>
      <c r="BK93" s="212">
        <f>BK94+BK195+BK222+BK258+BK305+BK354</f>
        <v>0</v>
      </c>
    </row>
    <row r="94" s="12" customFormat="1" ht="22.8" customHeight="1">
      <c r="A94" s="12"/>
      <c r="B94" s="199"/>
      <c r="C94" s="200"/>
      <c r="D94" s="201" t="s">
        <v>71</v>
      </c>
      <c r="E94" s="213" t="s">
        <v>79</v>
      </c>
      <c r="F94" s="213" t="s">
        <v>1019</v>
      </c>
      <c r="G94" s="200"/>
      <c r="H94" s="200"/>
      <c r="I94" s="203"/>
      <c r="J94" s="214">
        <f>BK94</f>
        <v>0</v>
      </c>
      <c r="K94" s="200"/>
      <c r="L94" s="205"/>
      <c r="M94" s="206"/>
      <c r="N94" s="207"/>
      <c r="O94" s="207"/>
      <c r="P94" s="208">
        <f>SUM(P95:P194)</f>
        <v>0</v>
      </c>
      <c r="Q94" s="207"/>
      <c r="R94" s="208">
        <f>SUM(R95:R194)</f>
        <v>30.249840000000003</v>
      </c>
      <c r="S94" s="207"/>
      <c r="T94" s="209">
        <f>SUM(T95:T194)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210" t="s">
        <v>79</v>
      </c>
      <c r="AT94" s="211" t="s">
        <v>71</v>
      </c>
      <c r="AU94" s="211" t="s">
        <v>79</v>
      </c>
      <c r="AY94" s="210" t="s">
        <v>196</v>
      </c>
      <c r="BK94" s="212">
        <f>SUM(BK95:BK194)</f>
        <v>0</v>
      </c>
    </row>
    <row r="95" s="2" customFormat="1" ht="21.75" customHeight="1">
      <c r="A95" s="41"/>
      <c r="B95" s="42"/>
      <c r="C95" s="215" t="s">
        <v>79</v>
      </c>
      <c r="D95" s="215" t="s">
        <v>199</v>
      </c>
      <c r="E95" s="216" t="s">
        <v>279</v>
      </c>
      <c r="F95" s="217" t="s">
        <v>280</v>
      </c>
      <c r="G95" s="218" t="s">
        <v>264</v>
      </c>
      <c r="H95" s="219">
        <v>70</v>
      </c>
      <c r="I95" s="220"/>
      <c r="J95" s="221">
        <f>ROUND(I95*H95,2)</f>
        <v>0</v>
      </c>
      <c r="K95" s="217" t="s">
        <v>203</v>
      </c>
      <c r="L95" s="47"/>
      <c r="M95" s="222" t="s">
        <v>19</v>
      </c>
      <c r="N95" s="223" t="s">
        <v>43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204</v>
      </c>
      <c r="AT95" s="226" t="s">
        <v>199</v>
      </c>
      <c r="AU95" s="226" t="s">
        <v>81</v>
      </c>
      <c r="AY95" s="20" t="s">
        <v>196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79</v>
      </c>
      <c r="BK95" s="227">
        <f>ROUND(I95*H95,2)</f>
        <v>0</v>
      </c>
      <c r="BL95" s="20" t="s">
        <v>204</v>
      </c>
      <c r="BM95" s="226" t="s">
        <v>1020</v>
      </c>
    </row>
    <row r="96" s="2" customFormat="1">
      <c r="A96" s="41"/>
      <c r="B96" s="42"/>
      <c r="C96" s="43"/>
      <c r="D96" s="228" t="s">
        <v>206</v>
      </c>
      <c r="E96" s="43"/>
      <c r="F96" s="229" t="s">
        <v>282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206</v>
      </c>
      <c r="AU96" s="20" t="s">
        <v>81</v>
      </c>
    </row>
    <row r="97" s="13" customFormat="1">
      <c r="A97" s="13"/>
      <c r="B97" s="233"/>
      <c r="C97" s="234"/>
      <c r="D97" s="235" t="s">
        <v>208</v>
      </c>
      <c r="E97" s="236" t="s">
        <v>19</v>
      </c>
      <c r="F97" s="237" t="s">
        <v>1021</v>
      </c>
      <c r="G97" s="234"/>
      <c r="H97" s="236" t="s">
        <v>19</v>
      </c>
      <c r="I97" s="238"/>
      <c r="J97" s="234"/>
      <c r="K97" s="234"/>
      <c r="L97" s="239"/>
      <c r="M97" s="240"/>
      <c r="N97" s="241"/>
      <c r="O97" s="241"/>
      <c r="P97" s="241"/>
      <c r="Q97" s="241"/>
      <c r="R97" s="241"/>
      <c r="S97" s="241"/>
      <c r="T97" s="242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43" t="s">
        <v>208</v>
      </c>
      <c r="AU97" s="243" t="s">
        <v>81</v>
      </c>
      <c r="AV97" s="13" t="s">
        <v>79</v>
      </c>
      <c r="AW97" s="13" t="s">
        <v>33</v>
      </c>
      <c r="AX97" s="13" t="s">
        <v>72</v>
      </c>
      <c r="AY97" s="243" t="s">
        <v>196</v>
      </c>
    </row>
    <row r="98" s="13" customFormat="1">
      <c r="A98" s="13"/>
      <c r="B98" s="233"/>
      <c r="C98" s="234"/>
      <c r="D98" s="235" t="s">
        <v>208</v>
      </c>
      <c r="E98" s="236" t="s">
        <v>19</v>
      </c>
      <c r="F98" s="237" t="s">
        <v>1022</v>
      </c>
      <c r="G98" s="234"/>
      <c r="H98" s="236" t="s">
        <v>19</v>
      </c>
      <c r="I98" s="238"/>
      <c r="J98" s="234"/>
      <c r="K98" s="234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208</v>
      </c>
      <c r="AU98" s="243" t="s">
        <v>81</v>
      </c>
      <c r="AV98" s="13" t="s">
        <v>79</v>
      </c>
      <c r="AW98" s="13" t="s">
        <v>33</v>
      </c>
      <c r="AX98" s="13" t="s">
        <v>72</v>
      </c>
      <c r="AY98" s="243" t="s">
        <v>196</v>
      </c>
    </row>
    <row r="99" s="14" customFormat="1">
      <c r="A99" s="14"/>
      <c r="B99" s="244"/>
      <c r="C99" s="245"/>
      <c r="D99" s="235" t="s">
        <v>208</v>
      </c>
      <c r="E99" s="246" t="s">
        <v>19</v>
      </c>
      <c r="F99" s="247" t="s">
        <v>691</v>
      </c>
      <c r="G99" s="245"/>
      <c r="H99" s="248">
        <v>70</v>
      </c>
      <c r="I99" s="249"/>
      <c r="J99" s="245"/>
      <c r="K99" s="245"/>
      <c r="L99" s="250"/>
      <c r="M99" s="251"/>
      <c r="N99" s="252"/>
      <c r="O99" s="252"/>
      <c r="P99" s="252"/>
      <c r="Q99" s="252"/>
      <c r="R99" s="252"/>
      <c r="S99" s="252"/>
      <c r="T99" s="253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4" t="s">
        <v>208</v>
      </c>
      <c r="AU99" s="254" t="s">
        <v>81</v>
      </c>
      <c r="AV99" s="14" t="s">
        <v>81</v>
      </c>
      <c r="AW99" s="14" t="s">
        <v>33</v>
      </c>
      <c r="AX99" s="14" t="s">
        <v>72</v>
      </c>
      <c r="AY99" s="254" t="s">
        <v>196</v>
      </c>
    </row>
    <row r="100" s="13" customFormat="1">
      <c r="A100" s="13"/>
      <c r="B100" s="233"/>
      <c r="C100" s="234"/>
      <c r="D100" s="235" t="s">
        <v>208</v>
      </c>
      <c r="E100" s="236" t="s">
        <v>19</v>
      </c>
      <c r="F100" s="237" t="s">
        <v>272</v>
      </c>
      <c r="G100" s="234"/>
      <c r="H100" s="236" t="s">
        <v>19</v>
      </c>
      <c r="I100" s="238"/>
      <c r="J100" s="234"/>
      <c r="K100" s="234"/>
      <c r="L100" s="239"/>
      <c r="M100" s="240"/>
      <c r="N100" s="241"/>
      <c r="O100" s="241"/>
      <c r="P100" s="241"/>
      <c r="Q100" s="241"/>
      <c r="R100" s="241"/>
      <c r="S100" s="241"/>
      <c r="T100" s="242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43" t="s">
        <v>208</v>
      </c>
      <c r="AU100" s="243" t="s">
        <v>81</v>
      </c>
      <c r="AV100" s="13" t="s">
        <v>79</v>
      </c>
      <c r="AW100" s="13" t="s">
        <v>33</v>
      </c>
      <c r="AX100" s="13" t="s">
        <v>72</v>
      </c>
      <c r="AY100" s="243" t="s">
        <v>196</v>
      </c>
    </row>
    <row r="101" s="15" customFormat="1">
      <c r="A101" s="15"/>
      <c r="B101" s="255"/>
      <c r="C101" s="256"/>
      <c r="D101" s="235" t="s">
        <v>208</v>
      </c>
      <c r="E101" s="257" t="s">
        <v>19</v>
      </c>
      <c r="F101" s="258" t="s">
        <v>219</v>
      </c>
      <c r="G101" s="256"/>
      <c r="H101" s="259">
        <v>70</v>
      </c>
      <c r="I101" s="260"/>
      <c r="J101" s="256"/>
      <c r="K101" s="256"/>
      <c r="L101" s="261"/>
      <c r="M101" s="262"/>
      <c r="N101" s="263"/>
      <c r="O101" s="263"/>
      <c r="P101" s="263"/>
      <c r="Q101" s="263"/>
      <c r="R101" s="263"/>
      <c r="S101" s="263"/>
      <c r="T101" s="264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65" t="s">
        <v>208</v>
      </c>
      <c r="AU101" s="265" t="s">
        <v>81</v>
      </c>
      <c r="AV101" s="15" t="s">
        <v>204</v>
      </c>
      <c r="AW101" s="15" t="s">
        <v>33</v>
      </c>
      <c r="AX101" s="15" t="s">
        <v>79</v>
      </c>
      <c r="AY101" s="265" t="s">
        <v>196</v>
      </c>
    </row>
    <row r="102" s="2" customFormat="1" ht="37.8" customHeight="1">
      <c r="A102" s="41"/>
      <c r="B102" s="42"/>
      <c r="C102" s="215" t="s">
        <v>81</v>
      </c>
      <c r="D102" s="215" t="s">
        <v>199</v>
      </c>
      <c r="E102" s="216" t="s">
        <v>295</v>
      </c>
      <c r="F102" s="217" t="s">
        <v>296</v>
      </c>
      <c r="G102" s="218" t="s">
        <v>264</v>
      </c>
      <c r="H102" s="219">
        <v>70</v>
      </c>
      <c r="I102" s="220"/>
      <c r="J102" s="221">
        <f>ROUND(I102*H102,2)</f>
        <v>0</v>
      </c>
      <c r="K102" s="217" t="s">
        <v>203</v>
      </c>
      <c r="L102" s="47"/>
      <c r="M102" s="222" t="s">
        <v>19</v>
      </c>
      <c r="N102" s="223" t="s">
        <v>43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204</v>
      </c>
      <c r="AT102" s="226" t="s">
        <v>199</v>
      </c>
      <c r="AU102" s="226" t="s">
        <v>81</v>
      </c>
      <c r="AY102" s="20" t="s">
        <v>196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79</v>
      </c>
      <c r="BK102" s="227">
        <f>ROUND(I102*H102,2)</f>
        <v>0</v>
      </c>
      <c r="BL102" s="20" t="s">
        <v>204</v>
      </c>
      <c r="BM102" s="226" t="s">
        <v>1023</v>
      </c>
    </row>
    <row r="103" s="2" customFormat="1">
      <c r="A103" s="41"/>
      <c r="B103" s="42"/>
      <c r="C103" s="43"/>
      <c r="D103" s="228" t="s">
        <v>206</v>
      </c>
      <c r="E103" s="43"/>
      <c r="F103" s="229" t="s">
        <v>298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206</v>
      </c>
      <c r="AU103" s="20" t="s">
        <v>81</v>
      </c>
    </row>
    <row r="104" s="13" customFormat="1">
      <c r="A104" s="13"/>
      <c r="B104" s="233"/>
      <c r="C104" s="234"/>
      <c r="D104" s="235" t="s">
        <v>208</v>
      </c>
      <c r="E104" s="236" t="s">
        <v>19</v>
      </c>
      <c r="F104" s="237" t="s">
        <v>1021</v>
      </c>
      <c r="G104" s="234"/>
      <c r="H104" s="236" t="s">
        <v>19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208</v>
      </c>
      <c r="AU104" s="243" t="s">
        <v>81</v>
      </c>
      <c r="AV104" s="13" t="s">
        <v>79</v>
      </c>
      <c r="AW104" s="13" t="s">
        <v>33</v>
      </c>
      <c r="AX104" s="13" t="s">
        <v>72</v>
      </c>
      <c r="AY104" s="243" t="s">
        <v>196</v>
      </c>
    </row>
    <row r="105" s="13" customFormat="1">
      <c r="A105" s="13"/>
      <c r="B105" s="233"/>
      <c r="C105" s="234"/>
      <c r="D105" s="235" t="s">
        <v>208</v>
      </c>
      <c r="E105" s="236" t="s">
        <v>19</v>
      </c>
      <c r="F105" s="237" t="s">
        <v>1024</v>
      </c>
      <c r="G105" s="234"/>
      <c r="H105" s="236" t="s">
        <v>19</v>
      </c>
      <c r="I105" s="238"/>
      <c r="J105" s="234"/>
      <c r="K105" s="234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208</v>
      </c>
      <c r="AU105" s="243" t="s">
        <v>81</v>
      </c>
      <c r="AV105" s="13" t="s">
        <v>79</v>
      </c>
      <c r="AW105" s="13" t="s">
        <v>33</v>
      </c>
      <c r="AX105" s="13" t="s">
        <v>72</v>
      </c>
      <c r="AY105" s="243" t="s">
        <v>196</v>
      </c>
    </row>
    <row r="106" s="14" customFormat="1">
      <c r="A106" s="14"/>
      <c r="B106" s="244"/>
      <c r="C106" s="245"/>
      <c r="D106" s="235" t="s">
        <v>208</v>
      </c>
      <c r="E106" s="246" t="s">
        <v>19</v>
      </c>
      <c r="F106" s="247" t="s">
        <v>691</v>
      </c>
      <c r="G106" s="245"/>
      <c r="H106" s="248">
        <v>70</v>
      </c>
      <c r="I106" s="249"/>
      <c r="J106" s="245"/>
      <c r="K106" s="245"/>
      <c r="L106" s="250"/>
      <c r="M106" s="251"/>
      <c r="N106" s="252"/>
      <c r="O106" s="252"/>
      <c r="P106" s="252"/>
      <c r="Q106" s="252"/>
      <c r="R106" s="252"/>
      <c r="S106" s="252"/>
      <c r="T106" s="253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4" t="s">
        <v>208</v>
      </c>
      <c r="AU106" s="254" t="s">
        <v>81</v>
      </c>
      <c r="AV106" s="14" t="s">
        <v>81</v>
      </c>
      <c r="AW106" s="14" t="s">
        <v>33</v>
      </c>
      <c r="AX106" s="14" t="s">
        <v>72</v>
      </c>
      <c r="AY106" s="254" t="s">
        <v>196</v>
      </c>
    </row>
    <row r="107" s="13" customFormat="1">
      <c r="A107" s="13"/>
      <c r="B107" s="233"/>
      <c r="C107" s="234"/>
      <c r="D107" s="235" t="s">
        <v>208</v>
      </c>
      <c r="E107" s="236" t="s">
        <v>19</v>
      </c>
      <c r="F107" s="237" t="s">
        <v>272</v>
      </c>
      <c r="G107" s="234"/>
      <c r="H107" s="236" t="s">
        <v>19</v>
      </c>
      <c r="I107" s="238"/>
      <c r="J107" s="234"/>
      <c r="K107" s="234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208</v>
      </c>
      <c r="AU107" s="243" t="s">
        <v>81</v>
      </c>
      <c r="AV107" s="13" t="s">
        <v>79</v>
      </c>
      <c r="AW107" s="13" t="s">
        <v>33</v>
      </c>
      <c r="AX107" s="13" t="s">
        <v>72</v>
      </c>
      <c r="AY107" s="243" t="s">
        <v>196</v>
      </c>
    </row>
    <row r="108" s="15" customFormat="1">
      <c r="A108" s="15"/>
      <c r="B108" s="255"/>
      <c r="C108" s="256"/>
      <c r="D108" s="235" t="s">
        <v>208</v>
      </c>
      <c r="E108" s="257" t="s">
        <v>19</v>
      </c>
      <c r="F108" s="258" t="s">
        <v>219</v>
      </c>
      <c r="G108" s="256"/>
      <c r="H108" s="259">
        <v>70</v>
      </c>
      <c r="I108" s="260"/>
      <c r="J108" s="256"/>
      <c r="K108" s="256"/>
      <c r="L108" s="261"/>
      <c r="M108" s="262"/>
      <c r="N108" s="263"/>
      <c r="O108" s="263"/>
      <c r="P108" s="263"/>
      <c r="Q108" s="263"/>
      <c r="R108" s="263"/>
      <c r="S108" s="263"/>
      <c r="T108" s="264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65" t="s">
        <v>208</v>
      </c>
      <c r="AU108" s="265" t="s">
        <v>81</v>
      </c>
      <c r="AV108" s="15" t="s">
        <v>204</v>
      </c>
      <c r="AW108" s="15" t="s">
        <v>33</v>
      </c>
      <c r="AX108" s="15" t="s">
        <v>79</v>
      </c>
      <c r="AY108" s="265" t="s">
        <v>196</v>
      </c>
    </row>
    <row r="109" s="2" customFormat="1" ht="37.8" customHeight="1">
      <c r="A109" s="41"/>
      <c r="B109" s="42"/>
      <c r="C109" s="215" t="s">
        <v>226</v>
      </c>
      <c r="D109" s="215" t="s">
        <v>199</v>
      </c>
      <c r="E109" s="216" t="s">
        <v>300</v>
      </c>
      <c r="F109" s="217" t="s">
        <v>301</v>
      </c>
      <c r="G109" s="218" t="s">
        <v>264</v>
      </c>
      <c r="H109" s="219">
        <v>70</v>
      </c>
      <c r="I109" s="220"/>
      <c r="J109" s="221">
        <f>ROUND(I109*H109,2)</f>
        <v>0</v>
      </c>
      <c r="K109" s="217" t="s">
        <v>203</v>
      </c>
      <c r="L109" s="47"/>
      <c r="M109" s="222" t="s">
        <v>19</v>
      </c>
      <c r="N109" s="223" t="s">
        <v>43</v>
      </c>
      <c r="O109" s="87"/>
      <c r="P109" s="224">
        <f>O109*H109</f>
        <v>0</v>
      </c>
      <c r="Q109" s="224">
        <v>0</v>
      </c>
      <c r="R109" s="224">
        <f>Q109*H109</f>
        <v>0</v>
      </c>
      <c r="S109" s="224">
        <v>0</v>
      </c>
      <c r="T109" s="22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204</v>
      </c>
      <c r="AT109" s="226" t="s">
        <v>199</v>
      </c>
      <c r="AU109" s="226" t="s">
        <v>81</v>
      </c>
      <c r="AY109" s="20" t="s">
        <v>196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79</v>
      </c>
      <c r="BK109" s="227">
        <f>ROUND(I109*H109,2)</f>
        <v>0</v>
      </c>
      <c r="BL109" s="20" t="s">
        <v>204</v>
      </c>
      <c r="BM109" s="226" t="s">
        <v>1025</v>
      </c>
    </row>
    <row r="110" s="2" customFormat="1">
      <c r="A110" s="41"/>
      <c r="B110" s="42"/>
      <c r="C110" s="43"/>
      <c r="D110" s="228" t="s">
        <v>206</v>
      </c>
      <c r="E110" s="43"/>
      <c r="F110" s="229" t="s">
        <v>303</v>
      </c>
      <c r="G110" s="43"/>
      <c r="H110" s="43"/>
      <c r="I110" s="230"/>
      <c r="J110" s="43"/>
      <c r="K110" s="43"/>
      <c r="L110" s="47"/>
      <c r="M110" s="231"/>
      <c r="N110" s="232"/>
      <c r="O110" s="87"/>
      <c r="P110" s="87"/>
      <c r="Q110" s="87"/>
      <c r="R110" s="87"/>
      <c r="S110" s="87"/>
      <c r="T110" s="88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T110" s="20" t="s">
        <v>206</v>
      </c>
      <c r="AU110" s="20" t="s">
        <v>81</v>
      </c>
    </row>
    <row r="111" s="13" customFormat="1">
      <c r="A111" s="13"/>
      <c r="B111" s="233"/>
      <c r="C111" s="234"/>
      <c r="D111" s="235" t="s">
        <v>208</v>
      </c>
      <c r="E111" s="236" t="s">
        <v>19</v>
      </c>
      <c r="F111" s="237" t="s">
        <v>1021</v>
      </c>
      <c r="G111" s="234"/>
      <c r="H111" s="236" t="s">
        <v>19</v>
      </c>
      <c r="I111" s="238"/>
      <c r="J111" s="234"/>
      <c r="K111" s="234"/>
      <c r="L111" s="239"/>
      <c r="M111" s="240"/>
      <c r="N111" s="241"/>
      <c r="O111" s="241"/>
      <c r="P111" s="241"/>
      <c r="Q111" s="241"/>
      <c r="R111" s="241"/>
      <c r="S111" s="241"/>
      <c r="T111" s="242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43" t="s">
        <v>208</v>
      </c>
      <c r="AU111" s="243" t="s">
        <v>81</v>
      </c>
      <c r="AV111" s="13" t="s">
        <v>79</v>
      </c>
      <c r="AW111" s="13" t="s">
        <v>33</v>
      </c>
      <c r="AX111" s="13" t="s">
        <v>72</v>
      </c>
      <c r="AY111" s="243" t="s">
        <v>196</v>
      </c>
    </row>
    <row r="112" s="13" customFormat="1">
      <c r="A112" s="13"/>
      <c r="B112" s="233"/>
      <c r="C112" s="234"/>
      <c r="D112" s="235" t="s">
        <v>208</v>
      </c>
      <c r="E112" s="236" t="s">
        <v>19</v>
      </c>
      <c r="F112" s="237" t="s">
        <v>1024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208</v>
      </c>
      <c r="AU112" s="243" t="s">
        <v>81</v>
      </c>
      <c r="AV112" s="13" t="s">
        <v>79</v>
      </c>
      <c r="AW112" s="13" t="s">
        <v>33</v>
      </c>
      <c r="AX112" s="13" t="s">
        <v>72</v>
      </c>
      <c r="AY112" s="243" t="s">
        <v>196</v>
      </c>
    </row>
    <row r="113" s="14" customFormat="1">
      <c r="A113" s="14"/>
      <c r="B113" s="244"/>
      <c r="C113" s="245"/>
      <c r="D113" s="235" t="s">
        <v>208</v>
      </c>
      <c r="E113" s="246" t="s">
        <v>19</v>
      </c>
      <c r="F113" s="247" t="s">
        <v>691</v>
      </c>
      <c r="G113" s="245"/>
      <c r="H113" s="248">
        <v>70</v>
      </c>
      <c r="I113" s="249"/>
      <c r="J113" s="245"/>
      <c r="K113" s="245"/>
      <c r="L113" s="250"/>
      <c r="M113" s="251"/>
      <c r="N113" s="252"/>
      <c r="O113" s="252"/>
      <c r="P113" s="252"/>
      <c r="Q113" s="252"/>
      <c r="R113" s="252"/>
      <c r="S113" s="252"/>
      <c r="T113" s="25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4" t="s">
        <v>208</v>
      </c>
      <c r="AU113" s="254" t="s">
        <v>81</v>
      </c>
      <c r="AV113" s="14" t="s">
        <v>81</v>
      </c>
      <c r="AW113" s="14" t="s">
        <v>33</v>
      </c>
      <c r="AX113" s="14" t="s">
        <v>72</v>
      </c>
      <c r="AY113" s="254" t="s">
        <v>196</v>
      </c>
    </row>
    <row r="114" s="13" customFormat="1">
      <c r="A114" s="13"/>
      <c r="B114" s="233"/>
      <c r="C114" s="234"/>
      <c r="D114" s="235" t="s">
        <v>208</v>
      </c>
      <c r="E114" s="236" t="s">
        <v>19</v>
      </c>
      <c r="F114" s="237" t="s">
        <v>272</v>
      </c>
      <c r="G114" s="234"/>
      <c r="H114" s="236" t="s">
        <v>19</v>
      </c>
      <c r="I114" s="238"/>
      <c r="J114" s="234"/>
      <c r="K114" s="234"/>
      <c r="L114" s="239"/>
      <c r="M114" s="240"/>
      <c r="N114" s="241"/>
      <c r="O114" s="241"/>
      <c r="P114" s="241"/>
      <c r="Q114" s="241"/>
      <c r="R114" s="241"/>
      <c r="S114" s="241"/>
      <c r="T114" s="242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43" t="s">
        <v>208</v>
      </c>
      <c r="AU114" s="243" t="s">
        <v>81</v>
      </c>
      <c r="AV114" s="13" t="s">
        <v>79</v>
      </c>
      <c r="AW114" s="13" t="s">
        <v>33</v>
      </c>
      <c r="AX114" s="13" t="s">
        <v>72</v>
      </c>
      <c r="AY114" s="243" t="s">
        <v>196</v>
      </c>
    </row>
    <row r="115" s="15" customFormat="1">
      <c r="A115" s="15"/>
      <c r="B115" s="255"/>
      <c r="C115" s="256"/>
      <c r="D115" s="235" t="s">
        <v>208</v>
      </c>
      <c r="E115" s="257" t="s">
        <v>19</v>
      </c>
      <c r="F115" s="258" t="s">
        <v>219</v>
      </c>
      <c r="G115" s="256"/>
      <c r="H115" s="259">
        <v>70</v>
      </c>
      <c r="I115" s="260"/>
      <c r="J115" s="256"/>
      <c r="K115" s="256"/>
      <c r="L115" s="261"/>
      <c r="M115" s="262"/>
      <c r="N115" s="263"/>
      <c r="O115" s="263"/>
      <c r="P115" s="263"/>
      <c r="Q115" s="263"/>
      <c r="R115" s="263"/>
      <c r="S115" s="263"/>
      <c r="T115" s="264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T115" s="265" t="s">
        <v>208</v>
      </c>
      <c r="AU115" s="265" t="s">
        <v>81</v>
      </c>
      <c r="AV115" s="15" t="s">
        <v>204</v>
      </c>
      <c r="AW115" s="15" t="s">
        <v>33</v>
      </c>
      <c r="AX115" s="15" t="s">
        <v>79</v>
      </c>
      <c r="AY115" s="265" t="s">
        <v>196</v>
      </c>
    </row>
    <row r="116" s="2" customFormat="1" ht="24.15" customHeight="1">
      <c r="A116" s="41"/>
      <c r="B116" s="42"/>
      <c r="C116" s="215" t="s">
        <v>204</v>
      </c>
      <c r="D116" s="215" t="s">
        <v>199</v>
      </c>
      <c r="E116" s="216" t="s">
        <v>1026</v>
      </c>
      <c r="F116" s="217" t="s">
        <v>1027</v>
      </c>
      <c r="G116" s="218" t="s">
        <v>264</v>
      </c>
      <c r="H116" s="219">
        <v>70</v>
      </c>
      <c r="I116" s="220"/>
      <c r="J116" s="221">
        <f>ROUND(I116*H116,2)</f>
        <v>0</v>
      </c>
      <c r="K116" s="217" t="s">
        <v>203</v>
      </c>
      <c r="L116" s="47"/>
      <c r="M116" s="222" t="s">
        <v>19</v>
      </c>
      <c r="N116" s="223" t="s">
        <v>43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204</v>
      </c>
      <c r="AT116" s="226" t="s">
        <v>199</v>
      </c>
      <c r="AU116" s="226" t="s">
        <v>81</v>
      </c>
      <c r="AY116" s="20" t="s">
        <v>196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204</v>
      </c>
      <c r="BM116" s="226" t="s">
        <v>1028</v>
      </c>
    </row>
    <row r="117" s="2" customFormat="1">
      <c r="A117" s="41"/>
      <c r="B117" s="42"/>
      <c r="C117" s="43"/>
      <c r="D117" s="228" t="s">
        <v>206</v>
      </c>
      <c r="E117" s="43"/>
      <c r="F117" s="229" t="s">
        <v>1029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206</v>
      </c>
      <c r="AU117" s="20" t="s">
        <v>81</v>
      </c>
    </row>
    <row r="118" s="13" customFormat="1">
      <c r="A118" s="13"/>
      <c r="B118" s="233"/>
      <c r="C118" s="234"/>
      <c r="D118" s="235" t="s">
        <v>208</v>
      </c>
      <c r="E118" s="236" t="s">
        <v>19</v>
      </c>
      <c r="F118" s="237" t="s">
        <v>1021</v>
      </c>
      <c r="G118" s="234"/>
      <c r="H118" s="236" t="s">
        <v>19</v>
      </c>
      <c r="I118" s="238"/>
      <c r="J118" s="234"/>
      <c r="K118" s="234"/>
      <c r="L118" s="239"/>
      <c r="M118" s="240"/>
      <c r="N118" s="241"/>
      <c r="O118" s="241"/>
      <c r="P118" s="241"/>
      <c r="Q118" s="241"/>
      <c r="R118" s="241"/>
      <c r="S118" s="241"/>
      <c r="T118" s="242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43" t="s">
        <v>208</v>
      </c>
      <c r="AU118" s="243" t="s">
        <v>81</v>
      </c>
      <c r="AV118" s="13" t="s">
        <v>79</v>
      </c>
      <c r="AW118" s="13" t="s">
        <v>33</v>
      </c>
      <c r="AX118" s="13" t="s">
        <v>72</v>
      </c>
      <c r="AY118" s="243" t="s">
        <v>196</v>
      </c>
    </row>
    <row r="119" s="13" customFormat="1">
      <c r="A119" s="13"/>
      <c r="B119" s="233"/>
      <c r="C119" s="234"/>
      <c r="D119" s="235" t="s">
        <v>208</v>
      </c>
      <c r="E119" s="236" t="s">
        <v>19</v>
      </c>
      <c r="F119" s="237" t="s">
        <v>1024</v>
      </c>
      <c r="G119" s="234"/>
      <c r="H119" s="236" t="s">
        <v>19</v>
      </c>
      <c r="I119" s="238"/>
      <c r="J119" s="234"/>
      <c r="K119" s="234"/>
      <c r="L119" s="239"/>
      <c r="M119" s="240"/>
      <c r="N119" s="241"/>
      <c r="O119" s="241"/>
      <c r="P119" s="241"/>
      <c r="Q119" s="241"/>
      <c r="R119" s="241"/>
      <c r="S119" s="241"/>
      <c r="T119" s="242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243" t="s">
        <v>208</v>
      </c>
      <c r="AU119" s="243" t="s">
        <v>81</v>
      </c>
      <c r="AV119" s="13" t="s">
        <v>79</v>
      </c>
      <c r="AW119" s="13" t="s">
        <v>33</v>
      </c>
      <c r="AX119" s="13" t="s">
        <v>72</v>
      </c>
      <c r="AY119" s="243" t="s">
        <v>196</v>
      </c>
    </row>
    <row r="120" s="14" customFormat="1">
      <c r="A120" s="14"/>
      <c r="B120" s="244"/>
      <c r="C120" s="245"/>
      <c r="D120" s="235" t="s">
        <v>208</v>
      </c>
      <c r="E120" s="246" t="s">
        <v>19</v>
      </c>
      <c r="F120" s="247" t="s">
        <v>691</v>
      </c>
      <c r="G120" s="245"/>
      <c r="H120" s="248">
        <v>70</v>
      </c>
      <c r="I120" s="249"/>
      <c r="J120" s="245"/>
      <c r="K120" s="245"/>
      <c r="L120" s="250"/>
      <c r="M120" s="251"/>
      <c r="N120" s="252"/>
      <c r="O120" s="252"/>
      <c r="P120" s="252"/>
      <c r="Q120" s="252"/>
      <c r="R120" s="252"/>
      <c r="S120" s="252"/>
      <c r="T120" s="25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4" t="s">
        <v>208</v>
      </c>
      <c r="AU120" s="254" t="s">
        <v>81</v>
      </c>
      <c r="AV120" s="14" t="s">
        <v>81</v>
      </c>
      <c r="AW120" s="14" t="s">
        <v>33</v>
      </c>
      <c r="AX120" s="14" t="s">
        <v>72</v>
      </c>
      <c r="AY120" s="254" t="s">
        <v>196</v>
      </c>
    </row>
    <row r="121" s="13" customFormat="1">
      <c r="A121" s="13"/>
      <c r="B121" s="233"/>
      <c r="C121" s="234"/>
      <c r="D121" s="235" t="s">
        <v>208</v>
      </c>
      <c r="E121" s="236" t="s">
        <v>19</v>
      </c>
      <c r="F121" s="237" t="s">
        <v>272</v>
      </c>
      <c r="G121" s="234"/>
      <c r="H121" s="236" t="s">
        <v>19</v>
      </c>
      <c r="I121" s="238"/>
      <c r="J121" s="234"/>
      <c r="K121" s="234"/>
      <c r="L121" s="239"/>
      <c r="M121" s="240"/>
      <c r="N121" s="241"/>
      <c r="O121" s="241"/>
      <c r="P121" s="241"/>
      <c r="Q121" s="241"/>
      <c r="R121" s="241"/>
      <c r="S121" s="241"/>
      <c r="T121" s="242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43" t="s">
        <v>208</v>
      </c>
      <c r="AU121" s="243" t="s">
        <v>81</v>
      </c>
      <c r="AV121" s="13" t="s">
        <v>79</v>
      </c>
      <c r="AW121" s="13" t="s">
        <v>33</v>
      </c>
      <c r="AX121" s="13" t="s">
        <v>72</v>
      </c>
      <c r="AY121" s="243" t="s">
        <v>196</v>
      </c>
    </row>
    <row r="122" s="15" customFormat="1">
      <c r="A122" s="15"/>
      <c r="B122" s="255"/>
      <c r="C122" s="256"/>
      <c r="D122" s="235" t="s">
        <v>208</v>
      </c>
      <c r="E122" s="257" t="s">
        <v>19</v>
      </c>
      <c r="F122" s="258" t="s">
        <v>219</v>
      </c>
      <c r="G122" s="256"/>
      <c r="H122" s="259">
        <v>70</v>
      </c>
      <c r="I122" s="260"/>
      <c r="J122" s="256"/>
      <c r="K122" s="256"/>
      <c r="L122" s="261"/>
      <c r="M122" s="262"/>
      <c r="N122" s="263"/>
      <c r="O122" s="263"/>
      <c r="P122" s="263"/>
      <c r="Q122" s="263"/>
      <c r="R122" s="263"/>
      <c r="S122" s="263"/>
      <c r="T122" s="264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65" t="s">
        <v>208</v>
      </c>
      <c r="AU122" s="265" t="s">
        <v>81</v>
      </c>
      <c r="AV122" s="15" t="s">
        <v>204</v>
      </c>
      <c r="AW122" s="15" t="s">
        <v>33</v>
      </c>
      <c r="AX122" s="15" t="s">
        <v>79</v>
      </c>
      <c r="AY122" s="265" t="s">
        <v>196</v>
      </c>
    </row>
    <row r="123" s="2" customFormat="1" ht="24.15" customHeight="1">
      <c r="A123" s="41"/>
      <c r="B123" s="42"/>
      <c r="C123" s="215" t="s">
        <v>241</v>
      </c>
      <c r="D123" s="215" t="s">
        <v>199</v>
      </c>
      <c r="E123" s="216" t="s">
        <v>310</v>
      </c>
      <c r="F123" s="217" t="s">
        <v>311</v>
      </c>
      <c r="G123" s="218" t="s">
        <v>264</v>
      </c>
      <c r="H123" s="219">
        <v>70</v>
      </c>
      <c r="I123" s="220"/>
      <c r="J123" s="221">
        <f>ROUND(I123*H123,2)</f>
        <v>0</v>
      </c>
      <c r="K123" s="217" t="s">
        <v>203</v>
      </c>
      <c r="L123" s="47"/>
      <c r="M123" s="222" t="s">
        <v>19</v>
      </c>
      <c r="N123" s="223" t="s">
        <v>43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204</v>
      </c>
      <c r="AT123" s="226" t="s">
        <v>199</v>
      </c>
      <c r="AU123" s="226" t="s">
        <v>81</v>
      </c>
      <c r="AY123" s="20" t="s">
        <v>196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79</v>
      </c>
      <c r="BK123" s="227">
        <f>ROUND(I123*H123,2)</f>
        <v>0</v>
      </c>
      <c r="BL123" s="20" t="s">
        <v>204</v>
      </c>
      <c r="BM123" s="226" t="s">
        <v>1030</v>
      </c>
    </row>
    <row r="124" s="2" customFormat="1">
      <c r="A124" s="41"/>
      <c r="B124" s="42"/>
      <c r="C124" s="43"/>
      <c r="D124" s="228" t="s">
        <v>206</v>
      </c>
      <c r="E124" s="43"/>
      <c r="F124" s="229" t="s">
        <v>313</v>
      </c>
      <c r="G124" s="43"/>
      <c r="H124" s="43"/>
      <c r="I124" s="230"/>
      <c r="J124" s="43"/>
      <c r="K124" s="43"/>
      <c r="L124" s="47"/>
      <c r="M124" s="231"/>
      <c r="N124" s="232"/>
      <c r="O124" s="87"/>
      <c r="P124" s="87"/>
      <c r="Q124" s="87"/>
      <c r="R124" s="87"/>
      <c r="S124" s="87"/>
      <c r="T124" s="88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T124" s="20" t="s">
        <v>206</v>
      </c>
      <c r="AU124" s="20" t="s">
        <v>81</v>
      </c>
    </row>
    <row r="125" s="13" customFormat="1">
      <c r="A125" s="13"/>
      <c r="B125" s="233"/>
      <c r="C125" s="234"/>
      <c r="D125" s="235" t="s">
        <v>208</v>
      </c>
      <c r="E125" s="236" t="s">
        <v>19</v>
      </c>
      <c r="F125" s="237" t="s">
        <v>1021</v>
      </c>
      <c r="G125" s="234"/>
      <c r="H125" s="236" t="s">
        <v>19</v>
      </c>
      <c r="I125" s="238"/>
      <c r="J125" s="234"/>
      <c r="K125" s="234"/>
      <c r="L125" s="239"/>
      <c r="M125" s="240"/>
      <c r="N125" s="241"/>
      <c r="O125" s="241"/>
      <c r="P125" s="241"/>
      <c r="Q125" s="241"/>
      <c r="R125" s="241"/>
      <c r="S125" s="241"/>
      <c r="T125" s="242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43" t="s">
        <v>208</v>
      </c>
      <c r="AU125" s="243" t="s">
        <v>81</v>
      </c>
      <c r="AV125" s="13" t="s">
        <v>79</v>
      </c>
      <c r="AW125" s="13" t="s">
        <v>33</v>
      </c>
      <c r="AX125" s="13" t="s">
        <v>72</v>
      </c>
      <c r="AY125" s="243" t="s">
        <v>196</v>
      </c>
    </row>
    <row r="126" s="13" customFormat="1">
      <c r="A126" s="13"/>
      <c r="B126" s="233"/>
      <c r="C126" s="234"/>
      <c r="D126" s="235" t="s">
        <v>208</v>
      </c>
      <c r="E126" s="236" t="s">
        <v>19</v>
      </c>
      <c r="F126" s="237" t="s">
        <v>1024</v>
      </c>
      <c r="G126" s="234"/>
      <c r="H126" s="236" t="s">
        <v>19</v>
      </c>
      <c r="I126" s="238"/>
      <c r="J126" s="234"/>
      <c r="K126" s="234"/>
      <c r="L126" s="239"/>
      <c r="M126" s="240"/>
      <c r="N126" s="241"/>
      <c r="O126" s="241"/>
      <c r="P126" s="241"/>
      <c r="Q126" s="241"/>
      <c r="R126" s="241"/>
      <c r="S126" s="241"/>
      <c r="T126" s="24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43" t="s">
        <v>208</v>
      </c>
      <c r="AU126" s="243" t="s">
        <v>81</v>
      </c>
      <c r="AV126" s="13" t="s">
        <v>79</v>
      </c>
      <c r="AW126" s="13" t="s">
        <v>33</v>
      </c>
      <c r="AX126" s="13" t="s">
        <v>72</v>
      </c>
      <c r="AY126" s="243" t="s">
        <v>196</v>
      </c>
    </row>
    <row r="127" s="14" customFormat="1">
      <c r="A127" s="14"/>
      <c r="B127" s="244"/>
      <c r="C127" s="245"/>
      <c r="D127" s="235" t="s">
        <v>208</v>
      </c>
      <c r="E127" s="246" t="s">
        <v>19</v>
      </c>
      <c r="F127" s="247" t="s">
        <v>691</v>
      </c>
      <c r="G127" s="245"/>
      <c r="H127" s="248">
        <v>70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4" t="s">
        <v>208</v>
      </c>
      <c r="AU127" s="254" t="s">
        <v>81</v>
      </c>
      <c r="AV127" s="14" t="s">
        <v>81</v>
      </c>
      <c r="AW127" s="14" t="s">
        <v>33</v>
      </c>
      <c r="AX127" s="14" t="s">
        <v>72</v>
      </c>
      <c r="AY127" s="254" t="s">
        <v>196</v>
      </c>
    </row>
    <row r="128" s="13" customFormat="1">
      <c r="A128" s="13"/>
      <c r="B128" s="233"/>
      <c r="C128" s="234"/>
      <c r="D128" s="235" t="s">
        <v>208</v>
      </c>
      <c r="E128" s="236" t="s">
        <v>19</v>
      </c>
      <c r="F128" s="237" t="s">
        <v>272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208</v>
      </c>
      <c r="AU128" s="243" t="s">
        <v>81</v>
      </c>
      <c r="AV128" s="13" t="s">
        <v>79</v>
      </c>
      <c r="AW128" s="13" t="s">
        <v>33</v>
      </c>
      <c r="AX128" s="13" t="s">
        <v>72</v>
      </c>
      <c r="AY128" s="243" t="s">
        <v>196</v>
      </c>
    </row>
    <row r="129" s="15" customFormat="1">
      <c r="A129" s="15"/>
      <c r="B129" s="255"/>
      <c r="C129" s="256"/>
      <c r="D129" s="235" t="s">
        <v>208</v>
      </c>
      <c r="E129" s="257" t="s">
        <v>19</v>
      </c>
      <c r="F129" s="258" t="s">
        <v>219</v>
      </c>
      <c r="G129" s="256"/>
      <c r="H129" s="259">
        <v>70</v>
      </c>
      <c r="I129" s="260"/>
      <c r="J129" s="256"/>
      <c r="K129" s="256"/>
      <c r="L129" s="261"/>
      <c r="M129" s="262"/>
      <c r="N129" s="263"/>
      <c r="O129" s="263"/>
      <c r="P129" s="263"/>
      <c r="Q129" s="263"/>
      <c r="R129" s="263"/>
      <c r="S129" s="263"/>
      <c r="T129" s="264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65" t="s">
        <v>208</v>
      </c>
      <c r="AU129" s="265" t="s">
        <v>81</v>
      </c>
      <c r="AV129" s="15" t="s">
        <v>204</v>
      </c>
      <c r="AW129" s="15" t="s">
        <v>33</v>
      </c>
      <c r="AX129" s="15" t="s">
        <v>79</v>
      </c>
      <c r="AY129" s="265" t="s">
        <v>196</v>
      </c>
    </row>
    <row r="130" s="2" customFormat="1" ht="24.15" customHeight="1">
      <c r="A130" s="41"/>
      <c r="B130" s="42"/>
      <c r="C130" s="215" t="s">
        <v>261</v>
      </c>
      <c r="D130" s="215" t="s">
        <v>199</v>
      </c>
      <c r="E130" s="216" t="s">
        <v>1031</v>
      </c>
      <c r="F130" s="217" t="s">
        <v>369</v>
      </c>
      <c r="G130" s="218" t="s">
        <v>317</v>
      </c>
      <c r="H130" s="219">
        <v>112</v>
      </c>
      <c r="I130" s="220"/>
      <c r="J130" s="221">
        <f>ROUND(I130*H130,2)</f>
        <v>0</v>
      </c>
      <c r="K130" s="217" t="s">
        <v>203</v>
      </c>
      <c r="L130" s="47"/>
      <c r="M130" s="222" t="s">
        <v>19</v>
      </c>
      <c r="N130" s="223" t="s">
        <v>43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204</v>
      </c>
      <c r="AT130" s="226" t="s">
        <v>199</v>
      </c>
      <c r="AU130" s="226" t="s">
        <v>81</v>
      </c>
      <c r="AY130" s="20" t="s">
        <v>196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79</v>
      </c>
      <c r="BK130" s="227">
        <f>ROUND(I130*H130,2)</f>
        <v>0</v>
      </c>
      <c r="BL130" s="20" t="s">
        <v>204</v>
      </c>
      <c r="BM130" s="226" t="s">
        <v>1032</v>
      </c>
    </row>
    <row r="131" s="2" customFormat="1">
      <c r="A131" s="41"/>
      <c r="B131" s="42"/>
      <c r="C131" s="43"/>
      <c r="D131" s="228" t="s">
        <v>206</v>
      </c>
      <c r="E131" s="43"/>
      <c r="F131" s="229" t="s">
        <v>1033</v>
      </c>
      <c r="G131" s="43"/>
      <c r="H131" s="43"/>
      <c r="I131" s="230"/>
      <c r="J131" s="43"/>
      <c r="K131" s="43"/>
      <c r="L131" s="47"/>
      <c r="M131" s="231"/>
      <c r="N131" s="232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206</v>
      </c>
      <c r="AU131" s="20" t="s">
        <v>81</v>
      </c>
    </row>
    <row r="132" s="13" customFormat="1">
      <c r="A132" s="13"/>
      <c r="B132" s="233"/>
      <c r="C132" s="234"/>
      <c r="D132" s="235" t="s">
        <v>208</v>
      </c>
      <c r="E132" s="236" t="s">
        <v>19</v>
      </c>
      <c r="F132" s="237" t="s">
        <v>1021</v>
      </c>
      <c r="G132" s="234"/>
      <c r="H132" s="236" t="s">
        <v>19</v>
      </c>
      <c r="I132" s="238"/>
      <c r="J132" s="234"/>
      <c r="K132" s="234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208</v>
      </c>
      <c r="AU132" s="243" t="s">
        <v>81</v>
      </c>
      <c r="AV132" s="13" t="s">
        <v>79</v>
      </c>
      <c r="AW132" s="13" t="s">
        <v>33</v>
      </c>
      <c r="AX132" s="13" t="s">
        <v>72</v>
      </c>
      <c r="AY132" s="243" t="s">
        <v>196</v>
      </c>
    </row>
    <row r="133" s="13" customFormat="1">
      <c r="A133" s="13"/>
      <c r="B133" s="233"/>
      <c r="C133" s="234"/>
      <c r="D133" s="235" t="s">
        <v>208</v>
      </c>
      <c r="E133" s="236" t="s">
        <v>19</v>
      </c>
      <c r="F133" s="237" t="s">
        <v>1024</v>
      </c>
      <c r="G133" s="234"/>
      <c r="H133" s="236" t="s">
        <v>19</v>
      </c>
      <c r="I133" s="238"/>
      <c r="J133" s="234"/>
      <c r="K133" s="234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208</v>
      </c>
      <c r="AU133" s="243" t="s">
        <v>81</v>
      </c>
      <c r="AV133" s="13" t="s">
        <v>79</v>
      </c>
      <c r="AW133" s="13" t="s">
        <v>33</v>
      </c>
      <c r="AX133" s="13" t="s">
        <v>72</v>
      </c>
      <c r="AY133" s="243" t="s">
        <v>196</v>
      </c>
    </row>
    <row r="134" s="14" customFormat="1">
      <c r="A134" s="14"/>
      <c r="B134" s="244"/>
      <c r="C134" s="245"/>
      <c r="D134" s="235" t="s">
        <v>208</v>
      </c>
      <c r="E134" s="246" t="s">
        <v>19</v>
      </c>
      <c r="F134" s="247" t="s">
        <v>1034</v>
      </c>
      <c r="G134" s="245"/>
      <c r="H134" s="248">
        <v>112</v>
      </c>
      <c r="I134" s="249"/>
      <c r="J134" s="245"/>
      <c r="K134" s="245"/>
      <c r="L134" s="250"/>
      <c r="M134" s="251"/>
      <c r="N134" s="252"/>
      <c r="O134" s="252"/>
      <c r="P134" s="252"/>
      <c r="Q134" s="252"/>
      <c r="R134" s="252"/>
      <c r="S134" s="252"/>
      <c r="T134" s="253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4" t="s">
        <v>208</v>
      </c>
      <c r="AU134" s="254" t="s">
        <v>81</v>
      </c>
      <c r="AV134" s="14" t="s">
        <v>81</v>
      </c>
      <c r="AW134" s="14" t="s">
        <v>33</v>
      </c>
      <c r="AX134" s="14" t="s">
        <v>72</v>
      </c>
      <c r="AY134" s="254" t="s">
        <v>196</v>
      </c>
    </row>
    <row r="135" s="13" customFormat="1">
      <c r="A135" s="13"/>
      <c r="B135" s="233"/>
      <c r="C135" s="234"/>
      <c r="D135" s="235" t="s">
        <v>208</v>
      </c>
      <c r="E135" s="236" t="s">
        <v>19</v>
      </c>
      <c r="F135" s="237" t="s">
        <v>272</v>
      </c>
      <c r="G135" s="234"/>
      <c r="H135" s="236" t="s">
        <v>19</v>
      </c>
      <c r="I135" s="238"/>
      <c r="J135" s="234"/>
      <c r="K135" s="234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208</v>
      </c>
      <c r="AU135" s="243" t="s">
        <v>81</v>
      </c>
      <c r="AV135" s="13" t="s">
        <v>79</v>
      </c>
      <c r="AW135" s="13" t="s">
        <v>33</v>
      </c>
      <c r="AX135" s="13" t="s">
        <v>72</v>
      </c>
      <c r="AY135" s="243" t="s">
        <v>196</v>
      </c>
    </row>
    <row r="136" s="15" customFormat="1">
      <c r="A136" s="15"/>
      <c r="B136" s="255"/>
      <c r="C136" s="256"/>
      <c r="D136" s="235" t="s">
        <v>208</v>
      </c>
      <c r="E136" s="257" t="s">
        <v>19</v>
      </c>
      <c r="F136" s="258" t="s">
        <v>219</v>
      </c>
      <c r="G136" s="256"/>
      <c r="H136" s="259">
        <v>112</v>
      </c>
      <c r="I136" s="260"/>
      <c r="J136" s="256"/>
      <c r="K136" s="256"/>
      <c r="L136" s="261"/>
      <c r="M136" s="262"/>
      <c r="N136" s="263"/>
      <c r="O136" s="263"/>
      <c r="P136" s="263"/>
      <c r="Q136" s="263"/>
      <c r="R136" s="263"/>
      <c r="S136" s="263"/>
      <c r="T136" s="264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65" t="s">
        <v>208</v>
      </c>
      <c r="AU136" s="265" t="s">
        <v>81</v>
      </c>
      <c r="AV136" s="15" t="s">
        <v>204</v>
      </c>
      <c r="AW136" s="15" t="s">
        <v>33</v>
      </c>
      <c r="AX136" s="15" t="s">
        <v>79</v>
      </c>
      <c r="AY136" s="265" t="s">
        <v>196</v>
      </c>
    </row>
    <row r="137" s="2" customFormat="1" ht="21.75" customHeight="1">
      <c r="A137" s="41"/>
      <c r="B137" s="42"/>
      <c r="C137" s="215" t="s">
        <v>278</v>
      </c>
      <c r="D137" s="215" t="s">
        <v>199</v>
      </c>
      <c r="E137" s="216" t="s">
        <v>1035</v>
      </c>
      <c r="F137" s="217" t="s">
        <v>1036</v>
      </c>
      <c r="G137" s="218" t="s">
        <v>202</v>
      </c>
      <c r="H137" s="219">
        <v>120</v>
      </c>
      <c r="I137" s="220"/>
      <c r="J137" s="221">
        <f>ROUND(I137*H137,2)</f>
        <v>0</v>
      </c>
      <c r="K137" s="217" t="s">
        <v>203</v>
      </c>
      <c r="L137" s="47"/>
      <c r="M137" s="222" t="s">
        <v>19</v>
      </c>
      <c r="N137" s="223" t="s">
        <v>43</v>
      </c>
      <c r="O137" s="87"/>
      <c r="P137" s="224">
        <f>O137*H137</f>
        <v>0</v>
      </c>
      <c r="Q137" s="224">
        <v>0.25094</v>
      </c>
      <c r="R137" s="224">
        <f>Q137*H137</f>
        <v>30.1128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204</v>
      </c>
      <c r="AT137" s="226" t="s">
        <v>199</v>
      </c>
      <c r="AU137" s="226" t="s">
        <v>81</v>
      </c>
      <c r="AY137" s="20" t="s">
        <v>196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79</v>
      </c>
      <c r="BK137" s="227">
        <f>ROUND(I137*H137,2)</f>
        <v>0</v>
      </c>
      <c r="BL137" s="20" t="s">
        <v>204</v>
      </c>
      <c r="BM137" s="226" t="s">
        <v>1037</v>
      </c>
    </row>
    <row r="138" s="2" customFormat="1">
      <c r="A138" s="41"/>
      <c r="B138" s="42"/>
      <c r="C138" s="43"/>
      <c r="D138" s="228" t="s">
        <v>206</v>
      </c>
      <c r="E138" s="43"/>
      <c r="F138" s="229" t="s">
        <v>1038</v>
      </c>
      <c r="G138" s="43"/>
      <c r="H138" s="43"/>
      <c r="I138" s="230"/>
      <c r="J138" s="43"/>
      <c r="K138" s="43"/>
      <c r="L138" s="47"/>
      <c r="M138" s="231"/>
      <c r="N138" s="232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206</v>
      </c>
      <c r="AU138" s="20" t="s">
        <v>81</v>
      </c>
    </row>
    <row r="139" s="13" customFormat="1">
      <c r="A139" s="13"/>
      <c r="B139" s="233"/>
      <c r="C139" s="234"/>
      <c r="D139" s="235" t="s">
        <v>208</v>
      </c>
      <c r="E139" s="236" t="s">
        <v>19</v>
      </c>
      <c r="F139" s="237" t="s">
        <v>1021</v>
      </c>
      <c r="G139" s="234"/>
      <c r="H139" s="236" t="s">
        <v>19</v>
      </c>
      <c r="I139" s="238"/>
      <c r="J139" s="234"/>
      <c r="K139" s="234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208</v>
      </c>
      <c r="AU139" s="243" t="s">
        <v>81</v>
      </c>
      <c r="AV139" s="13" t="s">
        <v>79</v>
      </c>
      <c r="AW139" s="13" t="s">
        <v>33</v>
      </c>
      <c r="AX139" s="13" t="s">
        <v>72</v>
      </c>
      <c r="AY139" s="243" t="s">
        <v>196</v>
      </c>
    </row>
    <row r="140" s="13" customFormat="1">
      <c r="A140" s="13"/>
      <c r="B140" s="233"/>
      <c r="C140" s="234"/>
      <c r="D140" s="235" t="s">
        <v>208</v>
      </c>
      <c r="E140" s="236" t="s">
        <v>19</v>
      </c>
      <c r="F140" s="237" t="s">
        <v>1039</v>
      </c>
      <c r="G140" s="234"/>
      <c r="H140" s="236" t="s">
        <v>19</v>
      </c>
      <c r="I140" s="238"/>
      <c r="J140" s="234"/>
      <c r="K140" s="234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208</v>
      </c>
      <c r="AU140" s="243" t="s">
        <v>81</v>
      </c>
      <c r="AV140" s="13" t="s">
        <v>79</v>
      </c>
      <c r="AW140" s="13" t="s">
        <v>33</v>
      </c>
      <c r="AX140" s="13" t="s">
        <v>72</v>
      </c>
      <c r="AY140" s="243" t="s">
        <v>196</v>
      </c>
    </row>
    <row r="141" s="14" customFormat="1">
      <c r="A141" s="14"/>
      <c r="B141" s="244"/>
      <c r="C141" s="245"/>
      <c r="D141" s="235" t="s">
        <v>208</v>
      </c>
      <c r="E141" s="246" t="s">
        <v>19</v>
      </c>
      <c r="F141" s="247" t="s">
        <v>1040</v>
      </c>
      <c r="G141" s="245"/>
      <c r="H141" s="248">
        <v>120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4" t="s">
        <v>208</v>
      </c>
      <c r="AU141" s="254" t="s">
        <v>81</v>
      </c>
      <c r="AV141" s="14" t="s">
        <v>81</v>
      </c>
      <c r="AW141" s="14" t="s">
        <v>33</v>
      </c>
      <c r="AX141" s="14" t="s">
        <v>72</v>
      </c>
      <c r="AY141" s="254" t="s">
        <v>196</v>
      </c>
    </row>
    <row r="142" s="13" customFormat="1">
      <c r="A142" s="13"/>
      <c r="B142" s="233"/>
      <c r="C142" s="234"/>
      <c r="D142" s="235" t="s">
        <v>208</v>
      </c>
      <c r="E142" s="236" t="s">
        <v>19</v>
      </c>
      <c r="F142" s="237" t="s">
        <v>1041</v>
      </c>
      <c r="G142" s="234"/>
      <c r="H142" s="236" t="s">
        <v>19</v>
      </c>
      <c r="I142" s="238"/>
      <c r="J142" s="234"/>
      <c r="K142" s="234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208</v>
      </c>
      <c r="AU142" s="243" t="s">
        <v>81</v>
      </c>
      <c r="AV142" s="13" t="s">
        <v>79</v>
      </c>
      <c r="AW142" s="13" t="s">
        <v>33</v>
      </c>
      <c r="AX142" s="13" t="s">
        <v>72</v>
      </c>
      <c r="AY142" s="243" t="s">
        <v>196</v>
      </c>
    </row>
    <row r="143" s="15" customFormat="1">
      <c r="A143" s="15"/>
      <c r="B143" s="255"/>
      <c r="C143" s="256"/>
      <c r="D143" s="235" t="s">
        <v>208</v>
      </c>
      <c r="E143" s="257" t="s">
        <v>19</v>
      </c>
      <c r="F143" s="258" t="s">
        <v>219</v>
      </c>
      <c r="G143" s="256"/>
      <c r="H143" s="259">
        <v>120</v>
      </c>
      <c r="I143" s="260"/>
      <c r="J143" s="256"/>
      <c r="K143" s="256"/>
      <c r="L143" s="261"/>
      <c r="M143" s="262"/>
      <c r="N143" s="263"/>
      <c r="O143" s="263"/>
      <c r="P143" s="263"/>
      <c r="Q143" s="263"/>
      <c r="R143" s="263"/>
      <c r="S143" s="263"/>
      <c r="T143" s="264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5" t="s">
        <v>208</v>
      </c>
      <c r="AU143" s="265" t="s">
        <v>81</v>
      </c>
      <c r="AV143" s="15" t="s">
        <v>204</v>
      </c>
      <c r="AW143" s="15" t="s">
        <v>33</v>
      </c>
      <c r="AX143" s="15" t="s">
        <v>79</v>
      </c>
      <c r="AY143" s="265" t="s">
        <v>196</v>
      </c>
    </row>
    <row r="144" s="2" customFormat="1" ht="21.75" customHeight="1">
      <c r="A144" s="41"/>
      <c r="B144" s="42"/>
      <c r="C144" s="215" t="s">
        <v>284</v>
      </c>
      <c r="D144" s="215" t="s">
        <v>199</v>
      </c>
      <c r="E144" s="216" t="s">
        <v>1042</v>
      </c>
      <c r="F144" s="217" t="s">
        <v>1043</v>
      </c>
      <c r="G144" s="218" t="s">
        <v>202</v>
      </c>
      <c r="H144" s="219">
        <v>480</v>
      </c>
      <c r="I144" s="220"/>
      <c r="J144" s="221">
        <f>ROUND(I144*H144,2)</f>
        <v>0</v>
      </c>
      <c r="K144" s="217" t="s">
        <v>203</v>
      </c>
      <c r="L144" s="47"/>
      <c r="M144" s="222" t="s">
        <v>19</v>
      </c>
      <c r="N144" s="223" t="s">
        <v>43</v>
      </c>
      <c r="O144" s="87"/>
      <c r="P144" s="224">
        <f>O144*H144</f>
        <v>0</v>
      </c>
      <c r="Q144" s="224">
        <v>0</v>
      </c>
      <c r="R144" s="224">
        <f>Q144*H144</f>
        <v>0</v>
      </c>
      <c r="S144" s="224">
        <v>0</v>
      </c>
      <c r="T144" s="225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6" t="s">
        <v>204</v>
      </c>
      <c r="AT144" s="226" t="s">
        <v>199</v>
      </c>
      <c r="AU144" s="226" t="s">
        <v>81</v>
      </c>
      <c r="AY144" s="20" t="s">
        <v>196</v>
      </c>
      <c r="BE144" s="227">
        <f>IF(N144="základní",J144,0)</f>
        <v>0</v>
      </c>
      <c r="BF144" s="227">
        <f>IF(N144="snížená",J144,0)</f>
        <v>0</v>
      </c>
      <c r="BG144" s="227">
        <f>IF(N144="zákl. přenesená",J144,0)</f>
        <v>0</v>
      </c>
      <c r="BH144" s="227">
        <f>IF(N144="sníž. přenesená",J144,0)</f>
        <v>0</v>
      </c>
      <c r="BI144" s="227">
        <f>IF(N144="nulová",J144,0)</f>
        <v>0</v>
      </c>
      <c r="BJ144" s="20" t="s">
        <v>79</v>
      </c>
      <c r="BK144" s="227">
        <f>ROUND(I144*H144,2)</f>
        <v>0</v>
      </c>
      <c r="BL144" s="20" t="s">
        <v>204</v>
      </c>
      <c r="BM144" s="226" t="s">
        <v>1044</v>
      </c>
    </row>
    <row r="145" s="2" customFormat="1">
      <c r="A145" s="41"/>
      <c r="B145" s="42"/>
      <c r="C145" s="43"/>
      <c r="D145" s="228" t="s">
        <v>206</v>
      </c>
      <c r="E145" s="43"/>
      <c r="F145" s="229" t="s">
        <v>1045</v>
      </c>
      <c r="G145" s="43"/>
      <c r="H145" s="43"/>
      <c r="I145" s="230"/>
      <c r="J145" s="43"/>
      <c r="K145" s="43"/>
      <c r="L145" s="47"/>
      <c r="M145" s="231"/>
      <c r="N145" s="232"/>
      <c r="O145" s="87"/>
      <c r="P145" s="87"/>
      <c r="Q145" s="87"/>
      <c r="R145" s="87"/>
      <c r="S145" s="87"/>
      <c r="T145" s="88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T145" s="20" t="s">
        <v>206</v>
      </c>
      <c r="AU145" s="20" t="s">
        <v>81</v>
      </c>
    </row>
    <row r="146" s="13" customFormat="1">
      <c r="A146" s="13"/>
      <c r="B146" s="233"/>
      <c r="C146" s="234"/>
      <c r="D146" s="235" t="s">
        <v>208</v>
      </c>
      <c r="E146" s="236" t="s">
        <v>19</v>
      </c>
      <c r="F146" s="237" t="s">
        <v>1021</v>
      </c>
      <c r="G146" s="234"/>
      <c r="H146" s="236" t="s">
        <v>19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208</v>
      </c>
      <c r="AU146" s="243" t="s">
        <v>81</v>
      </c>
      <c r="AV146" s="13" t="s">
        <v>79</v>
      </c>
      <c r="AW146" s="13" t="s">
        <v>33</v>
      </c>
      <c r="AX146" s="13" t="s">
        <v>72</v>
      </c>
      <c r="AY146" s="243" t="s">
        <v>196</v>
      </c>
    </row>
    <row r="147" s="13" customFormat="1">
      <c r="A147" s="13"/>
      <c r="B147" s="233"/>
      <c r="C147" s="234"/>
      <c r="D147" s="235" t="s">
        <v>208</v>
      </c>
      <c r="E147" s="236" t="s">
        <v>19</v>
      </c>
      <c r="F147" s="237" t="s">
        <v>1046</v>
      </c>
      <c r="G147" s="234"/>
      <c r="H147" s="236" t="s">
        <v>19</v>
      </c>
      <c r="I147" s="238"/>
      <c r="J147" s="234"/>
      <c r="K147" s="234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208</v>
      </c>
      <c r="AU147" s="243" t="s">
        <v>81</v>
      </c>
      <c r="AV147" s="13" t="s">
        <v>79</v>
      </c>
      <c r="AW147" s="13" t="s">
        <v>33</v>
      </c>
      <c r="AX147" s="13" t="s">
        <v>72</v>
      </c>
      <c r="AY147" s="243" t="s">
        <v>196</v>
      </c>
    </row>
    <row r="148" s="14" customFormat="1">
      <c r="A148" s="14"/>
      <c r="B148" s="244"/>
      <c r="C148" s="245"/>
      <c r="D148" s="235" t="s">
        <v>208</v>
      </c>
      <c r="E148" s="246" t="s">
        <v>19</v>
      </c>
      <c r="F148" s="247" t="s">
        <v>1047</v>
      </c>
      <c r="G148" s="245"/>
      <c r="H148" s="248">
        <v>120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208</v>
      </c>
      <c r="AU148" s="254" t="s">
        <v>81</v>
      </c>
      <c r="AV148" s="14" t="s">
        <v>81</v>
      </c>
      <c r="AW148" s="14" t="s">
        <v>33</v>
      </c>
      <c r="AX148" s="14" t="s">
        <v>72</v>
      </c>
      <c r="AY148" s="254" t="s">
        <v>196</v>
      </c>
    </row>
    <row r="149" s="13" customFormat="1">
      <c r="A149" s="13"/>
      <c r="B149" s="233"/>
      <c r="C149" s="234"/>
      <c r="D149" s="235" t="s">
        <v>208</v>
      </c>
      <c r="E149" s="236" t="s">
        <v>19</v>
      </c>
      <c r="F149" s="237" t="s">
        <v>1041</v>
      </c>
      <c r="G149" s="234"/>
      <c r="H149" s="236" t="s">
        <v>19</v>
      </c>
      <c r="I149" s="238"/>
      <c r="J149" s="234"/>
      <c r="K149" s="234"/>
      <c r="L149" s="239"/>
      <c r="M149" s="240"/>
      <c r="N149" s="241"/>
      <c r="O149" s="241"/>
      <c r="P149" s="241"/>
      <c r="Q149" s="241"/>
      <c r="R149" s="241"/>
      <c r="S149" s="241"/>
      <c r="T149" s="24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3" t="s">
        <v>208</v>
      </c>
      <c r="AU149" s="243" t="s">
        <v>81</v>
      </c>
      <c r="AV149" s="13" t="s">
        <v>79</v>
      </c>
      <c r="AW149" s="13" t="s">
        <v>33</v>
      </c>
      <c r="AX149" s="13" t="s">
        <v>72</v>
      </c>
      <c r="AY149" s="243" t="s">
        <v>196</v>
      </c>
    </row>
    <row r="150" s="15" customFormat="1">
      <c r="A150" s="15"/>
      <c r="B150" s="255"/>
      <c r="C150" s="256"/>
      <c r="D150" s="235" t="s">
        <v>208</v>
      </c>
      <c r="E150" s="257" t="s">
        <v>19</v>
      </c>
      <c r="F150" s="258" t="s">
        <v>219</v>
      </c>
      <c r="G150" s="256"/>
      <c r="H150" s="259">
        <v>120</v>
      </c>
      <c r="I150" s="260"/>
      <c r="J150" s="256"/>
      <c r="K150" s="256"/>
      <c r="L150" s="261"/>
      <c r="M150" s="262"/>
      <c r="N150" s="263"/>
      <c r="O150" s="263"/>
      <c r="P150" s="263"/>
      <c r="Q150" s="263"/>
      <c r="R150" s="263"/>
      <c r="S150" s="263"/>
      <c r="T150" s="26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65" t="s">
        <v>208</v>
      </c>
      <c r="AU150" s="265" t="s">
        <v>81</v>
      </c>
      <c r="AV150" s="15" t="s">
        <v>204</v>
      </c>
      <c r="AW150" s="15" t="s">
        <v>33</v>
      </c>
      <c r="AX150" s="15" t="s">
        <v>79</v>
      </c>
      <c r="AY150" s="265" t="s">
        <v>196</v>
      </c>
    </row>
    <row r="151" s="14" customFormat="1">
      <c r="A151" s="14"/>
      <c r="B151" s="244"/>
      <c r="C151" s="245"/>
      <c r="D151" s="235" t="s">
        <v>208</v>
      </c>
      <c r="E151" s="245"/>
      <c r="F151" s="247" t="s">
        <v>1048</v>
      </c>
      <c r="G151" s="245"/>
      <c r="H151" s="248">
        <v>480</v>
      </c>
      <c r="I151" s="249"/>
      <c r="J151" s="245"/>
      <c r="K151" s="245"/>
      <c r="L151" s="250"/>
      <c r="M151" s="251"/>
      <c r="N151" s="252"/>
      <c r="O151" s="252"/>
      <c r="P151" s="252"/>
      <c r="Q151" s="252"/>
      <c r="R151" s="252"/>
      <c r="S151" s="252"/>
      <c r="T151" s="25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4" t="s">
        <v>208</v>
      </c>
      <c r="AU151" s="254" t="s">
        <v>81</v>
      </c>
      <c r="AV151" s="14" t="s">
        <v>81</v>
      </c>
      <c r="AW151" s="14" t="s">
        <v>4</v>
      </c>
      <c r="AX151" s="14" t="s">
        <v>79</v>
      </c>
      <c r="AY151" s="254" t="s">
        <v>196</v>
      </c>
    </row>
    <row r="152" s="2" customFormat="1" ht="16.5" customHeight="1">
      <c r="A152" s="41"/>
      <c r="B152" s="42"/>
      <c r="C152" s="280" t="s">
        <v>294</v>
      </c>
      <c r="D152" s="280" t="s">
        <v>407</v>
      </c>
      <c r="E152" s="281" t="s">
        <v>1049</v>
      </c>
      <c r="F152" s="282" t="s">
        <v>1050</v>
      </c>
      <c r="G152" s="283" t="s">
        <v>264</v>
      </c>
      <c r="H152" s="284">
        <v>0.61199999999999999</v>
      </c>
      <c r="I152" s="285"/>
      <c r="J152" s="286">
        <f>ROUND(I152*H152,2)</f>
        <v>0</v>
      </c>
      <c r="K152" s="282" t="s">
        <v>203</v>
      </c>
      <c r="L152" s="287"/>
      <c r="M152" s="288" t="s">
        <v>19</v>
      </c>
      <c r="N152" s="289" t="s">
        <v>43</v>
      </c>
      <c r="O152" s="87"/>
      <c r="P152" s="224">
        <f>O152*H152</f>
        <v>0</v>
      </c>
      <c r="Q152" s="224">
        <v>0.22</v>
      </c>
      <c r="R152" s="224">
        <f>Q152*H152</f>
        <v>0.13464000000000001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284</v>
      </c>
      <c r="AT152" s="226" t="s">
        <v>407</v>
      </c>
      <c r="AU152" s="226" t="s">
        <v>81</v>
      </c>
      <c r="AY152" s="20" t="s">
        <v>196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79</v>
      </c>
      <c r="BK152" s="227">
        <f>ROUND(I152*H152,2)</f>
        <v>0</v>
      </c>
      <c r="BL152" s="20" t="s">
        <v>204</v>
      </c>
      <c r="BM152" s="226" t="s">
        <v>1051</v>
      </c>
    </row>
    <row r="153" s="13" customFormat="1">
      <c r="A153" s="13"/>
      <c r="B153" s="233"/>
      <c r="C153" s="234"/>
      <c r="D153" s="235" t="s">
        <v>208</v>
      </c>
      <c r="E153" s="236" t="s">
        <v>19</v>
      </c>
      <c r="F153" s="237" t="s">
        <v>1021</v>
      </c>
      <c r="G153" s="234"/>
      <c r="H153" s="236" t="s">
        <v>19</v>
      </c>
      <c r="I153" s="238"/>
      <c r="J153" s="234"/>
      <c r="K153" s="234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208</v>
      </c>
      <c r="AU153" s="243" t="s">
        <v>81</v>
      </c>
      <c r="AV153" s="13" t="s">
        <v>79</v>
      </c>
      <c r="AW153" s="13" t="s">
        <v>33</v>
      </c>
      <c r="AX153" s="13" t="s">
        <v>72</v>
      </c>
      <c r="AY153" s="243" t="s">
        <v>196</v>
      </c>
    </row>
    <row r="154" s="13" customFormat="1">
      <c r="A154" s="13"/>
      <c r="B154" s="233"/>
      <c r="C154" s="234"/>
      <c r="D154" s="235" t="s">
        <v>208</v>
      </c>
      <c r="E154" s="236" t="s">
        <v>19</v>
      </c>
      <c r="F154" s="237" t="s">
        <v>1046</v>
      </c>
      <c r="G154" s="234"/>
      <c r="H154" s="236" t="s">
        <v>19</v>
      </c>
      <c r="I154" s="238"/>
      <c r="J154" s="234"/>
      <c r="K154" s="234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208</v>
      </c>
      <c r="AU154" s="243" t="s">
        <v>81</v>
      </c>
      <c r="AV154" s="13" t="s">
        <v>79</v>
      </c>
      <c r="AW154" s="13" t="s">
        <v>33</v>
      </c>
      <c r="AX154" s="13" t="s">
        <v>72</v>
      </c>
      <c r="AY154" s="243" t="s">
        <v>196</v>
      </c>
    </row>
    <row r="155" s="14" customFormat="1">
      <c r="A155" s="14"/>
      <c r="B155" s="244"/>
      <c r="C155" s="245"/>
      <c r="D155" s="235" t="s">
        <v>208</v>
      </c>
      <c r="E155" s="246" t="s">
        <v>19</v>
      </c>
      <c r="F155" s="247" t="s">
        <v>259</v>
      </c>
      <c r="G155" s="245"/>
      <c r="H155" s="248">
        <v>12</v>
      </c>
      <c r="I155" s="249"/>
      <c r="J155" s="245"/>
      <c r="K155" s="245"/>
      <c r="L155" s="250"/>
      <c r="M155" s="251"/>
      <c r="N155" s="252"/>
      <c r="O155" s="252"/>
      <c r="P155" s="252"/>
      <c r="Q155" s="252"/>
      <c r="R155" s="252"/>
      <c r="S155" s="252"/>
      <c r="T155" s="25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4" t="s">
        <v>208</v>
      </c>
      <c r="AU155" s="254" t="s">
        <v>81</v>
      </c>
      <c r="AV155" s="14" t="s">
        <v>81</v>
      </c>
      <c r="AW155" s="14" t="s">
        <v>33</v>
      </c>
      <c r="AX155" s="14" t="s">
        <v>72</v>
      </c>
      <c r="AY155" s="254" t="s">
        <v>196</v>
      </c>
    </row>
    <row r="156" s="13" customFormat="1">
      <c r="A156" s="13"/>
      <c r="B156" s="233"/>
      <c r="C156" s="234"/>
      <c r="D156" s="235" t="s">
        <v>208</v>
      </c>
      <c r="E156" s="236" t="s">
        <v>19</v>
      </c>
      <c r="F156" s="237" t="s">
        <v>272</v>
      </c>
      <c r="G156" s="234"/>
      <c r="H156" s="236" t="s">
        <v>19</v>
      </c>
      <c r="I156" s="238"/>
      <c r="J156" s="234"/>
      <c r="K156" s="234"/>
      <c r="L156" s="239"/>
      <c r="M156" s="240"/>
      <c r="N156" s="241"/>
      <c r="O156" s="241"/>
      <c r="P156" s="241"/>
      <c r="Q156" s="241"/>
      <c r="R156" s="241"/>
      <c r="S156" s="241"/>
      <c r="T156" s="24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3" t="s">
        <v>208</v>
      </c>
      <c r="AU156" s="243" t="s">
        <v>81</v>
      </c>
      <c r="AV156" s="13" t="s">
        <v>79</v>
      </c>
      <c r="AW156" s="13" t="s">
        <v>33</v>
      </c>
      <c r="AX156" s="13" t="s">
        <v>72</v>
      </c>
      <c r="AY156" s="243" t="s">
        <v>196</v>
      </c>
    </row>
    <row r="157" s="15" customFormat="1">
      <c r="A157" s="15"/>
      <c r="B157" s="255"/>
      <c r="C157" s="256"/>
      <c r="D157" s="235" t="s">
        <v>208</v>
      </c>
      <c r="E157" s="257" t="s">
        <v>19</v>
      </c>
      <c r="F157" s="258" t="s">
        <v>219</v>
      </c>
      <c r="G157" s="256"/>
      <c r="H157" s="259">
        <v>12</v>
      </c>
      <c r="I157" s="260"/>
      <c r="J157" s="256"/>
      <c r="K157" s="256"/>
      <c r="L157" s="261"/>
      <c r="M157" s="262"/>
      <c r="N157" s="263"/>
      <c r="O157" s="263"/>
      <c r="P157" s="263"/>
      <c r="Q157" s="263"/>
      <c r="R157" s="263"/>
      <c r="S157" s="263"/>
      <c r="T157" s="264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5" t="s">
        <v>208</v>
      </c>
      <c r="AU157" s="265" t="s">
        <v>81</v>
      </c>
      <c r="AV157" s="15" t="s">
        <v>204</v>
      </c>
      <c r="AW157" s="15" t="s">
        <v>33</v>
      </c>
      <c r="AX157" s="15" t="s">
        <v>79</v>
      </c>
      <c r="AY157" s="265" t="s">
        <v>196</v>
      </c>
    </row>
    <row r="158" s="14" customFormat="1">
      <c r="A158" s="14"/>
      <c r="B158" s="244"/>
      <c r="C158" s="245"/>
      <c r="D158" s="235" t="s">
        <v>208</v>
      </c>
      <c r="E158" s="245"/>
      <c r="F158" s="247" t="s">
        <v>1052</v>
      </c>
      <c r="G158" s="245"/>
      <c r="H158" s="248">
        <v>0.61199999999999999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4" t="s">
        <v>208</v>
      </c>
      <c r="AU158" s="254" t="s">
        <v>81</v>
      </c>
      <c r="AV158" s="14" t="s">
        <v>81</v>
      </c>
      <c r="AW158" s="14" t="s">
        <v>4</v>
      </c>
      <c r="AX158" s="14" t="s">
        <v>79</v>
      </c>
      <c r="AY158" s="254" t="s">
        <v>196</v>
      </c>
    </row>
    <row r="159" s="2" customFormat="1" ht="24.15" customHeight="1">
      <c r="A159" s="41"/>
      <c r="B159" s="42"/>
      <c r="C159" s="215" t="s">
        <v>299</v>
      </c>
      <c r="D159" s="215" t="s">
        <v>199</v>
      </c>
      <c r="E159" s="216" t="s">
        <v>1053</v>
      </c>
      <c r="F159" s="217" t="s">
        <v>1054</v>
      </c>
      <c r="G159" s="218" t="s">
        <v>202</v>
      </c>
      <c r="H159" s="219">
        <v>120</v>
      </c>
      <c r="I159" s="220"/>
      <c r="J159" s="221">
        <f>ROUND(I159*H159,2)</f>
        <v>0</v>
      </c>
      <c r="K159" s="217" t="s">
        <v>203</v>
      </c>
      <c r="L159" s="47"/>
      <c r="M159" s="222" t="s">
        <v>19</v>
      </c>
      <c r="N159" s="223" t="s">
        <v>43</v>
      </c>
      <c r="O159" s="87"/>
      <c r="P159" s="224">
        <f>O159*H159</f>
        <v>0</v>
      </c>
      <c r="Q159" s="224">
        <v>0</v>
      </c>
      <c r="R159" s="224">
        <f>Q159*H159</f>
        <v>0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204</v>
      </c>
      <c r="AT159" s="226" t="s">
        <v>199</v>
      </c>
      <c r="AU159" s="226" t="s">
        <v>81</v>
      </c>
      <c r="AY159" s="20" t="s">
        <v>196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79</v>
      </c>
      <c r="BK159" s="227">
        <f>ROUND(I159*H159,2)</f>
        <v>0</v>
      </c>
      <c r="BL159" s="20" t="s">
        <v>204</v>
      </c>
      <c r="BM159" s="226" t="s">
        <v>1055</v>
      </c>
    </row>
    <row r="160" s="2" customFormat="1">
      <c r="A160" s="41"/>
      <c r="B160" s="42"/>
      <c r="C160" s="43"/>
      <c r="D160" s="228" t="s">
        <v>206</v>
      </c>
      <c r="E160" s="43"/>
      <c r="F160" s="229" t="s">
        <v>1056</v>
      </c>
      <c r="G160" s="43"/>
      <c r="H160" s="43"/>
      <c r="I160" s="230"/>
      <c r="J160" s="43"/>
      <c r="K160" s="43"/>
      <c r="L160" s="47"/>
      <c r="M160" s="231"/>
      <c r="N160" s="232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206</v>
      </c>
      <c r="AU160" s="20" t="s">
        <v>81</v>
      </c>
    </row>
    <row r="161" s="13" customFormat="1">
      <c r="A161" s="13"/>
      <c r="B161" s="233"/>
      <c r="C161" s="234"/>
      <c r="D161" s="235" t="s">
        <v>208</v>
      </c>
      <c r="E161" s="236" t="s">
        <v>19</v>
      </c>
      <c r="F161" s="237" t="s">
        <v>1021</v>
      </c>
      <c r="G161" s="234"/>
      <c r="H161" s="236" t="s">
        <v>19</v>
      </c>
      <c r="I161" s="238"/>
      <c r="J161" s="234"/>
      <c r="K161" s="234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208</v>
      </c>
      <c r="AU161" s="243" t="s">
        <v>81</v>
      </c>
      <c r="AV161" s="13" t="s">
        <v>79</v>
      </c>
      <c r="AW161" s="13" t="s">
        <v>33</v>
      </c>
      <c r="AX161" s="13" t="s">
        <v>72</v>
      </c>
      <c r="AY161" s="243" t="s">
        <v>196</v>
      </c>
    </row>
    <row r="162" s="13" customFormat="1">
      <c r="A162" s="13"/>
      <c r="B162" s="233"/>
      <c r="C162" s="234"/>
      <c r="D162" s="235" t="s">
        <v>208</v>
      </c>
      <c r="E162" s="236" t="s">
        <v>19</v>
      </c>
      <c r="F162" s="237" t="s">
        <v>1057</v>
      </c>
      <c r="G162" s="234"/>
      <c r="H162" s="236" t="s">
        <v>19</v>
      </c>
      <c r="I162" s="238"/>
      <c r="J162" s="234"/>
      <c r="K162" s="234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208</v>
      </c>
      <c r="AU162" s="243" t="s">
        <v>81</v>
      </c>
      <c r="AV162" s="13" t="s">
        <v>79</v>
      </c>
      <c r="AW162" s="13" t="s">
        <v>33</v>
      </c>
      <c r="AX162" s="13" t="s">
        <v>72</v>
      </c>
      <c r="AY162" s="243" t="s">
        <v>196</v>
      </c>
    </row>
    <row r="163" s="14" customFormat="1">
      <c r="A163" s="14"/>
      <c r="B163" s="244"/>
      <c r="C163" s="245"/>
      <c r="D163" s="235" t="s">
        <v>208</v>
      </c>
      <c r="E163" s="246" t="s">
        <v>19</v>
      </c>
      <c r="F163" s="247" t="s">
        <v>1047</v>
      </c>
      <c r="G163" s="245"/>
      <c r="H163" s="248">
        <v>120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4" t="s">
        <v>208</v>
      </c>
      <c r="AU163" s="254" t="s">
        <v>81</v>
      </c>
      <c r="AV163" s="14" t="s">
        <v>81</v>
      </c>
      <c r="AW163" s="14" t="s">
        <v>33</v>
      </c>
      <c r="AX163" s="14" t="s">
        <v>72</v>
      </c>
      <c r="AY163" s="254" t="s">
        <v>196</v>
      </c>
    </row>
    <row r="164" s="13" customFormat="1">
      <c r="A164" s="13"/>
      <c r="B164" s="233"/>
      <c r="C164" s="234"/>
      <c r="D164" s="235" t="s">
        <v>208</v>
      </c>
      <c r="E164" s="236" t="s">
        <v>19</v>
      </c>
      <c r="F164" s="237" t="s">
        <v>807</v>
      </c>
      <c r="G164" s="234"/>
      <c r="H164" s="236" t="s">
        <v>19</v>
      </c>
      <c r="I164" s="238"/>
      <c r="J164" s="234"/>
      <c r="K164" s="234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208</v>
      </c>
      <c r="AU164" s="243" t="s">
        <v>81</v>
      </c>
      <c r="AV164" s="13" t="s">
        <v>79</v>
      </c>
      <c r="AW164" s="13" t="s">
        <v>33</v>
      </c>
      <c r="AX164" s="13" t="s">
        <v>72</v>
      </c>
      <c r="AY164" s="243" t="s">
        <v>196</v>
      </c>
    </row>
    <row r="165" s="15" customFormat="1">
      <c r="A165" s="15"/>
      <c r="B165" s="255"/>
      <c r="C165" s="256"/>
      <c r="D165" s="235" t="s">
        <v>208</v>
      </c>
      <c r="E165" s="257" t="s">
        <v>19</v>
      </c>
      <c r="F165" s="258" t="s">
        <v>219</v>
      </c>
      <c r="G165" s="256"/>
      <c r="H165" s="259">
        <v>120</v>
      </c>
      <c r="I165" s="260"/>
      <c r="J165" s="256"/>
      <c r="K165" s="256"/>
      <c r="L165" s="261"/>
      <c r="M165" s="262"/>
      <c r="N165" s="263"/>
      <c r="O165" s="263"/>
      <c r="P165" s="263"/>
      <c r="Q165" s="263"/>
      <c r="R165" s="263"/>
      <c r="S165" s="263"/>
      <c r="T165" s="264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65" t="s">
        <v>208</v>
      </c>
      <c r="AU165" s="265" t="s">
        <v>81</v>
      </c>
      <c r="AV165" s="15" t="s">
        <v>204</v>
      </c>
      <c r="AW165" s="15" t="s">
        <v>33</v>
      </c>
      <c r="AX165" s="15" t="s">
        <v>79</v>
      </c>
      <c r="AY165" s="265" t="s">
        <v>196</v>
      </c>
    </row>
    <row r="166" s="2" customFormat="1" ht="16.5" customHeight="1">
      <c r="A166" s="41"/>
      <c r="B166" s="42"/>
      <c r="C166" s="280" t="s">
        <v>197</v>
      </c>
      <c r="D166" s="280" t="s">
        <v>407</v>
      </c>
      <c r="E166" s="281" t="s">
        <v>1058</v>
      </c>
      <c r="F166" s="282" t="s">
        <v>1059</v>
      </c>
      <c r="G166" s="283" t="s">
        <v>1060</v>
      </c>
      <c r="H166" s="284">
        <v>2.3999999999999999</v>
      </c>
      <c r="I166" s="285"/>
      <c r="J166" s="286">
        <f>ROUND(I166*H166,2)</f>
        <v>0</v>
      </c>
      <c r="K166" s="282" t="s">
        <v>203</v>
      </c>
      <c r="L166" s="287"/>
      <c r="M166" s="288" t="s">
        <v>19</v>
      </c>
      <c r="N166" s="289" t="s">
        <v>43</v>
      </c>
      <c r="O166" s="87"/>
      <c r="P166" s="224">
        <f>O166*H166</f>
        <v>0</v>
      </c>
      <c r="Q166" s="224">
        <v>0.001</v>
      </c>
      <c r="R166" s="224">
        <f>Q166*H166</f>
        <v>0.0023999999999999998</v>
      </c>
      <c r="S166" s="224">
        <v>0</v>
      </c>
      <c r="T166" s="225">
        <f>S166*H166</f>
        <v>0</v>
      </c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R166" s="226" t="s">
        <v>284</v>
      </c>
      <c r="AT166" s="226" t="s">
        <v>407</v>
      </c>
      <c r="AU166" s="226" t="s">
        <v>81</v>
      </c>
      <c r="AY166" s="20" t="s">
        <v>196</v>
      </c>
      <c r="BE166" s="227">
        <f>IF(N166="základní",J166,0)</f>
        <v>0</v>
      </c>
      <c r="BF166" s="227">
        <f>IF(N166="snížená",J166,0)</f>
        <v>0</v>
      </c>
      <c r="BG166" s="227">
        <f>IF(N166="zákl. přenesená",J166,0)</f>
        <v>0</v>
      </c>
      <c r="BH166" s="227">
        <f>IF(N166="sníž. přenesená",J166,0)</f>
        <v>0</v>
      </c>
      <c r="BI166" s="227">
        <f>IF(N166="nulová",J166,0)</f>
        <v>0</v>
      </c>
      <c r="BJ166" s="20" t="s">
        <v>79</v>
      </c>
      <c r="BK166" s="227">
        <f>ROUND(I166*H166,2)</f>
        <v>0</v>
      </c>
      <c r="BL166" s="20" t="s">
        <v>204</v>
      </c>
      <c r="BM166" s="226" t="s">
        <v>1061</v>
      </c>
    </row>
    <row r="167" s="13" customFormat="1">
      <c r="A167" s="13"/>
      <c r="B167" s="233"/>
      <c r="C167" s="234"/>
      <c r="D167" s="235" t="s">
        <v>208</v>
      </c>
      <c r="E167" s="236" t="s">
        <v>19</v>
      </c>
      <c r="F167" s="237" t="s">
        <v>1021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208</v>
      </c>
      <c r="AU167" s="243" t="s">
        <v>81</v>
      </c>
      <c r="AV167" s="13" t="s">
        <v>79</v>
      </c>
      <c r="AW167" s="13" t="s">
        <v>33</v>
      </c>
      <c r="AX167" s="13" t="s">
        <v>72</v>
      </c>
      <c r="AY167" s="243" t="s">
        <v>196</v>
      </c>
    </row>
    <row r="168" s="13" customFormat="1">
      <c r="A168" s="13"/>
      <c r="B168" s="233"/>
      <c r="C168" s="234"/>
      <c r="D168" s="235" t="s">
        <v>208</v>
      </c>
      <c r="E168" s="236" t="s">
        <v>19</v>
      </c>
      <c r="F168" s="237" t="s">
        <v>1057</v>
      </c>
      <c r="G168" s="234"/>
      <c r="H168" s="236" t="s">
        <v>19</v>
      </c>
      <c r="I168" s="238"/>
      <c r="J168" s="234"/>
      <c r="K168" s="234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208</v>
      </c>
      <c r="AU168" s="243" t="s">
        <v>81</v>
      </c>
      <c r="AV168" s="13" t="s">
        <v>79</v>
      </c>
      <c r="AW168" s="13" t="s">
        <v>33</v>
      </c>
      <c r="AX168" s="13" t="s">
        <v>72</v>
      </c>
      <c r="AY168" s="243" t="s">
        <v>196</v>
      </c>
    </row>
    <row r="169" s="14" customFormat="1">
      <c r="A169" s="14"/>
      <c r="B169" s="244"/>
      <c r="C169" s="245"/>
      <c r="D169" s="235" t="s">
        <v>208</v>
      </c>
      <c r="E169" s="246" t="s">
        <v>19</v>
      </c>
      <c r="F169" s="247" t="s">
        <v>1047</v>
      </c>
      <c r="G169" s="245"/>
      <c r="H169" s="248">
        <v>120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4" t="s">
        <v>208</v>
      </c>
      <c r="AU169" s="254" t="s">
        <v>81</v>
      </c>
      <c r="AV169" s="14" t="s">
        <v>81</v>
      </c>
      <c r="AW169" s="14" t="s">
        <v>33</v>
      </c>
      <c r="AX169" s="14" t="s">
        <v>72</v>
      </c>
      <c r="AY169" s="254" t="s">
        <v>196</v>
      </c>
    </row>
    <row r="170" s="13" customFormat="1">
      <c r="A170" s="13"/>
      <c r="B170" s="233"/>
      <c r="C170" s="234"/>
      <c r="D170" s="235" t="s">
        <v>208</v>
      </c>
      <c r="E170" s="236" t="s">
        <v>19</v>
      </c>
      <c r="F170" s="237" t="s">
        <v>807</v>
      </c>
      <c r="G170" s="234"/>
      <c r="H170" s="236" t="s">
        <v>19</v>
      </c>
      <c r="I170" s="238"/>
      <c r="J170" s="234"/>
      <c r="K170" s="234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208</v>
      </c>
      <c r="AU170" s="243" t="s">
        <v>81</v>
      </c>
      <c r="AV170" s="13" t="s">
        <v>79</v>
      </c>
      <c r="AW170" s="13" t="s">
        <v>33</v>
      </c>
      <c r="AX170" s="13" t="s">
        <v>72</v>
      </c>
      <c r="AY170" s="243" t="s">
        <v>196</v>
      </c>
    </row>
    <row r="171" s="15" customFormat="1">
      <c r="A171" s="15"/>
      <c r="B171" s="255"/>
      <c r="C171" s="256"/>
      <c r="D171" s="235" t="s">
        <v>208</v>
      </c>
      <c r="E171" s="257" t="s">
        <v>19</v>
      </c>
      <c r="F171" s="258" t="s">
        <v>219</v>
      </c>
      <c r="G171" s="256"/>
      <c r="H171" s="259">
        <v>120</v>
      </c>
      <c r="I171" s="260"/>
      <c r="J171" s="256"/>
      <c r="K171" s="256"/>
      <c r="L171" s="261"/>
      <c r="M171" s="262"/>
      <c r="N171" s="263"/>
      <c r="O171" s="263"/>
      <c r="P171" s="263"/>
      <c r="Q171" s="263"/>
      <c r="R171" s="263"/>
      <c r="S171" s="263"/>
      <c r="T171" s="264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5" t="s">
        <v>208</v>
      </c>
      <c r="AU171" s="265" t="s">
        <v>81</v>
      </c>
      <c r="AV171" s="15" t="s">
        <v>204</v>
      </c>
      <c r="AW171" s="15" t="s">
        <v>33</v>
      </c>
      <c r="AX171" s="15" t="s">
        <v>79</v>
      </c>
      <c r="AY171" s="265" t="s">
        <v>196</v>
      </c>
    </row>
    <row r="172" s="14" customFormat="1">
      <c r="A172" s="14"/>
      <c r="B172" s="244"/>
      <c r="C172" s="245"/>
      <c r="D172" s="235" t="s">
        <v>208</v>
      </c>
      <c r="E172" s="245"/>
      <c r="F172" s="247" t="s">
        <v>1062</v>
      </c>
      <c r="G172" s="245"/>
      <c r="H172" s="248">
        <v>2.3999999999999999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4" t="s">
        <v>208</v>
      </c>
      <c r="AU172" s="254" t="s">
        <v>81</v>
      </c>
      <c r="AV172" s="14" t="s">
        <v>81</v>
      </c>
      <c r="AW172" s="14" t="s">
        <v>4</v>
      </c>
      <c r="AX172" s="14" t="s">
        <v>79</v>
      </c>
      <c r="AY172" s="254" t="s">
        <v>196</v>
      </c>
    </row>
    <row r="173" s="2" customFormat="1" ht="16.5" customHeight="1">
      <c r="A173" s="41"/>
      <c r="B173" s="42"/>
      <c r="C173" s="215" t="s">
        <v>259</v>
      </c>
      <c r="D173" s="215" t="s">
        <v>199</v>
      </c>
      <c r="E173" s="216" t="s">
        <v>1063</v>
      </c>
      <c r="F173" s="217" t="s">
        <v>1064</v>
      </c>
      <c r="G173" s="218" t="s">
        <v>202</v>
      </c>
      <c r="H173" s="219">
        <v>120</v>
      </c>
      <c r="I173" s="220"/>
      <c r="J173" s="221">
        <f>ROUND(I173*H173,2)</f>
        <v>0</v>
      </c>
      <c r="K173" s="217" t="s">
        <v>203</v>
      </c>
      <c r="L173" s="47"/>
      <c r="M173" s="222" t="s">
        <v>19</v>
      </c>
      <c r="N173" s="223" t="s">
        <v>43</v>
      </c>
      <c r="O173" s="87"/>
      <c r="P173" s="224">
        <f>O173*H173</f>
        <v>0</v>
      </c>
      <c r="Q173" s="224">
        <v>0</v>
      </c>
      <c r="R173" s="224">
        <f>Q173*H173</f>
        <v>0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204</v>
      </c>
      <c r="AT173" s="226" t="s">
        <v>199</v>
      </c>
      <c r="AU173" s="226" t="s">
        <v>81</v>
      </c>
      <c r="AY173" s="20" t="s">
        <v>196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79</v>
      </c>
      <c r="BK173" s="227">
        <f>ROUND(I173*H173,2)</f>
        <v>0</v>
      </c>
      <c r="BL173" s="20" t="s">
        <v>204</v>
      </c>
      <c r="BM173" s="226" t="s">
        <v>1065</v>
      </c>
    </row>
    <row r="174" s="2" customFormat="1">
      <c r="A174" s="41"/>
      <c r="B174" s="42"/>
      <c r="C174" s="43"/>
      <c r="D174" s="228" t="s">
        <v>206</v>
      </c>
      <c r="E174" s="43"/>
      <c r="F174" s="229" t="s">
        <v>1066</v>
      </c>
      <c r="G174" s="43"/>
      <c r="H174" s="43"/>
      <c r="I174" s="230"/>
      <c r="J174" s="43"/>
      <c r="K174" s="43"/>
      <c r="L174" s="47"/>
      <c r="M174" s="231"/>
      <c r="N174" s="232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206</v>
      </c>
      <c r="AU174" s="20" t="s">
        <v>81</v>
      </c>
    </row>
    <row r="175" s="13" customFormat="1">
      <c r="A175" s="13"/>
      <c r="B175" s="233"/>
      <c r="C175" s="234"/>
      <c r="D175" s="235" t="s">
        <v>208</v>
      </c>
      <c r="E175" s="236" t="s">
        <v>19</v>
      </c>
      <c r="F175" s="237" t="s">
        <v>1021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208</v>
      </c>
      <c r="AU175" s="243" t="s">
        <v>81</v>
      </c>
      <c r="AV175" s="13" t="s">
        <v>79</v>
      </c>
      <c r="AW175" s="13" t="s">
        <v>33</v>
      </c>
      <c r="AX175" s="13" t="s">
        <v>72</v>
      </c>
      <c r="AY175" s="243" t="s">
        <v>196</v>
      </c>
    </row>
    <row r="176" s="13" customFormat="1">
      <c r="A176" s="13"/>
      <c r="B176" s="233"/>
      <c r="C176" s="234"/>
      <c r="D176" s="235" t="s">
        <v>208</v>
      </c>
      <c r="E176" s="236" t="s">
        <v>19</v>
      </c>
      <c r="F176" s="237" t="s">
        <v>1057</v>
      </c>
      <c r="G176" s="234"/>
      <c r="H176" s="236" t="s">
        <v>19</v>
      </c>
      <c r="I176" s="238"/>
      <c r="J176" s="234"/>
      <c r="K176" s="234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208</v>
      </c>
      <c r="AU176" s="243" t="s">
        <v>81</v>
      </c>
      <c r="AV176" s="13" t="s">
        <v>79</v>
      </c>
      <c r="AW176" s="13" t="s">
        <v>33</v>
      </c>
      <c r="AX176" s="13" t="s">
        <v>72</v>
      </c>
      <c r="AY176" s="243" t="s">
        <v>196</v>
      </c>
    </row>
    <row r="177" s="14" customFormat="1">
      <c r="A177" s="14"/>
      <c r="B177" s="244"/>
      <c r="C177" s="245"/>
      <c r="D177" s="235" t="s">
        <v>208</v>
      </c>
      <c r="E177" s="246" t="s">
        <v>19</v>
      </c>
      <c r="F177" s="247" t="s">
        <v>1047</v>
      </c>
      <c r="G177" s="245"/>
      <c r="H177" s="248">
        <v>120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4" t="s">
        <v>208</v>
      </c>
      <c r="AU177" s="254" t="s">
        <v>81</v>
      </c>
      <c r="AV177" s="14" t="s">
        <v>81</v>
      </c>
      <c r="AW177" s="14" t="s">
        <v>33</v>
      </c>
      <c r="AX177" s="14" t="s">
        <v>72</v>
      </c>
      <c r="AY177" s="254" t="s">
        <v>196</v>
      </c>
    </row>
    <row r="178" s="13" customFormat="1">
      <c r="A178" s="13"/>
      <c r="B178" s="233"/>
      <c r="C178" s="234"/>
      <c r="D178" s="235" t="s">
        <v>208</v>
      </c>
      <c r="E178" s="236" t="s">
        <v>19</v>
      </c>
      <c r="F178" s="237" t="s">
        <v>807</v>
      </c>
      <c r="G178" s="234"/>
      <c r="H178" s="236" t="s">
        <v>19</v>
      </c>
      <c r="I178" s="238"/>
      <c r="J178" s="234"/>
      <c r="K178" s="234"/>
      <c r="L178" s="239"/>
      <c r="M178" s="240"/>
      <c r="N178" s="241"/>
      <c r="O178" s="241"/>
      <c r="P178" s="241"/>
      <c r="Q178" s="241"/>
      <c r="R178" s="241"/>
      <c r="S178" s="241"/>
      <c r="T178" s="24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3" t="s">
        <v>208</v>
      </c>
      <c r="AU178" s="243" t="s">
        <v>81</v>
      </c>
      <c r="AV178" s="13" t="s">
        <v>79</v>
      </c>
      <c r="AW178" s="13" t="s">
        <v>33</v>
      </c>
      <c r="AX178" s="13" t="s">
        <v>72</v>
      </c>
      <c r="AY178" s="243" t="s">
        <v>196</v>
      </c>
    </row>
    <row r="179" s="15" customFormat="1">
      <c r="A179" s="15"/>
      <c r="B179" s="255"/>
      <c r="C179" s="256"/>
      <c r="D179" s="235" t="s">
        <v>208</v>
      </c>
      <c r="E179" s="257" t="s">
        <v>19</v>
      </c>
      <c r="F179" s="258" t="s">
        <v>219</v>
      </c>
      <c r="G179" s="256"/>
      <c r="H179" s="259">
        <v>120</v>
      </c>
      <c r="I179" s="260"/>
      <c r="J179" s="256"/>
      <c r="K179" s="256"/>
      <c r="L179" s="261"/>
      <c r="M179" s="262"/>
      <c r="N179" s="263"/>
      <c r="O179" s="263"/>
      <c r="P179" s="263"/>
      <c r="Q179" s="263"/>
      <c r="R179" s="263"/>
      <c r="S179" s="263"/>
      <c r="T179" s="264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65" t="s">
        <v>208</v>
      </c>
      <c r="AU179" s="265" t="s">
        <v>81</v>
      </c>
      <c r="AV179" s="15" t="s">
        <v>204</v>
      </c>
      <c r="AW179" s="15" t="s">
        <v>33</v>
      </c>
      <c r="AX179" s="15" t="s">
        <v>79</v>
      </c>
      <c r="AY179" s="265" t="s">
        <v>196</v>
      </c>
    </row>
    <row r="180" s="2" customFormat="1" ht="16.5" customHeight="1">
      <c r="A180" s="41"/>
      <c r="B180" s="42"/>
      <c r="C180" s="215" t="s">
        <v>314</v>
      </c>
      <c r="D180" s="215" t="s">
        <v>199</v>
      </c>
      <c r="E180" s="216" t="s">
        <v>1067</v>
      </c>
      <c r="F180" s="217" t="s">
        <v>1068</v>
      </c>
      <c r="G180" s="218" t="s">
        <v>202</v>
      </c>
      <c r="H180" s="219">
        <v>120</v>
      </c>
      <c r="I180" s="220"/>
      <c r="J180" s="221">
        <f>ROUND(I180*H180,2)</f>
        <v>0</v>
      </c>
      <c r="K180" s="217" t="s">
        <v>203</v>
      </c>
      <c r="L180" s="47"/>
      <c r="M180" s="222" t="s">
        <v>19</v>
      </c>
      <c r="N180" s="223" t="s">
        <v>43</v>
      </c>
      <c r="O180" s="87"/>
      <c r="P180" s="224">
        <f>O180*H180</f>
        <v>0</v>
      </c>
      <c r="Q180" s="224">
        <v>0</v>
      </c>
      <c r="R180" s="224">
        <f>Q180*H180</f>
        <v>0</v>
      </c>
      <c r="S180" s="224">
        <v>0</v>
      </c>
      <c r="T180" s="225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6" t="s">
        <v>204</v>
      </c>
      <c r="AT180" s="226" t="s">
        <v>199</v>
      </c>
      <c r="AU180" s="226" t="s">
        <v>81</v>
      </c>
      <c r="AY180" s="20" t="s">
        <v>196</v>
      </c>
      <c r="BE180" s="227">
        <f>IF(N180="základní",J180,0)</f>
        <v>0</v>
      </c>
      <c r="BF180" s="227">
        <f>IF(N180="snížená",J180,0)</f>
        <v>0</v>
      </c>
      <c r="BG180" s="227">
        <f>IF(N180="zákl. přenesená",J180,0)</f>
        <v>0</v>
      </c>
      <c r="BH180" s="227">
        <f>IF(N180="sníž. přenesená",J180,0)</f>
        <v>0</v>
      </c>
      <c r="BI180" s="227">
        <f>IF(N180="nulová",J180,0)</f>
        <v>0</v>
      </c>
      <c r="BJ180" s="20" t="s">
        <v>79</v>
      </c>
      <c r="BK180" s="227">
        <f>ROUND(I180*H180,2)</f>
        <v>0</v>
      </c>
      <c r="BL180" s="20" t="s">
        <v>204</v>
      </c>
      <c r="BM180" s="226" t="s">
        <v>1069</v>
      </c>
    </row>
    <row r="181" s="2" customFormat="1">
      <c r="A181" s="41"/>
      <c r="B181" s="42"/>
      <c r="C181" s="43"/>
      <c r="D181" s="228" t="s">
        <v>206</v>
      </c>
      <c r="E181" s="43"/>
      <c r="F181" s="229" t="s">
        <v>1070</v>
      </c>
      <c r="G181" s="43"/>
      <c r="H181" s="43"/>
      <c r="I181" s="230"/>
      <c r="J181" s="43"/>
      <c r="K181" s="43"/>
      <c r="L181" s="47"/>
      <c r="M181" s="231"/>
      <c r="N181" s="232"/>
      <c r="O181" s="87"/>
      <c r="P181" s="87"/>
      <c r="Q181" s="87"/>
      <c r="R181" s="87"/>
      <c r="S181" s="87"/>
      <c r="T181" s="88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T181" s="20" t="s">
        <v>206</v>
      </c>
      <c r="AU181" s="20" t="s">
        <v>81</v>
      </c>
    </row>
    <row r="182" s="13" customFormat="1">
      <c r="A182" s="13"/>
      <c r="B182" s="233"/>
      <c r="C182" s="234"/>
      <c r="D182" s="235" t="s">
        <v>208</v>
      </c>
      <c r="E182" s="236" t="s">
        <v>19</v>
      </c>
      <c r="F182" s="237" t="s">
        <v>1021</v>
      </c>
      <c r="G182" s="234"/>
      <c r="H182" s="236" t="s">
        <v>19</v>
      </c>
      <c r="I182" s="238"/>
      <c r="J182" s="234"/>
      <c r="K182" s="234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208</v>
      </c>
      <c r="AU182" s="243" t="s">
        <v>81</v>
      </c>
      <c r="AV182" s="13" t="s">
        <v>79</v>
      </c>
      <c r="AW182" s="13" t="s">
        <v>33</v>
      </c>
      <c r="AX182" s="13" t="s">
        <v>72</v>
      </c>
      <c r="AY182" s="243" t="s">
        <v>196</v>
      </c>
    </row>
    <row r="183" s="13" customFormat="1">
      <c r="A183" s="13"/>
      <c r="B183" s="233"/>
      <c r="C183" s="234"/>
      <c r="D183" s="235" t="s">
        <v>208</v>
      </c>
      <c r="E183" s="236" t="s">
        <v>19</v>
      </c>
      <c r="F183" s="237" t="s">
        <v>1057</v>
      </c>
      <c r="G183" s="234"/>
      <c r="H183" s="236" t="s">
        <v>19</v>
      </c>
      <c r="I183" s="238"/>
      <c r="J183" s="234"/>
      <c r="K183" s="234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208</v>
      </c>
      <c r="AU183" s="243" t="s">
        <v>81</v>
      </c>
      <c r="AV183" s="13" t="s">
        <v>79</v>
      </c>
      <c r="AW183" s="13" t="s">
        <v>33</v>
      </c>
      <c r="AX183" s="13" t="s">
        <v>72</v>
      </c>
      <c r="AY183" s="243" t="s">
        <v>196</v>
      </c>
    </row>
    <row r="184" s="14" customFormat="1">
      <c r="A184" s="14"/>
      <c r="B184" s="244"/>
      <c r="C184" s="245"/>
      <c r="D184" s="235" t="s">
        <v>208</v>
      </c>
      <c r="E184" s="246" t="s">
        <v>19</v>
      </c>
      <c r="F184" s="247" t="s">
        <v>1047</v>
      </c>
      <c r="G184" s="245"/>
      <c r="H184" s="248">
        <v>120</v>
      </c>
      <c r="I184" s="249"/>
      <c r="J184" s="245"/>
      <c r="K184" s="245"/>
      <c r="L184" s="250"/>
      <c r="M184" s="251"/>
      <c r="N184" s="252"/>
      <c r="O184" s="252"/>
      <c r="P184" s="252"/>
      <c r="Q184" s="252"/>
      <c r="R184" s="252"/>
      <c r="S184" s="252"/>
      <c r="T184" s="253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4" t="s">
        <v>208</v>
      </c>
      <c r="AU184" s="254" t="s">
        <v>81</v>
      </c>
      <c r="AV184" s="14" t="s">
        <v>81</v>
      </c>
      <c r="AW184" s="14" t="s">
        <v>33</v>
      </c>
      <c r="AX184" s="14" t="s">
        <v>72</v>
      </c>
      <c r="AY184" s="254" t="s">
        <v>196</v>
      </c>
    </row>
    <row r="185" s="13" customFormat="1">
      <c r="A185" s="13"/>
      <c r="B185" s="233"/>
      <c r="C185" s="234"/>
      <c r="D185" s="235" t="s">
        <v>208</v>
      </c>
      <c r="E185" s="236" t="s">
        <v>19</v>
      </c>
      <c r="F185" s="237" t="s">
        <v>807</v>
      </c>
      <c r="G185" s="234"/>
      <c r="H185" s="236" t="s">
        <v>19</v>
      </c>
      <c r="I185" s="238"/>
      <c r="J185" s="234"/>
      <c r="K185" s="234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208</v>
      </c>
      <c r="AU185" s="243" t="s">
        <v>81</v>
      </c>
      <c r="AV185" s="13" t="s">
        <v>79</v>
      </c>
      <c r="AW185" s="13" t="s">
        <v>33</v>
      </c>
      <c r="AX185" s="13" t="s">
        <v>72</v>
      </c>
      <c r="AY185" s="243" t="s">
        <v>196</v>
      </c>
    </row>
    <row r="186" s="15" customFormat="1">
      <c r="A186" s="15"/>
      <c r="B186" s="255"/>
      <c r="C186" s="256"/>
      <c r="D186" s="235" t="s">
        <v>208</v>
      </c>
      <c r="E186" s="257" t="s">
        <v>19</v>
      </c>
      <c r="F186" s="258" t="s">
        <v>219</v>
      </c>
      <c r="G186" s="256"/>
      <c r="H186" s="259">
        <v>120</v>
      </c>
      <c r="I186" s="260"/>
      <c r="J186" s="256"/>
      <c r="K186" s="256"/>
      <c r="L186" s="261"/>
      <c r="M186" s="262"/>
      <c r="N186" s="263"/>
      <c r="O186" s="263"/>
      <c r="P186" s="263"/>
      <c r="Q186" s="263"/>
      <c r="R186" s="263"/>
      <c r="S186" s="263"/>
      <c r="T186" s="264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5" t="s">
        <v>208</v>
      </c>
      <c r="AU186" s="265" t="s">
        <v>81</v>
      </c>
      <c r="AV186" s="15" t="s">
        <v>204</v>
      </c>
      <c r="AW186" s="15" t="s">
        <v>33</v>
      </c>
      <c r="AX186" s="15" t="s">
        <v>79</v>
      </c>
      <c r="AY186" s="265" t="s">
        <v>196</v>
      </c>
    </row>
    <row r="187" s="2" customFormat="1" ht="24.15" customHeight="1">
      <c r="A187" s="41"/>
      <c r="B187" s="42"/>
      <c r="C187" s="215" t="s">
        <v>323</v>
      </c>
      <c r="D187" s="215" t="s">
        <v>199</v>
      </c>
      <c r="E187" s="216" t="s">
        <v>437</v>
      </c>
      <c r="F187" s="217" t="s">
        <v>438</v>
      </c>
      <c r="G187" s="218" t="s">
        <v>317</v>
      </c>
      <c r="H187" s="219">
        <v>30.113</v>
      </c>
      <c r="I187" s="220"/>
      <c r="J187" s="221">
        <f>ROUND(I187*H187,2)</f>
        <v>0</v>
      </c>
      <c r="K187" s="217" t="s">
        <v>203</v>
      </c>
      <c r="L187" s="47"/>
      <c r="M187" s="222" t="s">
        <v>19</v>
      </c>
      <c r="N187" s="223" t="s">
        <v>43</v>
      </c>
      <c r="O187" s="87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R187" s="226" t="s">
        <v>204</v>
      </c>
      <c r="AT187" s="226" t="s">
        <v>199</v>
      </c>
      <c r="AU187" s="226" t="s">
        <v>81</v>
      </c>
      <c r="AY187" s="20" t="s">
        <v>196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20" t="s">
        <v>79</v>
      </c>
      <c r="BK187" s="227">
        <f>ROUND(I187*H187,2)</f>
        <v>0</v>
      </c>
      <c r="BL187" s="20" t="s">
        <v>204</v>
      </c>
      <c r="BM187" s="226" t="s">
        <v>1071</v>
      </c>
    </row>
    <row r="188" s="2" customFormat="1">
      <c r="A188" s="41"/>
      <c r="B188" s="42"/>
      <c r="C188" s="43"/>
      <c r="D188" s="228" t="s">
        <v>206</v>
      </c>
      <c r="E188" s="43"/>
      <c r="F188" s="229" t="s">
        <v>440</v>
      </c>
      <c r="G188" s="43"/>
      <c r="H188" s="43"/>
      <c r="I188" s="230"/>
      <c r="J188" s="43"/>
      <c r="K188" s="43"/>
      <c r="L188" s="47"/>
      <c r="M188" s="231"/>
      <c r="N188" s="232"/>
      <c r="O188" s="87"/>
      <c r="P188" s="87"/>
      <c r="Q188" s="87"/>
      <c r="R188" s="87"/>
      <c r="S188" s="87"/>
      <c r="T188" s="88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T188" s="20" t="s">
        <v>206</v>
      </c>
      <c r="AU188" s="20" t="s">
        <v>81</v>
      </c>
    </row>
    <row r="189" s="14" customFormat="1">
      <c r="A189" s="14"/>
      <c r="B189" s="244"/>
      <c r="C189" s="245"/>
      <c r="D189" s="235" t="s">
        <v>208</v>
      </c>
      <c r="E189" s="246" t="s">
        <v>19</v>
      </c>
      <c r="F189" s="247" t="s">
        <v>1072</v>
      </c>
      <c r="G189" s="245"/>
      <c r="H189" s="248">
        <v>30.113</v>
      </c>
      <c r="I189" s="249"/>
      <c r="J189" s="245"/>
      <c r="K189" s="245"/>
      <c r="L189" s="250"/>
      <c r="M189" s="251"/>
      <c r="N189" s="252"/>
      <c r="O189" s="252"/>
      <c r="P189" s="252"/>
      <c r="Q189" s="252"/>
      <c r="R189" s="252"/>
      <c r="S189" s="252"/>
      <c r="T189" s="25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4" t="s">
        <v>208</v>
      </c>
      <c r="AU189" s="254" t="s">
        <v>81</v>
      </c>
      <c r="AV189" s="14" t="s">
        <v>81</v>
      </c>
      <c r="AW189" s="14" t="s">
        <v>33</v>
      </c>
      <c r="AX189" s="14" t="s">
        <v>72</v>
      </c>
      <c r="AY189" s="254" t="s">
        <v>196</v>
      </c>
    </row>
    <row r="190" s="15" customFormat="1">
      <c r="A190" s="15"/>
      <c r="B190" s="255"/>
      <c r="C190" s="256"/>
      <c r="D190" s="235" t="s">
        <v>208</v>
      </c>
      <c r="E190" s="257" t="s">
        <v>19</v>
      </c>
      <c r="F190" s="258" t="s">
        <v>219</v>
      </c>
      <c r="G190" s="256"/>
      <c r="H190" s="259">
        <v>30.113</v>
      </c>
      <c r="I190" s="260"/>
      <c r="J190" s="256"/>
      <c r="K190" s="256"/>
      <c r="L190" s="261"/>
      <c r="M190" s="262"/>
      <c r="N190" s="263"/>
      <c r="O190" s="263"/>
      <c r="P190" s="263"/>
      <c r="Q190" s="263"/>
      <c r="R190" s="263"/>
      <c r="S190" s="263"/>
      <c r="T190" s="264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5" t="s">
        <v>208</v>
      </c>
      <c r="AU190" s="265" t="s">
        <v>81</v>
      </c>
      <c r="AV190" s="15" t="s">
        <v>204</v>
      </c>
      <c r="AW190" s="15" t="s">
        <v>33</v>
      </c>
      <c r="AX190" s="15" t="s">
        <v>79</v>
      </c>
      <c r="AY190" s="265" t="s">
        <v>196</v>
      </c>
    </row>
    <row r="191" s="2" customFormat="1" ht="24.15" customHeight="1">
      <c r="A191" s="41"/>
      <c r="B191" s="42"/>
      <c r="C191" s="215" t="s">
        <v>8</v>
      </c>
      <c r="D191" s="215" t="s">
        <v>199</v>
      </c>
      <c r="E191" s="216" t="s">
        <v>1073</v>
      </c>
      <c r="F191" s="217" t="s">
        <v>1074</v>
      </c>
      <c r="G191" s="218" t="s">
        <v>317</v>
      </c>
      <c r="H191" s="219">
        <v>0.13700000000000001</v>
      </c>
      <c r="I191" s="220"/>
      <c r="J191" s="221">
        <f>ROUND(I191*H191,2)</f>
        <v>0</v>
      </c>
      <c r="K191" s="217" t="s">
        <v>203</v>
      </c>
      <c r="L191" s="47"/>
      <c r="M191" s="222" t="s">
        <v>19</v>
      </c>
      <c r="N191" s="223" t="s">
        <v>43</v>
      </c>
      <c r="O191" s="87"/>
      <c r="P191" s="224">
        <f>O191*H191</f>
        <v>0</v>
      </c>
      <c r="Q191" s="224">
        <v>0</v>
      </c>
      <c r="R191" s="224">
        <f>Q191*H191</f>
        <v>0</v>
      </c>
      <c r="S191" s="224">
        <v>0</v>
      </c>
      <c r="T191" s="225">
        <f>S191*H191</f>
        <v>0</v>
      </c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R191" s="226" t="s">
        <v>204</v>
      </c>
      <c r="AT191" s="226" t="s">
        <v>199</v>
      </c>
      <c r="AU191" s="226" t="s">
        <v>81</v>
      </c>
      <c r="AY191" s="20" t="s">
        <v>196</v>
      </c>
      <c r="BE191" s="227">
        <f>IF(N191="základní",J191,0)</f>
        <v>0</v>
      </c>
      <c r="BF191" s="227">
        <f>IF(N191="snížená",J191,0)</f>
        <v>0</v>
      </c>
      <c r="BG191" s="227">
        <f>IF(N191="zákl. přenesená",J191,0)</f>
        <v>0</v>
      </c>
      <c r="BH191" s="227">
        <f>IF(N191="sníž. přenesená",J191,0)</f>
        <v>0</v>
      </c>
      <c r="BI191" s="227">
        <f>IF(N191="nulová",J191,0)</f>
        <v>0</v>
      </c>
      <c r="BJ191" s="20" t="s">
        <v>79</v>
      </c>
      <c r="BK191" s="227">
        <f>ROUND(I191*H191,2)</f>
        <v>0</v>
      </c>
      <c r="BL191" s="20" t="s">
        <v>204</v>
      </c>
      <c r="BM191" s="226" t="s">
        <v>1075</v>
      </c>
    </row>
    <row r="192" s="2" customFormat="1">
      <c r="A192" s="41"/>
      <c r="B192" s="42"/>
      <c r="C192" s="43"/>
      <c r="D192" s="228" t="s">
        <v>206</v>
      </c>
      <c r="E192" s="43"/>
      <c r="F192" s="229" t="s">
        <v>1076</v>
      </c>
      <c r="G192" s="43"/>
      <c r="H192" s="43"/>
      <c r="I192" s="230"/>
      <c r="J192" s="43"/>
      <c r="K192" s="43"/>
      <c r="L192" s="47"/>
      <c r="M192" s="231"/>
      <c r="N192" s="232"/>
      <c r="O192" s="87"/>
      <c r="P192" s="87"/>
      <c r="Q192" s="87"/>
      <c r="R192" s="87"/>
      <c r="S192" s="87"/>
      <c r="T192" s="88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T192" s="20" t="s">
        <v>206</v>
      </c>
      <c r="AU192" s="20" t="s">
        <v>81</v>
      </c>
    </row>
    <row r="193" s="14" customFormat="1">
      <c r="A193" s="14"/>
      <c r="B193" s="244"/>
      <c r="C193" s="245"/>
      <c r="D193" s="235" t="s">
        <v>208</v>
      </c>
      <c r="E193" s="246" t="s">
        <v>19</v>
      </c>
      <c r="F193" s="247" t="s">
        <v>1077</v>
      </c>
      <c r="G193" s="245"/>
      <c r="H193" s="248">
        <v>0.13700000000000001</v>
      </c>
      <c r="I193" s="249"/>
      <c r="J193" s="245"/>
      <c r="K193" s="245"/>
      <c r="L193" s="250"/>
      <c r="M193" s="251"/>
      <c r="N193" s="252"/>
      <c r="O193" s="252"/>
      <c r="P193" s="252"/>
      <c r="Q193" s="252"/>
      <c r="R193" s="252"/>
      <c r="S193" s="252"/>
      <c r="T193" s="253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4" t="s">
        <v>208</v>
      </c>
      <c r="AU193" s="254" t="s">
        <v>81</v>
      </c>
      <c r="AV193" s="14" t="s">
        <v>81</v>
      </c>
      <c r="AW193" s="14" t="s">
        <v>33</v>
      </c>
      <c r="AX193" s="14" t="s">
        <v>72</v>
      </c>
      <c r="AY193" s="254" t="s">
        <v>196</v>
      </c>
    </row>
    <row r="194" s="15" customFormat="1">
      <c r="A194" s="15"/>
      <c r="B194" s="255"/>
      <c r="C194" s="256"/>
      <c r="D194" s="235" t="s">
        <v>208</v>
      </c>
      <c r="E194" s="257" t="s">
        <v>19</v>
      </c>
      <c r="F194" s="258" t="s">
        <v>219</v>
      </c>
      <c r="G194" s="256"/>
      <c r="H194" s="259">
        <v>0.13700000000000001</v>
      </c>
      <c r="I194" s="260"/>
      <c r="J194" s="256"/>
      <c r="K194" s="256"/>
      <c r="L194" s="261"/>
      <c r="M194" s="262"/>
      <c r="N194" s="263"/>
      <c r="O194" s="263"/>
      <c r="P194" s="263"/>
      <c r="Q194" s="263"/>
      <c r="R194" s="263"/>
      <c r="S194" s="263"/>
      <c r="T194" s="264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5" t="s">
        <v>208</v>
      </c>
      <c r="AU194" s="265" t="s">
        <v>81</v>
      </c>
      <c r="AV194" s="15" t="s">
        <v>204</v>
      </c>
      <c r="AW194" s="15" t="s">
        <v>33</v>
      </c>
      <c r="AX194" s="15" t="s">
        <v>79</v>
      </c>
      <c r="AY194" s="265" t="s">
        <v>196</v>
      </c>
    </row>
    <row r="195" s="12" customFormat="1" ht="22.8" customHeight="1">
      <c r="A195" s="12"/>
      <c r="B195" s="199"/>
      <c r="C195" s="200"/>
      <c r="D195" s="201" t="s">
        <v>71</v>
      </c>
      <c r="E195" s="213" t="s">
        <v>468</v>
      </c>
      <c r="F195" s="213" t="s">
        <v>1078</v>
      </c>
      <c r="G195" s="200"/>
      <c r="H195" s="200"/>
      <c r="I195" s="203"/>
      <c r="J195" s="214">
        <f>BK195</f>
        <v>0</v>
      </c>
      <c r="K195" s="200"/>
      <c r="L195" s="205"/>
      <c r="M195" s="206"/>
      <c r="N195" s="207"/>
      <c r="O195" s="207"/>
      <c r="P195" s="208">
        <f>SUM(P196:P221)</f>
        <v>0</v>
      </c>
      <c r="Q195" s="207"/>
      <c r="R195" s="208">
        <f>SUM(R196:R221)</f>
        <v>15.878967840000001</v>
      </c>
      <c r="S195" s="207"/>
      <c r="T195" s="209">
        <f>SUM(T196:T221)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0" t="s">
        <v>79</v>
      </c>
      <c r="AT195" s="211" t="s">
        <v>71</v>
      </c>
      <c r="AU195" s="211" t="s">
        <v>79</v>
      </c>
      <c r="AY195" s="210" t="s">
        <v>196</v>
      </c>
      <c r="BK195" s="212">
        <f>SUM(BK196:BK221)</f>
        <v>0</v>
      </c>
    </row>
    <row r="196" s="2" customFormat="1" ht="24.15" customHeight="1">
      <c r="A196" s="41"/>
      <c r="B196" s="42"/>
      <c r="C196" s="215" t="s">
        <v>292</v>
      </c>
      <c r="D196" s="215" t="s">
        <v>199</v>
      </c>
      <c r="E196" s="216" t="s">
        <v>723</v>
      </c>
      <c r="F196" s="217" t="s">
        <v>724</v>
      </c>
      <c r="G196" s="218" t="s">
        <v>244</v>
      </c>
      <c r="H196" s="219">
        <v>67</v>
      </c>
      <c r="I196" s="220"/>
      <c r="J196" s="221">
        <f>ROUND(I196*H196,2)</f>
        <v>0</v>
      </c>
      <c r="K196" s="217" t="s">
        <v>203</v>
      </c>
      <c r="L196" s="47"/>
      <c r="M196" s="222" t="s">
        <v>19</v>
      </c>
      <c r="N196" s="223" t="s">
        <v>43</v>
      </c>
      <c r="O196" s="87"/>
      <c r="P196" s="224">
        <f>O196*H196</f>
        <v>0</v>
      </c>
      <c r="Q196" s="224">
        <v>0.15539952000000001</v>
      </c>
      <c r="R196" s="224">
        <f>Q196*H196</f>
        <v>10.411767840000001</v>
      </c>
      <c r="S196" s="224">
        <v>0</v>
      </c>
      <c r="T196" s="225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6" t="s">
        <v>204</v>
      </c>
      <c r="AT196" s="226" t="s">
        <v>199</v>
      </c>
      <c r="AU196" s="226" t="s">
        <v>81</v>
      </c>
      <c r="AY196" s="20" t="s">
        <v>196</v>
      </c>
      <c r="BE196" s="227">
        <f>IF(N196="základní",J196,0)</f>
        <v>0</v>
      </c>
      <c r="BF196" s="227">
        <f>IF(N196="snížená",J196,0)</f>
        <v>0</v>
      </c>
      <c r="BG196" s="227">
        <f>IF(N196="zákl. přenesená",J196,0)</f>
        <v>0</v>
      </c>
      <c r="BH196" s="227">
        <f>IF(N196="sníž. přenesená",J196,0)</f>
        <v>0</v>
      </c>
      <c r="BI196" s="227">
        <f>IF(N196="nulová",J196,0)</f>
        <v>0</v>
      </c>
      <c r="BJ196" s="20" t="s">
        <v>79</v>
      </c>
      <c r="BK196" s="227">
        <f>ROUND(I196*H196,2)</f>
        <v>0</v>
      </c>
      <c r="BL196" s="20" t="s">
        <v>204</v>
      </c>
      <c r="BM196" s="226" t="s">
        <v>1079</v>
      </c>
    </row>
    <row r="197" s="2" customFormat="1">
      <c r="A197" s="41"/>
      <c r="B197" s="42"/>
      <c r="C197" s="43"/>
      <c r="D197" s="228" t="s">
        <v>206</v>
      </c>
      <c r="E197" s="43"/>
      <c r="F197" s="229" t="s">
        <v>726</v>
      </c>
      <c r="G197" s="43"/>
      <c r="H197" s="43"/>
      <c r="I197" s="230"/>
      <c r="J197" s="43"/>
      <c r="K197" s="43"/>
      <c r="L197" s="47"/>
      <c r="M197" s="231"/>
      <c r="N197" s="232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206</v>
      </c>
      <c r="AU197" s="20" t="s">
        <v>81</v>
      </c>
    </row>
    <row r="198" s="13" customFormat="1">
      <c r="A198" s="13"/>
      <c r="B198" s="233"/>
      <c r="C198" s="234"/>
      <c r="D198" s="235" t="s">
        <v>208</v>
      </c>
      <c r="E198" s="236" t="s">
        <v>19</v>
      </c>
      <c r="F198" s="237" t="s">
        <v>727</v>
      </c>
      <c r="G198" s="234"/>
      <c r="H198" s="236" t="s">
        <v>19</v>
      </c>
      <c r="I198" s="238"/>
      <c r="J198" s="234"/>
      <c r="K198" s="234"/>
      <c r="L198" s="239"/>
      <c r="M198" s="240"/>
      <c r="N198" s="241"/>
      <c r="O198" s="241"/>
      <c r="P198" s="241"/>
      <c r="Q198" s="241"/>
      <c r="R198" s="241"/>
      <c r="S198" s="241"/>
      <c r="T198" s="24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43" t="s">
        <v>208</v>
      </c>
      <c r="AU198" s="243" t="s">
        <v>81</v>
      </c>
      <c r="AV198" s="13" t="s">
        <v>79</v>
      </c>
      <c r="AW198" s="13" t="s">
        <v>33</v>
      </c>
      <c r="AX198" s="13" t="s">
        <v>72</v>
      </c>
      <c r="AY198" s="243" t="s">
        <v>196</v>
      </c>
    </row>
    <row r="199" s="13" customFormat="1">
      <c r="A199" s="13"/>
      <c r="B199" s="233"/>
      <c r="C199" s="234"/>
      <c r="D199" s="235" t="s">
        <v>208</v>
      </c>
      <c r="E199" s="236" t="s">
        <v>19</v>
      </c>
      <c r="F199" s="237" t="s">
        <v>1080</v>
      </c>
      <c r="G199" s="234"/>
      <c r="H199" s="236" t="s">
        <v>19</v>
      </c>
      <c r="I199" s="238"/>
      <c r="J199" s="234"/>
      <c r="K199" s="234"/>
      <c r="L199" s="239"/>
      <c r="M199" s="240"/>
      <c r="N199" s="241"/>
      <c r="O199" s="241"/>
      <c r="P199" s="241"/>
      <c r="Q199" s="241"/>
      <c r="R199" s="241"/>
      <c r="S199" s="241"/>
      <c r="T199" s="24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3" t="s">
        <v>208</v>
      </c>
      <c r="AU199" s="243" t="s">
        <v>81</v>
      </c>
      <c r="AV199" s="13" t="s">
        <v>79</v>
      </c>
      <c r="AW199" s="13" t="s">
        <v>33</v>
      </c>
      <c r="AX199" s="13" t="s">
        <v>72</v>
      </c>
      <c r="AY199" s="243" t="s">
        <v>196</v>
      </c>
    </row>
    <row r="200" s="13" customFormat="1">
      <c r="A200" s="13"/>
      <c r="B200" s="233"/>
      <c r="C200" s="234"/>
      <c r="D200" s="235" t="s">
        <v>208</v>
      </c>
      <c r="E200" s="236" t="s">
        <v>19</v>
      </c>
      <c r="F200" s="237" t="s">
        <v>1081</v>
      </c>
      <c r="G200" s="234"/>
      <c r="H200" s="236" t="s">
        <v>19</v>
      </c>
      <c r="I200" s="238"/>
      <c r="J200" s="234"/>
      <c r="K200" s="234"/>
      <c r="L200" s="239"/>
      <c r="M200" s="240"/>
      <c r="N200" s="241"/>
      <c r="O200" s="241"/>
      <c r="P200" s="241"/>
      <c r="Q200" s="241"/>
      <c r="R200" s="241"/>
      <c r="S200" s="241"/>
      <c r="T200" s="24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3" t="s">
        <v>208</v>
      </c>
      <c r="AU200" s="243" t="s">
        <v>81</v>
      </c>
      <c r="AV200" s="13" t="s">
        <v>79</v>
      </c>
      <c r="AW200" s="13" t="s">
        <v>33</v>
      </c>
      <c r="AX200" s="13" t="s">
        <v>72</v>
      </c>
      <c r="AY200" s="243" t="s">
        <v>196</v>
      </c>
    </row>
    <row r="201" s="13" customFormat="1">
      <c r="A201" s="13"/>
      <c r="B201" s="233"/>
      <c r="C201" s="234"/>
      <c r="D201" s="235" t="s">
        <v>208</v>
      </c>
      <c r="E201" s="236" t="s">
        <v>19</v>
      </c>
      <c r="F201" s="237" t="s">
        <v>1082</v>
      </c>
      <c r="G201" s="234"/>
      <c r="H201" s="236" t="s">
        <v>19</v>
      </c>
      <c r="I201" s="238"/>
      <c r="J201" s="234"/>
      <c r="K201" s="234"/>
      <c r="L201" s="239"/>
      <c r="M201" s="240"/>
      <c r="N201" s="241"/>
      <c r="O201" s="241"/>
      <c r="P201" s="241"/>
      <c r="Q201" s="241"/>
      <c r="R201" s="241"/>
      <c r="S201" s="241"/>
      <c r="T201" s="24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3" t="s">
        <v>208</v>
      </c>
      <c r="AU201" s="243" t="s">
        <v>81</v>
      </c>
      <c r="AV201" s="13" t="s">
        <v>79</v>
      </c>
      <c r="AW201" s="13" t="s">
        <v>33</v>
      </c>
      <c r="AX201" s="13" t="s">
        <v>72</v>
      </c>
      <c r="AY201" s="243" t="s">
        <v>196</v>
      </c>
    </row>
    <row r="202" s="14" customFormat="1">
      <c r="A202" s="14"/>
      <c r="B202" s="244"/>
      <c r="C202" s="245"/>
      <c r="D202" s="235" t="s">
        <v>208</v>
      </c>
      <c r="E202" s="246" t="s">
        <v>19</v>
      </c>
      <c r="F202" s="247" t="s">
        <v>535</v>
      </c>
      <c r="G202" s="245"/>
      <c r="H202" s="248">
        <v>34</v>
      </c>
      <c r="I202" s="249"/>
      <c r="J202" s="245"/>
      <c r="K202" s="245"/>
      <c r="L202" s="250"/>
      <c r="M202" s="251"/>
      <c r="N202" s="252"/>
      <c r="O202" s="252"/>
      <c r="P202" s="252"/>
      <c r="Q202" s="252"/>
      <c r="R202" s="252"/>
      <c r="S202" s="252"/>
      <c r="T202" s="25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4" t="s">
        <v>208</v>
      </c>
      <c r="AU202" s="254" t="s">
        <v>81</v>
      </c>
      <c r="AV202" s="14" t="s">
        <v>81</v>
      </c>
      <c r="AW202" s="14" t="s">
        <v>33</v>
      </c>
      <c r="AX202" s="14" t="s">
        <v>72</v>
      </c>
      <c r="AY202" s="254" t="s">
        <v>196</v>
      </c>
    </row>
    <row r="203" s="13" customFormat="1">
      <c r="A203" s="13"/>
      <c r="B203" s="233"/>
      <c r="C203" s="234"/>
      <c r="D203" s="235" t="s">
        <v>208</v>
      </c>
      <c r="E203" s="236" t="s">
        <v>19</v>
      </c>
      <c r="F203" s="237" t="s">
        <v>1081</v>
      </c>
      <c r="G203" s="234"/>
      <c r="H203" s="236" t="s">
        <v>19</v>
      </c>
      <c r="I203" s="238"/>
      <c r="J203" s="234"/>
      <c r="K203" s="234"/>
      <c r="L203" s="239"/>
      <c r="M203" s="240"/>
      <c r="N203" s="241"/>
      <c r="O203" s="241"/>
      <c r="P203" s="241"/>
      <c r="Q203" s="241"/>
      <c r="R203" s="241"/>
      <c r="S203" s="241"/>
      <c r="T203" s="24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3" t="s">
        <v>208</v>
      </c>
      <c r="AU203" s="243" t="s">
        <v>81</v>
      </c>
      <c r="AV203" s="13" t="s">
        <v>79</v>
      </c>
      <c r="AW203" s="13" t="s">
        <v>33</v>
      </c>
      <c r="AX203" s="13" t="s">
        <v>72</v>
      </c>
      <c r="AY203" s="243" t="s">
        <v>196</v>
      </c>
    </row>
    <row r="204" s="13" customFormat="1">
      <c r="A204" s="13"/>
      <c r="B204" s="233"/>
      <c r="C204" s="234"/>
      <c r="D204" s="235" t="s">
        <v>208</v>
      </c>
      <c r="E204" s="236" t="s">
        <v>19</v>
      </c>
      <c r="F204" s="237" t="s">
        <v>1083</v>
      </c>
      <c r="G204" s="234"/>
      <c r="H204" s="236" t="s">
        <v>19</v>
      </c>
      <c r="I204" s="238"/>
      <c r="J204" s="234"/>
      <c r="K204" s="234"/>
      <c r="L204" s="239"/>
      <c r="M204" s="240"/>
      <c r="N204" s="241"/>
      <c r="O204" s="241"/>
      <c r="P204" s="241"/>
      <c r="Q204" s="241"/>
      <c r="R204" s="241"/>
      <c r="S204" s="241"/>
      <c r="T204" s="24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3" t="s">
        <v>208</v>
      </c>
      <c r="AU204" s="243" t="s">
        <v>81</v>
      </c>
      <c r="AV204" s="13" t="s">
        <v>79</v>
      </c>
      <c r="AW204" s="13" t="s">
        <v>33</v>
      </c>
      <c r="AX204" s="13" t="s">
        <v>72</v>
      </c>
      <c r="AY204" s="243" t="s">
        <v>196</v>
      </c>
    </row>
    <row r="205" s="14" customFormat="1">
      <c r="A205" s="14"/>
      <c r="B205" s="244"/>
      <c r="C205" s="245"/>
      <c r="D205" s="235" t="s">
        <v>208</v>
      </c>
      <c r="E205" s="246" t="s">
        <v>19</v>
      </c>
      <c r="F205" s="247" t="s">
        <v>529</v>
      </c>
      <c r="G205" s="245"/>
      <c r="H205" s="248">
        <v>33</v>
      </c>
      <c r="I205" s="249"/>
      <c r="J205" s="245"/>
      <c r="K205" s="245"/>
      <c r="L205" s="250"/>
      <c r="M205" s="251"/>
      <c r="N205" s="252"/>
      <c r="O205" s="252"/>
      <c r="P205" s="252"/>
      <c r="Q205" s="252"/>
      <c r="R205" s="252"/>
      <c r="S205" s="252"/>
      <c r="T205" s="253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4" t="s">
        <v>208</v>
      </c>
      <c r="AU205" s="254" t="s">
        <v>81</v>
      </c>
      <c r="AV205" s="14" t="s">
        <v>81</v>
      </c>
      <c r="AW205" s="14" t="s">
        <v>33</v>
      </c>
      <c r="AX205" s="14" t="s">
        <v>72</v>
      </c>
      <c r="AY205" s="254" t="s">
        <v>196</v>
      </c>
    </row>
    <row r="206" s="15" customFormat="1">
      <c r="A206" s="15"/>
      <c r="B206" s="255"/>
      <c r="C206" s="256"/>
      <c r="D206" s="235" t="s">
        <v>208</v>
      </c>
      <c r="E206" s="257" t="s">
        <v>19</v>
      </c>
      <c r="F206" s="258" t="s">
        <v>219</v>
      </c>
      <c r="G206" s="256"/>
      <c r="H206" s="259">
        <v>67</v>
      </c>
      <c r="I206" s="260"/>
      <c r="J206" s="256"/>
      <c r="K206" s="256"/>
      <c r="L206" s="261"/>
      <c r="M206" s="262"/>
      <c r="N206" s="263"/>
      <c r="O206" s="263"/>
      <c r="P206" s="263"/>
      <c r="Q206" s="263"/>
      <c r="R206" s="263"/>
      <c r="S206" s="263"/>
      <c r="T206" s="264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65" t="s">
        <v>208</v>
      </c>
      <c r="AU206" s="265" t="s">
        <v>81</v>
      </c>
      <c r="AV206" s="15" t="s">
        <v>204</v>
      </c>
      <c r="AW206" s="15" t="s">
        <v>33</v>
      </c>
      <c r="AX206" s="15" t="s">
        <v>79</v>
      </c>
      <c r="AY206" s="265" t="s">
        <v>196</v>
      </c>
    </row>
    <row r="207" s="2" customFormat="1" ht="16.5" customHeight="1">
      <c r="A207" s="41"/>
      <c r="B207" s="42"/>
      <c r="C207" s="280" t="s">
        <v>308</v>
      </c>
      <c r="D207" s="280" t="s">
        <v>407</v>
      </c>
      <c r="E207" s="281" t="s">
        <v>735</v>
      </c>
      <c r="F207" s="282" t="s">
        <v>736</v>
      </c>
      <c r="G207" s="283" t="s">
        <v>244</v>
      </c>
      <c r="H207" s="284">
        <v>68.340000000000003</v>
      </c>
      <c r="I207" s="285"/>
      <c r="J207" s="286">
        <f>ROUND(I207*H207,2)</f>
        <v>0</v>
      </c>
      <c r="K207" s="282" t="s">
        <v>203</v>
      </c>
      <c r="L207" s="287"/>
      <c r="M207" s="288" t="s">
        <v>19</v>
      </c>
      <c r="N207" s="289" t="s">
        <v>43</v>
      </c>
      <c r="O207" s="87"/>
      <c r="P207" s="224">
        <f>O207*H207</f>
        <v>0</v>
      </c>
      <c r="Q207" s="224">
        <v>0.080000000000000002</v>
      </c>
      <c r="R207" s="224">
        <f>Q207*H207</f>
        <v>5.4672000000000001</v>
      </c>
      <c r="S207" s="224">
        <v>0</v>
      </c>
      <c r="T207" s="225">
        <f>S207*H207</f>
        <v>0</v>
      </c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R207" s="226" t="s">
        <v>284</v>
      </c>
      <c r="AT207" s="226" t="s">
        <v>407</v>
      </c>
      <c r="AU207" s="226" t="s">
        <v>81</v>
      </c>
      <c r="AY207" s="20" t="s">
        <v>196</v>
      </c>
      <c r="BE207" s="227">
        <f>IF(N207="základní",J207,0)</f>
        <v>0</v>
      </c>
      <c r="BF207" s="227">
        <f>IF(N207="snížená",J207,0)</f>
        <v>0</v>
      </c>
      <c r="BG207" s="227">
        <f>IF(N207="zákl. přenesená",J207,0)</f>
        <v>0</v>
      </c>
      <c r="BH207" s="227">
        <f>IF(N207="sníž. přenesená",J207,0)</f>
        <v>0</v>
      </c>
      <c r="BI207" s="227">
        <f>IF(N207="nulová",J207,0)</f>
        <v>0</v>
      </c>
      <c r="BJ207" s="20" t="s">
        <v>79</v>
      </c>
      <c r="BK207" s="227">
        <f>ROUND(I207*H207,2)</f>
        <v>0</v>
      </c>
      <c r="BL207" s="20" t="s">
        <v>204</v>
      </c>
      <c r="BM207" s="226" t="s">
        <v>1084</v>
      </c>
    </row>
    <row r="208" s="13" customFormat="1">
      <c r="A208" s="13"/>
      <c r="B208" s="233"/>
      <c r="C208" s="234"/>
      <c r="D208" s="235" t="s">
        <v>208</v>
      </c>
      <c r="E208" s="236" t="s">
        <v>19</v>
      </c>
      <c r="F208" s="237" t="s">
        <v>727</v>
      </c>
      <c r="G208" s="234"/>
      <c r="H208" s="236" t="s">
        <v>19</v>
      </c>
      <c r="I208" s="238"/>
      <c r="J208" s="234"/>
      <c r="K208" s="234"/>
      <c r="L208" s="239"/>
      <c r="M208" s="240"/>
      <c r="N208" s="241"/>
      <c r="O208" s="241"/>
      <c r="P208" s="241"/>
      <c r="Q208" s="241"/>
      <c r="R208" s="241"/>
      <c r="S208" s="241"/>
      <c r="T208" s="24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3" t="s">
        <v>208</v>
      </c>
      <c r="AU208" s="243" t="s">
        <v>81</v>
      </c>
      <c r="AV208" s="13" t="s">
        <v>79</v>
      </c>
      <c r="AW208" s="13" t="s">
        <v>33</v>
      </c>
      <c r="AX208" s="13" t="s">
        <v>72</v>
      </c>
      <c r="AY208" s="243" t="s">
        <v>196</v>
      </c>
    </row>
    <row r="209" s="13" customFormat="1">
      <c r="A209" s="13"/>
      <c r="B209" s="233"/>
      <c r="C209" s="234"/>
      <c r="D209" s="235" t="s">
        <v>208</v>
      </c>
      <c r="E209" s="236" t="s">
        <v>19</v>
      </c>
      <c r="F209" s="237" t="s">
        <v>1080</v>
      </c>
      <c r="G209" s="234"/>
      <c r="H209" s="236" t="s">
        <v>19</v>
      </c>
      <c r="I209" s="238"/>
      <c r="J209" s="234"/>
      <c r="K209" s="234"/>
      <c r="L209" s="239"/>
      <c r="M209" s="240"/>
      <c r="N209" s="241"/>
      <c r="O209" s="241"/>
      <c r="P209" s="241"/>
      <c r="Q209" s="241"/>
      <c r="R209" s="241"/>
      <c r="S209" s="241"/>
      <c r="T209" s="24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3" t="s">
        <v>208</v>
      </c>
      <c r="AU209" s="243" t="s">
        <v>81</v>
      </c>
      <c r="AV209" s="13" t="s">
        <v>79</v>
      </c>
      <c r="AW209" s="13" t="s">
        <v>33</v>
      </c>
      <c r="AX209" s="13" t="s">
        <v>72</v>
      </c>
      <c r="AY209" s="243" t="s">
        <v>196</v>
      </c>
    </row>
    <row r="210" s="13" customFormat="1">
      <c r="A210" s="13"/>
      <c r="B210" s="233"/>
      <c r="C210" s="234"/>
      <c r="D210" s="235" t="s">
        <v>208</v>
      </c>
      <c r="E210" s="236" t="s">
        <v>19</v>
      </c>
      <c r="F210" s="237" t="s">
        <v>1081</v>
      </c>
      <c r="G210" s="234"/>
      <c r="H210" s="236" t="s">
        <v>19</v>
      </c>
      <c r="I210" s="238"/>
      <c r="J210" s="234"/>
      <c r="K210" s="234"/>
      <c r="L210" s="239"/>
      <c r="M210" s="240"/>
      <c r="N210" s="241"/>
      <c r="O210" s="241"/>
      <c r="P210" s="241"/>
      <c r="Q210" s="241"/>
      <c r="R210" s="241"/>
      <c r="S210" s="241"/>
      <c r="T210" s="24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3" t="s">
        <v>208</v>
      </c>
      <c r="AU210" s="243" t="s">
        <v>81</v>
      </c>
      <c r="AV210" s="13" t="s">
        <v>79</v>
      </c>
      <c r="AW210" s="13" t="s">
        <v>33</v>
      </c>
      <c r="AX210" s="13" t="s">
        <v>72</v>
      </c>
      <c r="AY210" s="243" t="s">
        <v>196</v>
      </c>
    </row>
    <row r="211" s="13" customFormat="1">
      <c r="A211" s="13"/>
      <c r="B211" s="233"/>
      <c r="C211" s="234"/>
      <c r="D211" s="235" t="s">
        <v>208</v>
      </c>
      <c r="E211" s="236" t="s">
        <v>19</v>
      </c>
      <c r="F211" s="237" t="s">
        <v>1082</v>
      </c>
      <c r="G211" s="234"/>
      <c r="H211" s="236" t="s">
        <v>19</v>
      </c>
      <c r="I211" s="238"/>
      <c r="J211" s="234"/>
      <c r="K211" s="234"/>
      <c r="L211" s="239"/>
      <c r="M211" s="240"/>
      <c r="N211" s="241"/>
      <c r="O211" s="241"/>
      <c r="P211" s="241"/>
      <c r="Q211" s="241"/>
      <c r="R211" s="241"/>
      <c r="S211" s="241"/>
      <c r="T211" s="24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43" t="s">
        <v>208</v>
      </c>
      <c r="AU211" s="243" t="s">
        <v>81</v>
      </c>
      <c r="AV211" s="13" t="s">
        <v>79</v>
      </c>
      <c r="AW211" s="13" t="s">
        <v>33</v>
      </c>
      <c r="AX211" s="13" t="s">
        <v>72</v>
      </c>
      <c r="AY211" s="243" t="s">
        <v>196</v>
      </c>
    </row>
    <row r="212" s="14" customFormat="1">
      <c r="A212" s="14"/>
      <c r="B212" s="244"/>
      <c r="C212" s="245"/>
      <c r="D212" s="235" t="s">
        <v>208</v>
      </c>
      <c r="E212" s="246" t="s">
        <v>19</v>
      </c>
      <c r="F212" s="247" t="s">
        <v>535</v>
      </c>
      <c r="G212" s="245"/>
      <c r="H212" s="248">
        <v>34</v>
      </c>
      <c r="I212" s="249"/>
      <c r="J212" s="245"/>
      <c r="K212" s="245"/>
      <c r="L212" s="250"/>
      <c r="M212" s="251"/>
      <c r="N212" s="252"/>
      <c r="O212" s="252"/>
      <c r="P212" s="252"/>
      <c r="Q212" s="252"/>
      <c r="R212" s="252"/>
      <c r="S212" s="252"/>
      <c r="T212" s="253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4" t="s">
        <v>208</v>
      </c>
      <c r="AU212" s="254" t="s">
        <v>81</v>
      </c>
      <c r="AV212" s="14" t="s">
        <v>81</v>
      </c>
      <c r="AW212" s="14" t="s">
        <v>33</v>
      </c>
      <c r="AX212" s="14" t="s">
        <v>72</v>
      </c>
      <c r="AY212" s="254" t="s">
        <v>196</v>
      </c>
    </row>
    <row r="213" s="13" customFormat="1">
      <c r="A213" s="13"/>
      <c r="B213" s="233"/>
      <c r="C213" s="234"/>
      <c r="D213" s="235" t="s">
        <v>208</v>
      </c>
      <c r="E213" s="236" t="s">
        <v>19</v>
      </c>
      <c r="F213" s="237" t="s">
        <v>1081</v>
      </c>
      <c r="G213" s="234"/>
      <c r="H213" s="236" t="s">
        <v>19</v>
      </c>
      <c r="I213" s="238"/>
      <c r="J213" s="234"/>
      <c r="K213" s="234"/>
      <c r="L213" s="239"/>
      <c r="M213" s="240"/>
      <c r="N213" s="241"/>
      <c r="O213" s="241"/>
      <c r="P213" s="241"/>
      <c r="Q213" s="241"/>
      <c r="R213" s="241"/>
      <c r="S213" s="241"/>
      <c r="T213" s="24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3" t="s">
        <v>208</v>
      </c>
      <c r="AU213" s="243" t="s">
        <v>81</v>
      </c>
      <c r="AV213" s="13" t="s">
        <v>79</v>
      </c>
      <c r="AW213" s="13" t="s">
        <v>33</v>
      </c>
      <c r="AX213" s="13" t="s">
        <v>72</v>
      </c>
      <c r="AY213" s="243" t="s">
        <v>196</v>
      </c>
    </row>
    <row r="214" s="13" customFormat="1">
      <c r="A214" s="13"/>
      <c r="B214" s="233"/>
      <c r="C214" s="234"/>
      <c r="D214" s="235" t="s">
        <v>208</v>
      </c>
      <c r="E214" s="236" t="s">
        <v>19</v>
      </c>
      <c r="F214" s="237" t="s">
        <v>1083</v>
      </c>
      <c r="G214" s="234"/>
      <c r="H214" s="236" t="s">
        <v>19</v>
      </c>
      <c r="I214" s="238"/>
      <c r="J214" s="234"/>
      <c r="K214" s="234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208</v>
      </c>
      <c r="AU214" s="243" t="s">
        <v>81</v>
      </c>
      <c r="AV214" s="13" t="s">
        <v>79</v>
      </c>
      <c r="AW214" s="13" t="s">
        <v>33</v>
      </c>
      <c r="AX214" s="13" t="s">
        <v>72</v>
      </c>
      <c r="AY214" s="243" t="s">
        <v>196</v>
      </c>
    </row>
    <row r="215" s="14" customFormat="1">
      <c r="A215" s="14"/>
      <c r="B215" s="244"/>
      <c r="C215" s="245"/>
      <c r="D215" s="235" t="s">
        <v>208</v>
      </c>
      <c r="E215" s="246" t="s">
        <v>19</v>
      </c>
      <c r="F215" s="247" t="s">
        <v>529</v>
      </c>
      <c r="G215" s="245"/>
      <c r="H215" s="248">
        <v>33</v>
      </c>
      <c r="I215" s="249"/>
      <c r="J215" s="245"/>
      <c r="K215" s="245"/>
      <c r="L215" s="250"/>
      <c r="M215" s="251"/>
      <c r="N215" s="252"/>
      <c r="O215" s="252"/>
      <c r="P215" s="252"/>
      <c r="Q215" s="252"/>
      <c r="R215" s="252"/>
      <c r="S215" s="252"/>
      <c r="T215" s="253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4" t="s">
        <v>208</v>
      </c>
      <c r="AU215" s="254" t="s">
        <v>81</v>
      </c>
      <c r="AV215" s="14" t="s">
        <v>81</v>
      </c>
      <c r="AW215" s="14" t="s">
        <v>33</v>
      </c>
      <c r="AX215" s="14" t="s">
        <v>72</v>
      </c>
      <c r="AY215" s="254" t="s">
        <v>196</v>
      </c>
    </row>
    <row r="216" s="15" customFormat="1">
      <c r="A216" s="15"/>
      <c r="B216" s="255"/>
      <c r="C216" s="256"/>
      <c r="D216" s="235" t="s">
        <v>208</v>
      </c>
      <c r="E216" s="257" t="s">
        <v>19</v>
      </c>
      <c r="F216" s="258" t="s">
        <v>219</v>
      </c>
      <c r="G216" s="256"/>
      <c r="H216" s="259">
        <v>67</v>
      </c>
      <c r="I216" s="260"/>
      <c r="J216" s="256"/>
      <c r="K216" s="256"/>
      <c r="L216" s="261"/>
      <c r="M216" s="262"/>
      <c r="N216" s="263"/>
      <c r="O216" s="263"/>
      <c r="P216" s="263"/>
      <c r="Q216" s="263"/>
      <c r="R216" s="263"/>
      <c r="S216" s="263"/>
      <c r="T216" s="264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65" t="s">
        <v>208</v>
      </c>
      <c r="AU216" s="265" t="s">
        <v>81</v>
      </c>
      <c r="AV216" s="15" t="s">
        <v>204</v>
      </c>
      <c r="AW216" s="15" t="s">
        <v>33</v>
      </c>
      <c r="AX216" s="15" t="s">
        <v>79</v>
      </c>
      <c r="AY216" s="265" t="s">
        <v>196</v>
      </c>
    </row>
    <row r="217" s="14" customFormat="1">
      <c r="A217" s="14"/>
      <c r="B217" s="244"/>
      <c r="C217" s="245"/>
      <c r="D217" s="235" t="s">
        <v>208</v>
      </c>
      <c r="E217" s="245"/>
      <c r="F217" s="247" t="s">
        <v>1085</v>
      </c>
      <c r="G217" s="245"/>
      <c r="H217" s="248">
        <v>68.340000000000003</v>
      </c>
      <c r="I217" s="249"/>
      <c r="J217" s="245"/>
      <c r="K217" s="245"/>
      <c r="L217" s="250"/>
      <c r="M217" s="251"/>
      <c r="N217" s="252"/>
      <c r="O217" s="252"/>
      <c r="P217" s="252"/>
      <c r="Q217" s="252"/>
      <c r="R217" s="252"/>
      <c r="S217" s="252"/>
      <c r="T217" s="253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4" t="s">
        <v>208</v>
      </c>
      <c r="AU217" s="254" t="s">
        <v>81</v>
      </c>
      <c r="AV217" s="14" t="s">
        <v>81</v>
      </c>
      <c r="AW217" s="14" t="s">
        <v>4</v>
      </c>
      <c r="AX217" s="14" t="s">
        <v>79</v>
      </c>
      <c r="AY217" s="254" t="s">
        <v>196</v>
      </c>
    </row>
    <row r="218" s="2" customFormat="1" ht="24.15" customHeight="1">
      <c r="A218" s="41"/>
      <c r="B218" s="42"/>
      <c r="C218" s="215" t="s">
        <v>345</v>
      </c>
      <c r="D218" s="215" t="s">
        <v>199</v>
      </c>
      <c r="E218" s="216" t="s">
        <v>562</v>
      </c>
      <c r="F218" s="217" t="s">
        <v>563</v>
      </c>
      <c r="G218" s="218" t="s">
        <v>317</v>
      </c>
      <c r="H218" s="219">
        <v>15.879</v>
      </c>
      <c r="I218" s="220"/>
      <c r="J218" s="221">
        <f>ROUND(I218*H218,2)</f>
        <v>0</v>
      </c>
      <c r="K218" s="217" t="s">
        <v>203</v>
      </c>
      <c r="L218" s="47"/>
      <c r="M218" s="222" t="s">
        <v>19</v>
      </c>
      <c r="N218" s="223" t="s">
        <v>43</v>
      </c>
      <c r="O218" s="87"/>
      <c r="P218" s="224">
        <f>O218*H218</f>
        <v>0</v>
      </c>
      <c r="Q218" s="224">
        <v>0</v>
      </c>
      <c r="R218" s="224">
        <f>Q218*H218</f>
        <v>0</v>
      </c>
      <c r="S218" s="224">
        <v>0</v>
      </c>
      <c r="T218" s="225">
        <f>S218*H218</f>
        <v>0</v>
      </c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R218" s="226" t="s">
        <v>204</v>
      </c>
      <c r="AT218" s="226" t="s">
        <v>199</v>
      </c>
      <c r="AU218" s="226" t="s">
        <v>81</v>
      </c>
      <c r="AY218" s="20" t="s">
        <v>196</v>
      </c>
      <c r="BE218" s="227">
        <f>IF(N218="základní",J218,0)</f>
        <v>0</v>
      </c>
      <c r="BF218" s="227">
        <f>IF(N218="snížená",J218,0)</f>
        <v>0</v>
      </c>
      <c r="BG218" s="227">
        <f>IF(N218="zákl. přenesená",J218,0)</f>
        <v>0</v>
      </c>
      <c r="BH218" s="227">
        <f>IF(N218="sníž. přenesená",J218,0)</f>
        <v>0</v>
      </c>
      <c r="BI218" s="227">
        <f>IF(N218="nulová",J218,0)</f>
        <v>0</v>
      </c>
      <c r="BJ218" s="20" t="s">
        <v>79</v>
      </c>
      <c r="BK218" s="227">
        <f>ROUND(I218*H218,2)</f>
        <v>0</v>
      </c>
      <c r="BL218" s="20" t="s">
        <v>204</v>
      </c>
      <c r="BM218" s="226" t="s">
        <v>1086</v>
      </c>
    </row>
    <row r="219" s="2" customFormat="1">
      <c r="A219" s="41"/>
      <c r="B219" s="42"/>
      <c r="C219" s="43"/>
      <c r="D219" s="228" t="s">
        <v>206</v>
      </c>
      <c r="E219" s="43"/>
      <c r="F219" s="229" t="s">
        <v>565</v>
      </c>
      <c r="G219" s="43"/>
      <c r="H219" s="43"/>
      <c r="I219" s="230"/>
      <c r="J219" s="43"/>
      <c r="K219" s="43"/>
      <c r="L219" s="47"/>
      <c r="M219" s="231"/>
      <c r="N219" s="232"/>
      <c r="O219" s="87"/>
      <c r="P219" s="87"/>
      <c r="Q219" s="87"/>
      <c r="R219" s="87"/>
      <c r="S219" s="87"/>
      <c r="T219" s="88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T219" s="20" t="s">
        <v>206</v>
      </c>
      <c r="AU219" s="20" t="s">
        <v>81</v>
      </c>
    </row>
    <row r="220" s="14" customFormat="1">
      <c r="A220" s="14"/>
      <c r="B220" s="244"/>
      <c r="C220" s="245"/>
      <c r="D220" s="235" t="s">
        <v>208</v>
      </c>
      <c r="E220" s="246" t="s">
        <v>19</v>
      </c>
      <c r="F220" s="247" t="s">
        <v>1087</v>
      </c>
      <c r="G220" s="245"/>
      <c r="H220" s="248">
        <v>15.879</v>
      </c>
      <c r="I220" s="249"/>
      <c r="J220" s="245"/>
      <c r="K220" s="245"/>
      <c r="L220" s="250"/>
      <c r="M220" s="251"/>
      <c r="N220" s="252"/>
      <c r="O220" s="252"/>
      <c r="P220" s="252"/>
      <c r="Q220" s="252"/>
      <c r="R220" s="252"/>
      <c r="S220" s="252"/>
      <c r="T220" s="253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4" t="s">
        <v>208</v>
      </c>
      <c r="AU220" s="254" t="s">
        <v>81</v>
      </c>
      <c r="AV220" s="14" t="s">
        <v>81</v>
      </c>
      <c r="AW220" s="14" t="s">
        <v>33</v>
      </c>
      <c r="AX220" s="14" t="s">
        <v>72</v>
      </c>
      <c r="AY220" s="254" t="s">
        <v>196</v>
      </c>
    </row>
    <row r="221" s="15" customFormat="1">
      <c r="A221" s="15"/>
      <c r="B221" s="255"/>
      <c r="C221" s="256"/>
      <c r="D221" s="235" t="s">
        <v>208</v>
      </c>
      <c r="E221" s="257" t="s">
        <v>19</v>
      </c>
      <c r="F221" s="258" t="s">
        <v>219</v>
      </c>
      <c r="G221" s="256"/>
      <c r="H221" s="259">
        <v>15.879</v>
      </c>
      <c r="I221" s="260"/>
      <c r="J221" s="256"/>
      <c r="K221" s="256"/>
      <c r="L221" s="261"/>
      <c r="M221" s="262"/>
      <c r="N221" s="263"/>
      <c r="O221" s="263"/>
      <c r="P221" s="263"/>
      <c r="Q221" s="263"/>
      <c r="R221" s="263"/>
      <c r="S221" s="263"/>
      <c r="T221" s="264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5" t="s">
        <v>208</v>
      </c>
      <c r="AU221" s="265" t="s">
        <v>81</v>
      </c>
      <c r="AV221" s="15" t="s">
        <v>204</v>
      </c>
      <c r="AW221" s="15" t="s">
        <v>33</v>
      </c>
      <c r="AX221" s="15" t="s">
        <v>79</v>
      </c>
      <c r="AY221" s="265" t="s">
        <v>196</v>
      </c>
    </row>
    <row r="222" s="12" customFormat="1" ht="22.8" customHeight="1">
      <c r="A222" s="12"/>
      <c r="B222" s="199"/>
      <c r="C222" s="200"/>
      <c r="D222" s="201" t="s">
        <v>71</v>
      </c>
      <c r="E222" s="213" t="s">
        <v>481</v>
      </c>
      <c r="F222" s="213" t="s">
        <v>1088</v>
      </c>
      <c r="G222" s="200"/>
      <c r="H222" s="200"/>
      <c r="I222" s="203"/>
      <c r="J222" s="214">
        <f>BK222</f>
        <v>0</v>
      </c>
      <c r="K222" s="200"/>
      <c r="L222" s="205"/>
      <c r="M222" s="206"/>
      <c r="N222" s="207"/>
      <c r="O222" s="207"/>
      <c r="P222" s="208">
        <f>SUM(P223:P257)</f>
        <v>0</v>
      </c>
      <c r="Q222" s="207"/>
      <c r="R222" s="208">
        <f>SUM(R223:R257)</f>
        <v>12.91602</v>
      </c>
      <c r="S222" s="207"/>
      <c r="T222" s="209">
        <f>SUM(T223:T257)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10" t="s">
        <v>79</v>
      </c>
      <c r="AT222" s="211" t="s">
        <v>71</v>
      </c>
      <c r="AU222" s="211" t="s">
        <v>79</v>
      </c>
      <c r="AY222" s="210" t="s">
        <v>196</v>
      </c>
      <c r="BK222" s="212">
        <f>SUM(BK223:BK257)</f>
        <v>0</v>
      </c>
    </row>
    <row r="223" s="2" customFormat="1" ht="24.15" customHeight="1">
      <c r="A223" s="41"/>
      <c r="B223" s="42"/>
      <c r="C223" s="215" t="s">
        <v>353</v>
      </c>
      <c r="D223" s="215" t="s">
        <v>199</v>
      </c>
      <c r="E223" s="216" t="s">
        <v>389</v>
      </c>
      <c r="F223" s="217" t="s">
        <v>390</v>
      </c>
      <c r="G223" s="218" t="s">
        <v>202</v>
      </c>
      <c r="H223" s="219">
        <v>13</v>
      </c>
      <c r="I223" s="220"/>
      <c r="J223" s="221">
        <f>ROUND(I223*H223,2)</f>
        <v>0</v>
      </c>
      <c r="K223" s="217" t="s">
        <v>203</v>
      </c>
      <c r="L223" s="47"/>
      <c r="M223" s="222" t="s">
        <v>19</v>
      </c>
      <c r="N223" s="223" t="s">
        <v>43</v>
      </c>
      <c r="O223" s="87"/>
      <c r="P223" s="224">
        <f>O223*H223</f>
        <v>0</v>
      </c>
      <c r="Q223" s="224">
        <v>0</v>
      </c>
      <c r="R223" s="224">
        <f>Q223*H223</f>
        <v>0</v>
      </c>
      <c r="S223" s="224">
        <v>0</v>
      </c>
      <c r="T223" s="225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6" t="s">
        <v>204</v>
      </c>
      <c r="AT223" s="226" t="s">
        <v>199</v>
      </c>
      <c r="AU223" s="226" t="s">
        <v>81</v>
      </c>
      <c r="AY223" s="20" t="s">
        <v>196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20" t="s">
        <v>79</v>
      </c>
      <c r="BK223" s="227">
        <f>ROUND(I223*H223,2)</f>
        <v>0</v>
      </c>
      <c r="BL223" s="20" t="s">
        <v>204</v>
      </c>
      <c r="BM223" s="226" t="s">
        <v>1089</v>
      </c>
    </row>
    <row r="224" s="2" customFormat="1">
      <c r="A224" s="41"/>
      <c r="B224" s="42"/>
      <c r="C224" s="43"/>
      <c r="D224" s="228" t="s">
        <v>206</v>
      </c>
      <c r="E224" s="43"/>
      <c r="F224" s="229" t="s">
        <v>392</v>
      </c>
      <c r="G224" s="43"/>
      <c r="H224" s="43"/>
      <c r="I224" s="230"/>
      <c r="J224" s="43"/>
      <c r="K224" s="43"/>
      <c r="L224" s="47"/>
      <c r="M224" s="231"/>
      <c r="N224" s="232"/>
      <c r="O224" s="87"/>
      <c r="P224" s="87"/>
      <c r="Q224" s="87"/>
      <c r="R224" s="87"/>
      <c r="S224" s="87"/>
      <c r="T224" s="88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T224" s="20" t="s">
        <v>206</v>
      </c>
      <c r="AU224" s="20" t="s">
        <v>81</v>
      </c>
    </row>
    <row r="225" s="13" customFormat="1">
      <c r="A225" s="13"/>
      <c r="B225" s="233"/>
      <c r="C225" s="234"/>
      <c r="D225" s="235" t="s">
        <v>208</v>
      </c>
      <c r="E225" s="236" t="s">
        <v>19</v>
      </c>
      <c r="F225" s="237" t="s">
        <v>1090</v>
      </c>
      <c r="G225" s="234"/>
      <c r="H225" s="236" t="s">
        <v>19</v>
      </c>
      <c r="I225" s="238"/>
      <c r="J225" s="234"/>
      <c r="K225" s="234"/>
      <c r="L225" s="239"/>
      <c r="M225" s="240"/>
      <c r="N225" s="241"/>
      <c r="O225" s="241"/>
      <c r="P225" s="241"/>
      <c r="Q225" s="241"/>
      <c r="R225" s="241"/>
      <c r="S225" s="241"/>
      <c r="T225" s="24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3" t="s">
        <v>208</v>
      </c>
      <c r="AU225" s="243" t="s">
        <v>81</v>
      </c>
      <c r="AV225" s="13" t="s">
        <v>79</v>
      </c>
      <c r="AW225" s="13" t="s">
        <v>33</v>
      </c>
      <c r="AX225" s="13" t="s">
        <v>72</v>
      </c>
      <c r="AY225" s="243" t="s">
        <v>196</v>
      </c>
    </row>
    <row r="226" s="13" customFormat="1">
      <c r="A226" s="13"/>
      <c r="B226" s="233"/>
      <c r="C226" s="234"/>
      <c r="D226" s="235" t="s">
        <v>208</v>
      </c>
      <c r="E226" s="236" t="s">
        <v>19</v>
      </c>
      <c r="F226" s="237" t="s">
        <v>1081</v>
      </c>
      <c r="G226" s="234"/>
      <c r="H226" s="236" t="s">
        <v>19</v>
      </c>
      <c r="I226" s="238"/>
      <c r="J226" s="234"/>
      <c r="K226" s="234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208</v>
      </c>
      <c r="AU226" s="243" t="s">
        <v>81</v>
      </c>
      <c r="AV226" s="13" t="s">
        <v>79</v>
      </c>
      <c r="AW226" s="13" t="s">
        <v>33</v>
      </c>
      <c r="AX226" s="13" t="s">
        <v>72</v>
      </c>
      <c r="AY226" s="243" t="s">
        <v>196</v>
      </c>
    </row>
    <row r="227" s="13" customFormat="1">
      <c r="A227" s="13"/>
      <c r="B227" s="233"/>
      <c r="C227" s="234"/>
      <c r="D227" s="235" t="s">
        <v>208</v>
      </c>
      <c r="E227" s="236" t="s">
        <v>19</v>
      </c>
      <c r="F227" s="237" t="s">
        <v>486</v>
      </c>
      <c r="G227" s="234"/>
      <c r="H227" s="236" t="s">
        <v>19</v>
      </c>
      <c r="I227" s="238"/>
      <c r="J227" s="234"/>
      <c r="K227" s="234"/>
      <c r="L227" s="239"/>
      <c r="M227" s="240"/>
      <c r="N227" s="241"/>
      <c r="O227" s="241"/>
      <c r="P227" s="241"/>
      <c r="Q227" s="241"/>
      <c r="R227" s="241"/>
      <c r="S227" s="241"/>
      <c r="T227" s="24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3" t="s">
        <v>208</v>
      </c>
      <c r="AU227" s="243" t="s">
        <v>81</v>
      </c>
      <c r="AV227" s="13" t="s">
        <v>79</v>
      </c>
      <c r="AW227" s="13" t="s">
        <v>33</v>
      </c>
      <c r="AX227" s="13" t="s">
        <v>72</v>
      </c>
      <c r="AY227" s="243" t="s">
        <v>196</v>
      </c>
    </row>
    <row r="228" s="14" customFormat="1">
      <c r="A228" s="14"/>
      <c r="B228" s="244"/>
      <c r="C228" s="245"/>
      <c r="D228" s="235" t="s">
        <v>208</v>
      </c>
      <c r="E228" s="246" t="s">
        <v>19</v>
      </c>
      <c r="F228" s="247" t="s">
        <v>314</v>
      </c>
      <c r="G228" s="245"/>
      <c r="H228" s="248">
        <v>13</v>
      </c>
      <c r="I228" s="249"/>
      <c r="J228" s="245"/>
      <c r="K228" s="245"/>
      <c r="L228" s="250"/>
      <c r="M228" s="251"/>
      <c r="N228" s="252"/>
      <c r="O228" s="252"/>
      <c r="P228" s="252"/>
      <c r="Q228" s="252"/>
      <c r="R228" s="252"/>
      <c r="S228" s="252"/>
      <c r="T228" s="253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4" t="s">
        <v>208</v>
      </c>
      <c r="AU228" s="254" t="s">
        <v>81</v>
      </c>
      <c r="AV228" s="14" t="s">
        <v>81</v>
      </c>
      <c r="AW228" s="14" t="s">
        <v>33</v>
      </c>
      <c r="AX228" s="14" t="s">
        <v>72</v>
      </c>
      <c r="AY228" s="254" t="s">
        <v>196</v>
      </c>
    </row>
    <row r="229" s="15" customFormat="1">
      <c r="A229" s="15"/>
      <c r="B229" s="255"/>
      <c r="C229" s="256"/>
      <c r="D229" s="235" t="s">
        <v>208</v>
      </c>
      <c r="E229" s="257" t="s">
        <v>19</v>
      </c>
      <c r="F229" s="258" t="s">
        <v>219</v>
      </c>
      <c r="G229" s="256"/>
      <c r="H229" s="259">
        <v>13</v>
      </c>
      <c r="I229" s="260"/>
      <c r="J229" s="256"/>
      <c r="K229" s="256"/>
      <c r="L229" s="261"/>
      <c r="M229" s="262"/>
      <c r="N229" s="263"/>
      <c r="O229" s="263"/>
      <c r="P229" s="263"/>
      <c r="Q229" s="263"/>
      <c r="R229" s="263"/>
      <c r="S229" s="263"/>
      <c r="T229" s="264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65" t="s">
        <v>208</v>
      </c>
      <c r="AU229" s="265" t="s">
        <v>81</v>
      </c>
      <c r="AV229" s="15" t="s">
        <v>204</v>
      </c>
      <c r="AW229" s="15" t="s">
        <v>33</v>
      </c>
      <c r="AX229" s="15" t="s">
        <v>79</v>
      </c>
      <c r="AY229" s="265" t="s">
        <v>196</v>
      </c>
    </row>
    <row r="230" s="2" customFormat="1" ht="21.75" customHeight="1">
      <c r="A230" s="41"/>
      <c r="B230" s="42"/>
      <c r="C230" s="215" t="s">
        <v>361</v>
      </c>
      <c r="D230" s="215" t="s">
        <v>199</v>
      </c>
      <c r="E230" s="216" t="s">
        <v>447</v>
      </c>
      <c r="F230" s="217" t="s">
        <v>448</v>
      </c>
      <c r="G230" s="218" t="s">
        <v>202</v>
      </c>
      <c r="H230" s="219">
        <v>13</v>
      </c>
      <c r="I230" s="220"/>
      <c r="J230" s="221">
        <f>ROUND(I230*H230,2)</f>
        <v>0</v>
      </c>
      <c r="K230" s="217" t="s">
        <v>203</v>
      </c>
      <c r="L230" s="47"/>
      <c r="M230" s="222" t="s">
        <v>19</v>
      </c>
      <c r="N230" s="223" t="s">
        <v>43</v>
      </c>
      <c r="O230" s="87"/>
      <c r="P230" s="224">
        <f>O230*H230</f>
        <v>0</v>
      </c>
      <c r="Q230" s="224">
        <v>0.57499999999999996</v>
      </c>
      <c r="R230" s="224">
        <f>Q230*H230</f>
        <v>7.4749999999999996</v>
      </c>
      <c r="S230" s="224">
        <v>0</v>
      </c>
      <c r="T230" s="225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6" t="s">
        <v>204</v>
      </c>
      <c r="AT230" s="226" t="s">
        <v>199</v>
      </c>
      <c r="AU230" s="226" t="s">
        <v>81</v>
      </c>
      <c r="AY230" s="20" t="s">
        <v>196</v>
      </c>
      <c r="BE230" s="227">
        <f>IF(N230="základní",J230,0)</f>
        <v>0</v>
      </c>
      <c r="BF230" s="227">
        <f>IF(N230="snížená",J230,0)</f>
        <v>0</v>
      </c>
      <c r="BG230" s="227">
        <f>IF(N230="zákl. přenesená",J230,0)</f>
        <v>0</v>
      </c>
      <c r="BH230" s="227">
        <f>IF(N230="sníž. přenesená",J230,0)</f>
        <v>0</v>
      </c>
      <c r="BI230" s="227">
        <f>IF(N230="nulová",J230,0)</f>
        <v>0</v>
      </c>
      <c r="BJ230" s="20" t="s">
        <v>79</v>
      </c>
      <c r="BK230" s="227">
        <f>ROUND(I230*H230,2)</f>
        <v>0</v>
      </c>
      <c r="BL230" s="20" t="s">
        <v>204</v>
      </c>
      <c r="BM230" s="226" t="s">
        <v>1091</v>
      </c>
    </row>
    <row r="231" s="2" customFormat="1">
      <c r="A231" s="41"/>
      <c r="B231" s="42"/>
      <c r="C231" s="43"/>
      <c r="D231" s="228" t="s">
        <v>206</v>
      </c>
      <c r="E231" s="43"/>
      <c r="F231" s="229" t="s">
        <v>450</v>
      </c>
      <c r="G231" s="43"/>
      <c r="H231" s="43"/>
      <c r="I231" s="230"/>
      <c r="J231" s="43"/>
      <c r="K231" s="43"/>
      <c r="L231" s="47"/>
      <c r="M231" s="231"/>
      <c r="N231" s="232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206</v>
      </c>
      <c r="AU231" s="20" t="s">
        <v>81</v>
      </c>
    </row>
    <row r="232" s="13" customFormat="1">
      <c r="A232" s="13"/>
      <c r="B232" s="233"/>
      <c r="C232" s="234"/>
      <c r="D232" s="235" t="s">
        <v>208</v>
      </c>
      <c r="E232" s="236" t="s">
        <v>19</v>
      </c>
      <c r="F232" s="237" t="s">
        <v>1092</v>
      </c>
      <c r="G232" s="234"/>
      <c r="H232" s="236" t="s">
        <v>19</v>
      </c>
      <c r="I232" s="238"/>
      <c r="J232" s="234"/>
      <c r="K232" s="234"/>
      <c r="L232" s="239"/>
      <c r="M232" s="240"/>
      <c r="N232" s="241"/>
      <c r="O232" s="241"/>
      <c r="P232" s="241"/>
      <c r="Q232" s="241"/>
      <c r="R232" s="241"/>
      <c r="S232" s="241"/>
      <c r="T232" s="24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3" t="s">
        <v>208</v>
      </c>
      <c r="AU232" s="243" t="s">
        <v>81</v>
      </c>
      <c r="AV232" s="13" t="s">
        <v>79</v>
      </c>
      <c r="AW232" s="13" t="s">
        <v>33</v>
      </c>
      <c r="AX232" s="13" t="s">
        <v>72</v>
      </c>
      <c r="AY232" s="243" t="s">
        <v>196</v>
      </c>
    </row>
    <row r="233" s="13" customFormat="1">
      <c r="A233" s="13"/>
      <c r="B233" s="233"/>
      <c r="C233" s="234"/>
      <c r="D233" s="235" t="s">
        <v>208</v>
      </c>
      <c r="E233" s="236" t="s">
        <v>19</v>
      </c>
      <c r="F233" s="237" t="s">
        <v>1081</v>
      </c>
      <c r="G233" s="234"/>
      <c r="H233" s="236" t="s">
        <v>19</v>
      </c>
      <c r="I233" s="238"/>
      <c r="J233" s="234"/>
      <c r="K233" s="234"/>
      <c r="L233" s="239"/>
      <c r="M233" s="240"/>
      <c r="N233" s="241"/>
      <c r="O233" s="241"/>
      <c r="P233" s="241"/>
      <c r="Q233" s="241"/>
      <c r="R233" s="241"/>
      <c r="S233" s="241"/>
      <c r="T233" s="24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3" t="s">
        <v>208</v>
      </c>
      <c r="AU233" s="243" t="s">
        <v>81</v>
      </c>
      <c r="AV233" s="13" t="s">
        <v>79</v>
      </c>
      <c r="AW233" s="13" t="s">
        <v>33</v>
      </c>
      <c r="AX233" s="13" t="s">
        <v>72</v>
      </c>
      <c r="AY233" s="243" t="s">
        <v>196</v>
      </c>
    </row>
    <row r="234" s="13" customFormat="1">
      <c r="A234" s="13"/>
      <c r="B234" s="233"/>
      <c r="C234" s="234"/>
      <c r="D234" s="235" t="s">
        <v>208</v>
      </c>
      <c r="E234" s="236" t="s">
        <v>19</v>
      </c>
      <c r="F234" s="237" t="s">
        <v>451</v>
      </c>
      <c r="G234" s="234"/>
      <c r="H234" s="236" t="s">
        <v>19</v>
      </c>
      <c r="I234" s="238"/>
      <c r="J234" s="234"/>
      <c r="K234" s="234"/>
      <c r="L234" s="239"/>
      <c r="M234" s="240"/>
      <c r="N234" s="241"/>
      <c r="O234" s="241"/>
      <c r="P234" s="241"/>
      <c r="Q234" s="241"/>
      <c r="R234" s="241"/>
      <c r="S234" s="241"/>
      <c r="T234" s="24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3" t="s">
        <v>208</v>
      </c>
      <c r="AU234" s="243" t="s">
        <v>81</v>
      </c>
      <c r="AV234" s="13" t="s">
        <v>79</v>
      </c>
      <c r="AW234" s="13" t="s">
        <v>33</v>
      </c>
      <c r="AX234" s="13" t="s">
        <v>72</v>
      </c>
      <c r="AY234" s="243" t="s">
        <v>196</v>
      </c>
    </row>
    <row r="235" s="14" customFormat="1">
      <c r="A235" s="14"/>
      <c r="B235" s="244"/>
      <c r="C235" s="245"/>
      <c r="D235" s="235" t="s">
        <v>208</v>
      </c>
      <c r="E235" s="246" t="s">
        <v>19</v>
      </c>
      <c r="F235" s="247" t="s">
        <v>314</v>
      </c>
      <c r="G235" s="245"/>
      <c r="H235" s="248">
        <v>13</v>
      </c>
      <c r="I235" s="249"/>
      <c r="J235" s="245"/>
      <c r="K235" s="245"/>
      <c r="L235" s="250"/>
      <c r="M235" s="251"/>
      <c r="N235" s="252"/>
      <c r="O235" s="252"/>
      <c r="P235" s="252"/>
      <c r="Q235" s="252"/>
      <c r="R235" s="252"/>
      <c r="S235" s="252"/>
      <c r="T235" s="253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4" t="s">
        <v>208</v>
      </c>
      <c r="AU235" s="254" t="s">
        <v>81</v>
      </c>
      <c r="AV235" s="14" t="s">
        <v>81</v>
      </c>
      <c r="AW235" s="14" t="s">
        <v>33</v>
      </c>
      <c r="AX235" s="14" t="s">
        <v>72</v>
      </c>
      <c r="AY235" s="254" t="s">
        <v>196</v>
      </c>
    </row>
    <row r="236" s="13" customFormat="1">
      <c r="A236" s="13"/>
      <c r="B236" s="233"/>
      <c r="C236" s="234"/>
      <c r="D236" s="235" t="s">
        <v>208</v>
      </c>
      <c r="E236" s="236" t="s">
        <v>19</v>
      </c>
      <c r="F236" s="237" t="s">
        <v>214</v>
      </c>
      <c r="G236" s="234"/>
      <c r="H236" s="236" t="s">
        <v>19</v>
      </c>
      <c r="I236" s="238"/>
      <c r="J236" s="234"/>
      <c r="K236" s="234"/>
      <c r="L236" s="239"/>
      <c r="M236" s="240"/>
      <c r="N236" s="241"/>
      <c r="O236" s="241"/>
      <c r="P236" s="241"/>
      <c r="Q236" s="241"/>
      <c r="R236" s="241"/>
      <c r="S236" s="241"/>
      <c r="T236" s="24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43" t="s">
        <v>208</v>
      </c>
      <c r="AU236" s="243" t="s">
        <v>81</v>
      </c>
      <c r="AV236" s="13" t="s">
        <v>79</v>
      </c>
      <c r="AW236" s="13" t="s">
        <v>33</v>
      </c>
      <c r="AX236" s="13" t="s">
        <v>72</v>
      </c>
      <c r="AY236" s="243" t="s">
        <v>196</v>
      </c>
    </row>
    <row r="237" s="15" customFormat="1">
      <c r="A237" s="15"/>
      <c r="B237" s="255"/>
      <c r="C237" s="256"/>
      <c r="D237" s="235" t="s">
        <v>208</v>
      </c>
      <c r="E237" s="257" t="s">
        <v>19</v>
      </c>
      <c r="F237" s="258" t="s">
        <v>219</v>
      </c>
      <c r="G237" s="256"/>
      <c r="H237" s="259">
        <v>13</v>
      </c>
      <c r="I237" s="260"/>
      <c r="J237" s="256"/>
      <c r="K237" s="256"/>
      <c r="L237" s="261"/>
      <c r="M237" s="262"/>
      <c r="N237" s="263"/>
      <c r="O237" s="263"/>
      <c r="P237" s="263"/>
      <c r="Q237" s="263"/>
      <c r="R237" s="263"/>
      <c r="S237" s="263"/>
      <c r="T237" s="264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T237" s="265" t="s">
        <v>208</v>
      </c>
      <c r="AU237" s="265" t="s">
        <v>81</v>
      </c>
      <c r="AV237" s="15" t="s">
        <v>204</v>
      </c>
      <c r="AW237" s="15" t="s">
        <v>33</v>
      </c>
      <c r="AX237" s="15" t="s">
        <v>79</v>
      </c>
      <c r="AY237" s="265" t="s">
        <v>196</v>
      </c>
    </row>
    <row r="238" s="2" customFormat="1" ht="33" customHeight="1">
      <c r="A238" s="41"/>
      <c r="B238" s="42"/>
      <c r="C238" s="215" t="s">
        <v>7</v>
      </c>
      <c r="D238" s="215" t="s">
        <v>199</v>
      </c>
      <c r="E238" s="216" t="s">
        <v>457</v>
      </c>
      <c r="F238" s="217" t="s">
        <v>458</v>
      </c>
      <c r="G238" s="218" t="s">
        <v>202</v>
      </c>
      <c r="H238" s="219">
        <v>13</v>
      </c>
      <c r="I238" s="220"/>
      <c r="J238" s="221">
        <f>ROUND(I238*H238,2)</f>
        <v>0</v>
      </c>
      <c r="K238" s="217" t="s">
        <v>203</v>
      </c>
      <c r="L238" s="47"/>
      <c r="M238" s="222" t="s">
        <v>19</v>
      </c>
      <c r="N238" s="223" t="s">
        <v>43</v>
      </c>
      <c r="O238" s="87"/>
      <c r="P238" s="224">
        <f>O238*H238</f>
        <v>0</v>
      </c>
      <c r="Q238" s="224">
        <v>0.1837</v>
      </c>
      <c r="R238" s="224">
        <f>Q238*H238</f>
        <v>2.3881000000000001</v>
      </c>
      <c r="S238" s="224">
        <v>0</v>
      </c>
      <c r="T238" s="225">
        <f>S238*H238</f>
        <v>0</v>
      </c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R238" s="226" t="s">
        <v>204</v>
      </c>
      <c r="AT238" s="226" t="s">
        <v>199</v>
      </c>
      <c r="AU238" s="226" t="s">
        <v>81</v>
      </c>
      <c r="AY238" s="20" t="s">
        <v>196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20" t="s">
        <v>79</v>
      </c>
      <c r="BK238" s="227">
        <f>ROUND(I238*H238,2)</f>
        <v>0</v>
      </c>
      <c r="BL238" s="20" t="s">
        <v>204</v>
      </c>
      <c r="BM238" s="226" t="s">
        <v>1093</v>
      </c>
    </row>
    <row r="239" s="2" customFormat="1">
      <c r="A239" s="41"/>
      <c r="B239" s="42"/>
      <c r="C239" s="43"/>
      <c r="D239" s="228" t="s">
        <v>206</v>
      </c>
      <c r="E239" s="43"/>
      <c r="F239" s="229" t="s">
        <v>460</v>
      </c>
      <c r="G239" s="43"/>
      <c r="H239" s="43"/>
      <c r="I239" s="230"/>
      <c r="J239" s="43"/>
      <c r="K239" s="43"/>
      <c r="L239" s="47"/>
      <c r="M239" s="231"/>
      <c r="N239" s="232"/>
      <c r="O239" s="87"/>
      <c r="P239" s="87"/>
      <c r="Q239" s="87"/>
      <c r="R239" s="87"/>
      <c r="S239" s="87"/>
      <c r="T239" s="88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T239" s="20" t="s">
        <v>206</v>
      </c>
      <c r="AU239" s="20" t="s">
        <v>81</v>
      </c>
    </row>
    <row r="240" s="13" customFormat="1">
      <c r="A240" s="13"/>
      <c r="B240" s="233"/>
      <c r="C240" s="234"/>
      <c r="D240" s="235" t="s">
        <v>208</v>
      </c>
      <c r="E240" s="236" t="s">
        <v>19</v>
      </c>
      <c r="F240" s="237" t="s">
        <v>1090</v>
      </c>
      <c r="G240" s="234"/>
      <c r="H240" s="236" t="s">
        <v>19</v>
      </c>
      <c r="I240" s="238"/>
      <c r="J240" s="234"/>
      <c r="K240" s="234"/>
      <c r="L240" s="239"/>
      <c r="M240" s="240"/>
      <c r="N240" s="241"/>
      <c r="O240" s="241"/>
      <c r="P240" s="241"/>
      <c r="Q240" s="241"/>
      <c r="R240" s="241"/>
      <c r="S240" s="241"/>
      <c r="T240" s="24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3" t="s">
        <v>208</v>
      </c>
      <c r="AU240" s="243" t="s">
        <v>81</v>
      </c>
      <c r="AV240" s="13" t="s">
        <v>79</v>
      </c>
      <c r="AW240" s="13" t="s">
        <v>33</v>
      </c>
      <c r="AX240" s="13" t="s">
        <v>72</v>
      </c>
      <c r="AY240" s="243" t="s">
        <v>196</v>
      </c>
    </row>
    <row r="241" s="13" customFormat="1">
      <c r="A241" s="13"/>
      <c r="B241" s="233"/>
      <c r="C241" s="234"/>
      <c r="D241" s="235" t="s">
        <v>208</v>
      </c>
      <c r="E241" s="236" t="s">
        <v>19</v>
      </c>
      <c r="F241" s="237" t="s">
        <v>1081</v>
      </c>
      <c r="G241" s="234"/>
      <c r="H241" s="236" t="s">
        <v>19</v>
      </c>
      <c r="I241" s="238"/>
      <c r="J241" s="234"/>
      <c r="K241" s="234"/>
      <c r="L241" s="239"/>
      <c r="M241" s="240"/>
      <c r="N241" s="241"/>
      <c r="O241" s="241"/>
      <c r="P241" s="241"/>
      <c r="Q241" s="241"/>
      <c r="R241" s="241"/>
      <c r="S241" s="241"/>
      <c r="T241" s="24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3" t="s">
        <v>208</v>
      </c>
      <c r="AU241" s="243" t="s">
        <v>81</v>
      </c>
      <c r="AV241" s="13" t="s">
        <v>79</v>
      </c>
      <c r="AW241" s="13" t="s">
        <v>33</v>
      </c>
      <c r="AX241" s="13" t="s">
        <v>72</v>
      </c>
      <c r="AY241" s="243" t="s">
        <v>196</v>
      </c>
    </row>
    <row r="242" s="13" customFormat="1">
      <c r="A242" s="13"/>
      <c r="B242" s="233"/>
      <c r="C242" s="234"/>
      <c r="D242" s="235" t="s">
        <v>208</v>
      </c>
      <c r="E242" s="236" t="s">
        <v>19</v>
      </c>
      <c r="F242" s="237" t="s">
        <v>498</v>
      </c>
      <c r="G242" s="234"/>
      <c r="H242" s="236" t="s">
        <v>19</v>
      </c>
      <c r="I242" s="238"/>
      <c r="J242" s="234"/>
      <c r="K242" s="234"/>
      <c r="L242" s="239"/>
      <c r="M242" s="240"/>
      <c r="N242" s="241"/>
      <c r="O242" s="241"/>
      <c r="P242" s="241"/>
      <c r="Q242" s="241"/>
      <c r="R242" s="241"/>
      <c r="S242" s="241"/>
      <c r="T242" s="24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43" t="s">
        <v>208</v>
      </c>
      <c r="AU242" s="243" t="s">
        <v>81</v>
      </c>
      <c r="AV242" s="13" t="s">
        <v>79</v>
      </c>
      <c r="AW242" s="13" t="s">
        <v>33</v>
      </c>
      <c r="AX242" s="13" t="s">
        <v>72</v>
      </c>
      <c r="AY242" s="243" t="s">
        <v>196</v>
      </c>
    </row>
    <row r="243" s="14" customFormat="1">
      <c r="A243" s="14"/>
      <c r="B243" s="244"/>
      <c r="C243" s="245"/>
      <c r="D243" s="235" t="s">
        <v>208</v>
      </c>
      <c r="E243" s="246" t="s">
        <v>19</v>
      </c>
      <c r="F243" s="247" t="s">
        <v>314</v>
      </c>
      <c r="G243" s="245"/>
      <c r="H243" s="248">
        <v>13</v>
      </c>
      <c r="I243" s="249"/>
      <c r="J243" s="245"/>
      <c r="K243" s="245"/>
      <c r="L243" s="250"/>
      <c r="M243" s="251"/>
      <c r="N243" s="252"/>
      <c r="O243" s="252"/>
      <c r="P243" s="252"/>
      <c r="Q243" s="252"/>
      <c r="R243" s="252"/>
      <c r="S243" s="252"/>
      <c r="T243" s="253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4" t="s">
        <v>208</v>
      </c>
      <c r="AU243" s="254" t="s">
        <v>81</v>
      </c>
      <c r="AV243" s="14" t="s">
        <v>81</v>
      </c>
      <c r="AW243" s="14" t="s">
        <v>33</v>
      </c>
      <c r="AX243" s="14" t="s">
        <v>72</v>
      </c>
      <c r="AY243" s="254" t="s">
        <v>196</v>
      </c>
    </row>
    <row r="244" s="13" customFormat="1">
      <c r="A244" s="13"/>
      <c r="B244" s="233"/>
      <c r="C244" s="234"/>
      <c r="D244" s="235" t="s">
        <v>208</v>
      </c>
      <c r="E244" s="236" t="s">
        <v>19</v>
      </c>
      <c r="F244" s="237" t="s">
        <v>214</v>
      </c>
      <c r="G244" s="234"/>
      <c r="H244" s="236" t="s">
        <v>19</v>
      </c>
      <c r="I244" s="238"/>
      <c r="J244" s="234"/>
      <c r="K244" s="234"/>
      <c r="L244" s="239"/>
      <c r="M244" s="240"/>
      <c r="N244" s="241"/>
      <c r="O244" s="241"/>
      <c r="P244" s="241"/>
      <c r="Q244" s="241"/>
      <c r="R244" s="241"/>
      <c r="S244" s="241"/>
      <c r="T244" s="24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3" t="s">
        <v>208</v>
      </c>
      <c r="AU244" s="243" t="s">
        <v>81</v>
      </c>
      <c r="AV244" s="13" t="s">
        <v>79</v>
      </c>
      <c r="AW244" s="13" t="s">
        <v>33</v>
      </c>
      <c r="AX244" s="13" t="s">
        <v>72</v>
      </c>
      <c r="AY244" s="243" t="s">
        <v>196</v>
      </c>
    </row>
    <row r="245" s="15" customFormat="1">
      <c r="A245" s="15"/>
      <c r="B245" s="255"/>
      <c r="C245" s="256"/>
      <c r="D245" s="235" t="s">
        <v>208</v>
      </c>
      <c r="E245" s="257" t="s">
        <v>19</v>
      </c>
      <c r="F245" s="258" t="s">
        <v>219</v>
      </c>
      <c r="G245" s="256"/>
      <c r="H245" s="259">
        <v>13</v>
      </c>
      <c r="I245" s="260"/>
      <c r="J245" s="256"/>
      <c r="K245" s="256"/>
      <c r="L245" s="261"/>
      <c r="M245" s="262"/>
      <c r="N245" s="263"/>
      <c r="O245" s="263"/>
      <c r="P245" s="263"/>
      <c r="Q245" s="263"/>
      <c r="R245" s="263"/>
      <c r="S245" s="263"/>
      <c r="T245" s="264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5" t="s">
        <v>208</v>
      </c>
      <c r="AU245" s="265" t="s">
        <v>81</v>
      </c>
      <c r="AV245" s="15" t="s">
        <v>204</v>
      </c>
      <c r="AW245" s="15" t="s">
        <v>33</v>
      </c>
      <c r="AX245" s="15" t="s">
        <v>79</v>
      </c>
      <c r="AY245" s="265" t="s">
        <v>196</v>
      </c>
    </row>
    <row r="246" s="2" customFormat="1" ht="16.5" customHeight="1">
      <c r="A246" s="41"/>
      <c r="B246" s="42"/>
      <c r="C246" s="280" t="s">
        <v>478</v>
      </c>
      <c r="D246" s="280" t="s">
        <v>407</v>
      </c>
      <c r="E246" s="281" t="s">
        <v>495</v>
      </c>
      <c r="F246" s="282" t="s">
        <v>496</v>
      </c>
      <c r="G246" s="283" t="s">
        <v>202</v>
      </c>
      <c r="H246" s="284">
        <v>13.390000000000001</v>
      </c>
      <c r="I246" s="285"/>
      <c r="J246" s="286">
        <f>ROUND(I246*H246,2)</f>
        <v>0</v>
      </c>
      <c r="K246" s="282" t="s">
        <v>203</v>
      </c>
      <c r="L246" s="287"/>
      <c r="M246" s="288" t="s">
        <v>19</v>
      </c>
      <c r="N246" s="289" t="s">
        <v>43</v>
      </c>
      <c r="O246" s="87"/>
      <c r="P246" s="224">
        <f>O246*H246</f>
        <v>0</v>
      </c>
      <c r="Q246" s="224">
        <v>0.22800000000000001</v>
      </c>
      <c r="R246" s="224">
        <f>Q246*H246</f>
        <v>3.0529200000000003</v>
      </c>
      <c r="S246" s="224">
        <v>0</v>
      </c>
      <c r="T246" s="225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6" t="s">
        <v>284</v>
      </c>
      <c r="AT246" s="226" t="s">
        <v>407</v>
      </c>
      <c r="AU246" s="226" t="s">
        <v>81</v>
      </c>
      <c r="AY246" s="20" t="s">
        <v>196</v>
      </c>
      <c r="BE246" s="227">
        <f>IF(N246="základní",J246,0)</f>
        <v>0</v>
      </c>
      <c r="BF246" s="227">
        <f>IF(N246="snížená",J246,0)</f>
        <v>0</v>
      </c>
      <c r="BG246" s="227">
        <f>IF(N246="zákl. přenesená",J246,0)</f>
        <v>0</v>
      </c>
      <c r="BH246" s="227">
        <f>IF(N246="sníž. přenesená",J246,0)</f>
        <v>0</v>
      </c>
      <c r="BI246" s="227">
        <f>IF(N246="nulová",J246,0)</f>
        <v>0</v>
      </c>
      <c r="BJ246" s="20" t="s">
        <v>79</v>
      </c>
      <c r="BK246" s="227">
        <f>ROUND(I246*H246,2)</f>
        <v>0</v>
      </c>
      <c r="BL246" s="20" t="s">
        <v>204</v>
      </c>
      <c r="BM246" s="226" t="s">
        <v>1094</v>
      </c>
    </row>
    <row r="247" s="13" customFormat="1">
      <c r="A247" s="13"/>
      <c r="B247" s="233"/>
      <c r="C247" s="234"/>
      <c r="D247" s="235" t="s">
        <v>208</v>
      </c>
      <c r="E247" s="236" t="s">
        <v>19</v>
      </c>
      <c r="F247" s="237" t="s">
        <v>1090</v>
      </c>
      <c r="G247" s="234"/>
      <c r="H247" s="236" t="s">
        <v>19</v>
      </c>
      <c r="I247" s="238"/>
      <c r="J247" s="234"/>
      <c r="K247" s="234"/>
      <c r="L247" s="239"/>
      <c r="M247" s="240"/>
      <c r="N247" s="241"/>
      <c r="O247" s="241"/>
      <c r="P247" s="241"/>
      <c r="Q247" s="241"/>
      <c r="R247" s="241"/>
      <c r="S247" s="241"/>
      <c r="T247" s="24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43" t="s">
        <v>208</v>
      </c>
      <c r="AU247" s="243" t="s">
        <v>81</v>
      </c>
      <c r="AV247" s="13" t="s">
        <v>79</v>
      </c>
      <c r="AW247" s="13" t="s">
        <v>33</v>
      </c>
      <c r="AX247" s="13" t="s">
        <v>72</v>
      </c>
      <c r="AY247" s="243" t="s">
        <v>196</v>
      </c>
    </row>
    <row r="248" s="13" customFormat="1">
      <c r="A248" s="13"/>
      <c r="B248" s="233"/>
      <c r="C248" s="234"/>
      <c r="D248" s="235" t="s">
        <v>208</v>
      </c>
      <c r="E248" s="236" t="s">
        <v>19</v>
      </c>
      <c r="F248" s="237" t="s">
        <v>1081</v>
      </c>
      <c r="G248" s="234"/>
      <c r="H248" s="236" t="s">
        <v>19</v>
      </c>
      <c r="I248" s="238"/>
      <c r="J248" s="234"/>
      <c r="K248" s="234"/>
      <c r="L248" s="239"/>
      <c r="M248" s="240"/>
      <c r="N248" s="241"/>
      <c r="O248" s="241"/>
      <c r="P248" s="241"/>
      <c r="Q248" s="241"/>
      <c r="R248" s="241"/>
      <c r="S248" s="241"/>
      <c r="T248" s="24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3" t="s">
        <v>208</v>
      </c>
      <c r="AU248" s="243" t="s">
        <v>81</v>
      </c>
      <c r="AV248" s="13" t="s">
        <v>79</v>
      </c>
      <c r="AW248" s="13" t="s">
        <v>33</v>
      </c>
      <c r="AX248" s="13" t="s">
        <v>72</v>
      </c>
      <c r="AY248" s="243" t="s">
        <v>196</v>
      </c>
    </row>
    <row r="249" s="13" customFormat="1">
      <c r="A249" s="13"/>
      <c r="B249" s="233"/>
      <c r="C249" s="234"/>
      <c r="D249" s="235" t="s">
        <v>208</v>
      </c>
      <c r="E249" s="236" t="s">
        <v>19</v>
      </c>
      <c r="F249" s="237" t="s">
        <v>498</v>
      </c>
      <c r="G249" s="234"/>
      <c r="H249" s="236" t="s">
        <v>19</v>
      </c>
      <c r="I249" s="238"/>
      <c r="J249" s="234"/>
      <c r="K249" s="234"/>
      <c r="L249" s="239"/>
      <c r="M249" s="240"/>
      <c r="N249" s="241"/>
      <c r="O249" s="241"/>
      <c r="P249" s="241"/>
      <c r="Q249" s="241"/>
      <c r="R249" s="241"/>
      <c r="S249" s="241"/>
      <c r="T249" s="24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3" t="s">
        <v>208</v>
      </c>
      <c r="AU249" s="243" t="s">
        <v>81</v>
      </c>
      <c r="AV249" s="13" t="s">
        <v>79</v>
      </c>
      <c r="AW249" s="13" t="s">
        <v>33</v>
      </c>
      <c r="AX249" s="13" t="s">
        <v>72</v>
      </c>
      <c r="AY249" s="243" t="s">
        <v>196</v>
      </c>
    </row>
    <row r="250" s="14" customFormat="1">
      <c r="A250" s="14"/>
      <c r="B250" s="244"/>
      <c r="C250" s="245"/>
      <c r="D250" s="235" t="s">
        <v>208</v>
      </c>
      <c r="E250" s="246" t="s">
        <v>19</v>
      </c>
      <c r="F250" s="247" t="s">
        <v>314</v>
      </c>
      <c r="G250" s="245"/>
      <c r="H250" s="248">
        <v>13</v>
      </c>
      <c r="I250" s="249"/>
      <c r="J250" s="245"/>
      <c r="K250" s="245"/>
      <c r="L250" s="250"/>
      <c r="M250" s="251"/>
      <c r="N250" s="252"/>
      <c r="O250" s="252"/>
      <c r="P250" s="252"/>
      <c r="Q250" s="252"/>
      <c r="R250" s="252"/>
      <c r="S250" s="252"/>
      <c r="T250" s="253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4" t="s">
        <v>208</v>
      </c>
      <c r="AU250" s="254" t="s">
        <v>81</v>
      </c>
      <c r="AV250" s="14" t="s">
        <v>81</v>
      </c>
      <c r="AW250" s="14" t="s">
        <v>33</v>
      </c>
      <c r="AX250" s="14" t="s">
        <v>72</v>
      </c>
      <c r="AY250" s="254" t="s">
        <v>196</v>
      </c>
    </row>
    <row r="251" s="13" customFormat="1">
      <c r="A251" s="13"/>
      <c r="B251" s="233"/>
      <c r="C251" s="234"/>
      <c r="D251" s="235" t="s">
        <v>208</v>
      </c>
      <c r="E251" s="236" t="s">
        <v>19</v>
      </c>
      <c r="F251" s="237" t="s">
        <v>214</v>
      </c>
      <c r="G251" s="234"/>
      <c r="H251" s="236" t="s">
        <v>19</v>
      </c>
      <c r="I251" s="238"/>
      <c r="J251" s="234"/>
      <c r="K251" s="234"/>
      <c r="L251" s="239"/>
      <c r="M251" s="240"/>
      <c r="N251" s="241"/>
      <c r="O251" s="241"/>
      <c r="P251" s="241"/>
      <c r="Q251" s="241"/>
      <c r="R251" s="241"/>
      <c r="S251" s="241"/>
      <c r="T251" s="24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43" t="s">
        <v>208</v>
      </c>
      <c r="AU251" s="243" t="s">
        <v>81</v>
      </c>
      <c r="AV251" s="13" t="s">
        <v>79</v>
      </c>
      <c r="AW251" s="13" t="s">
        <v>33</v>
      </c>
      <c r="AX251" s="13" t="s">
        <v>72</v>
      </c>
      <c r="AY251" s="243" t="s">
        <v>196</v>
      </c>
    </row>
    <row r="252" s="15" customFormat="1">
      <c r="A252" s="15"/>
      <c r="B252" s="255"/>
      <c r="C252" s="256"/>
      <c r="D252" s="235" t="s">
        <v>208</v>
      </c>
      <c r="E252" s="257" t="s">
        <v>19</v>
      </c>
      <c r="F252" s="258" t="s">
        <v>219</v>
      </c>
      <c r="G252" s="256"/>
      <c r="H252" s="259">
        <v>13</v>
      </c>
      <c r="I252" s="260"/>
      <c r="J252" s="256"/>
      <c r="K252" s="256"/>
      <c r="L252" s="261"/>
      <c r="M252" s="262"/>
      <c r="N252" s="263"/>
      <c r="O252" s="263"/>
      <c r="P252" s="263"/>
      <c r="Q252" s="263"/>
      <c r="R252" s="263"/>
      <c r="S252" s="263"/>
      <c r="T252" s="264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65" t="s">
        <v>208</v>
      </c>
      <c r="AU252" s="265" t="s">
        <v>81</v>
      </c>
      <c r="AV252" s="15" t="s">
        <v>204</v>
      </c>
      <c r="AW252" s="15" t="s">
        <v>33</v>
      </c>
      <c r="AX252" s="15" t="s">
        <v>79</v>
      </c>
      <c r="AY252" s="265" t="s">
        <v>196</v>
      </c>
    </row>
    <row r="253" s="14" customFormat="1">
      <c r="A253" s="14"/>
      <c r="B253" s="244"/>
      <c r="C253" s="245"/>
      <c r="D253" s="235" t="s">
        <v>208</v>
      </c>
      <c r="E253" s="245"/>
      <c r="F253" s="247" t="s">
        <v>1095</v>
      </c>
      <c r="G253" s="245"/>
      <c r="H253" s="248">
        <v>13.390000000000001</v>
      </c>
      <c r="I253" s="249"/>
      <c r="J253" s="245"/>
      <c r="K253" s="245"/>
      <c r="L253" s="250"/>
      <c r="M253" s="251"/>
      <c r="N253" s="252"/>
      <c r="O253" s="252"/>
      <c r="P253" s="252"/>
      <c r="Q253" s="252"/>
      <c r="R253" s="252"/>
      <c r="S253" s="252"/>
      <c r="T253" s="253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4" t="s">
        <v>208</v>
      </c>
      <c r="AU253" s="254" t="s">
        <v>81</v>
      </c>
      <c r="AV253" s="14" t="s">
        <v>81</v>
      </c>
      <c r="AW253" s="14" t="s">
        <v>4</v>
      </c>
      <c r="AX253" s="14" t="s">
        <v>79</v>
      </c>
      <c r="AY253" s="254" t="s">
        <v>196</v>
      </c>
    </row>
    <row r="254" s="2" customFormat="1" ht="24.15" customHeight="1">
      <c r="A254" s="41"/>
      <c r="B254" s="42"/>
      <c r="C254" s="215" t="s">
        <v>483</v>
      </c>
      <c r="D254" s="215" t="s">
        <v>199</v>
      </c>
      <c r="E254" s="216" t="s">
        <v>412</v>
      </c>
      <c r="F254" s="217" t="s">
        <v>413</v>
      </c>
      <c r="G254" s="218" t="s">
        <v>317</v>
      </c>
      <c r="H254" s="219">
        <v>158.96600000000001</v>
      </c>
      <c r="I254" s="220"/>
      <c r="J254" s="221">
        <f>ROUND(I254*H254,2)</f>
        <v>0</v>
      </c>
      <c r="K254" s="217" t="s">
        <v>203</v>
      </c>
      <c r="L254" s="47"/>
      <c r="M254" s="222" t="s">
        <v>19</v>
      </c>
      <c r="N254" s="223" t="s">
        <v>43</v>
      </c>
      <c r="O254" s="87"/>
      <c r="P254" s="224">
        <f>O254*H254</f>
        <v>0</v>
      </c>
      <c r="Q254" s="224">
        <v>0</v>
      </c>
      <c r="R254" s="224">
        <f>Q254*H254</f>
        <v>0</v>
      </c>
      <c r="S254" s="224">
        <v>0</v>
      </c>
      <c r="T254" s="225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6" t="s">
        <v>204</v>
      </c>
      <c r="AT254" s="226" t="s">
        <v>199</v>
      </c>
      <c r="AU254" s="226" t="s">
        <v>81</v>
      </c>
      <c r="AY254" s="20" t="s">
        <v>196</v>
      </c>
      <c r="BE254" s="227">
        <f>IF(N254="základní",J254,0)</f>
        <v>0</v>
      </c>
      <c r="BF254" s="227">
        <f>IF(N254="snížená",J254,0)</f>
        <v>0</v>
      </c>
      <c r="BG254" s="227">
        <f>IF(N254="zákl. přenesená",J254,0)</f>
        <v>0</v>
      </c>
      <c r="BH254" s="227">
        <f>IF(N254="sníž. přenesená",J254,0)</f>
        <v>0</v>
      </c>
      <c r="BI254" s="227">
        <f>IF(N254="nulová",J254,0)</f>
        <v>0</v>
      </c>
      <c r="BJ254" s="20" t="s">
        <v>79</v>
      </c>
      <c r="BK254" s="227">
        <f>ROUND(I254*H254,2)</f>
        <v>0</v>
      </c>
      <c r="BL254" s="20" t="s">
        <v>204</v>
      </c>
      <c r="BM254" s="226" t="s">
        <v>1096</v>
      </c>
    </row>
    <row r="255" s="2" customFormat="1">
      <c r="A255" s="41"/>
      <c r="B255" s="42"/>
      <c r="C255" s="43"/>
      <c r="D255" s="228" t="s">
        <v>206</v>
      </c>
      <c r="E255" s="43"/>
      <c r="F255" s="229" t="s">
        <v>415</v>
      </c>
      <c r="G255" s="43"/>
      <c r="H255" s="43"/>
      <c r="I255" s="230"/>
      <c r="J255" s="43"/>
      <c r="K255" s="43"/>
      <c r="L255" s="47"/>
      <c r="M255" s="231"/>
      <c r="N255" s="232"/>
      <c r="O255" s="87"/>
      <c r="P255" s="87"/>
      <c r="Q255" s="87"/>
      <c r="R255" s="87"/>
      <c r="S255" s="87"/>
      <c r="T255" s="88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T255" s="20" t="s">
        <v>206</v>
      </c>
      <c r="AU255" s="20" t="s">
        <v>81</v>
      </c>
    </row>
    <row r="256" s="14" customFormat="1">
      <c r="A256" s="14"/>
      <c r="B256" s="244"/>
      <c r="C256" s="245"/>
      <c r="D256" s="235" t="s">
        <v>208</v>
      </c>
      <c r="E256" s="246" t="s">
        <v>19</v>
      </c>
      <c r="F256" s="247" t="s">
        <v>1097</v>
      </c>
      <c r="G256" s="245"/>
      <c r="H256" s="248">
        <v>158.96600000000001</v>
      </c>
      <c r="I256" s="249"/>
      <c r="J256" s="245"/>
      <c r="K256" s="245"/>
      <c r="L256" s="250"/>
      <c r="M256" s="251"/>
      <c r="N256" s="252"/>
      <c r="O256" s="252"/>
      <c r="P256" s="252"/>
      <c r="Q256" s="252"/>
      <c r="R256" s="252"/>
      <c r="S256" s="252"/>
      <c r="T256" s="253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54" t="s">
        <v>208</v>
      </c>
      <c r="AU256" s="254" t="s">
        <v>81</v>
      </c>
      <c r="AV256" s="14" t="s">
        <v>81</v>
      </c>
      <c r="AW256" s="14" t="s">
        <v>33</v>
      </c>
      <c r="AX256" s="14" t="s">
        <v>72</v>
      </c>
      <c r="AY256" s="254" t="s">
        <v>196</v>
      </c>
    </row>
    <row r="257" s="15" customFormat="1">
      <c r="A257" s="15"/>
      <c r="B257" s="255"/>
      <c r="C257" s="256"/>
      <c r="D257" s="235" t="s">
        <v>208</v>
      </c>
      <c r="E257" s="257" t="s">
        <v>19</v>
      </c>
      <c r="F257" s="258" t="s">
        <v>219</v>
      </c>
      <c r="G257" s="256"/>
      <c r="H257" s="259">
        <v>158.96600000000001</v>
      </c>
      <c r="I257" s="260"/>
      <c r="J257" s="256"/>
      <c r="K257" s="256"/>
      <c r="L257" s="261"/>
      <c r="M257" s="262"/>
      <c r="N257" s="263"/>
      <c r="O257" s="263"/>
      <c r="P257" s="263"/>
      <c r="Q257" s="263"/>
      <c r="R257" s="263"/>
      <c r="S257" s="263"/>
      <c r="T257" s="264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T257" s="265" t="s">
        <v>208</v>
      </c>
      <c r="AU257" s="265" t="s">
        <v>81</v>
      </c>
      <c r="AV257" s="15" t="s">
        <v>204</v>
      </c>
      <c r="AW257" s="15" t="s">
        <v>33</v>
      </c>
      <c r="AX257" s="15" t="s">
        <v>79</v>
      </c>
      <c r="AY257" s="265" t="s">
        <v>196</v>
      </c>
    </row>
    <row r="258" s="12" customFormat="1" ht="22.8" customHeight="1">
      <c r="A258" s="12"/>
      <c r="B258" s="199"/>
      <c r="C258" s="200"/>
      <c r="D258" s="201" t="s">
        <v>71</v>
      </c>
      <c r="E258" s="213" t="s">
        <v>527</v>
      </c>
      <c r="F258" s="213" t="s">
        <v>528</v>
      </c>
      <c r="G258" s="200"/>
      <c r="H258" s="200"/>
      <c r="I258" s="203"/>
      <c r="J258" s="214">
        <f>BK258</f>
        <v>0</v>
      </c>
      <c r="K258" s="200"/>
      <c r="L258" s="205"/>
      <c r="M258" s="206"/>
      <c r="N258" s="207"/>
      <c r="O258" s="207"/>
      <c r="P258" s="208">
        <f>SUM(P259:P304)</f>
        <v>0</v>
      </c>
      <c r="Q258" s="207"/>
      <c r="R258" s="208">
        <f>SUM(R259:R304)</f>
        <v>83.220524999999995</v>
      </c>
      <c r="S258" s="207"/>
      <c r="T258" s="209">
        <f>SUM(T259:T304)</f>
        <v>0</v>
      </c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R258" s="210" t="s">
        <v>79</v>
      </c>
      <c r="AT258" s="211" t="s">
        <v>71</v>
      </c>
      <c r="AU258" s="211" t="s">
        <v>79</v>
      </c>
      <c r="AY258" s="210" t="s">
        <v>196</v>
      </c>
      <c r="BK258" s="212">
        <f>SUM(BK259:BK304)</f>
        <v>0</v>
      </c>
    </row>
    <row r="259" s="2" customFormat="1" ht="24.15" customHeight="1">
      <c r="A259" s="41"/>
      <c r="B259" s="42"/>
      <c r="C259" s="215" t="s">
        <v>491</v>
      </c>
      <c r="D259" s="215" t="s">
        <v>199</v>
      </c>
      <c r="E259" s="216" t="s">
        <v>389</v>
      </c>
      <c r="F259" s="217" t="s">
        <v>390</v>
      </c>
      <c r="G259" s="218" t="s">
        <v>202</v>
      </c>
      <c r="H259" s="219">
        <v>90</v>
      </c>
      <c r="I259" s="220"/>
      <c r="J259" s="221">
        <f>ROUND(I259*H259,2)</f>
        <v>0</v>
      </c>
      <c r="K259" s="217" t="s">
        <v>203</v>
      </c>
      <c r="L259" s="47"/>
      <c r="M259" s="222" t="s">
        <v>19</v>
      </c>
      <c r="N259" s="223" t="s">
        <v>43</v>
      </c>
      <c r="O259" s="87"/>
      <c r="P259" s="224">
        <f>O259*H259</f>
        <v>0</v>
      </c>
      <c r="Q259" s="224">
        <v>0</v>
      </c>
      <c r="R259" s="224">
        <f>Q259*H259</f>
        <v>0</v>
      </c>
      <c r="S259" s="224">
        <v>0</v>
      </c>
      <c r="T259" s="225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6" t="s">
        <v>204</v>
      </c>
      <c r="AT259" s="226" t="s">
        <v>199</v>
      </c>
      <c r="AU259" s="226" t="s">
        <v>81</v>
      </c>
      <c r="AY259" s="20" t="s">
        <v>196</v>
      </c>
      <c r="BE259" s="227">
        <f>IF(N259="základní",J259,0)</f>
        <v>0</v>
      </c>
      <c r="BF259" s="227">
        <f>IF(N259="snížená",J259,0)</f>
        <v>0</v>
      </c>
      <c r="BG259" s="227">
        <f>IF(N259="zákl. přenesená",J259,0)</f>
        <v>0</v>
      </c>
      <c r="BH259" s="227">
        <f>IF(N259="sníž. přenesená",J259,0)</f>
        <v>0</v>
      </c>
      <c r="BI259" s="227">
        <f>IF(N259="nulová",J259,0)</f>
        <v>0</v>
      </c>
      <c r="BJ259" s="20" t="s">
        <v>79</v>
      </c>
      <c r="BK259" s="227">
        <f>ROUND(I259*H259,2)</f>
        <v>0</v>
      </c>
      <c r="BL259" s="20" t="s">
        <v>204</v>
      </c>
      <c r="BM259" s="226" t="s">
        <v>1098</v>
      </c>
    </row>
    <row r="260" s="2" customFormat="1">
      <c r="A260" s="41"/>
      <c r="B260" s="42"/>
      <c r="C260" s="43"/>
      <c r="D260" s="228" t="s">
        <v>206</v>
      </c>
      <c r="E260" s="43"/>
      <c r="F260" s="229" t="s">
        <v>392</v>
      </c>
      <c r="G260" s="43"/>
      <c r="H260" s="43"/>
      <c r="I260" s="230"/>
      <c r="J260" s="43"/>
      <c r="K260" s="43"/>
      <c r="L260" s="47"/>
      <c r="M260" s="231"/>
      <c r="N260" s="232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206</v>
      </c>
      <c r="AU260" s="20" t="s">
        <v>81</v>
      </c>
    </row>
    <row r="261" s="13" customFormat="1">
      <c r="A261" s="13"/>
      <c r="B261" s="233"/>
      <c r="C261" s="234"/>
      <c r="D261" s="235" t="s">
        <v>208</v>
      </c>
      <c r="E261" s="236" t="s">
        <v>19</v>
      </c>
      <c r="F261" s="237" t="s">
        <v>531</v>
      </c>
      <c r="G261" s="234"/>
      <c r="H261" s="236" t="s">
        <v>19</v>
      </c>
      <c r="I261" s="238"/>
      <c r="J261" s="234"/>
      <c r="K261" s="234"/>
      <c r="L261" s="239"/>
      <c r="M261" s="240"/>
      <c r="N261" s="241"/>
      <c r="O261" s="241"/>
      <c r="P261" s="241"/>
      <c r="Q261" s="241"/>
      <c r="R261" s="241"/>
      <c r="S261" s="241"/>
      <c r="T261" s="24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3" t="s">
        <v>208</v>
      </c>
      <c r="AU261" s="243" t="s">
        <v>81</v>
      </c>
      <c r="AV261" s="13" t="s">
        <v>79</v>
      </c>
      <c r="AW261" s="13" t="s">
        <v>33</v>
      </c>
      <c r="AX261" s="13" t="s">
        <v>72</v>
      </c>
      <c r="AY261" s="243" t="s">
        <v>196</v>
      </c>
    </row>
    <row r="262" s="13" customFormat="1">
      <c r="A262" s="13"/>
      <c r="B262" s="233"/>
      <c r="C262" s="234"/>
      <c r="D262" s="235" t="s">
        <v>208</v>
      </c>
      <c r="E262" s="236" t="s">
        <v>19</v>
      </c>
      <c r="F262" s="237" t="s">
        <v>486</v>
      </c>
      <c r="G262" s="234"/>
      <c r="H262" s="236" t="s">
        <v>19</v>
      </c>
      <c r="I262" s="238"/>
      <c r="J262" s="234"/>
      <c r="K262" s="234"/>
      <c r="L262" s="239"/>
      <c r="M262" s="240"/>
      <c r="N262" s="241"/>
      <c r="O262" s="241"/>
      <c r="P262" s="241"/>
      <c r="Q262" s="241"/>
      <c r="R262" s="241"/>
      <c r="S262" s="241"/>
      <c r="T262" s="24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43" t="s">
        <v>208</v>
      </c>
      <c r="AU262" s="243" t="s">
        <v>81</v>
      </c>
      <c r="AV262" s="13" t="s">
        <v>79</v>
      </c>
      <c r="AW262" s="13" t="s">
        <v>33</v>
      </c>
      <c r="AX262" s="13" t="s">
        <v>72</v>
      </c>
      <c r="AY262" s="243" t="s">
        <v>196</v>
      </c>
    </row>
    <row r="263" s="13" customFormat="1">
      <c r="A263" s="13"/>
      <c r="B263" s="233"/>
      <c r="C263" s="234"/>
      <c r="D263" s="235" t="s">
        <v>208</v>
      </c>
      <c r="E263" s="236" t="s">
        <v>19</v>
      </c>
      <c r="F263" s="237" t="s">
        <v>1081</v>
      </c>
      <c r="G263" s="234"/>
      <c r="H263" s="236" t="s">
        <v>19</v>
      </c>
      <c r="I263" s="238"/>
      <c r="J263" s="234"/>
      <c r="K263" s="234"/>
      <c r="L263" s="239"/>
      <c r="M263" s="240"/>
      <c r="N263" s="241"/>
      <c r="O263" s="241"/>
      <c r="P263" s="241"/>
      <c r="Q263" s="241"/>
      <c r="R263" s="241"/>
      <c r="S263" s="241"/>
      <c r="T263" s="242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43" t="s">
        <v>208</v>
      </c>
      <c r="AU263" s="243" t="s">
        <v>81</v>
      </c>
      <c r="AV263" s="13" t="s">
        <v>79</v>
      </c>
      <c r="AW263" s="13" t="s">
        <v>33</v>
      </c>
      <c r="AX263" s="13" t="s">
        <v>72</v>
      </c>
      <c r="AY263" s="243" t="s">
        <v>196</v>
      </c>
    </row>
    <row r="264" s="14" customFormat="1">
      <c r="A264" s="14"/>
      <c r="B264" s="244"/>
      <c r="C264" s="245"/>
      <c r="D264" s="235" t="s">
        <v>208</v>
      </c>
      <c r="E264" s="246" t="s">
        <v>19</v>
      </c>
      <c r="F264" s="247" t="s">
        <v>1099</v>
      </c>
      <c r="G264" s="245"/>
      <c r="H264" s="248">
        <v>90</v>
      </c>
      <c r="I264" s="249"/>
      <c r="J264" s="245"/>
      <c r="K264" s="245"/>
      <c r="L264" s="250"/>
      <c r="M264" s="251"/>
      <c r="N264" s="252"/>
      <c r="O264" s="252"/>
      <c r="P264" s="252"/>
      <c r="Q264" s="252"/>
      <c r="R264" s="252"/>
      <c r="S264" s="252"/>
      <c r="T264" s="253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4" t="s">
        <v>208</v>
      </c>
      <c r="AU264" s="254" t="s">
        <v>81</v>
      </c>
      <c r="AV264" s="14" t="s">
        <v>81</v>
      </c>
      <c r="AW264" s="14" t="s">
        <v>33</v>
      </c>
      <c r="AX264" s="14" t="s">
        <v>72</v>
      </c>
      <c r="AY264" s="254" t="s">
        <v>196</v>
      </c>
    </row>
    <row r="265" s="15" customFormat="1">
      <c r="A265" s="15"/>
      <c r="B265" s="255"/>
      <c r="C265" s="256"/>
      <c r="D265" s="235" t="s">
        <v>208</v>
      </c>
      <c r="E265" s="257" t="s">
        <v>19</v>
      </c>
      <c r="F265" s="258" t="s">
        <v>219</v>
      </c>
      <c r="G265" s="256"/>
      <c r="H265" s="259">
        <v>90</v>
      </c>
      <c r="I265" s="260"/>
      <c r="J265" s="256"/>
      <c r="K265" s="256"/>
      <c r="L265" s="261"/>
      <c r="M265" s="262"/>
      <c r="N265" s="263"/>
      <c r="O265" s="263"/>
      <c r="P265" s="263"/>
      <c r="Q265" s="263"/>
      <c r="R265" s="263"/>
      <c r="S265" s="263"/>
      <c r="T265" s="264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5" t="s">
        <v>208</v>
      </c>
      <c r="AU265" s="265" t="s">
        <v>81</v>
      </c>
      <c r="AV265" s="15" t="s">
        <v>204</v>
      </c>
      <c r="AW265" s="15" t="s">
        <v>33</v>
      </c>
      <c r="AX265" s="15" t="s">
        <v>79</v>
      </c>
      <c r="AY265" s="265" t="s">
        <v>196</v>
      </c>
    </row>
    <row r="266" s="2" customFormat="1" ht="24.15" customHeight="1">
      <c r="A266" s="41"/>
      <c r="B266" s="42"/>
      <c r="C266" s="215" t="s">
        <v>493</v>
      </c>
      <c r="D266" s="215" t="s">
        <v>199</v>
      </c>
      <c r="E266" s="216" t="s">
        <v>452</v>
      </c>
      <c r="F266" s="217" t="s">
        <v>453</v>
      </c>
      <c r="G266" s="218" t="s">
        <v>202</v>
      </c>
      <c r="H266" s="219">
        <v>90</v>
      </c>
      <c r="I266" s="220"/>
      <c r="J266" s="221">
        <f>ROUND(I266*H266,2)</f>
        <v>0</v>
      </c>
      <c r="K266" s="217" t="s">
        <v>203</v>
      </c>
      <c r="L266" s="47"/>
      <c r="M266" s="222" t="s">
        <v>19</v>
      </c>
      <c r="N266" s="223" t="s">
        <v>43</v>
      </c>
      <c r="O266" s="87"/>
      <c r="P266" s="224">
        <f>O266*H266</f>
        <v>0</v>
      </c>
      <c r="Q266" s="224">
        <v>0.63857249999999999</v>
      </c>
      <c r="R266" s="224">
        <f>Q266*H266</f>
        <v>57.471525</v>
      </c>
      <c r="S266" s="224">
        <v>0</v>
      </c>
      <c r="T266" s="225">
        <f>S266*H266</f>
        <v>0</v>
      </c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R266" s="226" t="s">
        <v>204</v>
      </c>
      <c r="AT266" s="226" t="s">
        <v>199</v>
      </c>
      <c r="AU266" s="226" t="s">
        <v>81</v>
      </c>
      <c r="AY266" s="20" t="s">
        <v>196</v>
      </c>
      <c r="BE266" s="227">
        <f>IF(N266="základní",J266,0)</f>
        <v>0</v>
      </c>
      <c r="BF266" s="227">
        <f>IF(N266="snížená",J266,0)</f>
        <v>0</v>
      </c>
      <c r="BG266" s="227">
        <f>IF(N266="zákl. přenesená",J266,0)</f>
        <v>0</v>
      </c>
      <c r="BH266" s="227">
        <f>IF(N266="sníž. přenesená",J266,0)</f>
        <v>0</v>
      </c>
      <c r="BI266" s="227">
        <f>IF(N266="nulová",J266,0)</f>
        <v>0</v>
      </c>
      <c r="BJ266" s="20" t="s">
        <v>79</v>
      </c>
      <c r="BK266" s="227">
        <f>ROUND(I266*H266,2)</f>
        <v>0</v>
      </c>
      <c r="BL266" s="20" t="s">
        <v>204</v>
      </c>
      <c r="BM266" s="226" t="s">
        <v>1100</v>
      </c>
    </row>
    <row r="267" s="2" customFormat="1">
      <c r="A267" s="41"/>
      <c r="B267" s="42"/>
      <c r="C267" s="43"/>
      <c r="D267" s="228" t="s">
        <v>206</v>
      </c>
      <c r="E267" s="43"/>
      <c r="F267" s="229" t="s">
        <v>455</v>
      </c>
      <c r="G267" s="43"/>
      <c r="H267" s="43"/>
      <c r="I267" s="230"/>
      <c r="J267" s="43"/>
      <c r="K267" s="43"/>
      <c r="L267" s="47"/>
      <c r="M267" s="231"/>
      <c r="N267" s="232"/>
      <c r="O267" s="87"/>
      <c r="P267" s="87"/>
      <c r="Q267" s="87"/>
      <c r="R267" s="87"/>
      <c r="S267" s="87"/>
      <c r="T267" s="88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T267" s="20" t="s">
        <v>206</v>
      </c>
      <c r="AU267" s="20" t="s">
        <v>81</v>
      </c>
    </row>
    <row r="268" s="13" customFormat="1">
      <c r="A268" s="13"/>
      <c r="B268" s="233"/>
      <c r="C268" s="234"/>
      <c r="D268" s="235" t="s">
        <v>208</v>
      </c>
      <c r="E268" s="236" t="s">
        <v>19</v>
      </c>
      <c r="F268" s="237" t="s">
        <v>531</v>
      </c>
      <c r="G268" s="234"/>
      <c r="H268" s="236" t="s">
        <v>19</v>
      </c>
      <c r="I268" s="238"/>
      <c r="J268" s="234"/>
      <c r="K268" s="234"/>
      <c r="L268" s="239"/>
      <c r="M268" s="240"/>
      <c r="N268" s="241"/>
      <c r="O268" s="241"/>
      <c r="P268" s="241"/>
      <c r="Q268" s="241"/>
      <c r="R268" s="241"/>
      <c r="S268" s="241"/>
      <c r="T268" s="24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3" t="s">
        <v>208</v>
      </c>
      <c r="AU268" s="243" t="s">
        <v>81</v>
      </c>
      <c r="AV268" s="13" t="s">
        <v>79</v>
      </c>
      <c r="AW268" s="13" t="s">
        <v>33</v>
      </c>
      <c r="AX268" s="13" t="s">
        <v>72</v>
      </c>
      <c r="AY268" s="243" t="s">
        <v>196</v>
      </c>
    </row>
    <row r="269" s="13" customFormat="1">
      <c r="A269" s="13"/>
      <c r="B269" s="233"/>
      <c r="C269" s="234"/>
      <c r="D269" s="235" t="s">
        <v>208</v>
      </c>
      <c r="E269" s="236" t="s">
        <v>19</v>
      </c>
      <c r="F269" s="237" t="s">
        <v>1081</v>
      </c>
      <c r="G269" s="234"/>
      <c r="H269" s="236" t="s">
        <v>19</v>
      </c>
      <c r="I269" s="238"/>
      <c r="J269" s="234"/>
      <c r="K269" s="234"/>
      <c r="L269" s="239"/>
      <c r="M269" s="240"/>
      <c r="N269" s="241"/>
      <c r="O269" s="241"/>
      <c r="P269" s="241"/>
      <c r="Q269" s="241"/>
      <c r="R269" s="241"/>
      <c r="S269" s="241"/>
      <c r="T269" s="242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3" t="s">
        <v>208</v>
      </c>
      <c r="AU269" s="243" t="s">
        <v>81</v>
      </c>
      <c r="AV269" s="13" t="s">
        <v>79</v>
      </c>
      <c r="AW269" s="13" t="s">
        <v>33</v>
      </c>
      <c r="AX269" s="13" t="s">
        <v>72</v>
      </c>
      <c r="AY269" s="243" t="s">
        <v>196</v>
      </c>
    </row>
    <row r="270" s="13" customFormat="1">
      <c r="A270" s="13"/>
      <c r="B270" s="233"/>
      <c r="C270" s="234"/>
      <c r="D270" s="235" t="s">
        <v>208</v>
      </c>
      <c r="E270" s="236" t="s">
        <v>19</v>
      </c>
      <c r="F270" s="237" t="s">
        <v>537</v>
      </c>
      <c r="G270" s="234"/>
      <c r="H270" s="236" t="s">
        <v>19</v>
      </c>
      <c r="I270" s="238"/>
      <c r="J270" s="234"/>
      <c r="K270" s="234"/>
      <c r="L270" s="239"/>
      <c r="M270" s="240"/>
      <c r="N270" s="241"/>
      <c r="O270" s="241"/>
      <c r="P270" s="241"/>
      <c r="Q270" s="241"/>
      <c r="R270" s="241"/>
      <c r="S270" s="241"/>
      <c r="T270" s="242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3" t="s">
        <v>208</v>
      </c>
      <c r="AU270" s="243" t="s">
        <v>81</v>
      </c>
      <c r="AV270" s="13" t="s">
        <v>79</v>
      </c>
      <c r="AW270" s="13" t="s">
        <v>33</v>
      </c>
      <c r="AX270" s="13" t="s">
        <v>72</v>
      </c>
      <c r="AY270" s="243" t="s">
        <v>196</v>
      </c>
    </row>
    <row r="271" s="14" customFormat="1">
      <c r="A271" s="14"/>
      <c r="B271" s="244"/>
      <c r="C271" s="245"/>
      <c r="D271" s="235" t="s">
        <v>208</v>
      </c>
      <c r="E271" s="246" t="s">
        <v>19</v>
      </c>
      <c r="F271" s="247" t="s">
        <v>1099</v>
      </c>
      <c r="G271" s="245"/>
      <c r="H271" s="248">
        <v>90</v>
      </c>
      <c r="I271" s="249"/>
      <c r="J271" s="245"/>
      <c r="K271" s="245"/>
      <c r="L271" s="250"/>
      <c r="M271" s="251"/>
      <c r="N271" s="252"/>
      <c r="O271" s="252"/>
      <c r="P271" s="252"/>
      <c r="Q271" s="252"/>
      <c r="R271" s="252"/>
      <c r="S271" s="252"/>
      <c r="T271" s="253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4" t="s">
        <v>208</v>
      </c>
      <c r="AU271" s="254" t="s">
        <v>81</v>
      </c>
      <c r="AV271" s="14" t="s">
        <v>81</v>
      </c>
      <c r="AW271" s="14" t="s">
        <v>33</v>
      </c>
      <c r="AX271" s="14" t="s">
        <v>72</v>
      </c>
      <c r="AY271" s="254" t="s">
        <v>196</v>
      </c>
    </row>
    <row r="272" s="15" customFormat="1">
      <c r="A272" s="15"/>
      <c r="B272" s="255"/>
      <c r="C272" s="256"/>
      <c r="D272" s="235" t="s">
        <v>208</v>
      </c>
      <c r="E272" s="257" t="s">
        <v>19</v>
      </c>
      <c r="F272" s="258" t="s">
        <v>219</v>
      </c>
      <c r="G272" s="256"/>
      <c r="H272" s="259">
        <v>90</v>
      </c>
      <c r="I272" s="260"/>
      <c r="J272" s="256"/>
      <c r="K272" s="256"/>
      <c r="L272" s="261"/>
      <c r="M272" s="262"/>
      <c r="N272" s="263"/>
      <c r="O272" s="263"/>
      <c r="P272" s="263"/>
      <c r="Q272" s="263"/>
      <c r="R272" s="263"/>
      <c r="S272" s="263"/>
      <c r="T272" s="264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65" t="s">
        <v>208</v>
      </c>
      <c r="AU272" s="265" t="s">
        <v>81</v>
      </c>
      <c r="AV272" s="15" t="s">
        <v>204</v>
      </c>
      <c r="AW272" s="15" t="s">
        <v>33</v>
      </c>
      <c r="AX272" s="15" t="s">
        <v>79</v>
      </c>
      <c r="AY272" s="265" t="s">
        <v>196</v>
      </c>
    </row>
    <row r="273" s="2" customFormat="1" ht="16.5" customHeight="1">
      <c r="A273" s="41"/>
      <c r="B273" s="42"/>
      <c r="C273" s="215" t="s">
        <v>472</v>
      </c>
      <c r="D273" s="215" t="s">
        <v>199</v>
      </c>
      <c r="E273" s="216" t="s">
        <v>539</v>
      </c>
      <c r="F273" s="217" t="s">
        <v>540</v>
      </c>
      <c r="G273" s="218" t="s">
        <v>202</v>
      </c>
      <c r="H273" s="219">
        <v>90</v>
      </c>
      <c r="I273" s="220"/>
      <c r="J273" s="221">
        <f>ROUND(I273*H273,2)</f>
        <v>0</v>
      </c>
      <c r="K273" s="217" t="s">
        <v>203</v>
      </c>
      <c r="L273" s="47"/>
      <c r="M273" s="222" t="s">
        <v>19</v>
      </c>
      <c r="N273" s="223" t="s">
        <v>43</v>
      </c>
      <c r="O273" s="87"/>
      <c r="P273" s="224">
        <f>O273*H273</f>
        <v>0</v>
      </c>
      <c r="Q273" s="224">
        <v>0.00034000000000000002</v>
      </c>
      <c r="R273" s="224">
        <f>Q273*H273</f>
        <v>0.030600000000000002</v>
      </c>
      <c r="S273" s="224">
        <v>0</v>
      </c>
      <c r="T273" s="225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6" t="s">
        <v>204</v>
      </c>
      <c r="AT273" s="226" t="s">
        <v>199</v>
      </c>
      <c r="AU273" s="226" t="s">
        <v>81</v>
      </c>
      <c r="AY273" s="20" t="s">
        <v>196</v>
      </c>
      <c r="BE273" s="227">
        <f>IF(N273="základní",J273,0)</f>
        <v>0</v>
      </c>
      <c r="BF273" s="227">
        <f>IF(N273="snížená",J273,0)</f>
        <v>0</v>
      </c>
      <c r="BG273" s="227">
        <f>IF(N273="zákl. přenesená",J273,0)</f>
        <v>0</v>
      </c>
      <c r="BH273" s="227">
        <f>IF(N273="sníž. přenesená",J273,0)</f>
        <v>0</v>
      </c>
      <c r="BI273" s="227">
        <f>IF(N273="nulová",J273,0)</f>
        <v>0</v>
      </c>
      <c r="BJ273" s="20" t="s">
        <v>79</v>
      </c>
      <c r="BK273" s="227">
        <f>ROUND(I273*H273,2)</f>
        <v>0</v>
      </c>
      <c r="BL273" s="20" t="s">
        <v>204</v>
      </c>
      <c r="BM273" s="226" t="s">
        <v>1101</v>
      </c>
    </row>
    <row r="274" s="2" customFormat="1">
      <c r="A274" s="41"/>
      <c r="B274" s="42"/>
      <c r="C274" s="43"/>
      <c r="D274" s="228" t="s">
        <v>206</v>
      </c>
      <c r="E274" s="43"/>
      <c r="F274" s="229" t="s">
        <v>542</v>
      </c>
      <c r="G274" s="43"/>
      <c r="H274" s="43"/>
      <c r="I274" s="230"/>
      <c r="J274" s="43"/>
      <c r="K274" s="43"/>
      <c r="L274" s="47"/>
      <c r="M274" s="231"/>
      <c r="N274" s="232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206</v>
      </c>
      <c r="AU274" s="20" t="s">
        <v>81</v>
      </c>
    </row>
    <row r="275" s="13" customFormat="1">
      <c r="A275" s="13"/>
      <c r="B275" s="233"/>
      <c r="C275" s="234"/>
      <c r="D275" s="235" t="s">
        <v>208</v>
      </c>
      <c r="E275" s="236" t="s">
        <v>19</v>
      </c>
      <c r="F275" s="237" t="s">
        <v>531</v>
      </c>
      <c r="G275" s="234"/>
      <c r="H275" s="236" t="s">
        <v>19</v>
      </c>
      <c r="I275" s="238"/>
      <c r="J275" s="234"/>
      <c r="K275" s="234"/>
      <c r="L275" s="239"/>
      <c r="M275" s="240"/>
      <c r="N275" s="241"/>
      <c r="O275" s="241"/>
      <c r="P275" s="241"/>
      <c r="Q275" s="241"/>
      <c r="R275" s="241"/>
      <c r="S275" s="241"/>
      <c r="T275" s="24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43" t="s">
        <v>208</v>
      </c>
      <c r="AU275" s="243" t="s">
        <v>81</v>
      </c>
      <c r="AV275" s="13" t="s">
        <v>79</v>
      </c>
      <c r="AW275" s="13" t="s">
        <v>33</v>
      </c>
      <c r="AX275" s="13" t="s">
        <v>72</v>
      </c>
      <c r="AY275" s="243" t="s">
        <v>196</v>
      </c>
    </row>
    <row r="276" s="13" customFormat="1">
      <c r="A276" s="13"/>
      <c r="B276" s="233"/>
      <c r="C276" s="234"/>
      <c r="D276" s="235" t="s">
        <v>208</v>
      </c>
      <c r="E276" s="236" t="s">
        <v>19</v>
      </c>
      <c r="F276" s="237" t="s">
        <v>1081</v>
      </c>
      <c r="G276" s="234"/>
      <c r="H276" s="236" t="s">
        <v>19</v>
      </c>
      <c r="I276" s="238"/>
      <c r="J276" s="234"/>
      <c r="K276" s="234"/>
      <c r="L276" s="239"/>
      <c r="M276" s="240"/>
      <c r="N276" s="241"/>
      <c r="O276" s="241"/>
      <c r="P276" s="241"/>
      <c r="Q276" s="241"/>
      <c r="R276" s="241"/>
      <c r="S276" s="241"/>
      <c r="T276" s="24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3" t="s">
        <v>208</v>
      </c>
      <c r="AU276" s="243" t="s">
        <v>81</v>
      </c>
      <c r="AV276" s="13" t="s">
        <v>79</v>
      </c>
      <c r="AW276" s="13" t="s">
        <v>33</v>
      </c>
      <c r="AX276" s="13" t="s">
        <v>72</v>
      </c>
      <c r="AY276" s="243" t="s">
        <v>196</v>
      </c>
    </row>
    <row r="277" s="13" customFormat="1">
      <c r="A277" s="13"/>
      <c r="B277" s="233"/>
      <c r="C277" s="234"/>
      <c r="D277" s="235" t="s">
        <v>208</v>
      </c>
      <c r="E277" s="236" t="s">
        <v>19</v>
      </c>
      <c r="F277" s="237" t="s">
        <v>543</v>
      </c>
      <c r="G277" s="234"/>
      <c r="H277" s="236" t="s">
        <v>19</v>
      </c>
      <c r="I277" s="238"/>
      <c r="J277" s="234"/>
      <c r="K277" s="234"/>
      <c r="L277" s="239"/>
      <c r="M277" s="240"/>
      <c r="N277" s="241"/>
      <c r="O277" s="241"/>
      <c r="P277" s="241"/>
      <c r="Q277" s="241"/>
      <c r="R277" s="241"/>
      <c r="S277" s="241"/>
      <c r="T277" s="242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3" t="s">
        <v>208</v>
      </c>
      <c r="AU277" s="243" t="s">
        <v>81</v>
      </c>
      <c r="AV277" s="13" t="s">
        <v>79</v>
      </c>
      <c r="AW277" s="13" t="s">
        <v>33</v>
      </c>
      <c r="AX277" s="13" t="s">
        <v>72</v>
      </c>
      <c r="AY277" s="243" t="s">
        <v>196</v>
      </c>
    </row>
    <row r="278" s="14" customFormat="1">
      <c r="A278" s="14"/>
      <c r="B278" s="244"/>
      <c r="C278" s="245"/>
      <c r="D278" s="235" t="s">
        <v>208</v>
      </c>
      <c r="E278" s="246" t="s">
        <v>19</v>
      </c>
      <c r="F278" s="247" t="s">
        <v>1099</v>
      </c>
      <c r="G278" s="245"/>
      <c r="H278" s="248">
        <v>90</v>
      </c>
      <c r="I278" s="249"/>
      <c r="J278" s="245"/>
      <c r="K278" s="245"/>
      <c r="L278" s="250"/>
      <c r="M278" s="251"/>
      <c r="N278" s="252"/>
      <c r="O278" s="252"/>
      <c r="P278" s="252"/>
      <c r="Q278" s="252"/>
      <c r="R278" s="252"/>
      <c r="S278" s="252"/>
      <c r="T278" s="253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4" t="s">
        <v>208</v>
      </c>
      <c r="AU278" s="254" t="s">
        <v>81</v>
      </c>
      <c r="AV278" s="14" t="s">
        <v>81</v>
      </c>
      <c r="AW278" s="14" t="s">
        <v>33</v>
      </c>
      <c r="AX278" s="14" t="s">
        <v>72</v>
      </c>
      <c r="AY278" s="254" t="s">
        <v>196</v>
      </c>
    </row>
    <row r="279" s="15" customFormat="1">
      <c r="A279" s="15"/>
      <c r="B279" s="255"/>
      <c r="C279" s="256"/>
      <c r="D279" s="235" t="s">
        <v>208</v>
      </c>
      <c r="E279" s="257" t="s">
        <v>19</v>
      </c>
      <c r="F279" s="258" t="s">
        <v>219</v>
      </c>
      <c r="G279" s="256"/>
      <c r="H279" s="259">
        <v>90</v>
      </c>
      <c r="I279" s="260"/>
      <c r="J279" s="256"/>
      <c r="K279" s="256"/>
      <c r="L279" s="261"/>
      <c r="M279" s="262"/>
      <c r="N279" s="263"/>
      <c r="O279" s="263"/>
      <c r="P279" s="263"/>
      <c r="Q279" s="263"/>
      <c r="R279" s="263"/>
      <c r="S279" s="263"/>
      <c r="T279" s="264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T279" s="265" t="s">
        <v>208</v>
      </c>
      <c r="AU279" s="265" t="s">
        <v>81</v>
      </c>
      <c r="AV279" s="15" t="s">
        <v>204</v>
      </c>
      <c r="AW279" s="15" t="s">
        <v>33</v>
      </c>
      <c r="AX279" s="15" t="s">
        <v>79</v>
      </c>
      <c r="AY279" s="265" t="s">
        <v>196</v>
      </c>
    </row>
    <row r="280" s="2" customFormat="1" ht="24.15" customHeight="1">
      <c r="A280" s="41"/>
      <c r="B280" s="42"/>
      <c r="C280" s="215" t="s">
        <v>500</v>
      </c>
      <c r="D280" s="215" t="s">
        <v>199</v>
      </c>
      <c r="E280" s="216" t="s">
        <v>545</v>
      </c>
      <c r="F280" s="217" t="s">
        <v>546</v>
      </c>
      <c r="G280" s="218" t="s">
        <v>202</v>
      </c>
      <c r="H280" s="219">
        <v>90</v>
      </c>
      <c r="I280" s="220"/>
      <c r="J280" s="221">
        <f>ROUND(I280*H280,2)</f>
        <v>0</v>
      </c>
      <c r="K280" s="217" t="s">
        <v>203</v>
      </c>
      <c r="L280" s="47"/>
      <c r="M280" s="222" t="s">
        <v>19</v>
      </c>
      <c r="N280" s="223" t="s">
        <v>43</v>
      </c>
      <c r="O280" s="87"/>
      <c r="P280" s="224">
        <f>O280*H280</f>
        <v>0</v>
      </c>
      <c r="Q280" s="224">
        <v>0.15559000000000001</v>
      </c>
      <c r="R280" s="224">
        <f>Q280*H280</f>
        <v>14.0031</v>
      </c>
      <c r="S280" s="224">
        <v>0</v>
      </c>
      <c r="T280" s="225">
        <f>S280*H280</f>
        <v>0</v>
      </c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R280" s="226" t="s">
        <v>204</v>
      </c>
      <c r="AT280" s="226" t="s">
        <v>199</v>
      </c>
      <c r="AU280" s="226" t="s">
        <v>81</v>
      </c>
      <c r="AY280" s="20" t="s">
        <v>196</v>
      </c>
      <c r="BE280" s="227">
        <f>IF(N280="základní",J280,0)</f>
        <v>0</v>
      </c>
      <c r="BF280" s="227">
        <f>IF(N280="snížená",J280,0)</f>
        <v>0</v>
      </c>
      <c r="BG280" s="227">
        <f>IF(N280="zákl. přenesená",J280,0)</f>
        <v>0</v>
      </c>
      <c r="BH280" s="227">
        <f>IF(N280="sníž. přenesená",J280,0)</f>
        <v>0</v>
      </c>
      <c r="BI280" s="227">
        <f>IF(N280="nulová",J280,0)</f>
        <v>0</v>
      </c>
      <c r="BJ280" s="20" t="s">
        <v>79</v>
      </c>
      <c r="BK280" s="227">
        <f>ROUND(I280*H280,2)</f>
        <v>0</v>
      </c>
      <c r="BL280" s="20" t="s">
        <v>204</v>
      </c>
      <c r="BM280" s="226" t="s">
        <v>1102</v>
      </c>
    </row>
    <row r="281" s="2" customFormat="1">
      <c r="A281" s="41"/>
      <c r="B281" s="42"/>
      <c r="C281" s="43"/>
      <c r="D281" s="228" t="s">
        <v>206</v>
      </c>
      <c r="E281" s="43"/>
      <c r="F281" s="229" t="s">
        <v>548</v>
      </c>
      <c r="G281" s="43"/>
      <c r="H281" s="43"/>
      <c r="I281" s="230"/>
      <c r="J281" s="43"/>
      <c r="K281" s="43"/>
      <c r="L281" s="47"/>
      <c r="M281" s="231"/>
      <c r="N281" s="232"/>
      <c r="O281" s="87"/>
      <c r="P281" s="87"/>
      <c r="Q281" s="87"/>
      <c r="R281" s="87"/>
      <c r="S281" s="87"/>
      <c r="T281" s="88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T281" s="20" t="s">
        <v>206</v>
      </c>
      <c r="AU281" s="20" t="s">
        <v>81</v>
      </c>
    </row>
    <row r="282" s="13" customFormat="1">
      <c r="A282" s="13"/>
      <c r="B282" s="233"/>
      <c r="C282" s="234"/>
      <c r="D282" s="235" t="s">
        <v>208</v>
      </c>
      <c r="E282" s="236" t="s">
        <v>19</v>
      </c>
      <c r="F282" s="237" t="s">
        <v>531</v>
      </c>
      <c r="G282" s="234"/>
      <c r="H282" s="236" t="s">
        <v>19</v>
      </c>
      <c r="I282" s="238"/>
      <c r="J282" s="234"/>
      <c r="K282" s="234"/>
      <c r="L282" s="239"/>
      <c r="M282" s="240"/>
      <c r="N282" s="241"/>
      <c r="O282" s="241"/>
      <c r="P282" s="241"/>
      <c r="Q282" s="241"/>
      <c r="R282" s="241"/>
      <c r="S282" s="241"/>
      <c r="T282" s="242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3" t="s">
        <v>208</v>
      </c>
      <c r="AU282" s="243" t="s">
        <v>81</v>
      </c>
      <c r="AV282" s="13" t="s">
        <v>79</v>
      </c>
      <c r="AW282" s="13" t="s">
        <v>33</v>
      </c>
      <c r="AX282" s="13" t="s">
        <v>72</v>
      </c>
      <c r="AY282" s="243" t="s">
        <v>196</v>
      </c>
    </row>
    <row r="283" s="13" customFormat="1">
      <c r="A283" s="13"/>
      <c r="B283" s="233"/>
      <c r="C283" s="234"/>
      <c r="D283" s="235" t="s">
        <v>208</v>
      </c>
      <c r="E283" s="236" t="s">
        <v>19</v>
      </c>
      <c r="F283" s="237" t="s">
        <v>1081</v>
      </c>
      <c r="G283" s="234"/>
      <c r="H283" s="236" t="s">
        <v>19</v>
      </c>
      <c r="I283" s="238"/>
      <c r="J283" s="234"/>
      <c r="K283" s="234"/>
      <c r="L283" s="239"/>
      <c r="M283" s="240"/>
      <c r="N283" s="241"/>
      <c r="O283" s="241"/>
      <c r="P283" s="241"/>
      <c r="Q283" s="241"/>
      <c r="R283" s="241"/>
      <c r="S283" s="241"/>
      <c r="T283" s="24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3" t="s">
        <v>208</v>
      </c>
      <c r="AU283" s="243" t="s">
        <v>81</v>
      </c>
      <c r="AV283" s="13" t="s">
        <v>79</v>
      </c>
      <c r="AW283" s="13" t="s">
        <v>33</v>
      </c>
      <c r="AX283" s="13" t="s">
        <v>72</v>
      </c>
      <c r="AY283" s="243" t="s">
        <v>196</v>
      </c>
    </row>
    <row r="284" s="13" customFormat="1">
      <c r="A284" s="13"/>
      <c r="B284" s="233"/>
      <c r="C284" s="234"/>
      <c r="D284" s="235" t="s">
        <v>208</v>
      </c>
      <c r="E284" s="236" t="s">
        <v>19</v>
      </c>
      <c r="F284" s="237" t="s">
        <v>549</v>
      </c>
      <c r="G284" s="234"/>
      <c r="H284" s="236" t="s">
        <v>19</v>
      </c>
      <c r="I284" s="238"/>
      <c r="J284" s="234"/>
      <c r="K284" s="234"/>
      <c r="L284" s="239"/>
      <c r="M284" s="240"/>
      <c r="N284" s="241"/>
      <c r="O284" s="241"/>
      <c r="P284" s="241"/>
      <c r="Q284" s="241"/>
      <c r="R284" s="241"/>
      <c r="S284" s="241"/>
      <c r="T284" s="24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3" t="s">
        <v>208</v>
      </c>
      <c r="AU284" s="243" t="s">
        <v>81</v>
      </c>
      <c r="AV284" s="13" t="s">
        <v>79</v>
      </c>
      <c r="AW284" s="13" t="s">
        <v>33</v>
      </c>
      <c r="AX284" s="13" t="s">
        <v>72</v>
      </c>
      <c r="AY284" s="243" t="s">
        <v>196</v>
      </c>
    </row>
    <row r="285" s="14" customFormat="1">
      <c r="A285" s="14"/>
      <c r="B285" s="244"/>
      <c r="C285" s="245"/>
      <c r="D285" s="235" t="s">
        <v>208</v>
      </c>
      <c r="E285" s="246" t="s">
        <v>19</v>
      </c>
      <c r="F285" s="247" t="s">
        <v>1099</v>
      </c>
      <c r="G285" s="245"/>
      <c r="H285" s="248">
        <v>90</v>
      </c>
      <c r="I285" s="249"/>
      <c r="J285" s="245"/>
      <c r="K285" s="245"/>
      <c r="L285" s="250"/>
      <c r="M285" s="251"/>
      <c r="N285" s="252"/>
      <c r="O285" s="252"/>
      <c r="P285" s="252"/>
      <c r="Q285" s="252"/>
      <c r="R285" s="252"/>
      <c r="S285" s="252"/>
      <c r="T285" s="253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4" t="s">
        <v>208</v>
      </c>
      <c r="AU285" s="254" t="s">
        <v>81</v>
      </c>
      <c r="AV285" s="14" t="s">
        <v>81</v>
      </c>
      <c r="AW285" s="14" t="s">
        <v>33</v>
      </c>
      <c r="AX285" s="14" t="s">
        <v>72</v>
      </c>
      <c r="AY285" s="254" t="s">
        <v>196</v>
      </c>
    </row>
    <row r="286" s="15" customFormat="1">
      <c r="A286" s="15"/>
      <c r="B286" s="255"/>
      <c r="C286" s="256"/>
      <c r="D286" s="235" t="s">
        <v>208</v>
      </c>
      <c r="E286" s="257" t="s">
        <v>19</v>
      </c>
      <c r="F286" s="258" t="s">
        <v>219</v>
      </c>
      <c r="G286" s="256"/>
      <c r="H286" s="259">
        <v>90</v>
      </c>
      <c r="I286" s="260"/>
      <c r="J286" s="256"/>
      <c r="K286" s="256"/>
      <c r="L286" s="261"/>
      <c r="M286" s="262"/>
      <c r="N286" s="263"/>
      <c r="O286" s="263"/>
      <c r="P286" s="263"/>
      <c r="Q286" s="263"/>
      <c r="R286" s="263"/>
      <c r="S286" s="263"/>
      <c r="T286" s="264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65" t="s">
        <v>208</v>
      </c>
      <c r="AU286" s="265" t="s">
        <v>81</v>
      </c>
      <c r="AV286" s="15" t="s">
        <v>204</v>
      </c>
      <c r="AW286" s="15" t="s">
        <v>33</v>
      </c>
      <c r="AX286" s="15" t="s">
        <v>79</v>
      </c>
      <c r="AY286" s="265" t="s">
        <v>196</v>
      </c>
    </row>
    <row r="287" s="2" customFormat="1" ht="16.5" customHeight="1">
      <c r="A287" s="41"/>
      <c r="B287" s="42"/>
      <c r="C287" s="215" t="s">
        <v>505</v>
      </c>
      <c r="D287" s="215" t="s">
        <v>199</v>
      </c>
      <c r="E287" s="216" t="s">
        <v>551</v>
      </c>
      <c r="F287" s="217" t="s">
        <v>552</v>
      </c>
      <c r="G287" s="218" t="s">
        <v>202</v>
      </c>
      <c r="H287" s="219">
        <v>90</v>
      </c>
      <c r="I287" s="220"/>
      <c r="J287" s="221">
        <f>ROUND(I287*H287,2)</f>
        <v>0</v>
      </c>
      <c r="K287" s="217" t="s">
        <v>203</v>
      </c>
      <c r="L287" s="47"/>
      <c r="M287" s="222" t="s">
        <v>19</v>
      </c>
      <c r="N287" s="223" t="s">
        <v>43</v>
      </c>
      <c r="O287" s="87"/>
      <c r="P287" s="224">
        <f>O287*H287</f>
        <v>0</v>
      </c>
      <c r="Q287" s="224">
        <v>0.00051000000000000004</v>
      </c>
      <c r="R287" s="224">
        <f>Q287*H287</f>
        <v>0.045900000000000003</v>
      </c>
      <c r="S287" s="224">
        <v>0</v>
      </c>
      <c r="T287" s="225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6" t="s">
        <v>204</v>
      </c>
      <c r="AT287" s="226" t="s">
        <v>199</v>
      </c>
      <c r="AU287" s="226" t="s">
        <v>81</v>
      </c>
      <c r="AY287" s="20" t="s">
        <v>196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20" t="s">
        <v>79</v>
      </c>
      <c r="BK287" s="227">
        <f>ROUND(I287*H287,2)</f>
        <v>0</v>
      </c>
      <c r="BL287" s="20" t="s">
        <v>204</v>
      </c>
      <c r="BM287" s="226" t="s">
        <v>1103</v>
      </c>
    </row>
    <row r="288" s="2" customFormat="1">
      <c r="A288" s="41"/>
      <c r="B288" s="42"/>
      <c r="C288" s="43"/>
      <c r="D288" s="228" t="s">
        <v>206</v>
      </c>
      <c r="E288" s="43"/>
      <c r="F288" s="229" t="s">
        <v>554</v>
      </c>
      <c r="G288" s="43"/>
      <c r="H288" s="43"/>
      <c r="I288" s="230"/>
      <c r="J288" s="43"/>
      <c r="K288" s="43"/>
      <c r="L288" s="47"/>
      <c r="M288" s="231"/>
      <c r="N288" s="232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206</v>
      </c>
      <c r="AU288" s="20" t="s">
        <v>81</v>
      </c>
    </row>
    <row r="289" s="13" customFormat="1">
      <c r="A289" s="13"/>
      <c r="B289" s="233"/>
      <c r="C289" s="234"/>
      <c r="D289" s="235" t="s">
        <v>208</v>
      </c>
      <c r="E289" s="236" t="s">
        <v>19</v>
      </c>
      <c r="F289" s="237" t="s">
        <v>531</v>
      </c>
      <c r="G289" s="234"/>
      <c r="H289" s="236" t="s">
        <v>19</v>
      </c>
      <c r="I289" s="238"/>
      <c r="J289" s="234"/>
      <c r="K289" s="234"/>
      <c r="L289" s="239"/>
      <c r="M289" s="240"/>
      <c r="N289" s="241"/>
      <c r="O289" s="241"/>
      <c r="P289" s="241"/>
      <c r="Q289" s="241"/>
      <c r="R289" s="241"/>
      <c r="S289" s="241"/>
      <c r="T289" s="24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3" t="s">
        <v>208</v>
      </c>
      <c r="AU289" s="243" t="s">
        <v>81</v>
      </c>
      <c r="AV289" s="13" t="s">
        <v>79</v>
      </c>
      <c r="AW289" s="13" t="s">
        <v>33</v>
      </c>
      <c r="AX289" s="13" t="s">
        <v>72</v>
      </c>
      <c r="AY289" s="243" t="s">
        <v>196</v>
      </c>
    </row>
    <row r="290" s="13" customFormat="1">
      <c r="A290" s="13"/>
      <c r="B290" s="233"/>
      <c r="C290" s="234"/>
      <c r="D290" s="235" t="s">
        <v>208</v>
      </c>
      <c r="E290" s="236" t="s">
        <v>19</v>
      </c>
      <c r="F290" s="237" t="s">
        <v>1081</v>
      </c>
      <c r="G290" s="234"/>
      <c r="H290" s="236" t="s">
        <v>19</v>
      </c>
      <c r="I290" s="238"/>
      <c r="J290" s="234"/>
      <c r="K290" s="234"/>
      <c r="L290" s="239"/>
      <c r="M290" s="240"/>
      <c r="N290" s="241"/>
      <c r="O290" s="241"/>
      <c r="P290" s="241"/>
      <c r="Q290" s="241"/>
      <c r="R290" s="241"/>
      <c r="S290" s="241"/>
      <c r="T290" s="242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3" t="s">
        <v>208</v>
      </c>
      <c r="AU290" s="243" t="s">
        <v>81</v>
      </c>
      <c r="AV290" s="13" t="s">
        <v>79</v>
      </c>
      <c r="AW290" s="13" t="s">
        <v>33</v>
      </c>
      <c r="AX290" s="13" t="s">
        <v>72</v>
      </c>
      <c r="AY290" s="243" t="s">
        <v>196</v>
      </c>
    </row>
    <row r="291" s="13" customFormat="1">
      <c r="A291" s="13"/>
      <c r="B291" s="233"/>
      <c r="C291" s="234"/>
      <c r="D291" s="235" t="s">
        <v>208</v>
      </c>
      <c r="E291" s="236" t="s">
        <v>19</v>
      </c>
      <c r="F291" s="237" t="s">
        <v>543</v>
      </c>
      <c r="G291" s="234"/>
      <c r="H291" s="236" t="s">
        <v>19</v>
      </c>
      <c r="I291" s="238"/>
      <c r="J291" s="234"/>
      <c r="K291" s="234"/>
      <c r="L291" s="239"/>
      <c r="M291" s="240"/>
      <c r="N291" s="241"/>
      <c r="O291" s="241"/>
      <c r="P291" s="241"/>
      <c r="Q291" s="241"/>
      <c r="R291" s="241"/>
      <c r="S291" s="241"/>
      <c r="T291" s="24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3" t="s">
        <v>208</v>
      </c>
      <c r="AU291" s="243" t="s">
        <v>81</v>
      </c>
      <c r="AV291" s="13" t="s">
        <v>79</v>
      </c>
      <c r="AW291" s="13" t="s">
        <v>33</v>
      </c>
      <c r="AX291" s="13" t="s">
        <v>72</v>
      </c>
      <c r="AY291" s="243" t="s">
        <v>196</v>
      </c>
    </row>
    <row r="292" s="14" customFormat="1">
      <c r="A292" s="14"/>
      <c r="B292" s="244"/>
      <c r="C292" s="245"/>
      <c r="D292" s="235" t="s">
        <v>208</v>
      </c>
      <c r="E292" s="246" t="s">
        <v>19</v>
      </c>
      <c r="F292" s="247" t="s">
        <v>1099</v>
      </c>
      <c r="G292" s="245"/>
      <c r="H292" s="248">
        <v>90</v>
      </c>
      <c r="I292" s="249"/>
      <c r="J292" s="245"/>
      <c r="K292" s="245"/>
      <c r="L292" s="250"/>
      <c r="M292" s="251"/>
      <c r="N292" s="252"/>
      <c r="O292" s="252"/>
      <c r="P292" s="252"/>
      <c r="Q292" s="252"/>
      <c r="R292" s="252"/>
      <c r="S292" s="252"/>
      <c r="T292" s="253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4" t="s">
        <v>208</v>
      </c>
      <c r="AU292" s="254" t="s">
        <v>81</v>
      </c>
      <c r="AV292" s="14" t="s">
        <v>81</v>
      </c>
      <c r="AW292" s="14" t="s">
        <v>33</v>
      </c>
      <c r="AX292" s="14" t="s">
        <v>72</v>
      </c>
      <c r="AY292" s="254" t="s">
        <v>196</v>
      </c>
    </row>
    <row r="293" s="15" customFormat="1">
      <c r="A293" s="15"/>
      <c r="B293" s="255"/>
      <c r="C293" s="256"/>
      <c r="D293" s="235" t="s">
        <v>208</v>
      </c>
      <c r="E293" s="257" t="s">
        <v>19</v>
      </c>
      <c r="F293" s="258" t="s">
        <v>219</v>
      </c>
      <c r="G293" s="256"/>
      <c r="H293" s="259">
        <v>90</v>
      </c>
      <c r="I293" s="260"/>
      <c r="J293" s="256"/>
      <c r="K293" s="256"/>
      <c r="L293" s="261"/>
      <c r="M293" s="262"/>
      <c r="N293" s="263"/>
      <c r="O293" s="263"/>
      <c r="P293" s="263"/>
      <c r="Q293" s="263"/>
      <c r="R293" s="263"/>
      <c r="S293" s="263"/>
      <c r="T293" s="264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T293" s="265" t="s">
        <v>208</v>
      </c>
      <c r="AU293" s="265" t="s">
        <v>81</v>
      </c>
      <c r="AV293" s="15" t="s">
        <v>204</v>
      </c>
      <c r="AW293" s="15" t="s">
        <v>33</v>
      </c>
      <c r="AX293" s="15" t="s">
        <v>79</v>
      </c>
      <c r="AY293" s="265" t="s">
        <v>196</v>
      </c>
    </row>
    <row r="294" s="2" customFormat="1" ht="24.15" customHeight="1">
      <c r="A294" s="41"/>
      <c r="B294" s="42"/>
      <c r="C294" s="215" t="s">
        <v>510</v>
      </c>
      <c r="D294" s="215" t="s">
        <v>199</v>
      </c>
      <c r="E294" s="216" t="s">
        <v>556</v>
      </c>
      <c r="F294" s="217" t="s">
        <v>557</v>
      </c>
      <c r="G294" s="218" t="s">
        <v>202</v>
      </c>
      <c r="H294" s="219">
        <v>90</v>
      </c>
      <c r="I294" s="220"/>
      <c r="J294" s="221">
        <f>ROUND(I294*H294,2)</f>
        <v>0</v>
      </c>
      <c r="K294" s="217" t="s">
        <v>203</v>
      </c>
      <c r="L294" s="47"/>
      <c r="M294" s="222" t="s">
        <v>19</v>
      </c>
      <c r="N294" s="223" t="s">
        <v>43</v>
      </c>
      <c r="O294" s="87"/>
      <c r="P294" s="224">
        <f>O294*H294</f>
        <v>0</v>
      </c>
      <c r="Q294" s="224">
        <v>0.12966</v>
      </c>
      <c r="R294" s="224">
        <f>Q294*H294</f>
        <v>11.6694</v>
      </c>
      <c r="S294" s="224">
        <v>0</v>
      </c>
      <c r="T294" s="225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6" t="s">
        <v>204</v>
      </c>
      <c r="AT294" s="226" t="s">
        <v>199</v>
      </c>
      <c r="AU294" s="226" t="s">
        <v>81</v>
      </c>
      <c r="AY294" s="20" t="s">
        <v>196</v>
      </c>
      <c r="BE294" s="227">
        <f>IF(N294="základní",J294,0)</f>
        <v>0</v>
      </c>
      <c r="BF294" s="227">
        <f>IF(N294="snížená",J294,0)</f>
        <v>0</v>
      </c>
      <c r="BG294" s="227">
        <f>IF(N294="zákl. přenesená",J294,0)</f>
        <v>0</v>
      </c>
      <c r="BH294" s="227">
        <f>IF(N294="sníž. přenesená",J294,0)</f>
        <v>0</v>
      </c>
      <c r="BI294" s="227">
        <f>IF(N294="nulová",J294,0)</f>
        <v>0</v>
      </c>
      <c r="BJ294" s="20" t="s">
        <v>79</v>
      </c>
      <c r="BK294" s="227">
        <f>ROUND(I294*H294,2)</f>
        <v>0</v>
      </c>
      <c r="BL294" s="20" t="s">
        <v>204</v>
      </c>
      <c r="BM294" s="226" t="s">
        <v>1104</v>
      </c>
    </row>
    <row r="295" s="2" customFormat="1">
      <c r="A295" s="41"/>
      <c r="B295" s="42"/>
      <c r="C295" s="43"/>
      <c r="D295" s="228" t="s">
        <v>206</v>
      </c>
      <c r="E295" s="43"/>
      <c r="F295" s="229" t="s">
        <v>559</v>
      </c>
      <c r="G295" s="43"/>
      <c r="H295" s="43"/>
      <c r="I295" s="230"/>
      <c r="J295" s="43"/>
      <c r="K295" s="43"/>
      <c r="L295" s="47"/>
      <c r="M295" s="231"/>
      <c r="N295" s="232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206</v>
      </c>
      <c r="AU295" s="20" t="s">
        <v>81</v>
      </c>
    </row>
    <row r="296" s="13" customFormat="1">
      <c r="A296" s="13"/>
      <c r="B296" s="233"/>
      <c r="C296" s="234"/>
      <c r="D296" s="235" t="s">
        <v>208</v>
      </c>
      <c r="E296" s="236" t="s">
        <v>19</v>
      </c>
      <c r="F296" s="237" t="s">
        <v>531</v>
      </c>
      <c r="G296" s="234"/>
      <c r="H296" s="236" t="s">
        <v>19</v>
      </c>
      <c r="I296" s="238"/>
      <c r="J296" s="234"/>
      <c r="K296" s="234"/>
      <c r="L296" s="239"/>
      <c r="M296" s="240"/>
      <c r="N296" s="241"/>
      <c r="O296" s="241"/>
      <c r="P296" s="241"/>
      <c r="Q296" s="241"/>
      <c r="R296" s="241"/>
      <c r="S296" s="241"/>
      <c r="T296" s="242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3" t="s">
        <v>208</v>
      </c>
      <c r="AU296" s="243" t="s">
        <v>81</v>
      </c>
      <c r="AV296" s="13" t="s">
        <v>79</v>
      </c>
      <c r="AW296" s="13" t="s">
        <v>33</v>
      </c>
      <c r="AX296" s="13" t="s">
        <v>72</v>
      </c>
      <c r="AY296" s="243" t="s">
        <v>196</v>
      </c>
    </row>
    <row r="297" s="13" customFormat="1">
      <c r="A297" s="13"/>
      <c r="B297" s="233"/>
      <c r="C297" s="234"/>
      <c r="D297" s="235" t="s">
        <v>208</v>
      </c>
      <c r="E297" s="236" t="s">
        <v>19</v>
      </c>
      <c r="F297" s="237" t="s">
        <v>1081</v>
      </c>
      <c r="G297" s="234"/>
      <c r="H297" s="236" t="s">
        <v>19</v>
      </c>
      <c r="I297" s="238"/>
      <c r="J297" s="234"/>
      <c r="K297" s="234"/>
      <c r="L297" s="239"/>
      <c r="M297" s="240"/>
      <c r="N297" s="241"/>
      <c r="O297" s="241"/>
      <c r="P297" s="241"/>
      <c r="Q297" s="241"/>
      <c r="R297" s="241"/>
      <c r="S297" s="241"/>
      <c r="T297" s="24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3" t="s">
        <v>208</v>
      </c>
      <c r="AU297" s="243" t="s">
        <v>81</v>
      </c>
      <c r="AV297" s="13" t="s">
        <v>79</v>
      </c>
      <c r="AW297" s="13" t="s">
        <v>33</v>
      </c>
      <c r="AX297" s="13" t="s">
        <v>72</v>
      </c>
      <c r="AY297" s="243" t="s">
        <v>196</v>
      </c>
    </row>
    <row r="298" s="13" customFormat="1">
      <c r="A298" s="13"/>
      <c r="B298" s="233"/>
      <c r="C298" s="234"/>
      <c r="D298" s="235" t="s">
        <v>208</v>
      </c>
      <c r="E298" s="236" t="s">
        <v>19</v>
      </c>
      <c r="F298" s="237" t="s">
        <v>560</v>
      </c>
      <c r="G298" s="234"/>
      <c r="H298" s="236" t="s">
        <v>19</v>
      </c>
      <c r="I298" s="238"/>
      <c r="J298" s="234"/>
      <c r="K298" s="234"/>
      <c r="L298" s="239"/>
      <c r="M298" s="240"/>
      <c r="N298" s="241"/>
      <c r="O298" s="241"/>
      <c r="P298" s="241"/>
      <c r="Q298" s="241"/>
      <c r="R298" s="241"/>
      <c r="S298" s="241"/>
      <c r="T298" s="242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3" t="s">
        <v>208</v>
      </c>
      <c r="AU298" s="243" t="s">
        <v>81</v>
      </c>
      <c r="AV298" s="13" t="s">
        <v>79</v>
      </c>
      <c r="AW298" s="13" t="s">
        <v>33</v>
      </c>
      <c r="AX298" s="13" t="s">
        <v>72</v>
      </c>
      <c r="AY298" s="243" t="s">
        <v>196</v>
      </c>
    </row>
    <row r="299" s="14" customFormat="1">
      <c r="A299" s="14"/>
      <c r="B299" s="244"/>
      <c r="C299" s="245"/>
      <c r="D299" s="235" t="s">
        <v>208</v>
      </c>
      <c r="E299" s="246" t="s">
        <v>19</v>
      </c>
      <c r="F299" s="247" t="s">
        <v>1099</v>
      </c>
      <c r="G299" s="245"/>
      <c r="H299" s="248">
        <v>90</v>
      </c>
      <c r="I299" s="249"/>
      <c r="J299" s="245"/>
      <c r="K299" s="245"/>
      <c r="L299" s="250"/>
      <c r="M299" s="251"/>
      <c r="N299" s="252"/>
      <c r="O299" s="252"/>
      <c r="P299" s="252"/>
      <c r="Q299" s="252"/>
      <c r="R299" s="252"/>
      <c r="S299" s="252"/>
      <c r="T299" s="253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4" t="s">
        <v>208</v>
      </c>
      <c r="AU299" s="254" t="s">
        <v>81</v>
      </c>
      <c r="AV299" s="14" t="s">
        <v>81</v>
      </c>
      <c r="AW299" s="14" t="s">
        <v>33</v>
      </c>
      <c r="AX299" s="14" t="s">
        <v>72</v>
      </c>
      <c r="AY299" s="254" t="s">
        <v>196</v>
      </c>
    </row>
    <row r="300" s="15" customFormat="1">
      <c r="A300" s="15"/>
      <c r="B300" s="255"/>
      <c r="C300" s="256"/>
      <c r="D300" s="235" t="s">
        <v>208</v>
      </c>
      <c r="E300" s="257" t="s">
        <v>19</v>
      </c>
      <c r="F300" s="258" t="s">
        <v>219</v>
      </c>
      <c r="G300" s="256"/>
      <c r="H300" s="259">
        <v>90</v>
      </c>
      <c r="I300" s="260"/>
      <c r="J300" s="256"/>
      <c r="K300" s="256"/>
      <c r="L300" s="261"/>
      <c r="M300" s="262"/>
      <c r="N300" s="263"/>
      <c r="O300" s="263"/>
      <c r="P300" s="263"/>
      <c r="Q300" s="263"/>
      <c r="R300" s="263"/>
      <c r="S300" s="263"/>
      <c r="T300" s="264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T300" s="265" t="s">
        <v>208</v>
      </c>
      <c r="AU300" s="265" t="s">
        <v>81</v>
      </c>
      <c r="AV300" s="15" t="s">
        <v>204</v>
      </c>
      <c r="AW300" s="15" t="s">
        <v>33</v>
      </c>
      <c r="AX300" s="15" t="s">
        <v>79</v>
      </c>
      <c r="AY300" s="265" t="s">
        <v>196</v>
      </c>
    </row>
    <row r="301" s="2" customFormat="1" ht="24.15" customHeight="1">
      <c r="A301" s="41"/>
      <c r="B301" s="42"/>
      <c r="C301" s="215" t="s">
        <v>513</v>
      </c>
      <c r="D301" s="215" t="s">
        <v>199</v>
      </c>
      <c r="E301" s="216" t="s">
        <v>562</v>
      </c>
      <c r="F301" s="217" t="s">
        <v>563</v>
      </c>
      <c r="G301" s="218" t="s">
        <v>317</v>
      </c>
      <c r="H301" s="219">
        <v>83.221000000000004</v>
      </c>
      <c r="I301" s="220"/>
      <c r="J301" s="221">
        <f>ROUND(I301*H301,2)</f>
        <v>0</v>
      </c>
      <c r="K301" s="217" t="s">
        <v>203</v>
      </c>
      <c r="L301" s="47"/>
      <c r="M301" s="222" t="s">
        <v>19</v>
      </c>
      <c r="N301" s="223" t="s">
        <v>43</v>
      </c>
      <c r="O301" s="87"/>
      <c r="P301" s="224">
        <f>O301*H301</f>
        <v>0</v>
      </c>
      <c r="Q301" s="224">
        <v>0</v>
      </c>
      <c r="R301" s="224">
        <f>Q301*H301</f>
        <v>0</v>
      </c>
      <c r="S301" s="224">
        <v>0</v>
      </c>
      <c r="T301" s="225">
        <f>S301*H301</f>
        <v>0</v>
      </c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R301" s="226" t="s">
        <v>204</v>
      </c>
      <c r="AT301" s="226" t="s">
        <v>199</v>
      </c>
      <c r="AU301" s="226" t="s">
        <v>81</v>
      </c>
      <c r="AY301" s="20" t="s">
        <v>196</v>
      </c>
      <c r="BE301" s="227">
        <f>IF(N301="základní",J301,0)</f>
        <v>0</v>
      </c>
      <c r="BF301" s="227">
        <f>IF(N301="snížená",J301,0)</f>
        <v>0</v>
      </c>
      <c r="BG301" s="227">
        <f>IF(N301="zákl. přenesená",J301,0)</f>
        <v>0</v>
      </c>
      <c r="BH301" s="227">
        <f>IF(N301="sníž. přenesená",J301,0)</f>
        <v>0</v>
      </c>
      <c r="BI301" s="227">
        <f>IF(N301="nulová",J301,0)</f>
        <v>0</v>
      </c>
      <c r="BJ301" s="20" t="s">
        <v>79</v>
      </c>
      <c r="BK301" s="227">
        <f>ROUND(I301*H301,2)</f>
        <v>0</v>
      </c>
      <c r="BL301" s="20" t="s">
        <v>204</v>
      </c>
      <c r="BM301" s="226" t="s">
        <v>1105</v>
      </c>
    </row>
    <row r="302" s="2" customFormat="1">
      <c r="A302" s="41"/>
      <c r="B302" s="42"/>
      <c r="C302" s="43"/>
      <c r="D302" s="228" t="s">
        <v>206</v>
      </c>
      <c r="E302" s="43"/>
      <c r="F302" s="229" t="s">
        <v>565</v>
      </c>
      <c r="G302" s="43"/>
      <c r="H302" s="43"/>
      <c r="I302" s="230"/>
      <c r="J302" s="43"/>
      <c r="K302" s="43"/>
      <c r="L302" s="47"/>
      <c r="M302" s="231"/>
      <c r="N302" s="232"/>
      <c r="O302" s="87"/>
      <c r="P302" s="87"/>
      <c r="Q302" s="87"/>
      <c r="R302" s="87"/>
      <c r="S302" s="87"/>
      <c r="T302" s="88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T302" s="20" t="s">
        <v>206</v>
      </c>
      <c r="AU302" s="20" t="s">
        <v>81</v>
      </c>
    </row>
    <row r="303" s="14" customFormat="1">
      <c r="A303" s="14"/>
      <c r="B303" s="244"/>
      <c r="C303" s="245"/>
      <c r="D303" s="235" t="s">
        <v>208</v>
      </c>
      <c r="E303" s="246" t="s">
        <v>19</v>
      </c>
      <c r="F303" s="247" t="s">
        <v>1106</v>
      </c>
      <c r="G303" s="245"/>
      <c r="H303" s="248">
        <v>83.221000000000004</v>
      </c>
      <c r="I303" s="249"/>
      <c r="J303" s="245"/>
      <c r="K303" s="245"/>
      <c r="L303" s="250"/>
      <c r="M303" s="251"/>
      <c r="N303" s="252"/>
      <c r="O303" s="252"/>
      <c r="P303" s="252"/>
      <c r="Q303" s="252"/>
      <c r="R303" s="252"/>
      <c r="S303" s="252"/>
      <c r="T303" s="253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4" t="s">
        <v>208</v>
      </c>
      <c r="AU303" s="254" t="s">
        <v>81</v>
      </c>
      <c r="AV303" s="14" t="s">
        <v>81</v>
      </c>
      <c r="AW303" s="14" t="s">
        <v>33</v>
      </c>
      <c r="AX303" s="14" t="s">
        <v>72</v>
      </c>
      <c r="AY303" s="254" t="s">
        <v>196</v>
      </c>
    </row>
    <row r="304" s="15" customFormat="1">
      <c r="A304" s="15"/>
      <c r="B304" s="255"/>
      <c r="C304" s="256"/>
      <c r="D304" s="235" t="s">
        <v>208</v>
      </c>
      <c r="E304" s="257" t="s">
        <v>19</v>
      </c>
      <c r="F304" s="258" t="s">
        <v>219</v>
      </c>
      <c r="G304" s="256"/>
      <c r="H304" s="259">
        <v>83.221000000000004</v>
      </c>
      <c r="I304" s="260"/>
      <c r="J304" s="256"/>
      <c r="K304" s="256"/>
      <c r="L304" s="261"/>
      <c r="M304" s="262"/>
      <c r="N304" s="263"/>
      <c r="O304" s="263"/>
      <c r="P304" s="263"/>
      <c r="Q304" s="263"/>
      <c r="R304" s="263"/>
      <c r="S304" s="263"/>
      <c r="T304" s="264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T304" s="265" t="s">
        <v>208</v>
      </c>
      <c r="AU304" s="265" t="s">
        <v>81</v>
      </c>
      <c r="AV304" s="15" t="s">
        <v>204</v>
      </c>
      <c r="AW304" s="15" t="s">
        <v>33</v>
      </c>
      <c r="AX304" s="15" t="s">
        <v>79</v>
      </c>
      <c r="AY304" s="265" t="s">
        <v>196</v>
      </c>
    </row>
    <row r="305" s="12" customFormat="1" ht="22.8" customHeight="1">
      <c r="A305" s="12"/>
      <c r="B305" s="199"/>
      <c r="C305" s="200"/>
      <c r="D305" s="201" t="s">
        <v>71</v>
      </c>
      <c r="E305" s="213" t="s">
        <v>567</v>
      </c>
      <c r="F305" s="213" t="s">
        <v>568</v>
      </c>
      <c r="G305" s="200"/>
      <c r="H305" s="200"/>
      <c r="I305" s="203"/>
      <c r="J305" s="214">
        <f>BK305</f>
        <v>0</v>
      </c>
      <c r="K305" s="200"/>
      <c r="L305" s="205"/>
      <c r="M305" s="206"/>
      <c r="N305" s="207"/>
      <c r="O305" s="207"/>
      <c r="P305" s="208">
        <f>SUM(P306:P353)</f>
        <v>0</v>
      </c>
      <c r="Q305" s="207"/>
      <c r="R305" s="208">
        <f>SUM(R306:R353)</f>
        <v>46.882213</v>
      </c>
      <c r="S305" s="207"/>
      <c r="T305" s="209">
        <f>SUM(T306:T353)</f>
        <v>16.100000000000001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10" t="s">
        <v>79</v>
      </c>
      <c r="AT305" s="211" t="s">
        <v>71</v>
      </c>
      <c r="AU305" s="211" t="s">
        <v>79</v>
      </c>
      <c r="AY305" s="210" t="s">
        <v>196</v>
      </c>
      <c r="BK305" s="212">
        <f>SUM(BK306:BK353)</f>
        <v>0</v>
      </c>
    </row>
    <row r="306" s="2" customFormat="1" ht="24.15" customHeight="1">
      <c r="A306" s="41"/>
      <c r="B306" s="42"/>
      <c r="C306" s="215" t="s">
        <v>519</v>
      </c>
      <c r="D306" s="215" t="s">
        <v>199</v>
      </c>
      <c r="E306" s="216" t="s">
        <v>570</v>
      </c>
      <c r="F306" s="217" t="s">
        <v>571</v>
      </c>
      <c r="G306" s="218" t="s">
        <v>202</v>
      </c>
      <c r="H306" s="219">
        <v>175</v>
      </c>
      <c r="I306" s="220"/>
      <c r="J306" s="221">
        <f>ROUND(I306*H306,2)</f>
        <v>0</v>
      </c>
      <c r="K306" s="217" t="s">
        <v>203</v>
      </c>
      <c r="L306" s="47"/>
      <c r="M306" s="222" t="s">
        <v>19</v>
      </c>
      <c r="N306" s="223" t="s">
        <v>43</v>
      </c>
      <c r="O306" s="87"/>
      <c r="P306" s="224">
        <f>O306*H306</f>
        <v>0</v>
      </c>
      <c r="Q306" s="224">
        <v>3.8359999999999999E-05</v>
      </c>
      <c r="R306" s="224">
        <f>Q306*H306</f>
        <v>0.0067129999999999993</v>
      </c>
      <c r="S306" s="224">
        <v>0.091999999999999998</v>
      </c>
      <c r="T306" s="225">
        <f>S306*H306</f>
        <v>16.100000000000001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6" t="s">
        <v>204</v>
      </c>
      <c r="AT306" s="226" t="s">
        <v>199</v>
      </c>
      <c r="AU306" s="226" t="s">
        <v>81</v>
      </c>
      <c r="AY306" s="20" t="s">
        <v>196</v>
      </c>
      <c r="BE306" s="227">
        <f>IF(N306="základní",J306,0)</f>
        <v>0</v>
      </c>
      <c r="BF306" s="227">
        <f>IF(N306="snížená",J306,0)</f>
        <v>0</v>
      </c>
      <c r="BG306" s="227">
        <f>IF(N306="zákl. přenesená",J306,0)</f>
        <v>0</v>
      </c>
      <c r="BH306" s="227">
        <f>IF(N306="sníž. přenesená",J306,0)</f>
        <v>0</v>
      </c>
      <c r="BI306" s="227">
        <f>IF(N306="nulová",J306,0)</f>
        <v>0</v>
      </c>
      <c r="BJ306" s="20" t="s">
        <v>79</v>
      </c>
      <c r="BK306" s="227">
        <f>ROUND(I306*H306,2)</f>
        <v>0</v>
      </c>
      <c r="BL306" s="20" t="s">
        <v>204</v>
      </c>
      <c r="BM306" s="226" t="s">
        <v>1107</v>
      </c>
    </row>
    <row r="307" s="2" customFormat="1">
      <c r="A307" s="41"/>
      <c r="B307" s="42"/>
      <c r="C307" s="43"/>
      <c r="D307" s="228" t="s">
        <v>206</v>
      </c>
      <c r="E307" s="43"/>
      <c r="F307" s="229" t="s">
        <v>573</v>
      </c>
      <c r="G307" s="43"/>
      <c r="H307" s="43"/>
      <c r="I307" s="230"/>
      <c r="J307" s="43"/>
      <c r="K307" s="43"/>
      <c r="L307" s="47"/>
      <c r="M307" s="231"/>
      <c r="N307" s="232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206</v>
      </c>
      <c r="AU307" s="20" t="s">
        <v>81</v>
      </c>
    </row>
    <row r="308" s="13" customFormat="1">
      <c r="A308" s="13"/>
      <c r="B308" s="233"/>
      <c r="C308" s="234"/>
      <c r="D308" s="235" t="s">
        <v>208</v>
      </c>
      <c r="E308" s="236" t="s">
        <v>19</v>
      </c>
      <c r="F308" s="237" t="s">
        <v>237</v>
      </c>
      <c r="G308" s="234"/>
      <c r="H308" s="236" t="s">
        <v>19</v>
      </c>
      <c r="I308" s="238"/>
      <c r="J308" s="234"/>
      <c r="K308" s="234"/>
      <c r="L308" s="239"/>
      <c r="M308" s="240"/>
      <c r="N308" s="241"/>
      <c r="O308" s="241"/>
      <c r="P308" s="241"/>
      <c r="Q308" s="241"/>
      <c r="R308" s="241"/>
      <c r="S308" s="241"/>
      <c r="T308" s="24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3" t="s">
        <v>208</v>
      </c>
      <c r="AU308" s="243" t="s">
        <v>81</v>
      </c>
      <c r="AV308" s="13" t="s">
        <v>79</v>
      </c>
      <c r="AW308" s="13" t="s">
        <v>33</v>
      </c>
      <c r="AX308" s="13" t="s">
        <v>72</v>
      </c>
      <c r="AY308" s="243" t="s">
        <v>196</v>
      </c>
    </row>
    <row r="309" s="13" customFormat="1">
      <c r="A309" s="13"/>
      <c r="B309" s="233"/>
      <c r="C309" s="234"/>
      <c r="D309" s="235" t="s">
        <v>208</v>
      </c>
      <c r="E309" s="236" t="s">
        <v>19</v>
      </c>
      <c r="F309" s="237" t="s">
        <v>1108</v>
      </c>
      <c r="G309" s="234"/>
      <c r="H309" s="236" t="s">
        <v>19</v>
      </c>
      <c r="I309" s="238"/>
      <c r="J309" s="234"/>
      <c r="K309" s="234"/>
      <c r="L309" s="239"/>
      <c r="M309" s="240"/>
      <c r="N309" s="241"/>
      <c r="O309" s="241"/>
      <c r="P309" s="241"/>
      <c r="Q309" s="241"/>
      <c r="R309" s="241"/>
      <c r="S309" s="241"/>
      <c r="T309" s="242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3" t="s">
        <v>208</v>
      </c>
      <c r="AU309" s="243" t="s">
        <v>81</v>
      </c>
      <c r="AV309" s="13" t="s">
        <v>79</v>
      </c>
      <c r="AW309" s="13" t="s">
        <v>33</v>
      </c>
      <c r="AX309" s="13" t="s">
        <v>72</v>
      </c>
      <c r="AY309" s="243" t="s">
        <v>196</v>
      </c>
    </row>
    <row r="310" s="13" customFormat="1">
      <c r="A310" s="13"/>
      <c r="B310" s="233"/>
      <c r="C310" s="234"/>
      <c r="D310" s="235" t="s">
        <v>208</v>
      </c>
      <c r="E310" s="236" t="s">
        <v>19</v>
      </c>
      <c r="F310" s="237" t="s">
        <v>237</v>
      </c>
      <c r="G310" s="234"/>
      <c r="H310" s="236" t="s">
        <v>19</v>
      </c>
      <c r="I310" s="238"/>
      <c r="J310" s="234"/>
      <c r="K310" s="234"/>
      <c r="L310" s="239"/>
      <c r="M310" s="240"/>
      <c r="N310" s="241"/>
      <c r="O310" s="241"/>
      <c r="P310" s="241"/>
      <c r="Q310" s="241"/>
      <c r="R310" s="241"/>
      <c r="S310" s="241"/>
      <c r="T310" s="24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43" t="s">
        <v>208</v>
      </c>
      <c r="AU310" s="243" t="s">
        <v>81</v>
      </c>
      <c r="AV310" s="13" t="s">
        <v>79</v>
      </c>
      <c r="AW310" s="13" t="s">
        <v>33</v>
      </c>
      <c r="AX310" s="13" t="s">
        <v>72</v>
      </c>
      <c r="AY310" s="243" t="s">
        <v>196</v>
      </c>
    </row>
    <row r="311" s="14" customFormat="1">
      <c r="A311" s="14"/>
      <c r="B311" s="244"/>
      <c r="C311" s="245"/>
      <c r="D311" s="235" t="s">
        <v>208</v>
      </c>
      <c r="E311" s="246" t="s">
        <v>19</v>
      </c>
      <c r="F311" s="247" t="s">
        <v>1109</v>
      </c>
      <c r="G311" s="245"/>
      <c r="H311" s="248">
        <v>175</v>
      </c>
      <c r="I311" s="249"/>
      <c r="J311" s="245"/>
      <c r="K311" s="245"/>
      <c r="L311" s="250"/>
      <c r="M311" s="251"/>
      <c r="N311" s="252"/>
      <c r="O311" s="252"/>
      <c r="P311" s="252"/>
      <c r="Q311" s="252"/>
      <c r="R311" s="252"/>
      <c r="S311" s="252"/>
      <c r="T311" s="253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4" t="s">
        <v>208</v>
      </c>
      <c r="AU311" s="254" t="s">
        <v>81</v>
      </c>
      <c r="AV311" s="14" t="s">
        <v>81</v>
      </c>
      <c r="AW311" s="14" t="s">
        <v>33</v>
      </c>
      <c r="AX311" s="14" t="s">
        <v>72</v>
      </c>
      <c r="AY311" s="254" t="s">
        <v>196</v>
      </c>
    </row>
    <row r="312" s="15" customFormat="1">
      <c r="A312" s="15"/>
      <c r="B312" s="255"/>
      <c r="C312" s="256"/>
      <c r="D312" s="235" t="s">
        <v>208</v>
      </c>
      <c r="E312" s="257" t="s">
        <v>19</v>
      </c>
      <c r="F312" s="258" t="s">
        <v>219</v>
      </c>
      <c r="G312" s="256"/>
      <c r="H312" s="259">
        <v>175</v>
      </c>
      <c r="I312" s="260"/>
      <c r="J312" s="256"/>
      <c r="K312" s="256"/>
      <c r="L312" s="261"/>
      <c r="M312" s="262"/>
      <c r="N312" s="263"/>
      <c r="O312" s="263"/>
      <c r="P312" s="263"/>
      <c r="Q312" s="263"/>
      <c r="R312" s="263"/>
      <c r="S312" s="263"/>
      <c r="T312" s="264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5" t="s">
        <v>208</v>
      </c>
      <c r="AU312" s="265" t="s">
        <v>81</v>
      </c>
      <c r="AV312" s="15" t="s">
        <v>204</v>
      </c>
      <c r="AW312" s="15" t="s">
        <v>33</v>
      </c>
      <c r="AX312" s="15" t="s">
        <v>79</v>
      </c>
      <c r="AY312" s="265" t="s">
        <v>196</v>
      </c>
    </row>
    <row r="313" s="2" customFormat="1" ht="37.8" customHeight="1">
      <c r="A313" s="41"/>
      <c r="B313" s="42"/>
      <c r="C313" s="215" t="s">
        <v>524</v>
      </c>
      <c r="D313" s="215" t="s">
        <v>199</v>
      </c>
      <c r="E313" s="216" t="s">
        <v>594</v>
      </c>
      <c r="F313" s="217" t="s">
        <v>595</v>
      </c>
      <c r="G313" s="218" t="s">
        <v>202</v>
      </c>
      <c r="H313" s="219">
        <v>175</v>
      </c>
      <c r="I313" s="220"/>
      <c r="J313" s="221">
        <f>ROUND(I313*H313,2)</f>
        <v>0</v>
      </c>
      <c r="K313" s="217" t="s">
        <v>203</v>
      </c>
      <c r="L313" s="47"/>
      <c r="M313" s="222" t="s">
        <v>19</v>
      </c>
      <c r="N313" s="223" t="s">
        <v>43</v>
      </c>
      <c r="O313" s="87"/>
      <c r="P313" s="224">
        <f>O313*H313</f>
        <v>0</v>
      </c>
      <c r="Q313" s="224">
        <v>0.13769000000000001</v>
      </c>
      <c r="R313" s="224">
        <f>Q313*H313</f>
        <v>24.095750000000002</v>
      </c>
      <c r="S313" s="224">
        <v>0</v>
      </c>
      <c r="T313" s="225">
        <f>S313*H313</f>
        <v>0</v>
      </c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R313" s="226" t="s">
        <v>204</v>
      </c>
      <c r="AT313" s="226" t="s">
        <v>199</v>
      </c>
      <c r="AU313" s="226" t="s">
        <v>81</v>
      </c>
      <c r="AY313" s="20" t="s">
        <v>196</v>
      </c>
      <c r="BE313" s="227">
        <f>IF(N313="základní",J313,0)</f>
        <v>0</v>
      </c>
      <c r="BF313" s="227">
        <f>IF(N313="snížená",J313,0)</f>
        <v>0</v>
      </c>
      <c r="BG313" s="227">
        <f>IF(N313="zákl. přenesená",J313,0)</f>
        <v>0</v>
      </c>
      <c r="BH313" s="227">
        <f>IF(N313="sníž. přenesená",J313,0)</f>
        <v>0</v>
      </c>
      <c r="BI313" s="227">
        <f>IF(N313="nulová",J313,0)</f>
        <v>0</v>
      </c>
      <c r="BJ313" s="20" t="s">
        <v>79</v>
      </c>
      <c r="BK313" s="227">
        <f>ROUND(I313*H313,2)</f>
        <v>0</v>
      </c>
      <c r="BL313" s="20" t="s">
        <v>204</v>
      </c>
      <c r="BM313" s="226" t="s">
        <v>1110</v>
      </c>
    </row>
    <row r="314" s="2" customFormat="1">
      <c r="A314" s="41"/>
      <c r="B314" s="42"/>
      <c r="C314" s="43"/>
      <c r="D314" s="228" t="s">
        <v>206</v>
      </c>
      <c r="E314" s="43"/>
      <c r="F314" s="229" t="s">
        <v>597</v>
      </c>
      <c r="G314" s="43"/>
      <c r="H314" s="43"/>
      <c r="I314" s="230"/>
      <c r="J314" s="43"/>
      <c r="K314" s="43"/>
      <c r="L314" s="47"/>
      <c r="M314" s="231"/>
      <c r="N314" s="232"/>
      <c r="O314" s="87"/>
      <c r="P314" s="87"/>
      <c r="Q314" s="87"/>
      <c r="R314" s="87"/>
      <c r="S314" s="87"/>
      <c r="T314" s="88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T314" s="20" t="s">
        <v>206</v>
      </c>
      <c r="AU314" s="20" t="s">
        <v>81</v>
      </c>
    </row>
    <row r="315" s="13" customFormat="1">
      <c r="A315" s="13"/>
      <c r="B315" s="233"/>
      <c r="C315" s="234"/>
      <c r="D315" s="235" t="s">
        <v>208</v>
      </c>
      <c r="E315" s="236" t="s">
        <v>19</v>
      </c>
      <c r="F315" s="237" t="s">
        <v>574</v>
      </c>
      <c r="G315" s="234"/>
      <c r="H315" s="236" t="s">
        <v>19</v>
      </c>
      <c r="I315" s="238"/>
      <c r="J315" s="234"/>
      <c r="K315" s="234"/>
      <c r="L315" s="239"/>
      <c r="M315" s="240"/>
      <c r="N315" s="241"/>
      <c r="O315" s="241"/>
      <c r="P315" s="241"/>
      <c r="Q315" s="241"/>
      <c r="R315" s="241"/>
      <c r="S315" s="241"/>
      <c r="T315" s="242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3" t="s">
        <v>208</v>
      </c>
      <c r="AU315" s="243" t="s">
        <v>81</v>
      </c>
      <c r="AV315" s="13" t="s">
        <v>79</v>
      </c>
      <c r="AW315" s="13" t="s">
        <v>33</v>
      </c>
      <c r="AX315" s="13" t="s">
        <v>72</v>
      </c>
      <c r="AY315" s="243" t="s">
        <v>196</v>
      </c>
    </row>
    <row r="316" s="13" customFormat="1">
      <c r="A316" s="13"/>
      <c r="B316" s="233"/>
      <c r="C316" s="234"/>
      <c r="D316" s="235" t="s">
        <v>208</v>
      </c>
      <c r="E316" s="236" t="s">
        <v>19</v>
      </c>
      <c r="F316" s="237" t="s">
        <v>598</v>
      </c>
      <c r="G316" s="234"/>
      <c r="H316" s="236" t="s">
        <v>19</v>
      </c>
      <c r="I316" s="238"/>
      <c r="J316" s="234"/>
      <c r="K316" s="234"/>
      <c r="L316" s="239"/>
      <c r="M316" s="240"/>
      <c r="N316" s="241"/>
      <c r="O316" s="241"/>
      <c r="P316" s="241"/>
      <c r="Q316" s="241"/>
      <c r="R316" s="241"/>
      <c r="S316" s="241"/>
      <c r="T316" s="242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43" t="s">
        <v>208</v>
      </c>
      <c r="AU316" s="243" t="s">
        <v>81</v>
      </c>
      <c r="AV316" s="13" t="s">
        <v>79</v>
      </c>
      <c r="AW316" s="13" t="s">
        <v>33</v>
      </c>
      <c r="AX316" s="13" t="s">
        <v>72</v>
      </c>
      <c r="AY316" s="243" t="s">
        <v>196</v>
      </c>
    </row>
    <row r="317" s="13" customFormat="1">
      <c r="A317" s="13"/>
      <c r="B317" s="233"/>
      <c r="C317" s="234"/>
      <c r="D317" s="235" t="s">
        <v>208</v>
      </c>
      <c r="E317" s="236" t="s">
        <v>19</v>
      </c>
      <c r="F317" s="237" t="s">
        <v>1081</v>
      </c>
      <c r="G317" s="234"/>
      <c r="H317" s="236" t="s">
        <v>19</v>
      </c>
      <c r="I317" s="238"/>
      <c r="J317" s="234"/>
      <c r="K317" s="234"/>
      <c r="L317" s="239"/>
      <c r="M317" s="240"/>
      <c r="N317" s="241"/>
      <c r="O317" s="241"/>
      <c r="P317" s="241"/>
      <c r="Q317" s="241"/>
      <c r="R317" s="241"/>
      <c r="S317" s="241"/>
      <c r="T317" s="242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43" t="s">
        <v>208</v>
      </c>
      <c r="AU317" s="243" t="s">
        <v>81</v>
      </c>
      <c r="AV317" s="13" t="s">
        <v>79</v>
      </c>
      <c r="AW317" s="13" t="s">
        <v>33</v>
      </c>
      <c r="AX317" s="13" t="s">
        <v>72</v>
      </c>
      <c r="AY317" s="243" t="s">
        <v>196</v>
      </c>
    </row>
    <row r="318" s="14" customFormat="1">
      <c r="A318" s="14"/>
      <c r="B318" s="244"/>
      <c r="C318" s="245"/>
      <c r="D318" s="235" t="s">
        <v>208</v>
      </c>
      <c r="E318" s="246" t="s">
        <v>19</v>
      </c>
      <c r="F318" s="247" t="s">
        <v>1109</v>
      </c>
      <c r="G318" s="245"/>
      <c r="H318" s="248">
        <v>175</v>
      </c>
      <c r="I318" s="249"/>
      <c r="J318" s="245"/>
      <c r="K318" s="245"/>
      <c r="L318" s="250"/>
      <c r="M318" s="251"/>
      <c r="N318" s="252"/>
      <c r="O318" s="252"/>
      <c r="P318" s="252"/>
      <c r="Q318" s="252"/>
      <c r="R318" s="252"/>
      <c r="S318" s="252"/>
      <c r="T318" s="253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4" t="s">
        <v>208</v>
      </c>
      <c r="AU318" s="254" t="s">
        <v>81</v>
      </c>
      <c r="AV318" s="14" t="s">
        <v>81</v>
      </c>
      <c r="AW318" s="14" t="s">
        <v>33</v>
      </c>
      <c r="AX318" s="14" t="s">
        <v>72</v>
      </c>
      <c r="AY318" s="254" t="s">
        <v>196</v>
      </c>
    </row>
    <row r="319" s="15" customFormat="1">
      <c r="A319" s="15"/>
      <c r="B319" s="255"/>
      <c r="C319" s="256"/>
      <c r="D319" s="235" t="s">
        <v>208</v>
      </c>
      <c r="E319" s="257" t="s">
        <v>19</v>
      </c>
      <c r="F319" s="258" t="s">
        <v>219</v>
      </c>
      <c r="G319" s="256"/>
      <c r="H319" s="259">
        <v>175</v>
      </c>
      <c r="I319" s="260"/>
      <c r="J319" s="256"/>
      <c r="K319" s="256"/>
      <c r="L319" s="261"/>
      <c r="M319" s="262"/>
      <c r="N319" s="263"/>
      <c r="O319" s="263"/>
      <c r="P319" s="263"/>
      <c r="Q319" s="263"/>
      <c r="R319" s="263"/>
      <c r="S319" s="263"/>
      <c r="T319" s="264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265" t="s">
        <v>208</v>
      </c>
      <c r="AU319" s="265" t="s">
        <v>81</v>
      </c>
      <c r="AV319" s="15" t="s">
        <v>204</v>
      </c>
      <c r="AW319" s="15" t="s">
        <v>33</v>
      </c>
      <c r="AX319" s="15" t="s">
        <v>79</v>
      </c>
      <c r="AY319" s="265" t="s">
        <v>196</v>
      </c>
    </row>
    <row r="320" s="2" customFormat="1" ht="16.5" customHeight="1">
      <c r="A320" s="41"/>
      <c r="B320" s="42"/>
      <c r="C320" s="215" t="s">
        <v>529</v>
      </c>
      <c r="D320" s="215" t="s">
        <v>199</v>
      </c>
      <c r="E320" s="216" t="s">
        <v>551</v>
      </c>
      <c r="F320" s="217" t="s">
        <v>552</v>
      </c>
      <c r="G320" s="218" t="s">
        <v>202</v>
      </c>
      <c r="H320" s="219">
        <v>175</v>
      </c>
      <c r="I320" s="220"/>
      <c r="J320" s="221">
        <f>ROUND(I320*H320,2)</f>
        <v>0</v>
      </c>
      <c r="K320" s="217" t="s">
        <v>203</v>
      </c>
      <c r="L320" s="47"/>
      <c r="M320" s="222" t="s">
        <v>19</v>
      </c>
      <c r="N320" s="223" t="s">
        <v>43</v>
      </c>
      <c r="O320" s="87"/>
      <c r="P320" s="224">
        <f>O320*H320</f>
        <v>0</v>
      </c>
      <c r="Q320" s="224">
        <v>0.00051000000000000004</v>
      </c>
      <c r="R320" s="224">
        <f>Q320*H320</f>
        <v>0.08925000000000001</v>
      </c>
      <c r="S320" s="224">
        <v>0</v>
      </c>
      <c r="T320" s="225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6" t="s">
        <v>204</v>
      </c>
      <c r="AT320" s="226" t="s">
        <v>199</v>
      </c>
      <c r="AU320" s="226" t="s">
        <v>81</v>
      </c>
      <c r="AY320" s="20" t="s">
        <v>196</v>
      </c>
      <c r="BE320" s="227">
        <f>IF(N320="základní",J320,0)</f>
        <v>0</v>
      </c>
      <c r="BF320" s="227">
        <f>IF(N320="snížená",J320,0)</f>
        <v>0</v>
      </c>
      <c r="BG320" s="227">
        <f>IF(N320="zákl. přenesená",J320,0)</f>
        <v>0</v>
      </c>
      <c r="BH320" s="227">
        <f>IF(N320="sníž. přenesená",J320,0)</f>
        <v>0</v>
      </c>
      <c r="BI320" s="227">
        <f>IF(N320="nulová",J320,0)</f>
        <v>0</v>
      </c>
      <c r="BJ320" s="20" t="s">
        <v>79</v>
      </c>
      <c r="BK320" s="227">
        <f>ROUND(I320*H320,2)</f>
        <v>0</v>
      </c>
      <c r="BL320" s="20" t="s">
        <v>204</v>
      </c>
      <c r="BM320" s="226" t="s">
        <v>1111</v>
      </c>
    </row>
    <row r="321" s="2" customFormat="1">
      <c r="A321" s="41"/>
      <c r="B321" s="42"/>
      <c r="C321" s="43"/>
      <c r="D321" s="228" t="s">
        <v>206</v>
      </c>
      <c r="E321" s="43"/>
      <c r="F321" s="229" t="s">
        <v>554</v>
      </c>
      <c r="G321" s="43"/>
      <c r="H321" s="43"/>
      <c r="I321" s="230"/>
      <c r="J321" s="43"/>
      <c r="K321" s="43"/>
      <c r="L321" s="47"/>
      <c r="M321" s="231"/>
      <c r="N321" s="232"/>
      <c r="O321" s="87"/>
      <c r="P321" s="87"/>
      <c r="Q321" s="87"/>
      <c r="R321" s="87"/>
      <c r="S321" s="87"/>
      <c r="T321" s="88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T321" s="20" t="s">
        <v>206</v>
      </c>
      <c r="AU321" s="20" t="s">
        <v>81</v>
      </c>
    </row>
    <row r="322" s="13" customFormat="1">
      <c r="A322" s="13"/>
      <c r="B322" s="233"/>
      <c r="C322" s="234"/>
      <c r="D322" s="235" t="s">
        <v>208</v>
      </c>
      <c r="E322" s="236" t="s">
        <v>19</v>
      </c>
      <c r="F322" s="237" t="s">
        <v>1081</v>
      </c>
      <c r="G322" s="234"/>
      <c r="H322" s="236" t="s">
        <v>19</v>
      </c>
      <c r="I322" s="238"/>
      <c r="J322" s="234"/>
      <c r="K322" s="234"/>
      <c r="L322" s="239"/>
      <c r="M322" s="240"/>
      <c r="N322" s="241"/>
      <c r="O322" s="241"/>
      <c r="P322" s="241"/>
      <c r="Q322" s="241"/>
      <c r="R322" s="241"/>
      <c r="S322" s="241"/>
      <c r="T322" s="24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3" t="s">
        <v>208</v>
      </c>
      <c r="AU322" s="243" t="s">
        <v>81</v>
      </c>
      <c r="AV322" s="13" t="s">
        <v>79</v>
      </c>
      <c r="AW322" s="13" t="s">
        <v>33</v>
      </c>
      <c r="AX322" s="13" t="s">
        <v>72</v>
      </c>
      <c r="AY322" s="243" t="s">
        <v>196</v>
      </c>
    </row>
    <row r="323" s="13" customFormat="1">
      <c r="A323" s="13"/>
      <c r="B323" s="233"/>
      <c r="C323" s="234"/>
      <c r="D323" s="235" t="s">
        <v>208</v>
      </c>
      <c r="E323" s="236" t="s">
        <v>19</v>
      </c>
      <c r="F323" s="237" t="s">
        <v>543</v>
      </c>
      <c r="G323" s="234"/>
      <c r="H323" s="236" t="s">
        <v>19</v>
      </c>
      <c r="I323" s="238"/>
      <c r="J323" s="234"/>
      <c r="K323" s="234"/>
      <c r="L323" s="239"/>
      <c r="M323" s="240"/>
      <c r="N323" s="241"/>
      <c r="O323" s="241"/>
      <c r="P323" s="241"/>
      <c r="Q323" s="241"/>
      <c r="R323" s="241"/>
      <c r="S323" s="241"/>
      <c r="T323" s="242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43" t="s">
        <v>208</v>
      </c>
      <c r="AU323" s="243" t="s">
        <v>81</v>
      </c>
      <c r="AV323" s="13" t="s">
        <v>79</v>
      </c>
      <c r="AW323" s="13" t="s">
        <v>33</v>
      </c>
      <c r="AX323" s="13" t="s">
        <v>72</v>
      </c>
      <c r="AY323" s="243" t="s">
        <v>196</v>
      </c>
    </row>
    <row r="324" s="14" customFormat="1">
      <c r="A324" s="14"/>
      <c r="B324" s="244"/>
      <c r="C324" s="245"/>
      <c r="D324" s="235" t="s">
        <v>208</v>
      </c>
      <c r="E324" s="246" t="s">
        <v>19</v>
      </c>
      <c r="F324" s="247" t="s">
        <v>1109</v>
      </c>
      <c r="G324" s="245"/>
      <c r="H324" s="248">
        <v>175</v>
      </c>
      <c r="I324" s="249"/>
      <c r="J324" s="245"/>
      <c r="K324" s="245"/>
      <c r="L324" s="250"/>
      <c r="M324" s="251"/>
      <c r="N324" s="252"/>
      <c r="O324" s="252"/>
      <c r="P324" s="252"/>
      <c r="Q324" s="252"/>
      <c r="R324" s="252"/>
      <c r="S324" s="252"/>
      <c r="T324" s="253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4" t="s">
        <v>208</v>
      </c>
      <c r="AU324" s="254" t="s">
        <v>81</v>
      </c>
      <c r="AV324" s="14" t="s">
        <v>81</v>
      </c>
      <c r="AW324" s="14" t="s">
        <v>33</v>
      </c>
      <c r="AX324" s="14" t="s">
        <v>72</v>
      </c>
      <c r="AY324" s="254" t="s">
        <v>196</v>
      </c>
    </row>
    <row r="325" s="15" customFormat="1">
      <c r="A325" s="15"/>
      <c r="B325" s="255"/>
      <c r="C325" s="256"/>
      <c r="D325" s="235" t="s">
        <v>208</v>
      </c>
      <c r="E325" s="257" t="s">
        <v>19</v>
      </c>
      <c r="F325" s="258" t="s">
        <v>219</v>
      </c>
      <c r="G325" s="256"/>
      <c r="H325" s="259">
        <v>175</v>
      </c>
      <c r="I325" s="260"/>
      <c r="J325" s="256"/>
      <c r="K325" s="256"/>
      <c r="L325" s="261"/>
      <c r="M325" s="262"/>
      <c r="N325" s="263"/>
      <c r="O325" s="263"/>
      <c r="P325" s="263"/>
      <c r="Q325" s="263"/>
      <c r="R325" s="263"/>
      <c r="S325" s="263"/>
      <c r="T325" s="264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5" t="s">
        <v>208</v>
      </c>
      <c r="AU325" s="265" t="s">
        <v>81</v>
      </c>
      <c r="AV325" s="15" t="s">
        <v>204</v>
      </c>
      <c r="AW325" s="15" t="s">
        <v>33</v>
      </c>
      <c r="AX325" s="15" t="s">
        <v>79</v>
      </c>
      <c r="AY325" s="265" t="s">
        <v>196</v>
      </c>
    </row>
    <row r="326" s="2" customFormat="1" ht="24.15" customHeight="1">
      <c r="A326" s="41"/>
      <c r="B326" s="42"/>
      <c r="C326" s="215" t="s">
        <v>535</v>
      </c>
      <c r="D326" s="215" t="s">
        <v>199</v>
      </c>
      <c r="E326" s="216" t="s">
        <v>556</v>
      </c>
      <c r="F326" s="217" t="s">
        <v>557</v>
      </c>
      <c r="G326" s="218" t="s">
        <v>202</v>
      </c>
      <c r="H326" s="219">
        <v>175</v>
      </c>
      <c r="I326" s="220"/>
      <c r="J326" s="221">
        <f>ROUND(I326*H326,2)</f>
        <v>0</v>
      </c>
      <c r="K326" s="217" t="s">
        <v>203</v>
      </c>
      <c r="L326" s="47"/>
      <c r="M326" s="222" t="s">
        <v>19</v>
      </c>
      <c r="N326" s="223" t="s">
        <v>43</v>
      </c>
      <c r="O326" s="87"/>
      <c r="P326" s="224">
        <f>O326*H326</f>
        <v>0</v>
      </c>
      <c r="Q326" s="224">
        <v>0.12966</v>
      </c>
      <c r="R326" s="224">
        <f>Q326*H326</f>
        <v>22.6905</v>
      </c>
      <c r="S326" s="224">
        <v>0</v>
      </c>
      <c r="T326" s="225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6" t="s">
        <v>204</v>
      </c>
      <c r="AT326" s="226" t="s">
        <v>199</v>
      </c>
      <c r="AU326" s="226" t="s">
        <v>81</v>
      </c>
      <c r="AY326" s="20" t="s">
        <v>196</v>
      </c>
      <c r="BE326" s="227">
        <f>IF(N326="základní",J326,0)</f>
        <v>0</v>
      </c>
      <c r="BF326" s="227">
        <f>IF(N326="snížená",J326,0)</f>
        <v>0</v>
      </c>
      <c r="BG326" s="227">
        <f>IF(N326="zákl. přenesená",J326,0)</f>
        <v>0</v>
      </c>
      <c r="BH326" s="227">
        <f>IF(N326="sníž. přenesená",J326,0)</f>
        <v>0</v>
      </c>
      <c r="BI326" s="227">
        <f>IF(N326="nulová",J326,0)</f>
        <v>0</v>
      </c>
      <c r="BJ326" s="20" t="s">
        <v>79</v>
      </c>
      <c r="BK326" s="227">
        <f>ROUND(I326*H326,2)</f>
        <v>0</v>
      </c>
      <c r="BL326" s="20" t="s">
        <v>204</v>
      </c>
      <c r="BM326" s="226" t="s">
        <v>1112</v>
      </c>
    </row>
    <row r="327" s="2" customFormat="1">
      <c r="A327" s="41"/>
      <c r="B327" s="42"/>
      <c r="C327" s="43"/>
      <c r="D327" s="228" t="s">
        <v>206</v>
      </c>
      <c r="E327" s="43"/>
      <c r="F327" s="229" t="s">
        <v>559</v>
      </c>
      <c r="G327" s="43"/>
      <c r="H327" s="43"/>
      <c r="I327" s="230"/>
      <c r="J327" s="43"/>
      <c r="K327" s="43"/>
      <c r="L327" s="47"/>
      <c r="M327" s="231"/>
      <c r="N327" s="232"/>
      <c r="O327" s="87"/>
      <c r="P327" s="87"/>
      <c r="Q327" s="87"/>
      <c r="R327" s="87"/>
      <c r="S327" s="87"/>
      <c r="T327" s="88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T327" s="20" t="s">
        <v>206</v>
      </c>
      <c r="AU327" s="20" t="s">
        <v>81</v>
      </c>
    </row>
    <row r="328" s="13" customFormat="1">
      <c r="A328" s="13"/>
      <c r="B328" s="233"/>
      <c r="C328" s="234"/>
      <c r="D328" s="235" t="s">
        <v>208</v>
      </c>
      <c r="E328" s="236" t="s">
        <v>19</v>
      </c>
      <c r="F328" s="237" t="s">
        <v>574</v>
      </c>
      <c r="G328" s="234"/>
      <c r="H328" s="236" t="s">
        <v>19</v>
      </c>
      <c r="I328" s="238"/>
      <c r="J328" s="234"/>
      <c r="K328" s="234"/>
      <c r="L328" s="239"/>
      <c r="M328" s="240"/>
      <c r="N328" s="241"/>
      <c r="O328" s="241"/>
      <c r="P328" s="241"/>
      <c r="Q328" s="241"/>
      <c r="R328" s="241"/>
      <c r="S328" s="241"/>
      <c r="T328" s="24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3" t="s">
        <v>208</v>
      </c>
      <c r="AU328" s="243" t="s">
        <v>81</v>
      </c>
      <c r="AV328" s="13" t="s">
        <v>79</v>
      </c>
      <c r="AW328" s="13" t="s">
        <v>33</v>
      </c>
      <c r="AX328" s="13" t="s">
        <v>72</v>
      </c>
      <c r="AY328" s="243" t="s">
        <v>196</v>
      </c>
    </row>
    <row r="329" s="13" customFormat="1">
      <c r="A329" s="13"/>
      <c r="B329" s="233"/>
      <c r="C329" s="234"/>
      <c r="D329" s="235" t="s">
        <v>208</v>
      </c>
      <c r="E329" s="236" t="s">
        <v>19</v>
      </c>
      <c r="F329" s="237" t="s">
        <v>1081</v>
      </c>
      <c r="G329" s="234"/>
      <c r="H329" s="236" t="s">
        <v>19</v>
      </c>
      <c r="I329" s="238"/>
      <c r="J329" s="234"/>
      <c r="K329" s="234"/>
      <c r="L329" s="239"/>
      <c r="M329" s="240"/>
      <c r="N329" s="241"/>
      <c r="O329" s="241"/>
      <c r="P329" s="241"/>
      <c r="Q329" s="241"/>
      <c r="R329" s="241"/>
      <c r="S329" s="241"/>
      <c r="T329" s="242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3" t="s">
        <v>208</v>
      </c>
      <c r="AU329" s="243" t="s">
        <v>81</v>
      </c>
      <c r="AV329" s="13" t="s">
        <v>79</v>
      </c>
      <c r="AW329" s="13" t="s">
        <v>33</v>
      </c>
      <c r="AX329" s="13" t="s">
        <v>72</v>
      </c>
      <c r="AY329" s="243" t="s">
        <v>196</v>
      </c>
    </row>
    <row r="330" s="13" customFormat="1">
      <c r="A330" s="13"/>
      <c r="B330" s="233"/>
      <c r="C330" s="234"/>
      <c r="D330" s="235" t="s">
        <v>208</v>
      </c>
      <c r="E330" s="236" t="s">
        <v>19</v>
      </c>
      <c r="F330" s="237" t="s">
        <v>560</v>
      </c>
      <c r="G330" s="234"/>
      <c r="H330" s="236" t="s">
        <v>19</v>
      </c>
      <c r="I330" s="238"/>
      <c r="J330" s="234"/>
      <c r="K330" s="234"/>
      <c r="L330" s="239"/>
      <c r="M330" s="240"/>
      <c r="N330" s="241"/>
      <c r="O330" s="241"/>
      <c r="P330" s="241"/>
      <c r="Q330" s="241"/>
      <c r="R330" s="241"/>
      <c r="S330" s="241"/>
      <c r="T330" s="24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3" t="s">
        <v>208</v>
      </c>
      <c r="AU330" s="243" t="s">
        <v>81</v>
      </c>
      <c r="AV330" s="13" t="s">
        <v>79</v>
      </c>
      <c r="AW330" s="13" t="s">
        <v>33</v>
      </c>
      <c r="AX330" s="13" t="s">
        <v>72</v>
      </c>
      <c r="AY330" s="243" t="s">
        <v>196</v>
      </c>
    </row>
    <row r="331" s="14" customFormat="1">
      <c r="A331" s="14"/>
      <c r="B331" s="244"/>
      <c r="C331" s="245"/>
      <c r="D331" s="235" t="s">
        <v>208</v>
      </c>
      <c r="E331" s="246" t="s">
        <v>19</v>
      </c>
      <c r="F331" s="247" t="s">
        <v>1109</v>
      </c>
      <c r="G331" s="245"/>
      <c r="H331" s="248">
        <v>175</v>
      </c>
      <c r="I331" s="249"/>
      <c r="J331" s="245"/>
      <c r="K331" s="245"/>
      <c r="L331" s="250"/>
      <c r="M331" s="251"/>
      <c r="N331" s="252"/>
      <c r="O331" s="252"/>
      <c r="P331" s="252"/>
      <c r="Q331" s="252"/>
      <c r="R331" s="252"/>
      <c r="S331" s="252"/>
      <c r="T331" s="253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4" t="s">
        <v>208</v>
      </c>
      <c r="AU331" s="254" t="s">
        <v>81</v>
      </c>
      <c r="AV331" s="14" t="s">
        <v>81</v>
      </c>
      <c r="AW331" s="14" t="s">
        <v>33</v>
      </c>
      <c r="AX331" s="14" t="s">
        <v>72</v>
      </c>
      <c r="AY331" s="254" t="s">
        <v>196</v>
      </c>
    </row>
    <row r="332" s="15" customFormat="1">
      <c r="A332" s="15"/>
      <c r="B332" s="255"/>
      <c r="C332" s="256"/>
      <c r="D332" s="235" t="s">
        <v>208</v>
      </c>
      <c r="E332" s="257" t="s">
        <v>19</v>
      </c>
      <c r="F332" s="258" t="s">
        <v>219</v>
      </c>
      <c r="G332" s="256"/>
      <c r="H332" s="259">
        <v>175</v>
      </c>
      <c r="I332" s="260"/>
      <c r="J332" s="256"/>
      <c r="K332" s="256"/>
      <c r="L332" s="261"/>
      <c r="M332" s="262"/>
      <c r="N332" s="263"/>
      <c r="O332" s="263"/>
      <c r="P332" s="263"/>
      <c r="Q332" s="263"/>
      <c r="R332" s="263"/>
      <c r="S332" s="263"/>
      <c r="T332" s="264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65" t="s">
        <v>208</v>
      </c>
      <c r="AU332" s="265" t="s">
        <v>81</v>
      </c>
      <c r="AV332" s="15" t="s">
        <v>204</v>
      </c>
      <c r="AW332" s="15" t="s">
        <v>33</v>
      </c>
      <c r="AX332" s="15" t="s">
        <v>79</v>
      </c>
      <c r="AY332" s="265" t="s">
        <v>196</v>
      </c>
    </row>
    <row r="333" s="2" customFormat="1" ht="24.15" customHeight="1">
      <c r="A333" s="41"/>
      <c r="B333" s="42"/>
      <c r="C333" s="215" t="s">
        <v>538</v>
      </c>
      <c r="D333" s="215" t="s">
        <v>199</v>
      </c>
      <c r="E333" s="216" t="s">
        <v>324</v>
      </c>
      <c r="F333" s="217" t="s">
        <v>325</v>
      </c>
      <c r="G333" s="218" t="s">
        <v>317</v>
      </c>
      <c r="H333" s="219">
        <v>16.100000000000001</v>
      </c>
      <c r="I333" s="220"/>
      <c r="J333" s="221">
        <f>ROUND(I333*H333,2)</f>
        <v>0</v>
      </c>
      <c r="K333" s="217" t="s">
        <v>203</v>
      </c>
      <c r="L333" s="47"/>
      <c r="M333" s="222" t="s">
        <v>19</v>
      </c>
      <c r="N333" s="223" t="s">
        <v>43</v>
      </c>
      <c r="O333" s="87"/>
      <c r="P333" s="224">
        <f>O333*H333</f>
        <v>0</v>
      </c>
      <c r="Q333" s="224">
        <v>0</v>
      </c>
      <c r="R333" s="224">
        <f>Q333*H333</f>
        <v>0</v>
      </c>
      <c r="S333" s="224">
        <v>0</v>
      </c>
      <c r="T333" s="225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6" t="s">
        <v>204</v>
      </c>
      <c r="AT333" s="226" t="s">
        <v>199</v>
      </c>
      <c r="AU333" s="226" t="s">
        <v>81</v>
      </c>
      <c r="AY333" s="20" t="s">
        <v>196</v>
      </c>
      <c r="BE333" s="227">
        <f>IF(N333="základní",J333,0)</f>
        <v>0</v>
      </c>
      <c r="BF333" s="227">
        <f>IF(N333="snížená",J333,0)</f>
        <v>0</v>
      </c>
      <c r="BG333" s="227">
        <f>IF(N333="zákl. přenesená",J333,0)</f>
        <v>0</v>
      </c>
      <c r="BH333" s="227">
        <f>IF(N333="sníž. přenesená",J333,0)</f>
        <v>0</v>
      </c>
      <c r="BI333" s="227">
        <f>IF(N333="nulová",J333,0)</f>
        <v>0</v>
      </c>
      <c r="BJ333" s="20" t="s">
        <v>79</v>
      </c>
      <c r="BK333" s="227">
        <f>ROUND(I333*H333,2)</f>
        <v>0</v>
      </c>
      <c r="BL333" s="20" t="s">
        <v>204</v>
      </c>
      <c r="BM333" s="226" t="s">
        <v>1113</v>
      </c>
    </row>
    <row r="334" s="2" customFormat="1">
      <c r="A334" s="41"/>
      <c r="B334" s="42"/>
      <c r="C334" s="43"/>
      <c r="D334" s="228" t="s">
        <v>206</v>
      </c>
      <c r="E334" s="43"/>
      <c r="F334" s="229" t="s">
        <v>327</v>
      </c>
      <c r="G334" s="43"/>
      <c r="H334" s="43"/>
      <c r="I334" s="230"/>
      <c r="J334" s="43"/>
      <c r="K334" s="43"/>
      <c r="L334" s="47"/>
      <c r="M334" s="231"/>
      <c r="N334" s="232"/>
      <c r="O334" s="87"/>
      <c r="P334" s="87"/>
      <c r="Q334" s="87"/>
      <c r="R334" s="87"/>
      <c r="S334" s="87"/>
      <c r="T334" s="88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T334" s="20" t="s">
        <v>206</v>
      </c>
      <c r="AU334" s="20" t="s">
        <v>81</v>
      </c>
    </row>
    <row r="335" s="14" customFormat="1">
      <c r="A335" s="14"/>
      <c r="B335" s="244"/>
      <c r="C335" s="245"/>
      <c r="D335" s="235" t="s">
        <v>208</v>
      </c>
      <c r="E335" s="246" t="s">
        <v>19</v>
      </c>
      <c r="F335" s="247" t="s">
        <v>1114</v>
      </c>
      <c r="G335" s="245"/>
      <c r="H335" s="248">
        <v>16.100000000000001</v>
      </c>
      <c r="I335" s="249"/>
      <c r="J335" s="245"/>
      <c r="K335" s="245"/>
      <c r="L335" s="250"/>
      <c r="M335" s="251"/>
      <c r="N335" s="252"/>
      <c r="O335" s="252"/>
      <c r="P335" s="252"/>
      <c r="Q335" s="252"/>
      <c r="R335" s="252"/>
      <c r="S335" s="252"/>
      <c r="T335" s="253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4" t="s">
        <v>208</v>
      </c>
      <c r="AU335" s="254" t="s">
        <v>81</v>
      </c>
      <c r="AV335" s="14" t="s">
        <v>81</v>
      </c>
      <c r="AW335" s="14" t="s">
        <v>33</v>
      </c>
      <c r="AX335" s="14" t="s">
        <v>72</v>
      </c>
      <c r="AY335" s="254" t="s">
        <v>196</v>
      </c>
    </row>
    <row r="336" s="15" customFormat="1">
      <c r="A336" s="15"/>
      <c r="B336" s="255"/>
      <c r="C336" s="256"/>
      <c r="D336" s="235" t="s">
        <v>208</v>
      </c>
      <c r="E336" s="257" t="s">
        <v>19</v>
      </c>
      <c r="F336" s="258" t="s">
        <v>219</v>
      </c>
      <c r="G336" s="256"/>
      <c r="H336" s="259">
        <v>16.100000000000001</v>
      </c>
      <c r="I336" s="260"/>
      <c r="J336" s="256"/>
      <c r="K336" s="256"/>
      <c r="L336" s="261"/>
      <c r="M336" s="262"/>
      <c r="N336" s="263"/>
      <c r="O336" s="263"/>
      <c r="P336" s="263"/>
      <c r="Q336" s="263"/>
      <c r="R336" s="263"/>
      <c r="S336" s="263"/>
      <c r="T336" s="264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65" t="s">
        <v>208</v>
      </c>
      <c r="AU336" s="265" t="s">
        <v>81</v>
      </c>
      <c r="AV336" s="15" t="s">
        <v>204</v>
      </c>
      <c r="AW336" s="15" t="s">
        <v>33</v>
      </c>
      <c r="AX336" s="15" t="s">
        <v>79</v>
      </c>
      <c r="AY336" s="265" t="s">
        <v>196</v>
      </c>
    </row>
    <row r="337" s="2" customFormat="1" ht="24.15" customHeight="1">
      <c r="A337" s="41"/>
      <c r="B337" s="42"/>
      <c r="C337" s="215" t="s">
        <v>544</v>
      </c>
      <c r="D337" s="215" t="s">
        <v>199</v>
      </c>
      <c r="E337" s="216" t="s">
        <v>328</v>
      </c>
      <c r="F337" s="217" t="s">
        <v>329</v>
      </c>
      <c r="G337" s="218" t="s">
        <v>317</v>
      </c>
      <c r="H337" s="219">
        <v>161</v>
      </c>
      <c r="I337" s="220"/>
      <c r="J337" s="221">
        <f>ROUND(I337*H337,2)</f>
        <v>0</v>
      </c>
      <c r="K337" s="217" t="s">
        <v>203</v>
      </c>
      <c r="L337" s="47"/>
      <c r="M337" s="222" t="s">
        <v>19</v>
      </c>
      <c r="N337" s="223" t="s">
        <v>43</v>
      </c>
      <c r="O337" s="87"/>
      <c r="P337" s="224">
        <f>O337*H337</f>
        <v>0</v>
      </c>
      <c r="Q337" s="224">
        <v>0</v>
      </c>
      <c r="R337" s="224">
        <f>Q337*H337</f>
        <v>0</v>
      </c>
      <c r="S337" s="224">
        <v>0</v>
      </c>
      <c r="T337" s="225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6" t="s">
        <v>204</v>
      </c>
      <c r="AT337" s="226" t="s">
        <v>199</v>
      </c>
      <c r="AU337" s="226" t="s">
        <v>81</v>
      </c>
      <c r="AY337" s="20" t="s">
        <v>196</v>
      </c>
      <c r="BE337" s="227">
        <f>IF(N337="základní",J337,0)</f>
        <v>0</v>
      </c>
      <c r="BF337" s="227">
        <f>IF(N337="snížená",J337,0)</f>
        <v>0</v>
      </c>
      <c r="BG337" s="227">
        <f>IF(N337="zákl. přenesená",J337,0)</f>
        <v>0</v>
      </c>
      <c r="BH337" s="227">
        <f>IF(N337="sníž. přenesená",J337,0)</f>
        <v>0</v>
      </c>
      <c r="BI337" s="227">
        <f>IF(N337="nulová",J337,0)</f>
        <v>0</v>
      </c>
      <c r="BJ337" s="20" t="s">
        <v>79</v>
      </c>
      <c r="BK337" s="227">
        <f>ROUND(I337*H337,2)</f>
        <v>0</v>
      </c>
      <c r="BL337" s="20" t="s">
        <v>204</v>
      </c>
      <c r="BM337" s="226" t="s">
        <v>1115</v>
      </c>
    </row>
    <row r="338" s="2" customFormat="1">
      <c r="A338" s="41"/>
      <c r="B338" s="42"/>
      <c r="C338" s="43"/>
      <c r="D338" s="228" t="s">
        <v>206</v>
      </c>
      <c r="E338" s="43"/>
      <c r="F338" s="229" t="s">
        <v>331</v>
      </c>
      <c r="G338" s="43"/>
      <c r="H338" s="43"/>
      <c r="I338" s="230"/>
      <c r="J338" s="43"/>
      <c r="K338" s="43"/>
      <c r="L338" s="47"/>
      <c r="M338" s="231"/>
      <c r="N338" s="232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206</v>
      </c>
      <c r="AU338" s="20" t="s">
        <v>81</v>
      </c>
    </row>
    <row r="339" s="14" customFormat="1">
      <c r="A339" s="14"/>
      <c r="B339" s="244"/>
      <c r="C339" s="245"/>
      <c r="D339" s="235" t="s">
        <v>208</v>
      </c>
      <c r="E339" s="246" t="s">
        <v>19</v>
      </c>
      <c r="F339" s="247" t="s">
        <v>1114</v>
      </c>
      <c r="G339" s="245"/>
      <c r="H339" s="248">
        <v>16.100000000000001</v>
      </c>
      <c r="I339" s="249"/>
      <c r="J339" s="245"/>
      <c r="K339" s="245"/>
      <c r="L339" s="250"/>
      <c r="M339" s="251"/>
      <c r="N339" s="252"/>
      <c r="O339" s="252"/>
      <c r="P339" s="252"/>
      <c r="Q339" s="252"/>
      <c r="R339" s="252"/>
      <c r="S339" s="252"/>
      <c r="T339" s="253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4" t="s">
        <v>208</v>
      </c>
      <c r="AU339" s="254" t="s">
        <v>81</v>
      </c>
      <c r="AV339" s="14" t="s">
        <v>81</v>
      </c>
      <c r="AW339" s="14" t="s">
        <v>33</v>
      </c>
      <c r="AX339" s="14" t="s">
        <v>72</v>
      </c>
      <c r="AY339" s="254" t="s">
        <v>196</v>
      </c>
    </row>
    <row r="340" s="15" customFormat="1">
      <c r="A340" s="15"/>
      <c r="B340" s="255"/>
      <c r="C340" s="256"/>
      <c r="D340" s="235" t="s">
        <v>208</v>
      </c>
      <c r="E340" s="257" t="s">
        <v>19</v>
      </c>
      <c r="F340" s="258" t="s">
        <v>219</v>
      </c>
      <c r="G340" s="256"/>
      <c r="H340" s="259">
        <v>16.100000000000001</v>
      </c>
      <c r="I340" s="260"/>
      <c r="J340" s="256"/>
      <c r="K340" s="256"/>
      <c r="L340" s="261"/>
      <c r="M340" s="262"/>
      <c r="N340" s="263"/>
      <c r="O340" s="263"/>
      <c r="P340" s="263"/>
      <c r="Q340" s="263"/>
      <c r="R340" s="263"/>
      <c r="S340" s="263"/>
      <c r="T340" s="264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T340" s="265" t="s">
        <v>208</v>
      </c>
      <c r="AU340" s="265" t="s">
        <v>81</v>
      </c>
      <c r="AV340" s="15" t="s">
        <v>204</v>
      </c>
      <c r="AW340" s="15" t="s">
        <v>33</v>
      </c>
      <c r="AX340" s="15" t="s">
        <v>79</v>
      </c>
      <c r="AY340" s="265" t="s">
        <v>196</v>
      </c>
    </row>
    <row r="341" s="14" customFormat="1">
      <c r="A341" s="14"/>
      <c r="B341" s="244"/>
      <c r="C341" s="245"/>
      <c r="D341" s="235" t="s">
        <v>208</v>
      </c>
      <c r="E341" s="245"/>
      <c r="F341" s="247" t="s">
        <v>1116</v>
      </c>
      <c r="G341" s="245"/>
      <c r="H341" s="248">
        <v>161</v>
      </c>
      <c r="I341" s="249"/>
      <c r="J341" s="245"/>
      <c r="K341" s="245"/>
      <c r="L341" s="250"/>
      <c r="M341" s="251"/>
      <c r="N341" s="252"/>
      <c r="O341" s="252"/>
      <c r="P341" s="252"/>
      <c r="Q341" s="252"/>
      <c r="R341" s="252"/>
      <c r="S341" s="252"/>
      <c r="T341" s="253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4" t="s">
        <v>208</v>
      </c>
      <c r="AU341" s="254" t="s">
        <v>81</v>
      </c>
      <c r="AV341" s="14" t="s">
        <v>81</v>
      </c>
      <c r="AW341" s="14" t="s">
        <v>4</v>
      </c>
      <c r="AX341" s="14" t="s">
        <v>79</v>
      </c>
      <c r="AY341" s="254" t="s">
        <v>196</v>
      </c>
    </row>
    <row r="342" s="2" customFormat="1" ht="16.5" customHeight="1">
      <c r="A342" s="41"/>
      <c r="B342" s="42"/>
      <c r="C342" s="215" t="s">
        <v>550</v>
      </c>
      <c r="D342" s="215" t="s">
        <v>199</v>
      </c>
      <c r="E342" s="216" t="s">
        <v>333</v>
      </c>
      <c r="F342" s="217" t="s">
        <v>334</v>
      </c>
      <c r="G342" s="218" t="s">
        <v>317</v>
      </c>
      <c r="H342" s="219">
        <v>16.100000000000001</v>
      </c>
      <c r="I342" s="220"/>
      <c r="J342" s="221">
        <f>ROUND(I342*H342,2)</f>
        <v>0</v>
      </c>
      <c r="K342" s="217" t="s">
        <v>203</v>
      </c>
      <c r="L342" s="47"/>
      <c r="M342" s="222" t="s">
        <v>19</v>
      </c>
      <c r="N342" s="223" t="s">
        <v>43</v>
      </c>
      <c r="O342" s="87"/>
      <c r="P342" s="224">
        <f>O342*H342</f>
        <v>0</v>
      </c>
      <c r="Q342" s="224">
        <v>0</v>
      </c>
      <c r="R342" s="224">
        <f>Q342*H342</f>
        <v>0</v>
      </c>
      <c r="S342" s="224">
        <v>0</v>
      </c>
      <c r="T342" s="225">
        <f>S342*H342</f>
        <v>0</v>
      </c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R342" s="226" t="s">
        <v>204</v>
      </c>
      <c r="AT342" s="226" t="s">
        <v>199</v>
      </c>
      <c r="AU342" s="226" t="s">
        <v>81</v>
      </c>
      <c r="AY342" s="20" t="s">
        <v>196</v>
      </c>
      <c r="BE342" s="227">
        <f>IF(N342="základní",J342,0)</f>
        <v>0</v>
      </c>
      <c r="BF342" s="227">
        <f>IF(N342="snížená",J342,0)</f>
        <v>0</v>
      </c>
      <c r="BG342" s="227">
        <f>IF(N342="zákl. přenesená",J342,0)</f>
        <v>0</v>
      </c>
      <c r="BH342" s="227">
        <f>IF(N342="sníž. přenesená",J342,0)</f>
        <v>0</v>
      </c>
      <c r="BI342" s="227">
        <f>IF(N342="nulová",J342,0)</f>
        <v>0</v>
      </c>
      <c r="BJ342" s="20" t="s">
        <v>79</v>
      </c>
      <c r="BK342" s="227">
        <f>ROUND(I342*H342,2)</f>
        <v>0</v>
      </c>
      <c r="BL342" s="20" t="s">
        <v>204</v>
      </c>
      <c r="BM342" s="226" t="s">
        <v>1117</v>
      </c>
    </row>
    <row r="343" s="2" customFormat="1">
      <c r="A343" s="41"/>
      <c r="B343" s="42"/>
      <c r="C343" s="43"/>
      <c r="D343" s="228" t="s">
        <v>206</v>
      </c>
      <c r="E343" s="43"/>
      <c r="F343" s="229" t="s">
        <v>336</v>
      </c>
      <c r="G343" s="43"/>
      <c r="H343" s="43"/>
      <c r="I343" s="230"/>
      <c r="J343" s="43"/>
      <c r="K343" s="43"/>
      <c r="L343" s="47"/>
      <c r="M343" s="231"/>
      <c r="N343" s="232"/>
      <c r="O343" s="87"/>
      <c r="P343" s="87"/>
      <c r="Q343" s="87"/>
      <c r="R343" s="87"/>
      <c r="S343" s="87"/>
      <c r="T343" s="88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T343" s="20" t="s">
        <v>206</v>
      </c>
      <c r="AU343" s="20" t="s">
        <v>81</v>
      </c>
    </row>
    <row r="344" s="14" customFormat="1">
      <c r="A344" s="14"/>
      <c r="B344" s="244"/>
      <c r="C344" s="245"/>
      <c r="D344" s="235" t="s">
        <v>208</v>
      </c>
      <c r="E344" s="246" t="s">
        <v>19</v>
      </c>
      <c r="F344" s="247" t="s">
        <v>1114</v>
      </c>
      <c r="G344" s="245"/>
      <c r="H344" s="248">
        <v>16.100000000000001</v>
      </c>
      <c r="I344" s="249"/>
      <c r="J344" s="245"/>
      <c r="K344" s="245"/>
      <c r="L344" s="250"/>
      <c r="M344" s="251"/>
      <c r="N344" s="252"/>
      <c r="O344" s="252"/>
      <c r="P344" s="252"/>
      <c r="Q344" s="252"/>
      <c r="R344" s="252"/>
      <c r="S344" s="252"/>
      <c r="T344" s="253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4" t="s">
        <v>208</v>
      </c>
      <c r="AU344" s="254" t="s">
        <v>81</v>
      </c>
      <c r="AV344" s="14" t="s">
        <v>81</v>
      </c>
      <c r="AW344" s="14" t="s">
        <v>33</v>
      </c>
      <c r="AX344" s="14" t="s">
        <v>72</v>
      </c>
      <c r="AY344" s="254" t="s">
        <v>196</v>
      </c>
    </row>
    <row r="345" s="15" customFormat="1">
      <c r="A345" s="15"/>
      <c r="B345" s="255"/>
      <c r="C345" s="256"/>
      <c r="D345" s="235" t="s">
        <v>208</v>
      </c>
      <c r="E345" s="257" t="s">
        <v>19</v>
      </c>
      <c r="F345" s="258" t="s">
        <v>219</v>
      </c>
      <c r="G345" s="256"/>
      <c r="H345" s="259">
        <v>16.100000000000001</v>
      </c>
      <c r="I345" s="260"/>
      <c r="J345" s="256"/>
      <c r="K345" s="256"/>
      <c r="L345" s="261"/>
      <c r="M345" s="262"/>
      <c r="N345" s="263"/>
      <c r="O345" s="263"/>
      <c r="P345" s="263"/>
      <c r="Q345" s="263"/>
      <c r="R345" s="263"/>
      <c r="S345" s="263"/>
      <c r="T345" s="264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65" t="s">
        <v>208</v>
      </c>
      <c r="AU345" s="265" t="s">
        <v>81</v>
      </c>
      <c r="AV345" s="15" t="s">
        <v>204</v>
      </c>
      <c r="AW345" s="15" t="s">
        <v>33</v>
      </c>
      <c r="AX345" s="15" t="s">
        <v>79</v>
      </c>
      <c r="AY345" s="265" t="s">
        <v>196</v>
      </c>
    </row>
    <row r="346" s="2" customFormat="1" ht="24.15" customHeight="1">
      <c r="A346" s="41"/>
      <c r="B346" s="42"/>
      <c r="C346" s="215" t="s">
        <v>555</v>
      </c>
      <c r="D346" s="215" t="s">
        <v>199</v>
      </c>
      <c r="E346" s="216" t="s">
        <v>346</v>
      </c>
      <c r="F346" s="217" t="s">
        <v>347</v>
      </c>
      <c r="G346" s="218" t="s">
        <v>317</v>
      </c>
      <c r="H346" s="219">
        <v>16.100000000000001</v>
      </c>
      <c r="I346" s="220"/>
      <c r="J346" s="221">
        <f>ROUND(I346*H346,2)</f>
        <v>0</v>
      </c>
      <c r="K346" s="217" t="s">
        <v>203</v>
      </c>
      <c r="L346" s="47"/>
      <c r="M346" s="222" t="s">
        <v>19</v>
      </c>
      <c r="N346" s="223" t="s">
        <v>43</v>
      </c>
      <c r="O346" s="87"/>
      <c r="P346" s="224">
        <f>O346*H346</f>
        <v>0</v>
      </c>
      <c r="Q346" s="224">
        <v>0</v>
      </c>
      <c r="R346" s="224">
        <f>Q346*H346</f>
        <v>0</v>
      </c>
      <c r="S346" s="224">
        <v>0</v>
      </c>
      <c r="T346" s="225">
        <f>S346*H346</f>
        <v>0</v>
      </c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R346" s="226" t="s">
        <v>204</v>
      </c>
      <c r="AT346" s="226" t="s">
        <v>199</v>
      </c>
      <c r="AU346" s="226" t="s">
        <v>81</v>
      </c>
      <c r="AY346" s="20" t="s">
        <v>196</v>
      </c>
      <c r="BE346" s="227">
        <f>IF(N346="základní",J346,0)</f>
        <v>0</v>
      </c>
      <c r="BF346" s="227">
        <f>IF(N346="snížená",J346,0)</f>
        <v>0</v>
      </c>
      <c r="BG346" s="227">
        <f>IF(N346="zákl. přenesená",J346,0)</f>
        <v>0</v>
      </c>
      <c r="BH346" s="227">
        <f>IF(N346="sníž. přenesená",J346,0)</f>
        <v>0</v>
      </c>
      <c r="BI346" s="227">
        <f>IF(N346="nulová",J346,0)</f>
        <v>0</v>
      </c>
      <c r="BJ346" s="20" t="s">
        <v>79</v>
      </c>
      <c r="BK346" s="227">
        <f>ROUND(I346*H346,2)</f>
        <v>0</v>
      </c>
      <c r="BL346" s="20" t="s">
        <v>204</v>
      </c>
      <c r="BM346" s="226" t="s">
        <v>1118</v>
      </c>
    </row>
    <row r="347" s="2" customFormat="1">
      <c r="A347" s="41"/>
      <c r="B347" s="42"/>
      <c r="C347" s="43"/>
      <c r="D347" s="228" t="s">
        <v>206</v>
      </c>
      <c r="E347" s="43"/>
      <c r="F347" s="229" t="s">
        <v>349</v>
      </c>
      <c r="G347" s="43"/>
      <c r="H347" s="43"/>
      <c r="I347" s="230"/>
      <c r="J347" s="43"/>
      <c r="K347" s="43"/>
      <c r="L347" s="47"/>
      <c r="M347" s="231"/>
      <c r="N347" s="232"/>
      <c r="O347" s="87"/>
      <c r="P347" s="87"/>
      <c r="Q347" s="87"/>
      <c r="R347" s="87"/>
      <c r="S347" s="87"/>
      <c r="T347" s="88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T347" s="20" t="s">
        <v>206</v>
      </c>
      <c r="AU347" s="20" t="s">
        <v>81</v>
      </c>
    </row>
    <row r="348" s="14" customFormat="1">
      <c r="A348" s="14"/>
      <c r="B348" s="244"/>
      <c r="C348" s="245"/>
      <c r="D348" s="235" t="s">
        <v>208</v>
      </c>
      <c r="E348" s="246" t="s">
        <v>19</v>
      </c>
      <c r="F348" s="247" t="s">
        <v>1114</v>
      </c>
      <c r="G348" s="245"/>
      <c r="H348" s="248">
        <v>16.100000000000001</v>
      </c>
      <c r="I348" s="249"/>
      <c r="J348" s="245"/>
      <c r="K348" s="245"/>
      <c r="L348" s="250"/>
      <c r="M348" s="251"/>
      <c r="N348" s="252"/>
      <c r="O348" s="252"/>
      <c r="P348" s="252"/>
      <c r="Q348" s="252"/>
      <c r="R348" s="252"/>
      <c r="S348" s="252"/>
      <c r="T348" s="253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4" t="s">
        <v>208</v>
      </c>
      <c r="AU348" s="254" t="s">
        <v>81</v>
      </c>
      <c r="AV348" s="14" t="s">
        <v>81</v>
      </c>
      <c r="AW348" s="14" t="s">
        <v>33</v>
      </c>
      <c r="AX348" s="14" t="s">
        <v>72</v>
      </c>
      <c r="AY348" s="254" t="s">
        <v>196</v>
      </c>
    </row>
    <row r="349" s="15" customFormat="1">
      <c r="A349" s="15"/>
      <c r="B349" s="255"/>
      <c r="C349" s="256"/>
      <c r="D349" s="235" t="s">
        <v>208</v>
      </c>
      <c r="E349" s="257" t="s">
        <v>19</v>
      </c>
      <c r="F349" s="258" t="s">
        <v>219</v>
      </c>
      <c r="G349" s="256"/>
      <c r="H349" s="259">
        <v>16.100000000000001</v>
      </c>
      <c r="I349" s="260"/>
      <c r="J349" s="256"/>
      <c r="K349" s="256"/>
      <c r="L349" s="261"/>
      <c r="M349" s="262"/>
      <c r="N349" s="263"/>
      <c r="O349" s="263"/>
      <c r="P349" s="263"/>
      <c r="Q349" s="263"/>
      <c r="R349" s="263"/>
      <c r="S349" s="263"/>
      <c r="T349" s="264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65" t="s">
        <v>208</v>
      </c>
      <c r="AU349" s="265" t="s">
        <v>81</v>
      </c>
      <c r="AV349" s="15" t="s">
        <v>204</v>
      </c>
      <c r="AW349" s="15" t="s">
        <v>33</v>
      </c>
      <c r="AX349" s="15" t="s">
        <v>79</v>
      </c>
      <c r="AY349" s="265" t="s">
        <v>196</v>
      </c>
    </row>
    <row r="350" s="2" customFormat="1" ht="24.15" customHeight="1">
      <c r="A350" s="41"/>
      <c r="B350" s="42"/>
      <c r="C350" s="215" t="s">
        <v>561</v>
      </c>
      <c r="D350" s="215" t="s">
        <v>199</v>
      </c>
      <c r="E350" s="216" t="s">
        <v>562</v>
      </c>
      <c r="F350" s="217" t="s">
        <v>563</v>
      </c>
      <c r="G350" s="218" t="s">
        <v>317</v>
      </c>
      <c r="H350" s="219">
        <v>46.881999999999998</v>
      </c>
      <c r="I350" s="220"/>
      <c r="J350" s="221">
        <f>ROUND(I350*H350,2)</f>
        <v>0</v>
      </c>
      <c r="K350" s="217" t="s">
        <v>203</v>
      </c>
      <c r="L350" s="47"/>
      <c r="M350" s="222" t="s">
        <v>19</v>
      </c>
      <c r="N350" s="223" t="s">
        <v>43</v>
      </c>
      <c r="O350" s="87"/>
      <c r="P350" s="224">
        <f>O350*H350</f>
        <v>0</v>
      </c>
      <c r="Q350" s="224">
        <v>0</v>
      </c>
      <c r="R350" s="224">
        <f>Q350*H350</f>
        <v>0</v>
      </c>
      <c r="S350" s="224">
        <v>0</v>
      </c>
      <c r="T350" s="225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6" t="s">
        <v>204</v>
      </c>
      <c r="AT350" s="226" t="s">
        <v>199</v>
      </c>
      <c r="AU350" s="226" t="s">
        <v>81</v>
      </c>
      <c r="AY350" s="20" t="s">
        <v>196</v>
      </c>
      <c r="BE350" s="227">
        <f>IF(N350="základní",J350,0)</f>
        <v>0</v>
      </c>
      <c r="BF350" s="227">
        <f>IF(N350="snížená",J350,0)</f>
        <v>0</v>
      </c>
      <c r="BG350" s="227">
        <f>IF(N350="zákl. přenesená",J350,0)</f>
        <v>0</v>
      </c>
      <c r="BH350" s="227">
        <f>IF(N350="sníž. přenesená",J350,0)</f>
        <v>0</v>
      </c>
      <c r="BI350" s="227">
        <f>IF(N350="nulová",J350,0)</f>
        <v>0</v>
      </c>
      <c r="BJ350" s="20" t="s">
        <v>79</v>
      </c>
      <c r="BK350" s="227">
        <f>ROUND(I350*H350,2)</f>
        <v>0</v>
      </c>
      <c r="BL350" s="20" t="s">
        <v>204</v>
      </c>
      <c r="BM350" s="226" t="s">
        <v>1119</v>
      </c>
    </row>
    <row r="351" s="2" customFormat="1">
      <c r="A351" s="41"/>
      <c r="B351" s="42"/>
      <c r="C351" s="43"/>
      <c r="D351" s="228" t="s">
        <v>206</v>
      </c>
      <c r="E351" s="43"/>
      <c r="F351" s="229" t="s">
        <v>565</v>
      </c>
      <c r="G351" s="43"/>
      <c r="H351" s="43"/>
      <c r="I351" s="230"/>
      <c r="J351" s="43"/>
      <c r="K351" s="43"/>
      <c r="L351" s="47"/>
      <c r="M351" s="231"/>
      <c r="N351" s="232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206</v>
      </c>
      <c r="AU351" s="20" t="s">
        <v>81</v>
      </c>
    </row>
    <row r="352" s="14" customFormat="1">
      <c r="A352" s="14"/>
      <c r="B352" s="244"/>
      <c r="C352" s="245"/>
      <c r="D352" s="235" t="s">
        <v>208</v>
      </c>
      <c r="E352" s="246" t="s">
        <v>19</v>
      </c>
      <c r="F352" s="247" t="s">
        <v>1120</v>
      </c>
      <c r="G352" s="245"/>
      <c r="H352" s="248">
        <v>46.881999999999998</v>
      </c>
      <c r="I352" s="249"/>
      <c r="J352" s="245"/>
      <c r="K352" s="245"/>
      <c r="L352" s="250"/>
      <c r="M352" s="251"/>
      <c r="N352" s="252"/>
      <c r="O352" s="252"/>
      <c r="P352" s="252"/>
      <c r="Q352" s="252"/>
      <c r="R352" s="252"/>
      <c r="S352" s="252"/>
      <c r="T352" s="253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4" t="s">
        <v>208</v>
      </c>
      <c r="AU352" s="254" t="s">
        <v>81</v>
      </c>
      <c r="AV352" s="14" t="s">
        <v>81</v>
      </c>
      <c r="AW352" s="14" t="s">
        <v>33</v>
      </c>
      <c r="AX352" s="14" t="s">
        <v>72</v>
      </c>
      <c r="AY352" s="254" t="s">
        <v>196</v>
      </c>
    </row>
    <row r="353" s="15" customFormat="1">
      <c r="A353" s="15"/>
      <c r="B353" s="255"/>
      <c r="C353" s="256"/>
      <c r="D353" s="235" t="s">
        <v>208</v>
      </c>
      <c r="E353" s="257" t="s">
        <v>19</v>
      </c>
      <c r="F353" s="258" t="s">
        <v>219</v>
      </c>
      <c r="G353" s="256"/>
      <c r="H353" s="259">
        <v>46.881999999999998</v>
      </c>
      <c r="I353" s="260"/>
      <c r="J353" s="256"/>
      <c r="K353" s="256"/>
      <c r="L353" s="261"/>
      <c r="M353" s="262"/>
      <c r="N353" s="263"/>
      <c r="O353" s="263"/>
      <c r="P353" s="263"/>
      <c r="Q353" s="263"/>
      <c r="R353" s="263"/>
      <c r="S353" s="263"/>
      <c r="T353" s="264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265" t="s">
        <v>208</v>
      </c>
      <c r="AU353" s="265" t="s">
        <v>81</v>
      </c>
      <c r="AV353" s="15" t="s">
        <v>204</v>
      </c>
      <c r="AW353" s="15" t="s">
        <v>33</v>
      </c>
      <c r="AX353" s="15" t="s">
        <v>79</v>
      </c>
      <c r="AY353" s="265" t="s">
        <v>196</v>
      </c>
    </row>
    <row r="354" s="12" customFormat="1" ht="22.8" customHeight="1">
      <c r="A354" s="12"/>
      <c r="B354" s="199"/>
      <c r="C354" s="200"/>
      <c r="D354" s="201" t="s">
        <v>71</v>
      </c>
      <c r="E354" s="213" t="s">
        <v>694</v>
      </c>
      <c r="F354" s="213" t="s">
        <v>695</v>
      </c>
      <c r="G354" s="200"/>
      <c r="H354" s="200"/>
      <c r="I354" s="203"/>
      <c r="J354" s="214">
        <f>BK354</f>
        <v>0</v>
      </c>
      <c r="K354" s="200"/>
      <c r="L354" s="205"/>
      <c r="M354" s="206"/>
      <c r="N354" s="207"/>
      <c r="O354" s="207"/>
      <c r="P354" s="208">
        <f>SUM(P355:P376)</f>
        <v>0</v>
      </c>
      <c r="Q354" s="207"/>
      <c r="R354" s="208">
        <f>SUM(R355:R376)</f>
        <v>0.041999999999999996</v>
      </c>
      <c r="S354" s="207"/>
      <c r="T354" s="209">
        <f>SUM(T355:T376)</f>
        <v>0</v>
      </c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R354" s="210" t="s">
        <v>79</v>
      </c>
      <c r="AT354" s="211" t="s">
        <v>71</v>
      </c>
      <c r="AU354" s="211" t="s">
        <v>79</v>
      </c>
      <c r="AY354" s="210" t="s">
        <v>196</v>
      </c>
      <c r="BK354" s="212">
        <f>SUM(BK355:BK376)</f>
        <v>0</v>
      </c>
    </row>
    <row r="355" s="2" customFormat="1" ht="16.5" customHeight="1">
      <c r="A355" s="41"/>
      <c r="B355" s="42"/>
      <c r="C355" s="215" t="s">
        <v>569</v>
      </c>
      <c r="D355" s="215" t="s">
        <v>199</v>
      </c>
      <c r="E355" s="216" t="s">
        <v>697</v>
      </c>
      <c r="F355" s="217" t="s">
        <v>698</v>
      </c>
      <c r="G355" s="218" t="s">
        <v>202</v>
      </c>
      <c r="H355" s="219">
        <v>28</v>
      </c>
      <c r="I355" s="220"/>
      <c r="J355" s="221">
        <f>ROUND(I355*H355,2)</f>
        <v>0</v>
      </c>
      <c r="K355" s="217" t="s">
        <v>203</v>
      </c>
      <c r="L355" s="47"/>
      <c r="M355" s="222" t="s">
        <v>19</v>
      </c>
      <c r="N355" s="223" t="s">
        <v>43</v>
      </c>
      <c r="O355" s="87"/>
      <c r="P355" s="224">
        <f>O355*H355</f>
        <v>0</v>
      </c>
      <c r="Q355" s="224">
        <v>0.0011999999999999999</v>
      </c>
      <c r="R355" s="224">
        <f>Q355*H355</f>
        <v>0.033599999999999998</v>
      </c>
      <c r="S355" s="224">
        <v>0</v>
      </c>
      <c r="T355" s="225">
        <f>S355*H355</f>
        <v>0</v>
      </c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R355" s="226" t="s">
        <v>204</v>
      </c>
      <c r="AT355" s="226" t="s">
        <v>199</v>
      </c>
      <c r="AU355" s="226" t="s">
        <v>81</v>
      </c>
      <c r="AY355" s="20" t="s">
        <v>196</v>
      </c>
      <c r="BE355" s="227">
        <f>IF(N355="základní",J355,0)</f>
        <v>0</v>
      </c>
      <c r="BF355" s="227">
        <f>IF(N355="snížená",J355,0)</f>
        <v>0</v>
      </c>
      <c r="BG355" s="227">
        <f>IF(N355="zákl. přenesená",J355,0)</f>
        <v>0</v>
      </c>
      <c r="BH355" s="227">
        <f>IF(N355="sníž. přenesená",J355,0)</f>
        <v>0</v>
      </c>
      <c r="BI355" s="227">
        <f>IF(N355="nulová",J355,0)</f>
        <v>0</v>
      </c>
      <c r="BJ355" s="20" t="s">
        <v>79</v>
      </c>
      <c r="BK355" s="227">
        <f>ROUND(I355*H355,2)</f>
        <v>0</v>
      </c>
      <c r="BL355" s="20" t="s">
        <v>204</v>
      </c>
      <c r="BM355" s="226" t="s">
        <v>1121</v>
      </c>
    </row>
    <row r="356" s="2" customFormat="1">
      <c r="A356" s="41"/>
      <c r="B356" s="42"/>
      <c r="C356" s="43"/>
      <c r="D356" s="228" t="s">
        <v>206</v>
      </c>
      <c r="E356" s="43"/>
      <c r="F356" s="229" t="s">
        <v>700</v>
      </c>
      <c r="G356" s="43"/>
      <c r="H356" s="43"/>
      <c r="I356" s="230"/>
      <c r="J356" s="43"/>
      <c r="K356" s="43"/>
      <c r="L356" s="47"/>
      <c r="M356" s="231"/>
      <c r="N356" s="232"/>
      <c r="O356" s="87"/>
      <c r="P356" s="87"/>
      <c r="Q356" s="87"/>
      <c r="R356" s="87"/>
      <c r="S356" s="87"/>
      <c r="T356" s="88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T356" s="20" t="s">
        <v>206</v>
      </c>
      <c r="AU356" s="20" t="s">
        <v>81</v>
      </c>
    </row>
    <row r="357" s="13" customFormat="1">
      <c r="A357" s="13"/>
      <c r="B357" s="233"/>
      <c r="C357" s="234"/>
      <c r="D357" s="235" t="s">
        <v>208</v>
      </c>
      <c r="E357" s="236" t="s">
        <v>19</v>
      </c>
      <c r="F357" s="237" t="s">
        <v>701</v>
      </c>
      <c r="G357" s="234"/>
      <c r="H357" s="236" t="s">
        <v>19</v>
      </c>
      <c r="I357" s="238"/>
      <c r="J357" s="234"/>
      <c r="K357" s="234"/>
      <c r="L357" s="239"/>
      <c r="M357" s="240"/>
      <c r="N357" s="241"/>
      <c r="O357" s="241"/>
      <c r="P357" s="241"/>
      <c r="Q357" s="241"/>
      <c r="R357" s="241"/>
      <c r="S357" s="241"/>
      <c r="T357" s="242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3" t="s">
        <v>208</v>
      </c>
      <c r="AU357" s="243" t="s">
        <v>81</v>
      </c>
      <c r="AV357" s="13" t="s">
        <v>79</v>
      </c>
      <c r="AW357" s="13" t="s">
        <v>33</v>
      </c>
      <c r="AX357" s="13" t="s">
        <v>72</v>
      </c>
      <c r="AY357" s="243" t="s">
        <v>196</v>
      </c>
    </row>
    <row r="358" s="13" customFormat="1">
      <c r="A358" s="13"/>
      <c r="B358" s="233"/>
      <c r="C358" s="234"/>
      <c r="D358" s="235" t="s">
        <v>208</v>
      </c>
      <c r="E358" s="236" t="s">
        <v>19</v>
      </c>
      <c r="F358" s="237" t="s">
        <v>1081</v>
      </c>
      <c r="G358" s="234"/>
      <c r="H358" s="236" t="s">
        <v>19</v>
      </c>
      <c r="I358" s="238"/>
      <c r="J358" s="234"/>
      <c r="K358" s="234"/>
      <c r="L358" s="239"/>
      <c r="M358" s="240"/>
      <c r="N358" s="241"/>
      <c r="O358" s="241"/>
      <c r="P358" s="241"/>
      <c r="Q358" s="241"/>
      <c r="R358" s="241"/>
      <c r="S358" s="241"/>
      <c r="T358" s="24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43" t="s">
        <v>208</v>
      </c>
      <c r="AU358" s="243" t="s">
        <v>81</v>
      </c>
      <c r="AV358" s="13" t="s">
        <v>79</v>
      </c>
      <c r="AW358" s="13" t="s">
        <v>33</v>
      </c>
      <c r="AX358" s="13" t="s">
        <v>72</v>
      </c>
      <c r="AY358" s="243" t="s">
        <v>196</v>
      </c>
    </row>
    <row r="359" s="13" customFormat="1">
      <c r="A359" s="13"/>
      <c r="B359" s="233"/>
      <c r="C359" s="234"/>
      <c r="D359" s="235" t="s">
        <v>208</v>
      </c>
      <c r="E359" s="236" t="s">
        <v>19</v>
      </c>
      <c r="F359" s="237" t="s">
        <v>1122</v>
      </c>
      <c r="G359" s="234"/>
      <c r="H359" s="236" t="s">
        <v>19</v>
      </c>
      <c r="I359" s="238"/>
      <c r="J359" s="234"/>
      <c r="K359" s="234"/>
      <c r="L359" s="239"/>
      <c r="M359" s="240"/>
      <c r="N359" s="241"/>
      <c r="O359" s="241"/>
      <c r="P359" s="241"/>
      <c r="Q359" s="241"/>
      <c r="R359" s="241"/>
      <c r="S359" s="241"/>
      <c r="T359" s="24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3" t="s">
        <v>208</v>
      </c>
      <c r="AU359" s="243" t="s">
        <v>81</v>
      </c>
      <c r="AV359" s="13" t="s">
        <v>79</v>
      </c>
      <c r="AW359" s="13" t="s">
        <v>33</v>
      </c>
      <c r="AX359" s="13" t="s">
        <v>72</v>
      </c>
      <c r="AY359" s="243" t="s">
        <v>196</v>
      </c>
    </row>
    <row r="360" s="14" customFormat="1">
      <c r="A360" s="14"/>
      <c r="B360" s="244"/>
      <c r="C360" s="245"/>
      <c r="D360" s="235" t="s">
        <v>208</v>
      </c>
      <c r="E360" s="246" t="s">
        <v>19</v>
      </c>
      <c r="F360" s="247" t="s">
        <v>505</v>
      </c>
      <c r="G360" s="245"/>
      <c r="H360" s="248">
        <v>28</v>
      </c>
      <c r="I360" s="249"/>
      <c r="J360" s="245"/>
      <c r="K360" s="245"/>
      <c r="L360" s="250"/>
      <c r="M360" s="251"/>
      <c r="N360" s="252"/>
      <c r="O360" s="252"/>
      <c r="P360" s="252"/>
      <c r="Q360" s="252"/>
      <c r="R360" s="252"/>
      <c r="S360" s="252"/>
      <c r="T360" s="253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4" t="s">
        <v>208</v>
      </c>
      <c r="AU360" s="254" t="s">
        <v>81</v>
      </c>
      <c r="AV360" s="14" t="s">
        <v>81</v>
      </c>
      <c r="AW360" s="14" t="s">
        <v>33</v>
      </c>
      <c r="AX360" s="14" t="s">
        <v>72</v>
      </c>
      <c r="AY360" s="254" t="s">
        <v>196</v>
      </c>
    </row>
    <row r="361" s="15" customFormat="1">
      <c r="A361" s="15"/>
      <c r="B361" s="255"/>
      <c r="C361" s="256"/>
      <c r="D361" s="235" t="s">
        <v>208</v>
      </c>
      <c r="E361" s="257" t="s">
        <v>19</v>
      </c>
      <c r="F361" s="258" t="s">
        <v>219</v>
      </c>
      <c r="G361" s="256"/>
      <c r="H361" s="259">
        <v>28</v>
      </c>
      <c r="I361" s="260"/>
      <c r="J361" s="256"/>
      <c r="K361" s="256"/>
      <c r="L361" s="261"/>
      <c r="M361" s="262"/>
      <c r="N361" s="263"/>
      <c r="O361" s="263"/>
      <c r="P361" s="263"/>
      <c r="Q361" s="263"/>
      <c r="R361" s="263"/>
      <c r="S361" s="263"/>
      <c r="T361" s="264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65" t="s">
        <v>208</v>
      </c>
      <c r="AU361" s="265" t="s">
        <v>81</v>
      </c>
      <c r="AV361" s="15" t="s">
        <v>204</v>
      </c>
      <c r="AW361" s="15" t="s">
        <v>33</v>
      </c>
      <c r="AX361" s="15" t="s">
        <v>79</v>
      </c>
      <c r="AY361" s="265" t="s">
        <v>196</v>
      </c>
    </row>
    <row r="362" s="2" customFormat="1" ht="16.5" customHeight="1">
      <c r="A362" s="41"/>
      <c r="B362" s="42"/>
      <c r="C362" s="215" t="s">
        <v>577</v>
      </c>
      <c r="D362" s="215" t="s">
        <v>199</v>
      </c>
      <c r="E362" s="216" t="s">
        <v>1123</v>
      </c>
      <c r="F362" s="217" t="s">
        <v>1124</v>
      </c>
      <c r="G362" s="218" t="s">
        <v>244</v>
      </c>
      <c r="H362" s="219">
        <v>84</v>
      </c>
      <c r="I362" s="220"/>
      <c r="J362" s="221">
        <f>ROUND(I362*H362,2)</f>
        <v>0</v>
      </c>
      <c r="K362" s="217" t="s">
        <v>203</v>
      </c>
      <c r="L362" s="47"/>
      <c r="M362" s="222" t="s">
        <v>19</v>
      </c>
      <c r="N362" s="223" t="s">
        <v>43</v>
      </c>
      <c r="O362" s="87"/>
      <c r="P362" s="224">
        <f>O362*H362</f>
        <v>0</v>
      </c>
      <c r="Q362" s="224">
        <v>0.00010000000000000001</v>
      </c>
      <c r="R362" s="224">
        <f>Q362*H362</f>
        <v>0.0084000000000000012</v>
      </c>
      <c r="S362" s="224">
        <v>0</v>
      </c>
      <c r="T362" s="225">
        <f>S362*H362</f>
        <v>0</v>
      </c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R362" s="226" t="s">
        <v>204</v>
      </c>
      <c r="AT362" s="226" t="s">
        <v>199</v>
      </c>
      <c r="AU362" s="226" t="s">
        <v>81</v>
      </c>
      <c r="AY362" s="20" t="s">
        <v>196</v>
      </c>
      <c r="BE362" s="227">
        <f>IF(N362="základní",J362,0)</f>
        <v>0</v>
      </c>
      <c r="BF362" s="227">
        <f>IF(N362="snížená",J362,0)</f>
        <v>0</v>
      </c>
      <c r="BG362" s="227">
        <f>IF(N362="zákl. přenesená",J362,0)</f>
        <v>0</v>
      </c>
      <c r="BH362" s="227">
        <f>IF(N362="sníž. přenesená",J362,0)</f>
        <v>0</v>
      </c>
      <c r="BI362" s="227">
        <f>IF(N362="nulová",J362,0)</f>
        <v>0</v>
      </c>
      <c r="BJ362" s="20" t="s">
        <v>79</v>
      </c>
      <c r="BK362" s="227">
        <f>ROUND(I362*H362,2)</f>
        <v>0</v>
      </c>
      <c r="BL362" s="20" t="s">
        <v>204</v>
      </c>
      <c r="BM362" s="226" t="s">
        <v>1125</v>
      </c>
    </row>
    <row r="363" s="2" customFormat="1">
      <c r="A363" s="41"/>
      <c r="B363" s="42"/>
      <c r="C363" s="43"/>
      <c r="D363" s="228" t="s">
        <v>206</v>
      </c>
      <c r="E363" s="43"/>
      <c r="F363" s="229" t="s">
        <v>1126</v>
      </c>
      <c r="G363" s="43"/>
      <c r="H363" s="43"/>
      <c r="I363" s="230"/>
      <c r="J363" s="43"/>
      <c r="K363" s="43"/>
      <c r="L363" s="47"/>
      <c r="M363" s="231"/>
      <c r="N363" s="232"/>
      <c r="O363" s="87"/>
      <c r="P363" s="87"/>
      <c r="Q363" s="87"/>
      <c r="R363" s="87"/>
      <c r="S363" s="87"/>
      <c r="T363" s="88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T363" s="20" t="s">
        <v>206</v>
      </c>
      <c r="AU363" s="20" t="s">
        <v>81</v>
      </c>
    </row>
    <row r="364" s="13" customFormat="1">
      <c r="A364" s="13"/>
      <c r="B364" s="233"/>
      <c r="C364" s="234"/>
      <c r="D364" s="235" t="s">
        <v>208</v>
      </c>
      <c r="E364" s="236" t="s">
        <v>19</v>
      </c>
      <c r="F364" s="237" t="s">
        <v>1081</v>
      </c>
      <c r="G364" s="234"/>
      <c r="H364" s="236" t="s">
        <v>19</v>
      </c>
      <c r="I364" s="238"/>
      <c r="J364" s="234"/>
      <c r="K364" s="234"/>
      <c r="L364" s="239"/>
      <c r="M364" s="240"/>
      <c r="N364" s="241"/>
      <c r="O364" s="241"/>
      <c r="P364" s="241"/>
      <c r="Q364" s="241"/>
      <c r="R364" s="241"/>
      <c r="S364" s="241"/>
      <c r="T364" s="24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43" t="s">
        <v>208</v>
      </c>
      <c r="AU364" s="243" t="s">
        <v>81</v>
      </c>
      <c r="AV364" s="13" t="s">
        <v>79</v>
      </c>
      <c r="AW364" s="13" t="s">
        <v>33</v>
      </c>
      <c r="AX364" s="13" t="s">
        <v>72</v>
      </c>
      <c r="AY364" s="243" t="s">
        <v>196</v>
      </c>
    </row>
    <row r="365" s="13" customFormat="1">
      <c r="A365" s="13"/>
      <c r="B365" s="233"/>
      <c r="C365" s="234"/>
      <c r="D365" s="235" t="s">
        <v>208</v>
      </c>
      <c r="E365" s="236" t="s">
        <v>19</v>
      </c>
      <c r="F365" s="237" t="s">
        <v>1127</v>
      </c>
      <c r="G365" s="234"/>
      <c r="H365" s="236" t="s">
        <v>19</v>
      </c>
      <c r="I365" s="238"/>
      <c r="J365" s="234"/>
      <c r="K365" s="234"/>
      <c r="L365" s="239"/>
      <c r="M365" s="240"/>
      <c r="N365" s="241"/>
      <c r="O365" s="241"/>
      <c r="P365" s="241"/>
      <c r="Q365" s="241"/>
      <c r="R365" s="241"/>
      <c r="S365" s="241"/>
      <c r="T365" s="242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3" t="s">
        <v>208</v>
      </c>
      <c r="AU365" s="243" t="s">
        <v>81</v>
      </c>
      <c r="AV365" s="13" t="s">
        <v>79</v>
      </c>
      <c r="AW365" s="13" t="s">
        <v>33</v>
      </c>
      <c r="AX365" s="13" t="s">
        <v>72</v>
      </c>
      <c r="AY365" s="243" t="s">
        <v>196</v>
      </c>
    </row>
    <row r="366" s="14" customFormat="1">
      <c r="A366" s="14"/>
      <c r="B366" s="244"/>
      <c r="C366" s="245"/>
      <c r="D366" s="235" t="s">
        <v>208</v>
      </c>
      <c r="E366" s="246" t="s">
        <v>19</v>
      </c>
      <c r="F366" s="247" t="s">
        <v>1128</v>
      </c>
      <c r="G366" s="245"/>
      <c r="H366" s="248">
        <v>20</v>
      </c>
      <c r="I366" s="249"/>
      <c r="J366" s="245"/>
      <c r="K366" s="245"/>
      <c r="L366" s="250"/>
      <c r="M366" s="251"/>
      <c r="N366" s="252"/>
      <c r="O366" s="252"/>
      <c r="P366" s="252"/>
      <c r="Q366" s="252"/>
      <c r="R366" s="252"/>
      <c r="S366" s="252"/>
      <c r="T366" s="253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54" t="s">
        <v>208</v>
      </c>
      <c r="AU366" s="254" t="s">
        <v>81</v>
      </c>
      <c r="AV366" s="14" t="s">
        <v>81</v>
      </c>
      <c r="AW366" s="14" t="s">
        <v>33</v>
      </c>
      <c r="AX366" s="14" t="s">
        <v>72</v>
      </c>
      <c r="AY366" s="254" t="s">
        <v>196</v>
      </c>
    </row>
    <row r="367" s="13" customFormat="1">
      <c r="A367" s="13"/>
      <c r="B367" s="233"/>
      <c r="C367" s="234"/>
      <c r="D367" s="235" t="s">
        <v>208</v>
      </c>
      <c r="E367" s="236" t="s">
        <v>19</v>
      </c>
      <c r="F367" s="237" t="s">
        <v>1129</v>
      </c>
      <c r="G367" s="234"/>
      <c r="H367" s="236" t="s">
        <v>19</v>
      </c>
      <c r="I367" s="238"/>
      <c r="J367" s="234"/>
      <c r="K367" s="234"/>
      <c r="L367" s="239"/>
      <c r="M367" s="240"/>
      <c r="N367" s="241"/>
      <c r="O367" s="241"/>
      <c r="P367" s="241"/>
      <c r="Q367" s="241"/>
      <c r="R367" s="241"/>
      <c r="S367" s="241"/>
      <c r="T367" s="24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3" t="s">
        <v>208</v>
      </c>
      <c r="AU367" s="243" t="s">
        <v>81</v>
      </c>
      <c r="AV367" s="13" t="s">
        <v>79</v>
      </c>
      <c r="AW367" s="13" t="s">
        <v>33</v>
      </c>
      <c r="AX367" s="13" t="s">
        <v>72</v>
      </c>
      <c r="AY367" s="243" t="s">
        <v>196</v>
      </c>
    </row>
    <row r="368" s="13" customFormat="1">
      <c r="A368" s="13"/>
      <c r="B368" s="233"/>
      <c r="C368" s="234"/>
      <c r="D368" s="235" t="s">
        <v>208</v>
      </c>
      <c r="E368" s="236" t="s">
        <v>19</v>
      </c>
      <c r="F368" s="237" t="s">
        <v>1081</v>
      </c>
      <c r="G368" s="234"/>
      <c r="H368" s="236" t="s">
        <v>19</v>
      </c>
      <c r="I368" s="238"/>
      <c r="J368" s="234"/>
      <c r="K368" s="234"/>
      <c r="L368" s="239"/>
      <c r="M368" s="240"/>
      <c r="N368" s="241"/>
      <c r="O368" s="241"/>
      <c r="P368" s="241"/>
      <c r="Q368" s="241"/>
      <c r="R368" s="241"/>
      <c r="S368" s="241"/>
      <c r="T368" s="24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3" t="s">
        <v>208</v>
      </c>
      <c r="AU368" s="243" t="s">
        <v>81</v>
      </c>
      <c r="AV368" s="13" t="s">
        <v>79</v>
      </c>
      <c r="AW368" s="13" t="s">
        <v>33</v>
      </c>
      <c r="AX368" s="13" t="s">
        <v>72</v>
      </c>
      <c r="AY368" s="243" t="s">
        <v>196</v>
      </c>
    </row>
    <row r="369" s="13" customFormat="1">
      <c r="A369" s="13"/>
      <c r="B369" s="233"/>
      <c r="C369" s="234"/>
      <c r="D369" s="235" t="s">
        <v>208</v>
      </c>
      <c r="E369" s="236" t="s">
        <v>19</v>
      </c>
      <c r="F369" s="237" t="s">
        <v>1130</v>
      </c>
      <c r="G369" s="234"/>
      <c r="H369" s="236" t="s">
        <v>19</v>
      </c>
      <c r="I369" s="238"/>
      <c r="J369" s="234"/>
      <c r="K369" s="234"/>
      <c r="L369" s="239"/>
      <c r="M369" s="240"/>
      <c r="N369" s="241"/>
      <c r="O369" s="241"/>
      <c r="P369" s="241"/>
      <c r="Q369" s="241"/>
      <c r="R369" s="241"/>
      <c r="S369" s="241"/>
      <c r="T369" s="242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43" t="s">
        <v>208</v>
      </c>
      <c r="AU369" s="243" t="s">
        <v>81</v>
      </c>
      <c r="AV369" s="13" t="s">
        <v>79</v>
      </c>
      <c r="AW369" s="13" t="s">
        <v>33</v>
      </c>
      <c r="AX369" s="13" t="s">
        <v>72</v>
      </c>
      <c r="AY369" s="243" t="s">
        <v>196</v>
      </c>
    </row>
    <row r="370" s="14" customFormat="1">
      <c r="A370" s="14"/>
      <c r="B370" s="244"/>
      <c r="C370" s="245"/>
      <c r="D370" s="235" t="s">
        <v>208</v>
      </c>
      <c r="E370" s="246" t="s">
        <v>19</v>
      </c>
      <c r="F370" s="247" t="s">
        <v>665</v>
      </c>
      <c r="G370" s="245"/>
      <c r="H370" s="248">
        <v>64</v>
      </c>
      <c r="I370" s="249"/>
      <c r="J370" s="245"/>
      <c r="K370" s="245"/>
      <c r="L370" s="250"/>
      <c r="M370" s="251"/>
      <c r="N370" s="252"/>
      <c r="O370" s="252"/>
      <c r="P370" s="252"/>
      <c r="Q370" s="252"/>
      <c r="R370" s="252"/>
      <c r="S370" s="252"/>
      <c r="T370" s="253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4" t="s">
        <v>208</v>
      </c>
      <c r="AU370" s="254" t="s">
        <v>81</v>
      </c>
      <c r="AV370" s="14" t="s">
        <v>81</v>
      </c>
      <c r="AW370" s="14" t="s">
        <v>33</v>
      </c>
      <c r="AX370" s="14" t="s">
        <v>72</v>
      </c>
      <c r="AY370" s="254" t="s">
        <v>196</v>
      </c>
    </row>
    <row r="371" s="13" customFormat="1">
      <c r="A371" s="13"/>
      <c r="B371" s="233"/>
      <c r="C371" s="234"/>
      <c r="D371" s="235" t="s">
        <v>208</v>
      </c>
      <c r="E371" s="236" t="s">
        <v>19</v>
      </c>
      <c r="F371" s="237" t="s">
        <v>1131</v>
      </c>
      <c r="G371" s="234"/>
      <c r="H371" s="236" t="s">
        <v>19</v>
      </c>
      <c r="I371" s="238"/>
      <c r="J371" s="234"/>
      <c r="K371" s="234"/>
      <c r="L371" s="239"/>
      <c r="M371" s="240"/>
      <c r="N371" s="241"/>
      <c r="O371" s="241"/>
      <c r="P371" s="241"/>
      <c r="Q371" s="241"/>
      <c r="R371" s="241"/>
      <c r="S371" s="241"/>
      <c r="T371" s="242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43" t="s">
        <v>208</v>
      </c>
      <c r="AU371" s="243" t="s">
        <v>81</v>
      </c>
      <c r="AV371" s="13" t="s">
        <v>79</v>
      </c>
      <c r="AW371" s="13" t="s">
        <v>33</v>
      </c>
      <c r="AX371" s="13" t="s">
        <v>72</v>
      </c>
      <c r="AY371" s="243" t="s">
        <v>196</v>
      </c>
    </row>
    <row r="372" s="15" customFormat="1">
      <c r="A372" s="15"/>
      <c r="B372" s="255"/>
      <c r="C372" s="256"/>
      <c r="D372" s="235" t="s">
        <v>208</v>
      </c>
      <c r="E372" s="257" t="s">
        <v>19</v>
      </c>
      <c r="F372" s="258" t="s">
        <v>219</v>
      </c>
      <c r="G372" s="256"/>
      <c r="H372" s="259">
        <v>84</v>
      </c>
      <c r="I372" s="260"/>
      <c r="J372" s="256"/>
      <c r="K372" s="256"/>
      <c r="L372" s="261"/>
      <c r="M372" s="262"/>
      <c r="N372" s="263"/>
      <c r="O372" s="263"/>
      <c r="P372" s="263"/>
      <c r="Q372" s="263"/>
      <c r="R372" s="263"/>
      <c r="S372" s="263"/>
      <c r="T372" s="264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T372" s="265" t="s">
        <v>208</v>
      </c>
      <c r="AU372" s="265" t="s">
        <v>81</v>
      </c>
      <c r="AV372" s="15" t="s">
        <v>204</v>
      </c>
      <c r="AW372" s="15" t="s">
        <v>33</v>
      </c>
      <c r="AX372" s="15" t="s">
        <v>79</v>
      </c>
      <c r="AY372" s="265" t="s">
        <v>196</v>
      </c>
    </row>
    <row r="373" s="2" customFormat="1" ht="24.15" customHeight="1">
      <c r="A373" s="41"/>
      <c r="B373" s="42"/>
      <c r="C373" s="215" t="s">
        <v>583</v>
      </c>
      <c r="D373" s="215" t="s">
        <v>199</v>
      </c>
      <c r="E373" s="216" t="s">
        <v>412</v>
      </c>
      <c r="F373" s="217" t="s">
        <v>413</v>
      </c>
      <c r="G373" s="218" t="s">
        <v>317</v>
      </c>
      <c r="H373" s="219">
        <v>0.024</v>
      </c>
      <c r="I373" s="220"/>
      <c r="J373" s="221">
        <f>ROUND(I373*H373,2)</f>
        <v>0</v>
      </c>
      <c r="K373" s="217" t="s">
        <v>203</v>
      </c>
      <c r="L373" s="47"/>
      <c r="M373" s="222" t="s">
        <v>19</v>
      </c>
      <c r="N373" s="223" t="s">
        <v>43</v>
      </c>
      <c r="O373" s="87"/>
      <c r="P373" s="224">
        <f>O373*H373</f>
        <v>0</v>
      </c>
      <c r="Q373" s="224">
        <v>0</v>
      </c>
      <c r="R373" s="224">
        <f>Q373*H373</f>
        <v>0</v>
      </c>
      <c r="S373" s="224">
        <v>0</v>
      </c>
      <c r="T373" s="225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6" t="s">
        <v>204</v>
      </c>
      <c r="AT373" s="226" t="s">
        <v>199</v>
      </c>
      <c r="AU373" s="226" t="s">
        <v>81</v>
      </c>
      <c r="AY373" s="20" t="s">
        <v>196</v>
      </c>
      <c r="BE373" s="227">
        <f>IF(N373="základní",J373,0)</f>
        <v>0</v>
      </c>
      <c r="BF373" s="227">
        <f>IF(N373="snížená",J373,0)</f>
        <v>0</v>
      </c>
      <c r="BG373" s="227">
        <f>IF(N373="zákl. přenesená",J373,0)</f>
        <v>0</v>
      </c>
      <c r="BH373" s="227">
        <f>IF(N373="sníž. přenesená",J373,0)</f>
        <v>0</v>
      </c>
      <c r="BI373" s="227">
        <f>IF(N373="nulová",J373,0)</f>
        <v>0</v>
      </c>
      <c r="BJ373" s="20" t="s">
        <v>79</v>
      </c>
      <c r="BK373" s="227">
        <f>ROUND(I373*H373,2)</f>
        <v>0</v>
      </c>
      <c r="BL373" s="20" t="s">
        <v>204</v>
      </c>
      <c r="BM373" s="226" t="s">
        <v>1132</v>
      </c>
    </row>
    <row r="374" s="2" customFormat="1">
      <c r="A374" s="41"/>
      <c r="B374" s="42"/>
      <c r="C374" s="43"/>
      <c r="D374" s="228" t="s">
        <v>206</v>
      </c>
      <c r="E374" s="43"/>
      <c r="F374" s="229" t="s">
        <v>415</v>
      </c>
      <c r="G374" s="43"/>
      <c r="H374" s="43"/>
      <c r="I374" s="230"/>
      <c r="J374" s="43"/>
      <c r="K374" s="43"/>
      <c r="L374" s="47"/>
      <c r="M374" s="231"/>
      <c r="N374" s="232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206</v>
      </c>
      <c r="AU374" s="20" t="s">
        <v>81</v>
      </c>
    </row>
    <row r="375" s="14" customFormat="1">
      <c r="A375" s="14"/>
      <c r="B375" s="244"/>
      <c r="C375" s="245"/>
      <c r="D375" s="235" t="s">
        <v>208</v>
      </c>
      <c r="E375" s="246" t="s">
        <v>19</v>
      </c>
      <c r="F375" s="247" t="s">
        <v>1133</v>
      </c>
      <c r="G375" s="245"/>
      <c r="H375" s="248">
        <v>0.024</v>
      </c>
      <c r="I375" s="249"/>
      <c r="J375" s="245"/>
      <c r="K375" s="245"/>
      <c r="L375" s="250"/>
      <c r="M375" s="251"/>
      <c r="N375" s="252"/>
      <c r="O375" s="252"/>
      <c r="P375" s="252"/>
      <c r="Q375" s="252"/>
      <c r="R375" s="252"/>
      <c r="S375" s="252"/>
      <c r="T375" s="253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4" t="s">
        <v>208</v>
      </c>
      <c r="AU375" s="254" t="s">
        <v>81</v>
      </c>
      <c r="AV375" s="14" t="s">
        <v>81</v>
      </c>
      <c r="AW375" s="14" t="s">
        <v>33</v>
      </c>
      <c r="AX375" s="14" t="s">
        <v>72</v>
      </c>
      <c r="AY375" s="254" t="s">
        <v>196</v>
      </c>
    </row>
    <row r="376" s="15" customFormat="1">
      <c r="A376" s="15"/>
      <c r="B376" s="255"/>
      <c r="C376" s="256"/>
      <c r="D376" s="235" t="s">
        <v>208</v>
      </c>
      <c r="E376" s="257" t="s">
        <v>19</v>
      </c>
      <c r="F376" s="258" t="s">
        <v>219</v>
      </c>
      <c r="G376" s="256"/>
      <c r="H376" s="259">
        <v>0.024</v>
      </c>
      <c r="I376" s="260"/>
      <c r="J376" s="256"/>
      <c r="K376" s="256"/>
      <c r="L376" s="261"/>
      <c r="M376" s="277"/>
      <c r="N376" s="278"/>
      <c r="O376" s="278"/>
      <c r="P376" s="278"/>
      <c r="Q376" s="278"/>
      <c r="R376" s="278"/>
      <c r="S376" s="278"/>
      <c r="T376" s="279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T376" s="265" t="s">
        <v>208</v>
      </c>
      <c r="AU376" s="265" t="s">
        <v>81</v>
      </c>
      <c r="AV376" s="15" t="s">
        <v>204</v>
      </c>
      <c r="AW376" s="15" t="s">
        <v>33</v>
      </c>
      <c r="AX376" s="15" t="s">
        <v>79</v>
      </c>
      <c r="AY376" s="265" t="s">
        <v>196</v>
      </c>
    </row>
    <row r="377" s="2" customFormat="1" ht="6.96" customHeight="1">
      <c r="A377" s="41"/>
      <c r="B377" s="62"/>
      <c r="C377" s="63"/>
      <c r="D377" s="63"/>
      <c r="E377" s="63"/>
      <c r="F377" s="63"/>
      <c r="G377" s="63"/>
      <c r="H377" s="63"/>
      <c r="I377" s="63"/>
      <c r="J377" s="63"/>
      <c r="K377" s="63"/>
      <c r="L377" s="47"/>
      <c r="M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</row>
  </sheetData>
  <sheetProtection sheet="1" autoFilter="0" formatColumns="0" formatRows="0" objects="1" scenarios="1" spinCount="100000" saltValue="H25Fte53WwukeIzbNkACA/5lpCoX9bV46jqEkq5GYW+uJk/9UcT9cWVrVMPQsDI4uC2mNU3eTXNrqwjPOZ7QoA==" hashValue="4OmSYztHK60vOK+n37qYH+9g+VJYtbZK0958i7rfNnhch86ysqDzJDS2AS30ctMJDmsC3bSWvy6kBRZZIR9eLQ==" algorithmName="SHA-512" password="CC35"/>
  <autoFilter ref="C91:K37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3_02/122251103"/>
    <hyperlink ref="F103" r:id="rId2" display="https://podminky.urs.cz/item/CS_URS_2023_02/162751117"/>
    <hyperlink ref="F110" r:id="rId3" display="https://podminky.urs.cz/item/CS_URS_2023_02/162751119"/>
    <hyperlink ref="F117" r:id="rId4" display="https://podminky.urs.cz/item/CS_URS_2023_02/167151101"/>
    <hyperlink ref="F124" r:id="rId5" display="https://podminky.urs.cz/item/CS_URS_2023_02/171251201"/>
    <hyperlink ref="F131" r:id="rId6" display="https://podminky.urs.cz/item/CS_URS_2023_02/171201231"/>
    <hyperlink ref="F138" r:id="rId7" display="https://podminky.urs.cz/item/CS_URS_2023_02/564732111"/>
    <hyperlink ref="F145" r:id="rId8" display="https://podminky.urs.cz/item/CS_URS_2023_02/182303111"/>
    <hyperlink ref="F160" r:id="rId9" display="https://podminky.urs.cz/item/CS_URS_2023_02/181411121"/>
    <hyperlink ref="F174" r:id="rId10" display="https://podminky.urs.cz/item/CS_URS_2023_02/111151131"/>
    <hyperlink ref="F181" r:id="rId11" display="https://podminky.urs.cz/item/CS_URS_2023_02/185811211"/>
    <hyperlink ref="F188" r:id="rId12" display="https://podminky.urs.cz/item/CS_URS_2023_02/998229111"/>
    <hyperlink ref="F192" r:id="rId13" display="https://podminky.urs.cz/item/CS_URS_2023_02/998231411"/>
    <hyperlink ref="F197" r:id="rId14" display="https://podminky.urs.cz/item/CS_URS_2023_02/916131213"/>
    <hyperlink ref="F219" r:id="rId15" display="https://podminky.urs.cz/item/CS_URS_2023_02/998225111"/>
    <hyperlink ref="F224" r:id="rId16" display="https://podminky.urs.cz/item/CS_URS_2023_02/215901101"/>
    <hyperlink ref="F231" r:id="rId17" display="https://podminky.urs.cz/item/CS_URS_2023_02/564871111"/>
    <hyperlink ref="F239" r:id="rId18" display="https://podminky.urs.cz/item/CS_URS_2023_02/591111111"/>
    <hyperlink ref="F255" r:id="rId19" display="https://podminky.urs.cz/item/CS_URS_2023_02/998223011"/>
    <hyperlink ref="F260" r:id="rId20" display="https://podminky.urs.cz/item/CS_URS_2023_02/215901101"/>
    <hyperlink ref="F267" r:id="rId21" display="https://podminky.urs.cz/item/CS_URS_2023_02/567142115"/>
    <hyperlink ref="F274" r:id="rId22" display="https://podminky.urs.cz/item/CS_URS_2023_02/573191111"/>
    <hyperlink ref="F281" r:id="rId23" display="https://podminky.urs.cz/item/CS_URS_2023_02/577155122"/>
    <hyperlink ref="F288" r:id="rId24" display="https://podminky.urs.cz/item/CS_URS_2023_02/573211109"/>
    <hyperlink ref="F295" r:id="rId25" display="https://podminky.urs.cz/item/CS_URS_2023_02/577144121"/>
    <hyperlink ref="F302" r:id="rId26" display="https://podminky.urs.cz/item/CS_URS_2023_02/998225111"/>
    <hyperlink ref="F307" r:id="rId27" display="https://podminky.urs.cz/item/CS_URS_2023_02/113154122"/>
    <hyperlink ref="F314" r:id="rId28" display="https://podminky.urs.cz/item/CS_URS_2023_02/566401111"/>
    <hyperlink ref="F321" r:id="rId29" display="https://podminky.urs.cz/item/CS_URS_2023_02/573211109"/>
    <hyperlink ref="F327" r:id="rId30" display="https://podminky.urs.cz/item/CS_URS_2023_02/577144121"/>
    <hyperlink ref="F334" r:id="rId31" display="https://podminky.urs.cz/item/CS_URS_2023_02/997221571"/>
    <hyperlink ref="F338" r:id="rId32" display="https://podminky.urs.cz/item/CS_URS_2023_02/997221579"/>
    <hyperlink ref="F343" r:id="rId33" display="https://podminky.urs.cz/item/CS_URS_2023_02/997221612"/>
    <hyperlink ref="F347" r:id="rId34" display="https://podminky.urs.cz/item/CS_URS_2023_02/997221645"/>
    <hyperlink ref="F351" r:id="rId35" display="https://podminky.urs.cz/item/CS_URS_2023_02/998225111"/>
    <hyperlink ref="F356" r:id="rId36" display="https://podminky.urs.cz/item/CS_URS_2023_02/915131111"/>
    <hyperlink ref="F363" r:id="rId37" display="https://podminky.urs.cz/item/CS_URS_2023_02/915111111"/>
    <hyperlink ref="F374" r:id="rId38" display="https://podminky.urs.cz/item/CS_URS_2023_02/9982230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9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107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81</v>
      </c>
    </row>
    <row r="4" s="1" customFormat="1" ht="24.96" customHeight="1">
      <c r="B4" s="23"/>
      <c r="D4" s="143" t="s">
        <v>165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Vědomice - Úprava ulice Na Zavadilce</v>
      </c>
      <c r="F7" s="145"/>
      <c r="G7" s="145"/>
      <c r="H7" s="145"/>
      <c r="L7" s="23"/>
    </row>
    <row r="8" s="2" customFormat="1" ht="12" customHeight="1">
      <c r="A8" s="41"/>
      <c r="B8" s="47"/>
      <c r="C8" s="41"/>
      <c r="D8" s="145" t="s">
        <v>166</v>
      </c>
      <c r="E8" s="41"/>
      <c r="F8" s="41"/>
      <c r="G8" s="41"/>
      <c r="H8" s="41"/>
      <c r="I8" s="41"/>
      <c r="J8" s="41"/>
      <c r="K8" s="41"/>
      <c r="L8" s="147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</row>
    <row r="9" s="2" customFormat="1" ht="16.5" customHeight="1">
      <c r="A9" s="41"/>
      <c r="B9" s="47"/>
      <c r="C9" s="41"/>
      <c r="D9" s="41"/>
      <c r="E9" s="148" t="s">
        <v>1134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>
      <c r="A10" s="41"/>
      <c r="B10" s="47"/>
      <c r="C10" s="41"/>
      <c r="D10" s="41"/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2" customHeight="1">
      <c r="A11" s="41"/>
      <c r="B11" s="47"/>
      <c r="C11" s="41"/>
      <c r="D11" s="145" t="s">
        <v>18</v>
      </c>
      <c r="E11" s="41"/>
      <c r="F11" s="136" t="s">
        <v>19</v>
      </c>
      <c r="G11" s="41"/>
      <c r="H11" s="41"/>
      <c r="I11" s="145" t="s">
        <v>20</v>
      </c>
      <c r="J11" s="136" t="s">
        <v>19</v>
      </c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 ht="12" customHeight="1">
      <c r="A12" s="41"/>
      <c r="B12" s="47"/>
      <c r="C12" s="41"/>
      <c r="D12" s="145" t="s">
        <v>21</v>
      </c>
      <c r="E12" s="41"/>
      <c r="F12" s="136" t="s">
        <v>22</v>
      </c>
      <c r="G12" s="41"/>
      <c r="H12" s="41"/>
      <c r="I12" s="145" t="s">
        <v>23</v>
      </c>
      <c r="J12" s="149" t="str">
        <f>'Rekapitulace stavby'!AN8</f>
        <v>6. 11. 2023</v>
      </c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0.8" customHeight="1">
      <c r="A13" s="41"/>
      <c r="B13" s="47"/>
      <c r="C13" s="41"/>
      <c r="D13" s="41"/>
      <c r="E13" s="41"/>
      <c r="F13" s="41"/>
      <c r="G13" s="41"/>
      <c r="H13" s="41"/>
      <c r="I13" s="41"/>
      <c r="J13" s="41"/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25</v>
      </c>
      <c r="E14" s="41"/>
      <c r="F14" s="41"/>
      <c r="G14" s="41"/>
      <c r="H14" s="41"/>
      <c r="I14" s="145" t="s">
        <v>26</v>
      </c>
      <c r="J14" s="136" t="s">
        <v>19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8" customHeight="1">
      <c r="A15" s="41"/>
      <c r="B15" s="47"/>
      <c r="C15" s="41"/>
      <c r="D15" s="41"/>
      <c r="E15" s="136" t="s">
        <v>27</v>
      </c>
      <c r="F15" s="41"/>
      <c r="G15" s="41"/>
      <c r="H15" s="41"/>
      <c r="I15" s="145" t="s">
        <v>28</v>
      </c>
      <c r="J15" s="136" t="s">
        <v>19</v>
      </c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6.96" customHeight="1">
      <c r="A16" s="41"/>
      <c r="B16" s="47"/>
      <c r="C16" s="41"/>
      <c r="D16" s="41"/>
      <c r="E16" s="41"/>
      <c r="F16" s="41"/>
      <c r="G16" s="41"/>
      <c r="H16" s="41"/>
      <c r="I16" s="41"/>
      <c r="J16" s="41"/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2" customHeight="1">
      <c r="A17" s="41"/>
      <c r="B17" s="47"/>
      <c r="C17" s="41"/>
      <c r="D17" s="145" t="s">
        <v>29</v>
      </c>
      <c r="E17" s="41"/>
      <c r="F17" s="41"/>
      <c r="G17" s="41"/>
      <c r="H17" s="41"/>
      <c r="I17" s="145" t="s">
        <v>26</v>
      </c>
      <c r="J17" s="36" t="str">
        <f>'Rekapitulace stavby'!AN13</f>
        <v>Vyplň údaj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18" customHeight="1">
      <c r="A18" s="41"/>
      <c r="B18" s="47"/>
      <c r="C18" s="41"/>
      <c r="D18" s="41"/>
      <c r="E18" s="36" t="str">
        <f>'Rekapitulace stavby'!E14</f>
        <v>Vyplň údaj</v>
      </c>
      <c r="F18" s="136"/>
      <c r="G18" s="136"/>
      <c r="H18" s="136"/>
      <c r="I18" s="145" t="s">
        <v>28</v>
      </c>
      <c r="J18" s="36" t="str">
        <f>'Rekapitulace stavby'!AN14</f>
        <v>Vyplň údaj</v>
      </c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6.96" customHeight="1">
      <c r="A19" s="41"/>
      <c r="B19" s="47"/>
      <c r="C19" s="41"/>
      <c r="D19" s="41"/>
      <c r="E19" s="41"/>
      <c r="F19" s="41"/>
      <c r="G19" s="41"/>
      <c r="H19" s="41"/>
      <c r="I19" s="41"/>
      <c r="J19" s="41"/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2" customHeight="1">
      <c r="A20" s="41"/>
      <c r="B20" s="47"/>
      <c r="C20" s="41"/>
      <c r="D20" s="145" t="s">
        <v>31</v>
      </c>
      <c r="E20" s="41"/>
      <c r="F20" s="41"/>
      <c r="G20" s="41"/>
      <c r="H20" s="41"/>
      <c r="I20" s="145" t="s">
        <v>26</v>
      </c>
      <c r="J20" s="136" t="s">
        <v>19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18" customHeight="1">
      <c r="A21" s="41"/>
      <c r="B21" s="47"/>
      <c r="C21" s="41"/>
      <c r="D21" s="41"/>
      <c r="E21" s="136" t="s">
        <v>32</v>
      </c>
      <c r="F21" s="41"/>
      <c r="G21" s="41"/>
      <c r="H21" s="41"/>
      <c r="I21" s="145" t="s">
        <v>28</v>
      </c>
      <c r="J21" s="136" t="s">
        <v>19</v>
      </c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6.96" customHeight="1">
      <c r="A22" s="41"/>
      <c r="B22" s="47"/>
      <c r="C22" s="41"/>
      <c r="D22" s="41"/>
      <c r="E22" s="41"/>
      <c r="F22" s="41"/>
      <c r="G22" s="41"/>
      <c r="H22" s="41"/>
      <c r="I22" s="41"/>
      <c r="J22" s="41"/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2" customHeight="1">
      <c r="A23" s="41"/>
      <c r="B23" s="47"/>
      <c r="C23" s="41"/>
      <c r="D23" s="145" t="s">
        <v>34</v>
      </c>
      <c r="E23" s="41"/>
      <c r="F23" s="41"/>
      <c r="G23" s="41"/>
      <c r="H23" s="41"/>
      <c r="I23" s="145" t="s">
        <v>26</v>
      </c>
      <c r="J23" s="136" t="s">
        <v>19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18" customHeight="1">
      <c r="A24" s="41"/>
      <c r="B24" s="47"/>
      <c r="C24" s="41"/>
      <c r="D24" s="41"/>
      <c r="E24" s="136" t="s">
        <v>35</v>
      </c>
      <c r="F24" s="41"/>
      <c r="G24" s="41"/>
      <c r="H24" s="41"/>
      <c r="I24" s="145" t="s">
        <v>28</v>
      </c>
      <c r="J24" s="136" t="s">
        <v>19</v>
      </c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6.96" customHeight="1">
      <c r="A25" s="41"/>
      <c r="B25" s="47"/>
      <c r="C25" s="41"/>
      <c r="D25" s="41"/>
      <c r="E25" s="41"/>
      <c r="F25" s="41"/>
      <c r="G25" s="41"/>
      <c r="H25" s="41"/>
      <c r="I25" s="41"/>
      <c r="J25" s="41"/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2" customHeight="1">
      <c r="A26" s="41"/>
      <c r="B26" s="47"/>
      <c r="C26" s="41"/>
      <c r="D26" s="145" t="s">
        <v>36</v>
      </c>
      <c r="E26" s="41"/>
      <c r="F26" s="41"/>
      <c r="G26" s="41"/>
      <c r="H26" s="41"/>
      <c r="I26" s="41"/>
      <c r="J26" s="41"/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8" customFormat="1" ht="71.25" customHeight="1">
      <c r="A27" s="150"/>
      <c r="B27" s="151"/>
      <c r="C27" s="150"/>
      <c r="D27" s="150"/>
      <c r="E27" s="152" t="s">
        <v>170</v>
      </c>
      <c r="F27" s="152"/>
      <c r="G27" s="152"/>
      <c r="H27" s="152"/>
      <c r="I27" s="150"/>
      <c r="J27" s="150"/>
      <c r="K27" s="150"/>
      <c r="L27" s="153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</row>
    <row r="28" s="2" customFormat="1" ht="6.96" customHeight="1">
      <c r="A28" s="41"/>
      <c r="B28" s="47"/>
      <c r="C28" s="41"/>
      <c r="D28" s="41"/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2" customFormat="1" ht="6.96" customHeight="1">
      <c r="A29" s="41"/>
      <c r="B29" s="47"/>
      <c r="C29" s="41"/>
      <c r="D29" s="154"/>
      <c r="E29" s="154"/>
      <c r="F29" s="154"/>
      <c r="G29" s="154"/>
      <c r="H29" s="154"/>
      <c r="I29" s="154"/>
      <c r="J29" s="154"/>
      <c r="K29" s="154"/>
      <c r="L29" s="147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</row>
    <row r="30" s="2" customFormat="1" ht="25.44" customHeight="1">
      <c r="A30" s="41"/>
      <c r="B30" s="47"/>
      <c r="C30" s="41"/>
      <c r="D30" s="155" t="s">
        <v>38</v>
      </c>
      <c r="E30" s="41"/>
      <c r="F30" s="41"/>
      <c r="G30" s="41"/>
      <c r="H30" s="41"/>
      <c r="I30" s="41"/>
      <c r="J30" s="156">
        <f>ROUND(J84, 2)</f>
        <v>0</v>
      </c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14.4" customHeight="1">
      <c r="A32" s="41"/>
      <c r="B32" s="47"/>
      <c r="C32" s="41"/>
      <c r="D32" s="41"/>
      <c r="E32" s="41"/>
      <c r="F32" s="157" t="s">
        <v>40</v>
      </c>
      <c r="G32" s="41"/>
      <c r="H32" s="41"/>
      <c r="I32" s="157" t="s">
        <v>39</v>
      </c>
      <c r="J32" s="157" t="s">
        <v>41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14.4" customHeight="1">
      <c r="A33" s="41"/>
      <c r="B33" s="47"/>
      <c r="C33" s="41"/>
      <c r="D33" s="158" t="s">
        <v>42</v>
      </c>
      <c r="E33" s="145" t="s">
        <v>43</v>
      </c>
      <c r="F33" s="159">
        <f>ROUND((SUM(BE84:BE158)),  2)</f>
        <v>0</v>
      </c>
      <c r="G33" s="41"/>
      <c r="H33" s="41"/>
      <c r="I33" s="160">
        <v>0.20999999999999999</v>
      </c>
      <c r="J33" s="159">
        <f>ROUND(((SUM(BE84:BE158))*I33),  2)</f>
        <v>0</v>
      </c>
      <c r="K33" s="41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145" t="s">
        <v>44</v>
      </c>
      <c r="F34" s="159">
        <f>ROUND((SUM(BF84:BF158)),  2)</f>
        <v>0</v>
      </c>
      <c r="G34" s="41"/>
      <c r="H34" s="41"/>
      <c r="I34" s="160">
        <v>0.14999999999999999</v>
      </c>
      <c r="J34" s="159">
        <f>ROUND(((SUM(BF84:BF158))*I34),  2)</f>
        <v>0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hidden="1" s="2" customFormat="1" ht="14.4" customHeight="1">
      <c r="A35" s="41"/>
      <c r="B35" s="47"/>
      <c r="C35" s="41"/>
      <c r="D35" s="41"/>
      <c r="E35" s="145" t="s">
        <v>45</v>
      </c>
      <c r="F35" s="159">
        <f>ROUND((SUM(BG84:BG158)),  2)</f>
        <v>0</v>
      </c>
      <c r="G35" s="41"/>
      <c r="H35" s="41"/>
      <c r="I35" s="160">
        <v>0.20999999999999999</v>
      </c>
      <c r="J35" s="159">
        <f>0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hidden="1" s="2" customFormat="1" ht="14.4" customHeight="1">
      <c r="A36" s="41"/>
      <c r="B36" s="47"/>
      <c r="C36" s="41"/>
      <c r="D36" s="41"/>
      <c r="E36" s="145" t="s">
        <v>46</v>
      </c>
      <c r="F36" s="159">
        <f>ROUND((SUM(BH84:BH158)),  2)</f>
        <v>0</v>
      </c>
      <c r="G36" s="41"/>
      <c r="H36" s="41"/>
      <c r="I36" s="160">
        <v>0.14999999999999999</v>
      </c>
      <c r="J36" s="159">
        <f>0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47</v>
      </c>
      <c r="F37" s="159">
        <f>ROUND((SUM(BI84:BI158)),  2)</f>
        <v>0</v>
      </c>
      <c r="G37" s="41"/>
      <c r="H37" s="41"/>
      <c r="I37" s="160">
        <v>0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s="2" customFormat="1" ht="6.96" customHeight="1">
      <c r="A38" s="41"/>
      <c r="B38" s="47"/>
      <c r="C38" s="41"/>
      <c r="D38" s="41"/>
      <c r="E38" s="41"/>
      <c r="F38" s="41"/>
      <c r="G38" s="41"/>
      <c r="H38" s="41"/>
      <c r="I38" s="41"/>
      <c r="J38" s="41"/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s="2" customFormat="1" ht="25.44" customHeight="1">
      <c r="A39" s="41"/>
      <c r="B39" s="47"/>
      <c r="C39" s="161"/>
      <c r="D39" s="162" t="s">
        <v>48</v>
      </c>
      <c r="E39" s="163"/>
      <c r="F39" s="163"/>
      <c r="G39" s="164" t="s">
        <v>49</v>
      </c>
      <c r="H39" s="165" t="s">
        <v>50</v>
      </c>
      <c r="I39" s="163"/>
      <c r="J39" s="166">
        <f>SUM(J30:J37)</f>
        <v>0</v>
      </c>
      <c r="K39" s="167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14.4" customHeight="1">
      <c r="A40" s="41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4" s="2" customFormat="1" ht="6.96" customHeight="1">
      <c r="A44" s="41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47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</row>
    <row r="45" s="2" customFormat="1" ht="24.96" customHeight="1">
      <c r="A45" s="41"/>
      <c r="B45" s="42"/>
      <c r="C45" s="26" t="s">
        <v>171</v>
      </c>
      <c r="D45" s="43"/>
      <c r="E45" s="43"/>
      <c r="F45" s="43"/>
      <c r="G45" s="43"/>
      <c r="H45" s="43"/>
      <c r="I45" s="43"/>
      <c r="J45" s="43"/>
      <c r="K45" s="43"/>
      <c r="L45" s="147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12" customHeight="1">
      <c r="A47" s="41"/>
      <c r="B47" s="42"/>
      <c r="C47" s="35" t="s">
        <v>16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16.5" customHeight="1">
      <c r="A48" s="41"/>
      <c r="B48" s="42"/>
      <c r="C48" s="43"/>
      <c r="D48" s="43"/>
      <c r="E48" s="172" t="str">
        <f>E7</f>
        <v>Vědomice - Úprava ulice Na Zavadilce</v>
      </c>
      <c r="F48" s="35"/>
      <c r="G48" s="35"/>
      <c r="H48" s="35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72" t="str">
        <f>E9</f>
        <v>2023-065-02 - SO-02 - Veřejné osvětlení</v>
      </c>
      <c r="F50" s="43"/>
      <c r="G50" s="43"/>
      <c r="H50" s="43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2" customFormat="1" ht="6.96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147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</row>
    <row r="52" s="2" customFormat="1" ht="12" customHeight="1">
      <c r="A52" s="41"/>
      <c r="B52" s="42"/>
      <c r="C52" s="35" t="s">
        <v>21</v>
      </c>
      <c r="D52" s="43"/>
      <c r="E52" s="43"/>
      <c r="F52" s="30" t="str">
        <f>F12</f>
        <v xml:space="preserve">k.ú. Vědomice </v>
      </c>
      <c r="G52" s="43"/>
      <c r="H52" s="43"/>
      <c r="I52" s="35" t="s">
        <v>23</v>
      </c>
      <c r="J52" s="75" t="str">
        <f>IF(J12="","",J12)</f>
        <v>6. 11. 2023</v>
      </c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6.96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40.05" customHeight="1">
      <c r="A54" s="41"/>
      <c r="B54" s="42"/>
      <c r="C54" s="35" t="s">
        <v>25</v>
      </c>
      <c r="D54" s="43"/>
      <c r="E54" s="43"/>
      <c r="F54" s="30" t="str">
        <f>E15</f>
        <v>Obec Vědomice, Na Průhonu 270, Roudnice nad Labem</v>
      </c>
      <c r="G54" s="43"/>
      <c r="H54" s="43"/>
      <c r="I54" s="35" t="s">
        <v>31</v>
      </c>
      <c r="J54" s="39" t="str">
        <f>E21</f>
        <v>Ing. arch. Pavel Šulc Ph.D.Krásného 351/8, Praha 6</v>
      </c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15.15" customHeight="1">
      <c r="A55" s="41"/>
      <c r="B55" s="42"/>
      <c r="C55" s="35" t="s">
        <v>29</v>
      </c>
      <c r="D55" s="43"/>
      <c r="E55" s="43"/>
      <c r="F55" s="30" t="str">
        <f>IF(E18="","",E18)</f>
        <v>Vyplň údaj</v>
      </c>
      <c r="G55" s="43"/>
      <c r="H55" s="43"/>
      <c r="I55" s="35" t="s">
        <v>34</v>
      </c>
      <c r="J55" s="39" t="str">
        <f>E24</f>
        <v>Ing. Dana Mlejnková</v>
      </c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0.32" customHeight="1">
      <c r="A56" s="41"/>
      <c r="B56" s="42"/>
      <c r="C56" s="43"/>
      <c r="D56" s="43"/>
      <c r="E56" s="43"/>
      <c r="F56" s="43"/>
      <c r="G56" s="43"/>
      <c r="H56" s="43"/>
      <c r="I56" s="43"/>
      <c r="J56" s="43"/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29.28" customHeight="1">
      <c r="A57" s="41"/>
      <c r="B57" s="42"/>
      <c r="C57" s="173" t="s">
        <v>172</v>
      </c>
      <c r="D57" s="174"/>
      <c r="E57" s="174"/>
      <c r="F57" s="174"/>
      <c r="G57" s="174"/>
      <c r="H57" s="174"/>
      <c r="I57" s="174"/>
      <c r="J57" s="175" t="s">
        <v>173</v>
      </c>
      <c r="K57" s="174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0.32" customHeight="1">
      <c r="A58" s="41"/>
      <c r="B58" s="42"/>
      <c r="C58" s="43"/>
      <c r="D58" s="43"/>
      <c r="E58" s="43"/>
      <c r="F58" s="43"/>
      <c r="G58" s="43"/>
      <c r="H58" s="43"/>
      <c r="I58" s="43"/>
      <c r="J58" s="43"/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22.8" customHeight="1">
      <c r="A59" s="41"/>
      <c r="B59" s="42"/>
      <c r="C59" s="176" t="s">
        <v>70</v>
      </c>
      <c r="D59" s="43"/>
      <c r="E59" s="43"/>
      <c r="F59" s="43"/>
      <c r="G59" s="43"/>
      <c r="H59" s="43"/>
      <c r="I59" s="43"/>
      <c r="J59" s="105">
        <f>J84</f>
        <v>0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U59" s="20" t="s">
        <v>174</v>
      </c>
    </row>
    <row r="60" s="9" customFormat="1" ht="24.96" customHeight="1">
      <c r="A60" s="9"/>
      <c r="B60" s="177"/>
      <c r="C60" s="178"/>
      <c r="D60" s="179" t="s">
        <v>1135</v>
      </c>
      <c r="E60" s="180"/>
      <c r="F60" s="180"/>
      <c r="G60" s="180"/>
      <c r="H60" s="180"/>
      <c r="I60" s="180"/>
      <c r="J60" s="181">
        <f>J85</f>
        <v>0</v>
      </c>
      <c r="K60" s="178"/>
      <c r="L60" s="182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0" customFormat="1" ht="19.92" customHeight="1">
      <c r="A61" s="10"/>
      <c r="B61" s="183"/>
      <c r="C61" s="128"/>
      <c r="D61" s="184" t="s">
        <v>1136</v>
      </c>
      <c r="E61" s="185"/>
      <c r="F61" s="185"/>
      <c r="G61" s="185"/>
      <c r="H61" s="185"/>
      <c r="I61" s="185"/>
      <c r="J61" s="186">
        <f>J86</f>
        <v>0</v>
      </c>
      <c r="K61" s="128"/>
      <c r="L61" s="187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s="10" customFormat="1" ht="14.88" customHeight="1">
      <c r="A62" s="10"/>
      <c r="B62" s="183"/>
      <c r="C62" s="128"/>
      <c r="D62" s="184" t="s">
        <v>1137</v>
      </c>
      <c r="E62" s="185"/>
      <c r="F62" s="185"/>
      <c r="G62" s="185"/>
      <c r="H62" s="185"/>
      <c r="I62" s="185"/>
      <c r="J62" s="186">
        <f>J87</f>
        <v>0</v>
      </c>
      <c r="K62" s="128"/>
      <c r="L62" s="187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s="10" customFormat="1" ht="14.88" customHeight="1">
      <c r="A63" s="10"/>
      <c r="B63" s="183"/>
      <c r="C63" s="128"/>
      <c r="D63" s="184" t="s">
        <v>1138</v>
      </c>
      <c r="E63" s="185"/>
      <c r="F63" s="185"/>
      <c r="G63" s="185"/>
      <c r="H63" s="185"/>
      <c r="I63" s="185"/>
      <c r="J63" s="186">
        <f>J96</f>
        <v>0</v>
      </c>
      <c r="K63" s="128"/>
      <c r="L63" s="187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3"/>
      <c r="C64" s="128"/>
      <c r="D64" s="184" t="s">
        <v>1139</v>
      </c>
      <c r="E64" s="185"/>
      <c r="F64" s="185"/>
      <c r="G64" s="185"/>
      <c r="H64" s="185"/>
      <c r="I64" s="185"/>
      <c r="J64" s="186">
        <f>J122</f>
        <v>0</v>
      </c>
      <c r="K64" s="128"/>
      <c r="L64" s="187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2" customFormat="1" ht="21.84" customHeight="1">
      <c r="A65" s="41"/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147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="2" customFormat="1" ht="6.96" customHeight="1">
      <c r="A66" s="41"/>
      <c r="B66" s="62"/>
      <c r="C66" s="63"/>
      <c r="D66" s="63"/>
      <c r="E66" s="63"/>
      <c r="F66" s="63"/>
      <c r="G66" s="63"/>
      <c r="H66" s="63"/>
      <c r="I66" s="63"/>
      <c r="J66" s="63"/>
      <c r="K66" s="63"/>
      <c r="L66" s="147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70" s="2" customFormat="1" ht="6.96" customHeight="1">
      <c r="A70" s="41"/>
      <c r="B70" s="64"/>
      <c r="C70" s="65"/>
      <c r="D70" s="65"/>
      <c r="E70" s="65"/>
      <c r="F70" s="65"/>
      <c r="G70" s="65"/>
      <c r="H70" s="65"/>
      <c r="I70" s="65"/>
      <c r="J70" s="65"/>
      <c r="K70" s="65"/>
      <c r="L70" s="147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</row>
    <row r="71" s="2" customFormat="1" ht="24.96" customHeight="1">
      <c r="A71" s="41"/>
      <c r="B71" s="42"/>
      <c r="C71" s="26" t="s">
        <v>181</v>
      </c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42"/>
      <c r="C72" s="43"/>
      <c r="D72" s="43"/>
      <c r="E72" s="43"/>
      <c r="F72" s="43"/>
      <c r="G72" s="43"/>
      <c r="H72" s="43"/>
      <c r="I72" s="43"/>
      <c r="J72" s="43"/>
      <c r="K72" s="4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12" customHeight="1">
      <c r="A73" s="41"/>
      <c r="B73" s="42"/>
      <c r="C73" s="35" t="s">
        <v>16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16.5" customHeight="1">
      <c r="A74" s="41"/>
      <c r="B74" s="42"/>
      <c r="C74" s="43"/>
      <c r="D74" s="43"/>
      <c r="E74" s="172" t="str">
        <f>E7</f>
        <v>Vědomice - Úprava ulice Na Zavadilce</v>
      </c>
      <c r="F74" s="35"/>
      <c r="G74" s="35"/>
      <c r="H74" s="35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72" t="str">
        <f>E9</f>
        <v>2023-065-02 - SO-02 - Veřejné osvětlení</v>
      </c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12" customHeight="1">
      <c r="A78" s="41"/>
      <c r="B78" s="42"/>
      <c r="C78" s="35" t="s">
        <v>21</v>
      </c>
      <c r="D78" s="43"/>
      <c r="E78" s="43"/>
      <c r="F78" s="30" t="str">
        <f>F12</f>
        <v xml:space="preserve">k.ú. Vědomice </v>
      </c>
      <c r="G78" s="43"/>
      <c r="H78" s="43"/>
      <c r="I78" s="35" t="s">
        <v>23</v>
      </c>
      <c r="J78" s="75" t="str">
        <f>IF(J12="","",J12)</f>
        <v>6. 11. 2023</v>
      </c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42"/>
      <c r="C79" s="43"/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40.05" customHeight="1">
      <c r="A80" s="41"/>
      <c r="B80" s="42"/>
      <c r="C80" s="35" t="s">
        <v>25</v>
      </c>
      <c r="D80" s="43"/>
      <c r="E80" s="43"/>
      <c r="F80" s="30" t="str">
        <f>E15</f>
        <v>Obec Vědomice, Na Průhonu 270, Roudnice nad Labem</v>
      </c>
      <c r="G80" s="43"/>
      <c r="H80" s="43"/>
      <c r="I80" s="35" t="s">
        <v>31</v>
      </c>
      <c r="J80" s="39" t="str">
        <f>E21</f>
        <v>Ing. arch. Pavel Šulc Ph.D.Krásného 351/8, Praha 6</v>
      </c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5.15" customHeight="1">
      <c r="A81" s="41"/>
      <c r="B81" s="42"/>
      <c r="C81" s="35" t="s">
        <v>29</v>
      </c>
      <c r="D81" s="43"/>
      <c r="E81" s="43"/>
      <c r="F81" s="30" t="str">
        <f>IF(E18="","",E18)</f>
        <v>Vyplň údaj</v>
      </c>
      <c r="G81" s="43"/>
      <c r="H81" s="43"/>
      <c r="I81" s="35" t="s">
        <v>34</v>
      </c>
      <c r="J81" s="39" t="str">
        <f>E24</f>
        <v>Ing. Dana Mlejnková</v>
      </c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0.32" customHeight="1">
      <c r="A82" s="41"/>
      <c r="B82" s="42"/>
      <c r="C82" s="43"/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1" customFormat="1" ht="29.28" customHeight="1">
      <c r="A83" s="188"/>
      <c r="B83" s="189"/>
      <c r="C83" s="190" t="s">
        <v>182</v>
      </c>
      <c r="D83" s="191" t="s">
        <v>57</v>
      </c>
      <c r="E83" s="191" t="s">
        <v>53</v>
      </c>
      <c r="F83" s="191" t="s">
        <v>54</v>
      </c>
      <c r="G83" s="191" t="s">
        <v>183</v>
      </c>
      <c r="H83" s="191" t="s">
        <v>184</v>
      </c>
      <c r="I83" s="191" t="s">
        <v>185</v>
      </c>
      <c r="J83" s="191" t="s">
        <v>173</v>
      </c>
      <c r="K83" s="192" t="s">
        <v>186</v>
      </c>
      <c r="L83" s="193"/>
      <c r="M83" s="95" t="s">
        <v>19</v>
      </c>
      <c r="N83" s="96" t="s">
        <v>42</v>
      </c>
      <c r="O83" s="96" t="s">
        <v>187</v>
      </c>
      <c r="P83" s="96" t="s">
        <v>188</v>
      </c>
      <c r="Q83" s="96" t="s">
        <v>189</v>
      </c>
      <c r="R83" s="96" t="s">
        <v>190</v>
      </c>
      <c r="S83" s="96" t="s">
        <v>191</v>
      </c>
      <c r="T83" s="97" t="s">
        <v>192</v>
      </c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</row>
    <row r="84" s="2" customFormat="1" ht="22.8" customHeight="1">
      <c r="A84" s="41"/>
      <c r="B84" s="42"/>
      <c r="C84" s="102" t="s">
        <v>193</v>
      </c>
      <c r="D84" s="43"/>
      <c r="E84" s="43"/>
      <c r="F84" s="43"/>
      <c r="G84" s="43"/>
      <c r="H84" s="43"/>
      <c r="I84" s="43"/>
      <c r="J84" s="194">
        <f>BK84</f>
        <v>0</v>
      </c>
      <c r="K84" s="43"/>
      <c r="L84" s="47"/>
      <c r="M84" s="98"/>
      <c r="N84" s="195"/>
      <c r="O84" s="99"/>
      <c r="P84" s="196">
        <f>P85</f>
        <v>0</v>
      </c>
      <c r="Q84" s="99"/>
      <c r="R84" s="196">
        <f>R85</f>
        <v>0</v>
      </c>
      <c r="S84" s="99"/>
      <c r="T84" s="197">
        <f>T85</f>
        <v>0</v>
      </c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T84" s="20" t="s">
        <v>71</v>
      </c>
      <c r="AU84" s="20" t="s">
        <v>174</v>
      </c>
      <c r="BK84" s="198">
        <f>BK85</f>
        <v>0</v>
      </c>
    </row>
    <row r="85" s="12" customFormat="1" ht="25.92" customHeight="1">
      <c r="A85" s="12"/>
      <c r="B85" s="199"/>
      <c r="C85" s="200"/>
      <c r="D85" s="201" t="s">
        <v>71</v>
      </c>
      <c r="E85" s="202" t="s">
        <v>1140</v>
      </c>
      <c r="F85" s="202" t="s">
        <v>1141</v>
      </c>
      <c r="G85" s="200"/>
      <c r="H85" s="200"/>
      <c r="I85" s="203"/>
      <c r="J85" s="204">
        <f>BK85</f>
        <v>0</v>
      </c>
      <c r="K85" s="200"/>
      <c r="L85" s="205"/>
      <c r="M85" s="206"/>
      <c r="N85" s="207"/>
      <c r="O85" s="207"/>
      <c r="P85" s="208">
        <f>P86</f>
        <v>0</v>
      </c>
      <c r="Q85" s="207"/>
      <c r="R85" s="208">
        <f>R86</f>
        <v>0</v>
      </c>
      <c r="S85" s="207"/>
      <c r="T85" s="209">
        <f>T86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10" t="s">
        <v>81</v>
      </c>
      <c r="AT85" s="211" t="s">
        <v>71</v>
      </c>
      <c r="AU85" s="211" t="s">
        <v>72</v>
      </c>
      <c r="AY85" s="210" t="s">
        <v>196</v>
      </c>
      <c r="BK85" s="212">
        <f>BK86</f>
        <v>0</v>
      </c>
    </row>
    <row r="86" s="12" customFormat="1" ht="22.8" customHeight="1">
      <c r="A86" s="12"/>
      <c r="B86" s="199"/>
      <c r="C86" s="200"/>
      <c r="D86" s="201" t="s">
        <v>71</v>
      </c>
      <c r="E86" s="213" t="s">
        <v>1142</v>
      </c>
      <c r="F86" s="213" t="s">
        <v>1143</v>
      </c>
      <c r="G86" s="200"/>
      <c r="H86" s="200"/>
      <c r="I86" s="203"/>
      <c r="J86" s="214">
        <f>BK86</f>
        <v>0</v>
      </c>
      <c r="K86" s="200"/>
      <c r="L86" s="205"/>
      <c r="M86" s="206"/>
      <c r="N86" s="207"/>
      <c r="O86" s="207"/>
      <c r="P86" s="208">
        <f>P87+P96+P122</f>
        <v>0</v>
      </c>
      <c r="Q86" s="207"/>
      <c r="R86" s="208">
        <f>R87+R96+R122</f>
        <v>0</v>
      </c>
      <c r="S86" s="207"/>
      <c r="T86" s="209">
        <f>T87+T96+T122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10" t="s">
        <v>81</v>
      </c>
      <c r="AT86" s="211" t="s">
        <v>71</v>
      </c>
      <c r="AU86" s="211" t="s">
        <v>79</v>
      </c>
      <c r="AY86" s="210" t="s">
        <v>196</v>
      </c>
      <c r="BK86" s="212">
        <f>BK87+BK96+BK122</f>
        <v>0</v>
      </c>
    </row>
    <row r="87" s="12" customFormat="1" ht="20.88" customHeight="1">
      <c r="A87" s="12"/>
      <c r="B87" s="199"/>
      <c r="C87" s="200"/>
      <c r="D87" s="201" t="s">
        <v>71</v>
      </c>
      <c r="E87" s="213" t="s">
        <v>1144</v>
      </c>
      <c r="F87" s="213" t="s">
        <v>1145</v>
      </c>
      <c r="G87" s="200"/>
      <c r="H87" s="200"/>
      <c r="I87" s="203"/>
      <c r="J87" s="214">
        <f>BK87</f>
        <v>0</v>
      </c>
      <c r="K87" s="200"/>
      <c r="L87" s="205"/>
      <c r="M87" s="206"/>
      <c r="N87" s="207"/>
      <c r="O87" s="207"/>
      <c r="P87" s="208">
        <f>SUM(P88:P95)</f>
        <v>0</v>
      </c>
      <c r="Q87" s="207"/>
      <c r="R87" s="208">
        <f>SUM(R88:R95)</f>
        <v>0</v>
      </c>
      <c r="S87" s="207"/>
      <c r="T87" s="209">
        <f>SUM(T88:T95)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10" t="s">
        <v>79</v>
      </c>
      <c r="AT87" s="211" t="s">
        <v>71</v>
      </c>
      <c r="AU87" s="211" t="s">
        <v>81</v>
      </c>
      <c r="AY87" s="210" t="s">
        <v>196</v>
      </c>
      <c r="BK87" s="212">
        <f>SUM(BK88:BK95)</f>
        <v>0</v>
      </c>
    </row>
    <row r="88" s="2" customFormat="1" ht="16.5" customHeight="1">
      <c r="A88" s="41"/>
      <c r="B88" s="42"/>
      <c r="C88" s="215" t="s">
        <v>472</v>
      </c>
      <c r="D88" s="215" t="s">
        <v>199</v>
      </c>
      <c r="E88" s="216" t="s">
        <v>1146</v>
      </c>
      <c r="F88" s="217" t="s">
        <v>1147</v>
      </c>
      <c r="G88" s="218" t="s">
        <v>847</v>
      </c>
      <c r="H88" s="219">
        <v>3</v>
      </c>
      <c r="I88" s="220"/>
      <c r="J88" s="221">
        <f>ROUND(I88*H88,2)</f>
        <v>0</v>
      </c>
      <c r="K88" s="217" t="s">
        <v>19</v>
      </c>
      <c r="L88" s="47"/>
      <c r="M88" s="222" t="s">
        <v>19</v>
      </c>
      <c r="N88" s="223" t="s">
        <v>43</v>
      </c>
      <c r="O88" s="87"/>
      <c r="P88" s="224">
        <f>O88*H88</f>
        <v>0</v>
      </c>
      <c r="Q88" s="224">
        <v>0</v>
      </c>
      <c r="R88" s="224">
        <f>Q88*H88</f>
        <v>0</v>
      </c>
      <c r="S88" s="224">
        <v>0</v>
      </c>
      <c r="T88" s="225">
        <f>S88*H88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R88" s="226" t="s">
        <v>292</v>
      </c>
      <c r="AT88" s="226" t="s">
        <v>199</v>
      </c>
      <c r="AU88" s="226" t="s">
        <v>226</v>
      </c>
      <c r="AY88" s="20" t="s">
        <v>196</v>
      </c>
      <c r="BE88" s="227">
        <f>IF(N88="základní",J88,0)</f>
        <v>0</v>
      </c>
      <c r="BF88" s="227">
        <f>IF(N88="snížená",J88,0)</f>
        <v>0</v>
      </c>
      <c r="BG88" s="227">
        <f>IF(N88="zákl. přenesená",J88,0)</f>
        <v>0</v>
      </c>
      <c r="BH88" s="227">
        <f>IF(N88="sníž. přenesená",J88,0)</f>
        <v>0</v>
      </c>
      <c r="BI88" s="227">
        <f>IF(N88="nulová",J88,0)</f>
        <v>0</v>
      </c>
      <c r="BJ88" s="20" t="s">
        <v>79</v>
      </c>
      <c r="BK88" s="227">
        <f>ROUND(I88*H88,2)</f>
        <v>0</v>
      </c>
      <c r="BL88" s="20" t="s">
        <v>292</v>
      </c>
      <c r="BM88" s="226" t="s">
        <v>1148</v>
      </c>
    </row>
    <row r="89" s="2" customFormat="1" ht="16.5" customHeight="1">
      <c r="A89" s="41"/>
      <c r="B89" s="42"/>
      <c r="C89" s="215" t="s">
        <v>500</v>
      </c>
      <c r="D89" s="215" t="s">
        <v>199</v>
      </c>
      <c r="E89" s="216" t="s">
        <v>1149</v>
      </c>
      <c r="F89" s="217" t="s">
        <v>1150</v>
      </c>
      <c r="G89" s="218" t="s">
        <v>847</v>
      </c>
      <c r="H89" s="219">
        <v>2</v>
      </c>
      <c r="I89" s="220"/>
      <c r="J89" s="221">
        <f>ROUND(I89*H89,2)</f>
        <v>0</v>
      </c>
      <c r="K89" s="217" t="s">
        <v>19</v>
      </c>
      <c r="L89" s="47"/>
      <c r="M89" s="222" t="s">
        <v>19</v>
      </c>
      <c r="N89" s="223" t="s">
        <v>43</v>
      </c>
      <c r="O89" s="87"/>
      <c r="P89" s="224">
        <f>O89*H89</f>
        <v>0</v>
      </c>
      <c r="Q89" s="224">
        <v>0</v>
      </c>
      <c r="R89" s="224">
        <f>Q89*H89</f>
        <v>0</v>
      </c>
      <c r="S89" s="224">
        <v>0</v>
      </c>
      <c r="T89" s="225">
        <f>S89*H89</f>
        <v>0</v>
      </c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R89" s="226" t="s">
        <v>292</v>
      </c>
      <c r="AT89" s="226" t="s">
        <v>199</v>
      </c>
      <c r="AU89" s="226" t="s">
        <v>226</v>
      </c>
      <c r="AY89" s="20" t="s">
        <v>196</v>
      </c>
      <c r="BE89" s="227">
        <f>IF(N89="základní",J89,0)</f>
        <v>0</v>
      </c>
      <c r="BF89" s="227">
        <f>IF(N89="snížená",J89,0)</f>
        <v>0</v>
      </c>
      <c r="BG89" s="227">
        <f>IF(N89="zákl. přenesená",J89,0)</f>
        <v>0</v>
      </c>
      <c r="BH89" s="227">
        <f>IF(N89="sníž. přenesená",J89,0)</f>
        <v>0</v>
      </c>
      <c r="BI89" s="227">
        <f>IF(N89="nulová",J89,0)</f>
        <v>0</v>
      </c>
      <c r="BJ89" s="20" t="s">
        <v>79</v>
      </c>
      <c r="BK89" s="227">
        <f>ROUND(I89*H89,2)</f>
        <v>0</v>
      </c>
      <c r="BL89" s="20" t="s">
        <v>292</v>
      </c>
      <c r="BM89" s="226" t="s">
        <v>1151</v>
      </c>
    </row>
    <row r="90" s="2" customFormat="1" ht="16.5" customHeight="1">
      <c r="A90" s="41"/>
      <c r="B90" s="42"/>
      <c r="C90" s="215" t="s">
        <v>505</v>
      </c>
      <c r="D90" s="215" t="s">
        <v>199</v>
      </c>
      <c r="E90" s="216" t="s">
        <v>1152</v>
      </c>
      <c r="F90" s="217" t="s">
        <v>1153</v>
      </c>
      <c r="G90" s="218" t="s">
        <v>847</v>
      </c>
      <c r="H90" s="219">
        <v>3</v>
      </c>
      <c r="I90" s="220"/>
      <c r="J90" s="221">
        <f>ROUND(I90*H90,2)</f>
        <v>0</v>
      </c>
      <c r="K90" s="217" t="s">
        <v>19</v>
      </c>
      <c r="L90" s="47"/>
      <c r="M90" s="222" t="s">
        <v>19</v>
      </c>
      <c r="N90" s="223" t="s">
        <v>43</v>
      </c>
      <c r="O90" s="87"/>
      <c r="P90" s="224">
        <f>O90*H90</f>
        <v>0</v>
      </c>
      <c r="Q90" s="224">
        <v>0</v>
      </c>
      <c r="R90" s="224">
        <f>Q90*H90</f>
        <v>0</v>
      </c>
      <c r="S90" s="224">
        <v>0</v>
      </c>
      <c r="T90" s="225">
        <f>S90*H90</f>
        <v>0</v>
      </c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R90" s="226" t="s">
        <v>292</v>
      </c>
      <c r="AT90" s="226" t="s">
        <v>199</v>
      </c>
      <c r="AU90" s="226" t="s">
        <v>226</v>
      </c>
      <c r="AY90" s="20" t="s">
        <v>196</v>
      </c>
      <c r="BE90" s="227">
        <f>IF(N90="základní",J90,0)</f>
        <v>0</v>
      </c>
      <c r="BF90" s="227">
        <f>IF(N90="snížená",J90,0)</f>
        <v>0</v>
      </c>
      <c r="BG90" s="227">
        <f>IF(N90="zákl. přenesená",J90,0)</f>
        <v>0</v>
      </c>
      <c r="BH90" s="227">
        <f>IF(N90="sníž. přenesená",J90,0)</f>
        <v>0</v>
      </c>
      <c r="BI90" s="227">
        <f>IF(N90="nulová",J90,0)</f>
        <v>0</v>
      </c>
      <c r="BJ90" s="20" t="s">
        <v>79</v>
      </c>
      <c r="BK90" s="227">
        <f>ROUND(I90*H90,2)</f>
        <v>0</v>
      </c>
      <c r="BL90" s="20" t="s">
        <v>292</v>
      </c>
      <c r="BM90" s="226" t="s">
        <v>1154</v>
      </c>
    </row>
    <row r="91" s="2" customFormat="1" ht="16.5" customHeight="1">
      <c r="A91" s="41"/>
      <c r="B91" s="42"/>
      <c r="C91" s="215" t="s">
        <v>510</v>
      </c>
      <c r="D91" s="215" t="s">
        <v>199</v>
      </c>
      <c r="E91" s="216" t="s">
        <v>1155</v>
      </c>
      <c r="F91" s="217" t="s">
        <v>1156</v>
      </c>
      <c r="G91" s="218" t="s">
        <v>847</v>
      </c>
      <c r="H91" s="219">
        <v>1</v>
      </c>
      <c r="I91" s="220"/>
      <c r="J91" s="221">
        <f>ROUND(I91*H91,2)</f>
        <v>0</v>
      </c>
      <c r="K91" s="217" t="s">
        <v>19</v>
      </c>
      <c r="L91" s="47"/>
      <c r="M91" s="222" t="s">
        <v>19</v>
      </c>
      <c r="N91" s="223" t="s">
        <v>43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292</v>
      </c>
      <c r="AT91" s="226" t="s">
        <v>199</v>
      </c>
      <c r="AU91" s="226" t="s">
        <v>226</v>
      </c>
      <c r="AY91" s="20" t="s">
        <v>196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79</v>
      </c>
      <c r="BK91" s="227">
        <f>ROUND(I91*H91,2)</f>
        <v>0</v>
      </c>
      <c r="BL91" s="20" t="s">
        <v>292</v>
      </c>
      <c r="BM91" s="226" t="s">
        <v>1157</v>
      </c>
    </row>
    <row r="92" s="2" customFormat="1" ht="16.5" customHeight="1">
      <c r="A92" s="41"/>
      <c r="B92" s="42"/>
      <c r="C92" s="215" t="s">
        <v>513</v>
      </c>
      <c r="D92" s="215" t="s">
        <v>199</v>
      </c>
      <c r="E92" s="216" t="s">
        <v>1158</v>
      </c>
      <c r="F92" s="217" t="s">
        <v>1159</v>
      </c>
      <c r="G92" s="218" t="s">
        <v>847</v>
      </c>
      <c r="H92" s="219">
        <v>3</v>
      </c>
      <c r="I92" s="220"/>
      <c r="J92" s="221">
        <f>ROUND(I92*H92,2)</f>
        <v>0</v>
      </c>
      <c r="K92" s="217" t="s">
        <v>19</v>
      </c>
      <c r="L92" s="47"/>
      <c r="M92" s="222" t="s">
        <v>19</v>
      </c>
      <c r="N92" s="223" t="s">
        <v>43</v>
      </c>
      <c r="O92" s="87"/>
      <c r="P92" s="224">
        <f>O92*H92</f>
        <v>0</v>
      </c>
      <c r="Q92" s="224">
        <v>0</v>
      </c>
      <c r="R92" s="224">
        <f>Q92*H92</f>
        <v>0</v>
      </c>
      <c r="S92" s="224">
        <v>0</v>
      </c>
      <c r="T92" s="225">
        <f>S92*H92</f>
        <v>0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R92" s="226" t="s">
        <v>292</v>
      </c>
      <c r="AT92" s="226" t="s">
        <v>199</v>
      </c>
      <c r="AU92" s="226" t="s">
        <v>226</v>
      </c>
      <c r="AY92" s="20" t="s">
        <v>196</v>
      </c>
      <c r="BE92" s="227">
        <f>IF(N92="základní",J92,0)</f>
        <v>0</v>
      </c>
      <c r="BF92" s="227">
        <f>IF(N92="snížená",J92,0)</f>
        <v>0</v>
      </c>
      <c r="BG92" s="227">
        <f>IF(N92="zákl. přenesená",J92,0)</f>
        <v>0</v>
      </c>
      <c r="BH92" s="227">
        <f>IF(N92="sníž. přenesená",J92,0)</f>
        <v>0</v>
      </c>
      <c r="BI92" s="227">
        <f>IF(N92="nulová",J92,0)</f>
        <v>0</v>
      </c>
      <c r="BJ92" s="20" t="s">
        <v>79</v>
      </c>
      <c r="BK92" s="227">
        <f>ROUND(I92*H92,2)</f>
        <v>0</v>
      </c>
      <c r="BL92" s="20" t="s">
        <v>292</v>
      </c>
      <c r="BM92" s="226" t="s">
        <v>1160</v>
      </c>
    </row>
    <row r="93" s="2" customFormat="1" ht="16.5" customHeight="1">
      <c r="A93" s="41"/>
      <c r="B93" s="42"/>
      <c r="C93" s="215" t="s">
        <v>519</v>
      </c>
      <c r="D93" s="215" t="s">
        <v>199</v>
      </c>
      <c r="E93" s="216" t="s">
        <v>1161</v>
      </c>
      <c r="F93" s="217" t="s">
        <v>1162</v>
      </c>
      <c r="G93" s="218" t="s">
        <v>847</v>
      </c>
      <c r="H93" s="219">
        <v>5</v>
      </c>
      <c r="I93" s="220"/>
      <c r="J93" s="221">
        <f>ROUND(I93*H93,2)</f>
        <v>0</v>
      </c>
      <c r="K93" s="217" t="s">
        <v>19</v>
      </c>
      <c r="L93" s="47"/>
      <c r="M93" s="222" t="s">
        <v>19</v>
      </c>
      <c r="N93" s="223" t="s">
        <v>43</v>
      </c>
      <c r="O93" s="87"/>
      <c r="P93" s="224">
        <f>O93*H93</f>
        <v>0</v>
      </c>
      <c r="Q93" s="224">
        <v>0</v>
      </c>
      <c r="R93" s="224">
        <f>Q93*H93</f>
        <v>0</v>
      </c>
      <c r="S93" s="224">
        <v>0</v>
      </c>
      <c r="T93" s="225">
        <f>S93*H93</f>
        <v>0</v>
      </c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R93" s="226" t="s">
        <v>292</v>
      </c>
      <c r="AT93" s="226" t="s">
        <v>199</v>
      </c>
      <c r="AU93" s="226" t="s">
        <v>226</v>
      </c>
      <c r="AY93" s="20" t="s">
        <v>196</v>
      </c>
      <c r="BE93" s="227">
        <f>IF(N93="základní",J93,0)</f>
        <v>0</v>
      </c>
      <c r="BF93" s="227">
        <f>IF(N93="snížená",J93,0)</f>
        <v>0</v>
      </c>
      <c r="BG93" s="227">
        <f>IF(N93="zákl. přenesená",J93,0)</f>
        <v>0</v>
      </c>
      <c r="BH93" s="227">
        <f>IF(N93="sníž. přenesená",J93,0)</f>
        <v>0</v>
      </c>
      <c r="BI93" s="227">
        <f>IF(N93="nulová",J93,0)</f>
        <v>0</v>
      </c>
      <c r="BJ93" s="20" t="s">
        <v>79</v>
      </c>
      <c r="BK93" s="227">
        <f>ROUND(I93*H93,2)</f>
        <v>0</v>
      </c>
      <c r="BL93" s="20" t="s">
        <v>292</v>
      </c>
      <c r="BM93" s="226" t="s">
        <v>1163</v>
      </c>
    </row>
    <row r="94" s="2" customFormat="1" ht="16.5" customHeight="1">
      <c r="A94" s="41"/>
      <c r="B94" s="42"/>
      <c r="C94" s="215" t="s">
        <v>524</v>
      </c>
      <c r="D94" s="215" t="s">
        <v>199</v>
      </c>
      <c r="E94" s="216" t="s">
        <v>1164</v>
      </c>
      <c r="F94" s="217" t="s">
        <v>1165</v>
      </c>
      <c r="G94" s="218" t="s">
        <v>264</v>
      </c>
      <c r="H94" s="219">
        <v>1.5</v>
      </c>
      <c r="I94" s="220"/>
      <c r="J94" s="221">
        <f>ROUND(I94*H94,2)</f>
        <v>0</v>
      </c>
      <c r="K94" s="217" t="s">
        <v>19</v>
      </c>
      <c r="L94" s="47"/>
      <c r="M94" s="222" t="s">
        <v>19</v>
      </c>
      <c r="N94" s="223" t="s">
        <v>43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</v>
      </c>
      <c r="T94" s="225">
        <f>S94*H94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292</v>
      </c>
      <c r="AT94" s="226" t="s">
        <v>199</v>
      </c>
      <c r="AU94" s="226" t="s">
        <v>226</v>
      </c>
      <c r="AY94" s="20" t="s">
        <v>196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79</v>
      </c>
      <c r="BK94" s="227">
        <f>ROUND(I94*H94,2)</f>
        <v>0</v>
      </c>
      <c r="BL94" s="20" t="s">
        <v>292</v>
      </c>
      <c r="BM94" s="226" t="s">
        <v>1166</v>
      </c>
    </row>
    <row r="95" s="2" customFormat="1" ht="16.5" customHeight="1">
      <c r="A95" s="41"/>
      <c r="B95" s="42"/>
      <c r="C95" s="215" t="s">
        <v>529</v>
      </c>
      <c r="D95" s="215" t="s">
        <v>199</v>
      </c>
      <c r="E95" s="216" t="s">
        <v>1167</v>
      </c>
      <c r="F95" s="217" t="s">
        <v>1168</v>
      </c>
      <c r="G95" s="218" t="s">
        <v>244</v>
      </c>
      <c r="H95" s="219">
        <v>10</v>
      </c>
      <c r="I95" s="220"/>
      <c r="J95" s="221">
        <f>ROUND(I95*H95,2)</f>
        <v>0</v>
      </c>
      <c r="K95" s="217" t="s">
        <v>19</v>
      </c>
      <c r="L95" s="47"/>
      <c r="M95" s="222" t="s">
        <v>19</v>
      </c>
      <c r="N95" s="223" t="s">
        <v>43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292</v>
      </c>
      <c r="AT95" s="226" t="s">
        <v>199</v>
      </c>
      <c r="AU95" s="226" t="s">
        <v>226</v>
      </c>
      <c r="AY95" s="20" t="s">
        <v>196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79</v>
      </c>
      <c r="BK95" s="227">
        <f>ROUND(I95*H95,2)</f>
        <v>0</v>
      </c>
      <c r="BL95" s="20" t="s">
        <v>292</v>
      </c>
      <c r="BM95" s="226" t="s">
        <v>1169</v>
      </c>
    </row>
    <row r="96" s="12" customFormat="1" ht="20.88" customHeight="1">
      <c r="A96" s="12"/>
      <c r="B96" s="199"/>
      <c r="C96" s="200"/>
      <c r="D96" s="201" t="s">
        <v>71</v>
      </c>
      <c r="E96" s="213" t="s">
        <v>1170</v>
      </c>
      <c r="F96" s="213" t="s">
        <v>1171</v>
      </c>
      <c r="G96" s="200"/>
      <c r="H96" s="200"/>
      <c r="I96" s="203"/>
      <c r="J96" s="214">
        <f>BK96</f>
        <v>0</v>
      </c>
      <c r="K96" s="200"/>
      <c r="L96" s="205"/>
      <c r="M96" s="206"/>
      <c r="N96" s="207"/>
      <c r="O96" s="207"/>
      <c r="P96" s="208">
        <f>SUM(P97:P121)</f>
        <v>0</v>
      </c>
      <c r="Q96" s="207"/>
      <c r="R96" s="208">
        <f>SUM(R97:R121)</f>
        <v>0</v>
      </c>
      <c r="S96" s="207"/>
      <c r="T96" s="209">
        <f>SUM(T97:T121)</f>
        <v>0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10" t="s">
        <v>79</v>
      </c>
      <c r="AT96" s="211" t="s">
        <v>71</v>
      </c>
      <c r="AU96" s="211" t="s">
        <v>81</v>
      </c>
      <c r="AY96" s="210" t="s">
        <v>196</v>
      </c>
      <c r="BK96" s="212">
        <f>SUM(BK97:BK121)</f>
        <v>0</v>
      </c>
    </row>
    <row r="97" s="2" customFormat="1" ht="16.5" customHeight="1">
      <c r="A97" s="41"/>
      <c r="B97" s="42"/>
      <c r="C97" s="280" t="s">
        <v>79</v>
      </c>
      <c r="D97" s="280" t="s">
        <v>407</v>
      </c>
      <c r="E97" s="281" t="s">
        <v>1172</v>
      </c>
      <c r="F97" s="282" t="s">
        <v>1173</v>
      </c>
      <c r="G97" s="283" t="s">
        <v>244</v>
      </c>
      <c r="H97" s="284">
        <v>12</v>
      </c>
      <c r="I97" s="285"/>
      <c r="J97" s="286">
        <f>ROUND(I97*H97,2)</f>
        <v>0</v>
      </c>
      <c r="K97" s="282" t="s">
        <v>19</v>
      </c>
      <c r="L97" s="287"/>
      <c r="M97" s="288" t="s">
        <v>19</v>
      </c>
      <c r="N97" s="289" t="s">
        <v>43</v>
      </c>
      <c r="O97" s="87"/>
      <c r="P97" s="224">
        <f>O97*H97</f>
        <v>0</v>
      </c>
      <c r="Q97" s="224">
        <v>0</v>
      </c>
      <c r="R97" s="224">
        <f>Q97*H97</f>
        <v>0</v>
      </c>
      <c r="S97" s="224">
        <v>0</v>
      </c>
      <c r="T97" s="225">
        <f>S97*H97</f>
        <v>0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R97" s="226" t="s">
        <v>524</v>
      </c>
      <c r="AT97" s="226" t="s">
        <v>407</v>
      </c>
      <c r="AU97" s="226" t="s">
        <v>226</v>
      </c>
      <c r="AY97" s="20" t="s">
        <v>196</v>
      </c>
      <c r="BE97" s="227">
        <f>IF(N97="základní",J97,0)</f>
        <v>0</v>
      </c>
      <c r="BF97" s="227">
        <f>IF(N97="snížená",J97,0)</f>
        <v>0</v>
      </c>
      <c r="BG97" s="227">
        <f>IF(N97="zákl. přenesená",J97,0)</f>
        <v>0</v>
      </c>
      <c r="BH97" s="227">
        <f>IF(N97="sníž. přenesená",J97,0)</f>
        <v>0</v>
      </c>
      <c r="BI97" s="227">
        <f>IF(N97="nulová",J97,0)</f>
        <v>0</v>
      </c>
      <c r="BJ97" s="20" t="s">
        <v>79</v>
      </c>
      <c r="BK97" s="227">
        <f>ROUND(I97*H97,2)</f>
        <v>0</v>
      </c>
      <c r="BL97" s="20" t="s">
        <v>292</v>
      </c>
      <c r="BM97" s="226" t="s">
        <v>1174</v>
      </c>
    </row>
    <row r="98" s="2" customFormat="1" ht="16.5" customHeight="1">
      <c r="A98" s="41"/>
      <c r="B98" s="42"/>
      <c r="C98" s="280" t="s">
        <v>81</v>
      </c>
      <c r="D98" s="280" t="s">
        <v>407</v>
      </c>
      <c r="E98" s="281" t="s">
        <v>1175</v>
      </c>
      <c r="F98" s="282" t="s">
        <v>1176</v>
      </c>
      <c r="G98" s="283" t="s">
        <v>244</v>
      </c>
      <c r="H98" s="284">
        <v>123</v>
      </c>
      <c r="I98" s="285"/>
      <c r="J98" s="286">
        <f>ROUND(I98*H98,2)</f>
        <v>0</v>
      </c>
      <c r="K98" s="282" t="s">
        <v>19</v>
      </c>
      <c r="L98" s="287"/>
      <c r="M98" s="288" t="s">
        <v>19</v>
      </c>
      <c r="N98" s="289" t="s">
        <v>43</v>
      </c>
      <c r="O98" s="87"/>
      <c r="P98" s="224">
        <f>O98*H98</f>
        <v>0</v>
      </c>
      <c r="Q98" s="224">
        <v>0</v>
      </c>
      <c r="R98" s="224">
        <f>Q98*H98</f>
        <v>0</v>
      </c>
      <c r="S98" s="224">
        <v>0</v>
      </c>
      <c r="T98" s="225">
        <f>S98*H98</f>
        <v>0</v>
      </c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R98" s="226" t="s">
        <v>524</v>
      </c>
      <c r="AT98" s="226" t="s">
        <v>407</v>
      </c>
      <c r="AU98" s="226" t="s">
        <v>226</v>
      </c>
      <c r="AY98" s="20" t="s">
        <v>196</v>
      </c>
      <c r="BE98" s="227">
        <f>IF(N98="základní",J98,0)</f>
        <v>0</v>
      </c>
      <c r="BF98" s="227">
        <f>IF(N98="snížená",J98,0)</f>
        <v>0</v>
      </c>
      <c r="BG98" s="227">
        <f>IF(N98="zákl. přenesená",J98,0)</f>
        <v>0</v>
      </c>
      <c r="BH98" s="227">
        <f>IF(N98="sníž. přenesená",J98,0)</f>
        <v>0</v>
      </c>
      <c r="BI98" s="227">
        <f>IF(N98="nulová",J98,0)</f>
        <v>0</v>
      </c>
      <c r="BJ98" s="20" t="s">
        <v>79</v>
      </c>
      <c r="BK98" s="227">
        <f>ROUND(I98*H98,2)</f>
        <v>0</v>
      </c>
      <c r="BL98" s="20" t="s">
        <v>292</v>
      </c>
      <c r="BM98" s="226" t="s">
        <v>1177</v>
      </c>
    </row>
    <row r="99" s="2" customFormat="1" ht="16.5" customHeight="1">
      <c r="A99" s="41"/>
      <c r="B99" s="42"/>
      <c r="C99" s="280" t="s">
        <v>226</v>
      </c>
      <c r="D99" s="280" t="s">
        <v>407</v>
      </c>
      <c r="E99" s="281" t="s">
        <v>1178</v>
      </c>
      <c r="F99" s="282" t="s">
        <v>1179</v>
      </c>
      <c r="G99" s="283" t="s">
        <v>244</v>
      </c>
      <c r="H99" s="284">
        <v>38</v>
      </c>
      <c r="I99" s="285"/>
      <c r="J99" s="286">
        <f>ROUND(I99*H99,2)</f>
        <v>0</v>
      </c>
      <c r="K99" s="282" t="s">
        <v>19</v>
      </c>
      <c r="L99" s="287"/>
      <c r="M99" s="288" t="s">
        <v>19</v>
      </c>
      <c r="N99" s="289" t="s">
        <v>43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524</v>
      </c>
      <c r="AT99" s="226" t="s">
        <v>407</v>
      </c>
      <c r="AU99" s="226" t="s">
        <v>226</v>
      </c>
      <c r="AY99" s="20" t="s">
        <v>196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79</v>
      </c>
      <c r="BK99" s="227">
        <f>ROUND(I99*H99,2)</f>
        <v>0</v>
      </c>
      <c r="BL99" s="20" t="s">
        <v>292</v>
      </c>
      <c r="BM99" s="226" t="s">
        <v>1180</v>
      </c>
    </row>
    <row r="100" s="2" customFormat="1" ht="16.5" customHeight="1">
      <c r="A100" s="41"/>
      <c r="B100" s="42"/>
      <c r="C100" s="280" t="s">
        <v>204</v>
      </c>
      <c r="D100" s="280" t="s">
        <v>407</v>
      </c>
      <c r="E100" s="281" t="s">
        <v>1181</v>
      </c>
      <c r="F100" s="282" t="s">
        <v>1182</v>
      </c>
      <c r="G100" s="283" t="s">
        <v>244</v>
      </c>
      <c r="H100" s="284">
        <v>52</v>
      </c>
      <c r="I100" s="285"/>
      <c r="J100" s="286">
        <f>ROUND(I100*H100,2)</f>
        <v>0</v>
      </c>
      <c r="K100" s="282" t="s">
        <v>19</v>
      </c>
      <c r="L100" s="287"/>
      <c r="M100" s="288" t="s">
        <v>19</v>
      </c>
      <c r="N100" s="289" t="s">
        <v>43</v>
      </c>
      <c r="O100" s="87"/>
      <c r="P100" s="224">
        <f>O100*H100</f>
        <v>0</v>
      </c>
      <c r="Q100" s="224">
        <v>0</v>
      </c>
      <c r="R100" s="224">
        <f>Q100*H100</f>
        <v>0</v>
      </c>
      <c r="S100" s="224">
        <v>0</v>
      </c>
      <c r="T100" s="225">
        <f>S100*H100</f>
        <v>0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524</v>
      </c>
      <c r="AT100" s="226" t="s">
        <v>407</v>
      </c>
      <c r="AU100" s="226" t="s">
        <v>226</v>
      </c>
      <c r="AY100" s="20" t="s">
        <v>196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79</v>
      </c>
      <c r="BK100" s="227">
        <f>ROUND(I100*H100,2)</f>
        <v>0</v>
      </c>
      <c r="BL100" s="20" t="s">
        <v>292</v>
      </c>
      <c r="BM100" s="226" t="s">
        <v>1183</v>
      </c>
    </row>
    <row r="101" s="2" customFormat="1" ht="16.5" customHeight="1">
      <c r="A101" s="41"/>
      <c r="B101" s="42"/>
      <c r="C101" s="280" t="s">
        <v>241</v>
      </c>
      <c r="D101" s="280" t="s">
        <v>407</v>
      </c>
      <c r="E101" s="281" t="s">
        <v>1184</v>
      </c>
      <c r="F101" s="282" t="s">
        <v>1185</v>
      </c>
      <c r="G101" s="283" t="s">
        <v>244</v>
      </c>
      <c r="H101" s="284">
        <v>52</v>
      </c>
      <c r="I101" s="285"/>
      <c r="J101" s="286">
        <f>ROUND(I101*H101,2)</f>
        <v>0</v>
      </c>
      <c r="K101" s="282" t="s">
        <v>19</v>
      </c>
      <c r="L101" s="287"/>
      <c r="M101" s="288" t="s">
        <v>19</v>
      </c>
      <c r="N101" s="289" t="s">
        <v>43</v>
      </c>
      <c r="O101" s="87"/>
      <c r="P101" s="224">
        <f>O101*H101</f>
        <v>0</v>
      </c>
      <c r="Q101" s="224">
        <v>0</v>
      </c>
      <c r="R101" s="224">
        <f>Q101*H101</f>
        <v>0</v>
      </c>
      <c r="S101" s="224">
        <v>0</v>
      </c>
      <c r="T101" s="225">
        <f>S101*H101</f>
        <v>0</v>
      </c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R101" s="226" t="s">
        <v>524</v>
      </c>
      <c r="AT101" s="226" t="s">
        <v>407</v>
      </c>
      <c r="AU101" s="226" t="s">
        <v>226</v>
      </c>
      <c r="AY101" s="20" t="s">
        <v>196</v>
      </c>
      <c r="BE101" s="227">
        <f>IF(N101="základní",J101,0)</f>
        <v>0</v>
      </c>
      <c r="BF101" s="227">
        <f>IF(N101="snížená",J101,0)</f>
        <v>0</v>
      </c>
      <c r="BG101" s="227">
        <f>IF(N101="zákl. přenesená",J101,0)</f>
        <v>0</v>
      </c>
      <c r="BH101" s="227">
        <f>IF(N101="sníž. přenesená",J101,0)</f>
        <v>0</v>
      </c>
      <c r="BI101" s="227">
        <f>IF(N101="nulová",J101,0)</f>
        <v>0</v>
      </c>
      <c r="BJ101" s="20" t="s">
        <v>79</v>
      </c>
      <c r="BK101" s="227">
        <f>ROUND(I101*H101,2)</f>
        <v>0</v>
      </c>
      <c r="BL101" s="20" t="s">
        <v>292</v>
      </c>
      <c r="BM101" s="226" t="s">
        <v>1186</v>
      </c>
    </row>
    <row r="102" s="2" customFormat="1" ht="16.5" customHeight="1">
      <c r="A102" s="41"/>
      <c r="B102" s="42"/>
      <c r="C102" s="280" t="s">
        <v>261</v>
      </c>
      <c r="D102" s="280" t="s">
        <v>407</v>
      </c>
      <c r="E102" s="281" t="s">
        <v>1187</v>
      </c>
      <c r="F102" s="282" t="s">
        <v>1188</v>
      </c>
      <c r="G102" s="283" t="s">
        <v>244</v>
      </c>
      <c r="H102" s="284">
        <v>132</v>
      </c>
      <c r="I102" s="285"/>
      <c r="J102" s="286">
        <f>ROUND(I102*H102,2)</f>
        <v>0</v>
      </c>
      <c r="K102" s="282" t="s">
        <v>19</v>
      </c>
      <c r="L102" s="287"/>
      <c r="M102" s="288" t="s">
        <v>19</v>
      </c>
      <c r="N102" s="289" t="s">
        <v>43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524</v>
      </c>
      <c r="AT102" s="226" t="s">
        <v>407</v>
      </c>
      <c r="AU102" s="226" t="s">
        <v>226</v>
      </c>
      <c r="AY102" s="20" t="s">
        <v>196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79</v>
      </c>
      <c r="BK102" s="227">
        <f>ROUND(I102*H102,2)</f>
        <v>0</v>
      </c>
      <c r="BL102" s="20" t="s">
        <v>292</v>
      </c>
      <c r="BM102" s="226" t="s">
        <v>1189</v>
      </c>
    </row>
    <row r="103" s="2" customFormat="1" ht="16.5" customHeight="1">
      <c r="A103" s="41"/>
      <c r="B103" s="42"/>
      <c r="C103" s="280" t="s">
        <v>278</v>
      </c>
      <c r="D103" s="280" t="s">
        <v>407</v>
      </c>
      <c r="E103" s="281" t="s">
        <v>1190</v>
      </c>
      <c r="F103" s="282" t="s">
        <v>1191</v>
      </c>
      <c r="G103" s="283" t="s">
        <v>244</v>
      </c>
      <c r="H103" s="284">
        <v>32</v>
      </c>
      <c r="I103" s="285"/>
      <c r="J103" s="286">
        <f>ROUND(I103*H103,2)</f>
        <v>0</v>
      </c>
      <c r="K103" s="282" t="s">
        <v>19</v>
      </c>
      <c r="L103" s="287"/>
      <c r="M103" s="288" t="s">
        <v>19</v>
      </c>
      <c r="N103" s="289" t="s">
        <v>43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524</v>
      </c>
      <c r="AT103" s="226" t="s">
        <v>407</v>
      </c>
      <c r="AU103" s="226" t="s">
        <v>226</v>
      </c>
      <c r="AY103" s="20" t="s">
        <v>196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79</v>
      </c>
      <c r="BK103" s="227">
        <f>ROUND(I103*H103,2)</f>
        <v>0</v>
      </c>
      <c r="BL103" s="20" t="s">
        <v>292</v>
      </c>
      <c r="BM103" s="226" t="s">
        <v>1192</v>
      </c>
    </row>
    <row r="104" s="2" customFormat="1" ht="16.5" customHeight="1">
      <c r="A104" s="41"/>
      <c r="B104" s="42"/>
      <c r="C104" s="280" t="s">
        <v>284</v>
      </c>
      <c r="D104" s="280" t="s">
        <v>407</v>
      </c>
      <c r="E104" s="281" t="s">
        <v>1193</v>
      </c>
      <c r="F104" s="282" t="s">
        <v>1194</v>
      </c>
      <c r="G104" s="283" t="s">
        <v>244</v>
      </c>
      <c r="H104" s="284">
        <v>150</v>
      </c>
      <c r="I104" s="285"/>
      <c r="J104" s="286">
        <f>ROUND(I104*H104,2)</f>
        <v>0</v>
      </c>
      <c r="K104" s="282" t="s">
        <v>19</v>
      </c>
      <c r="L104" s="287"/>
      <c r="M104" s="288" t="s">
        <v>19</v>
      </c>
      <c r="N104" s="289" t="s">
        <v>43</v>
      </c>
      <c r="O104" s="87"/>
      <c r="P104" s="224">
        <f>O104*H104</f>
        <v>0</v>
      </c>
      <c r="Q104" s="224">
        <v>0</v>
      </c>
      <c r="R104" s="224">
        <f>Q104*H104</f>
        <v>0</v>
      </c>
      <c r="S104" s="224">
        <v>0</v>
      </c>
      <c r="T104" s="225">
        <f>S104*H104</f>
        <v>0</v>
      </c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R104" s="226" t="s">
        <v>524</v>
      </c>
      <c r="AT104" s="226" t="s">
        <v>407</v>
      </c>
      <c r="AU104" s="226" t="s">
        <v>226</v>
      </c>
      <c r="AY104" s="20" t="s">
        <v>196</v>
      </c>
      <c r="BE104" s="227">
        <f>IF(N104="základní",J104,0)</f>
        <v>0</v>
      </c>
      <c r="BF104" s="227">
        <f>IF(N104="snížená",J104,0)</f>
        <v>0</v>
      </c>
      <c r="BG104" s="227">
        <f>IF(N104="zákl. přenesená",J104,0)</f>
        <v>0</v>
      </c>
      <c r="BH104" s="227">
        <f>IF(N104="sníž. přenesená",J104,0)</f>
        <v>0</v>
      </c>
      <c r="BI104" s="227">
        <f>IF(N104="nulová",J104,0)</f>
        <v>0</v>
      </c>
      <c r="BJ104" s="20" t="s">
        <v>79</v>
      </c>
      <c r="BK104" s="227">
        <f>ROUND(I104*H104,2)</f>
        <v>0</v>
      </c>
      <c r="BL104" s="20" t="s">
        <v>292</v>
      </c>
      <c r="BM104" s="226" t="s">
        <v>1195</v>
      </c>
    </row>
    <row r="105" s="2" customFormat="1" ht="16.5" customHeight="1">
      <c r="A105" s="41"/>
      <c r="B105" s="42"/>
      <c r="C105" s="280" t="s">
        <v>294</v>
      </c>
      <c r="D105" s="280" t="s">
        <v>407</v>
      </c>
      <c r="E105" s="281" t="s">
        <v>1196</v>
      </c>
      <c r="F105" s="282" t="s">
        <v>1197</v>
      </c>
      <c r="G105" s="283" t="s">
        <v>244</v>
      </c>
      <c r="H105" s="284">
        <v>148</v>
      </c>
      <c r="I105" s="285"/>
      <c r="J105" s="286">
        <f>ROUND(I105*H105,2)</f>
        <v>0</v>
      </c>
      <c r="K105" s="282" t="s">
        <v>19</v>
      </c>
      <c r="L105" s="287"/>
      <c r="M105" s="288" t="s">
        <v>19</v>
      </c>
      <c r="N105" s="289" t="s">
        <v>43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0</v>
      </c>
      <c r="T105" s="225">
        <f>S105*H105</f>
        <v>0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524</v>
      </c>
      <c r="AT105" s="226" t="s">
        <v>407</v>
      </c>
      <c r="AU105" s="226" t="s">
        <v>226</v>
      </c>
      <c r="AY105" s="20" t="s">
        <v>196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79</v>
      </c>
      <c r="BK105" s="227">
        <f>ROUND(I105*H105,2)</f>
        <v>0</v>
      </c>
      <c r="BL105" s="20" t="s">
        <v>292</v>
      </c>
      <c r="BM105" s="226" t="s">
        <v>1198</v>
      </c>
    </row>
    <row r="106" s="2" customFormat="1" ht="16.5" customHeight="1">
      <c r="A106" s="41"/>
      <c r="B106" s="42"/>
      <c r="C106" s="280" t="s">
        <v>299</v>
      </c>
      <c r="D106" s="280" t="s">
        <v>407</v>
      </c>
      <c r="E106" s="281" t="s">
        <v>1199</v>
      </c>
      <c r="F106" s="282" t="s">
        <v>1200</v>
      </c>
      <c r="G106" s="283" t="s">
        <v>244</v>
      </c>
      <c r="H106" s="284">
        <v>12</v>
      </c>
      <c r="I106" s="285"/>
      <c r="J106" s="286">
        <f>ROUND(I106*H106,2)</f>
        <v>0</v>
      </c>
      <c r="K106" s="282" t="s">
        <v>19</v>
      </c>
      <c r="L106" s="287"/>
      <c r="M106" s="288" t="s">
        <v>19</v>
      </c>
      <c r="N106" s="289" t="s">
        <v>43</v>
      </c>
      <c r="O106" s="87"/>
      <c r="P106" s="224">
        <f>O106*H106</f>
        <v>0</v>
      </c>
      <c r="Q106" s="224">
        <v>0</v>
      </c>
      <c r="R106" s="224">
        <f>Q106*H106</f>
        <v>0</v>
      </c>
      <c r="S106" s="224">
        <v>0</v>
      </c>
      <c r="T106" s="22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524</v>
      </c>
      <c r="AT106" s="226" t="s">
        <v>407</v>
      </c>
      <c r="AU106" s="226" t="s">
        <v>226</v>
      </c>
      <c r="AY106" s="20" t="s">
        <v>196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79</v>
      </c>
      <c r="BK106" s="227">
        <f>ROUND(I106*H106,2)</f>
        <v>0</v>
      </c>
      <c r="BL106" s="20" t="s">
        <v>292</v>
      </c>
      <c r="BM106" s="226" t="s">
        <v>1201</v>
      </c>
    </row>
    <row r="107" s="2" customFormat="1" ht="16.5" customHeight="1">
      <c r="A107" s="41"/>
      <c r="B107" s="42"/>
      <c r="C107" s="280" t="s">
        <v>197</v>
      </c>
      <c r="D107" s="280" t="s">
        <v>407</v>
      </c>
      <c r="E107" s="281" t="s">
        <v>1202</v>
      </c>
      <c r="F107" s="282" t="s">
        <v>1203</v>
      </c>
      <c r="G107" s="283" t="s">
        <v>847</v>
      </c>
      <c r="H107" s="284">
        <v>24</v>
      </c>
      <c r="I107" s="285"/>
      <c r="J107" s="286">
        <f>ROUND(I107*H107,2)</f>
        <v>0</v>
      </c>
      <c r="K107" s="282" t="s">
        <v>19</v>
      </c>
      <c r="L107" s="287"/>
      <c r="M107" s="288" t="s">
        <v>19</v>
      </c>
      <c r="N107" s="289" t="s">
        <v>43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524</v>
      </c>
      <c r="AT107" s="226" t="s">
        <v>407</v>
      </c>
      <c r="AU107" s="226" t="s">
        <v>226</v>
      </c>
      <c r="AY107" s="20" t="s">
        <v>196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79</v>
      </c>
      <c r="BK107" s="227">
        <f>ROUND(I107*H107,2)</f>
        <v>0</v>
      </c>
      <c r="BL107" s="20" t="s">
        <v>292</v>
      </c>
      <c r="BM107" s="226" t="s">
        <v>1204</v>
      </c>
    </row>
    <row r="108" s="2" customFormat="1" ht="16.5" customHeight="1">
      <c r="A108" s="41"/>
      <c r="B108" s="42"/>
      <c r="C108" s="280" t="s">
        <v>259</v>
      </c>
      <c r="D108" s="280" t="s">
        <v>407</v>
      </c>
      <c r="E108" s="281" t="s">
        <v>1205</v>
      </c>
      <c r="F108" s="282" t="s">
        <v>1206</v>
      </c>
      <c r="G108" s="283" t="s">
        <v>847</v>
      </c>
      <c r="H108" s="284">
        <v>7</v>
      </c>
      <c r="I108" s="285"/>
      <c r="J108" s="286">
        <f>ROUND(I108*H108,2)</f>
        <v>0</v>
      </c>
      <c r="K108" s="282" t="s">
        <v>19</v>
      </c>
      <c r="L108" s="287"/>
      <c r="M108" s="288" t="s">
        <v>19</v>
      </c>
      <c r="N108" s="289" t="s">
        <v>43</v>
      </c>
      <c r="O108" s="87"/>
      <c r="P108" s="224">
        <f>O108*H108</f>
        <v>0</v>
      </c>
      <c r="Q108" s="224">
        <v>0</v>
      </c>
      <c r="R108" s="224">
        <f>Q108*H108</f>
        <v>0</v>
      </c>
      <c r="S108" s="224">
        <v>0</v>
      </c>
      <c r="T108" s="225">
        <f>S108*H108</f>
        <v>0</v>
      </c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R108" s="226" t="s">
        <v>524</v>
      </c>
      <c r="AT108" s="226" t="s">
        <v>407</v>
      </c>
      <c r="AU108" s="226" t="s">
        <v>226</v>
      </c>
      <c r="AY108" s="20" t="s">
        <v>196</v>
      </c>
      <c r="BE108" s="227">
        <f>IF(N108="základní",J108,0)</f>
        <v>0</v>
      </c>
      <c r="BF108" s="227">
        <f>IF(N108="snížená",J108,0)</f>
        <v>0</v>
      </c>
      <c r="BG108" s="227">
        <f>IF(N108="zákl. přenesená",J108,0)</f>
        <v>0</v>
      </c>
      <c r="BH108" s="227">
        <f>IF(N108="sníž. přenesená",J108,0)</f>
        <v>0</v>
      </c>
      <c r="BI108" s="227">
        <f>IF(N108="nulová",J108,0)</f>
        <v>0</v>
      </c>
      <c r="BJ108" s="20" t="s">
        <v>79</v>
      </c>
      <c r="BK108" s="227">
        <f>ROUND(I108*H108,2)</f>
        <v>0</v>
      </c>
      <c r="BL108" s="20" t="s">
        <v>292</v>
      </c>
      <c r="BM108" s="226" t="s">
        <v>1207</v>
      </c>
    </row>
    <row r="109" s="2" customFormat="1" ht="24.15" customHeight="1">
      <c r="A109" s="41"/>
      <c r="B109" s="42"/>
      <c r="C109" s="280" t="s">
        <v>314</v>
      </c>
      <c r="D109" s="280" t="s">
        <v>407</v>
      </c>
      <c r="E109" s="281" t="s">
        <v>1208</v>
      </c>
      <c r="F109" s="282" t="s">
        <v>1209</v>
      </c>
      <c r="G109" s="283" t="s">
        <v>847</v>
      </c>
      <c r="H109" s="284">
        <v>2</v>
      </c>
      <c r="I109" s="285"/>
      <c r="J109" s="286">
        <f>ROUND(I109*H109,2)</f>
        <v>0</v>
      </c>
      <c r="K109" s="282" t="s">
        <v>19</v>
      </c>
      <c r="L109" s="287"/>
      <c r="M109" s="288" t="s">
        <v>19</v>
      </c>
      <c r="N109" s="289" t="s">
        <v>43</v>
      </c>
      <c r="O109" s="87"/>
      <c r="P109" s="224">
        <f>O109*H109</f>
        <v>0</v>
      </c>
      <c r="Q109" s="224">
        <v>0</v>
      </c>
      <c r="R109" s="224">
        <f>Q109*H109</f>
        <v>0</v>
      </c>
      <c r="S109" s="224">
        <v>0</v>
      </c>
      <c r="T109" s="225">
        <f>S109*H109</f>
        <v>0</v>
      </c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R109" s="226" t="s">
        <v>524</v>
      </c>
      <c r="AT109" s="226" t="s">
        <v>407</v>
      </c>
      <c r="AU109" s="226" t="s">
        <v>226</v>
      </c>
      <c r="AY109" s="20" t="s">
        <v>196</v>
      </c>
      <c r="BE109" s="227">
        <f>IF(N109="základní",J109,0)</f>
        <v>0</v>
      </c>
      <c r="BF109" s="227">
        <f>IF(N109="snížená",J109,0)</f>
        <v>0</v>
      </c>
      <c r="BG109" s="227">
        <f>IF(N109="zákl. přenesená",J109,0)</f>
        <v>0</v>
      </c>
      <c r="BH109" s="227">
        <f>IF(N109="sníž. přenesená",J109,0)</f>
        <v>0</v>
      </c>
      <c r="BI109" s="227">
        <f>IF(N109="nulová",J109,0)</f>
        <v>0</v>
      </c>
      <c r="BJ109" s="20" t="s">
        <v>79</v>
      </c>
      <c r="BK109" s="227">
        <f>ROUND(I109*H109,2)</f>
        <v>0</v>
      </c>
      <c r="BL109" s="20" t="s">
        <v>292</v>
      </c>
      <c r="BM109" s="226" t="s">
        <v>1210</v>
      </c>
    </row>
    <row r="110" s="2" customFormat="1" ht="24.15" customHeight="1">
      <c r="A110" s="41"/>
      <c r="B110" s="42"/>
      <c r="C110" s="280" t="s">
        <v>323</v>
      </c>
      <c r="D110" s="280" t="s">
        <v>407</v>
      </c>
      <c r="E110" s="281" t="s">
        <v>1211</v>
      </c>
      <c r="F110" s="282" t="s">
        <v>1212</v>
      </c>
      <c r="G110" s="283" t="s">
        <v>847</v>
      </c>
      <c r="H110" s="284">
        <v>2</v>
      </c>
      <c r="I110" s="285"/>
      <c r="J110" s="286">
        <f>ROUND(I110*H110,2)</f>
        <v>0</v>
      </c>
      <c r="K110" s="282" t="s">
        <v>19</v>
      </c>
      <c r="L110" s="287"/>
      <c r="M110" s="288" t="s">
        <v>19</v>
      </c>
      <c r="N110" s="289" t="s">
        <v>43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524</v>
      </c>
      <c r="AT110" s="226" t="s">
        <v>407</v>
      </c>
      <c r="AU110" s="226" t="s">
        <v>226</v>
      </c>
      <c r="AY110" s="20" t="s">
        <v>196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79</v>
      </c>
      <c r="BK110" s="227">
        <f>ROUND(I110*H110,2)</f>
        <v>0</v>
      </c>
      <c r="BL110" s="20" t="s">
        <v>292</v>
      </c>
      <c r="BM110" s="226" t="s">
        <v>1213</v>
      </c>
    </row>
    <row r="111" s="2" customFormat="1" ht="24.15" customHeight="1">
      <c r="A111" s="41"/>
      <c r="B111" s="42"/>
      <c r="C111" s="280" t="s">
        <v>8</v>
      </c>
      <c r="D111" s="280" t="s">
        <v>407</v>
      </c>
      <c r="E111" s="281" t="s">
        <v>1214</v>
      </c>
      <c r="F111" s="282" t="s">
        <v>1215</v>
      </c>
      <c r="G111" s="283" t="s">
        <v>847</v>
      </c>
      <c r="H111" s="284">
        <v>1</v>
      </c>
      <c r="I111" s="285"/>
      <c r="J111" s="286">
        <f>ROUND(I111*H111,2)</f>
        <v>0</v>
      </c>
      <c r="K111" s="282" t="s">
        <v>19</v>
      </c>
      <c r="L111" s="287"/>
      <c r="M111" s="288" t="s">
        <v>19</v>
      </c>
      <c r="N111" s="289" t="s">
        <v>43</v>
      </c>
      <c r="O111" s="87"/>
      <c r="P111" s="224">
        <f>O111*H111</f>
        <v>0</v>
      </c>
      <c r="Q111" s="224">
        <v>0</v>
      </c>
      <c r="R111" s="224">
        <f>Q111*H111</f>
        <v>0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524</v>
      </c>
      <c r="AT111" s="226" t="s">
        <v>407</v>
      </c>
      <c r="AU111" s="226" t="s">
        <v>226</v>
      </c>
      <c r="AY111" s="20" t="s">
        <v>196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79</v>
      </c>
      <c r="BK111" s="227">
        <f>ROUND(I111*H111,2)</f>
        <v>0</v>
      </c>
      <c r="BL111" s="20" t="s">
        <v>292</v>
      </c>
      <c r="BM111" s="226" t="s">
        <v>1216</v>
      </c>
    </row>
    <row r="112" s="2" customFormat="1" ht="24.15" customHeight="1">
      <c r="A112" s="41"/>
      <c r="B112" s="42"/>
      <c r="C112" s="280" t="s">
        <v>292</v>
      </c>
      <c r="D112" s="280" t="s">
        <v>407</v>
      </c>
      <c r="E112" s="281" t="s">
        <v>1217</v>
      </c>
      <c r="F112" s="282" t="s">
        <v>1218</v>
      </c>
      <c r="G112" s="283" t="s">
        <v>847</v>
      </c>
      <c r="H112" s="284">
        <v>1</v>
      </c>
      <c r="I112" s="285"/>
      <c r="J112" s="286">
        <f>ROUND(I112*H112,2)</f>
        <v>0</v>
      </c>
      <c r="K112" s="282" t="s">
        <v>19</v>
      </c>
      <c r="L112" s="287"/>
      <c r="M112" s="288" t="s">
        <v>19</v>
      </c>
      <c r="N112" s="289" t="s">
        <v>43</v>
      </c>
      <c r="O112" s="87"/>
      <c r="P112" s="224">
        <f>O112*H112</f>
        <v>0</v>
      </c>
      <c r="Q112" s="224">
        <v>0</v>
      </c>
      <c r="R112" s="224">
        <f>Q112*H112</f>
        <v>0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524</v>
      </c>
      <c r="AT112" s="226" t="s">
        <v>407</v>
      </c>
      <c r="AU112" s="226" t="s">
        <v>226</v>
      </c>
      <c r="AY112" s="20" t="s">
        <v>196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79</v>
      </c>
      <c r="BK112" s="227">
        <f>ROUND(I112*H112,2)</f>
        <v>0</v>
      </c>
      <c r="BL112" s="20" t="s">
        <v>292</v>
      </c>
      <c r="BM112" s="226" t="s">
        <v>1219</v>
      </c>
    </row>
    <row r="113" s="2" customFormat="1" ht="24.15" customHeight="1">
      <c r="A113" s="41"/>
      <c r="B113" s="42"/>
      <c r="C113" s="280" t="s">
        <v>308</v>
      </c>
      <c r="D113" s="280" t="s">
        <v>407</v>
      </c>
      <c r="E113" s="281" t="s">
        <v>1220</v>
      </c>
      <c r="F113" s="282" t="s">
        <v>1221</v>
      </c>
      <c r="G113" s="283" t="s">
        <v>847</v>
      </c>
      <c r="H113" s="284">
        <v>1</v>
      </c>
      <c r="I113" s="285"/>
      <c r="J113" s="286">
        <f>ROUND(I113*H113,2)</f>
        <v>0</v>
      </c>
      <c r="K113" s="282" t="s">
        <v>19</v>
      </c>
      <c r="L113" s="287"/>
      <c r="M113" s="288" t="s">
        <v>19</v>
      </c>
      <c r="N113" s="289" t="s">
        <v>43</v>
      </c>
      <c r="O113" s="87"/>
      <c r="P113" s="224">
        <f>O113*H113</f>
        <v>0</v>
      </c>
      <c r="Q113" s="224">
        <v>0</v>
      </c>
      <c r="R113" s="224">
        <f>Q113*H113</f>
        <v>0</v>
      </c>
      <c r="S113" s="224">
        <v>0</v>
      </c>
      <c r="T113" s="225">
        <f>S113*H113</f>
        <v>0</v>
      </c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R113" s="226" t="s">
        <v>524</v>
      </c>
      <c r="AT113" s="226" t="s">
        <v>407</v>
      </c>
      <c r="AU113" s="226" t="s">
        <v>226</v>
      </c>
      <c r="AY113" s="20" t="s">
        <v>196</v>
      </c>
      <c r="BE113" s="227">
        <f>IF(N113="základní",J113,0)</f>
        <v>0</v>
      </c>
      <c r="BF113" s="227">
        <f>IF(N113="snížená",J113,0)</f>
        <v>0</v>
      </c>
      <c r="BG113" s="227">
        <f>IF(N113="zákl. přenesená",J113,0)</f>
        <v>0</v>
      </c>
      <c r="BH113" s="227">
        <f>IF(N113="sníž. přenesená",J113,0)</f>
        <v>0</v>
      </c>
      <c r="BI113" s="227">
        <f>IF(N113="nulová",J113,0)</f>
        <v>0</v>
      </c>
      <c r="BJ113" s="20" t="s">
        <v>79</v>
      </c>
      <c r="BK113" s="227">
        <f>ROUND(I113*H113,2)</f>
        <v>0</v>
      </c>
      <c r="BL113" s="20" t="s">
        <v>292</v>
      </c>
      <c r="BM113" s="226" t="s">
        <v>1222</v>
      </c>
    </row>
    <row r="114" s="2" customFormat="1" ht="16.5" customHeight="1">
      <c r="A114" s="41"/>
      <c r="B114" s="42"/>
      <c r="C114" s="280" t="s">
        <v>345</v>
      </c>
      <c r="D114" s="280" t="s">
        <v>407</v>
      </c>
      <c r="E114" s="281" t="s">
        <v>1223</v>
      </c>
      <c r="F114" s="282" t="s">
        <v>1224</v>
      </c>
      <c r="G114" s="283" t="s">
        <v>847</v>
      </c>
      <c r="H114" s="284">
        <v>7</v>
      </c>
      <c r="I114" s="285"/>
      <c r="J114" s="286">
        <f>ROUND(I114*H114,2)</f>
        <v>0</v>
      </c>
      <c r="K114" s="282" t="s">
        <v>19</v>
      </c>
      <c r="L114" s="287"/>
      <c r="M114" s="288" t="s">
        <v>19</v>
      </c>
      <c r="N114" s="289" t="s">
        <v>43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524</v>
      </c>
      <c r="AT114" s="226" t="s">
        <v>407</v>
      </c>
      <c r="AU114" s="226" t="s">
        <v>226</v>
      </c>
      <c r="AY114" s="20" t="s">
        <v>196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79</v>
      </c>
      <c r="BK114" s="227">
        <f>ROUND(I114*H114,2)</f>
        <v>0</v>
      </c>
      <c r="BL114" s="20" t="s">
        <v>292</v>
      </c>
      <c r="BM114" s="226" t="s">
        <v>1225</v>
      </c>
    </row>
    <row r="115" s="2" customFormat="1" ht="16.5" customHeight="1">
      <c r="A115" s="41"/>
      <c r="B115" s="42"/>
      <c r="C115" s="280" t="s">
        <v>353</v>
      </c>
      <c r="D115" s="280" t="s">
        <v>407</v>
      </c>
      <c r="E115" s="281" t="s">
        <v>1226</v>
      </c>
      <c r="F115" s="282" t="s">
        <v>1227</v>
      </c>
      <c r="G115" s="283" t="s">
        <v>847</v>
      </c>
      <c r="H115" s="284">
        <v>5</v>
      </c>
      <c r="I115" s="285"/>
      <c r="J115" s="286">
        <f>ROUND(I115*H115,2)</f>
        <v>0</v>
      </c>
      <c r="K115" s="282" t="s">
        <v>19</v>
      </c>
      <c r="L115" s="287"/>
      <c r="M115" s="288" t="s">
        <v>19</v>
      </c>
      <c r="N115" s="289" t="s">
        <v>43</v>
      </c>
      <c r="O115" s="87"/>
      <c r="P115" s="224">
        <f>O115*H115</f>
        <v>0</v>
      </c>
      <c r="Q115" s="224">
        <v>0</v>
      </c>
      <c r="R115" s="224">
        <f>Q115*H115</f>
        <v>0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524</v>
      </c>
      <c r="AT115" s="226" t="s">
        <v>407</v>
      </c>
      <c r="AU115" s="226" t="s">
        <v>226</v>
      </c>
      <c r="AY115" s="20" t="s">
        <v>196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79</v>
      </c>
      <c r="BK115" s="227">
        <f>ROUND(I115*H115,2)</f>
        <v>0</v>
      </c>
      <c r="BL115" s="20" t="s">
        <v>292</v>
      </c>
      <c r="BM115" s="226" t="s">
        <v>1228</v>
      </c>
    </row>
    <row r="116" s="2" customFormat="1" ht="16.5" customHeight="1">
      <c r="A116" s="41"/>
      <c r="B116" s="42"/>
      <c r="C116" s="280" t="s">
        <v>361</v>
      </c>
      <c r="D116" s="280" t="s">
        <v>407</v>
      </c>
      <c r="E116" s="281" t="s">
        <v>1229</v>
      </c>
      <c r="F116" s="282" t="s">
        <v>1230</v>
      </c>
      <c r="G116" s="283" t="s">
        <v>847</v>
      </c>
      <c r="H116" s="284">
        <v>7</v>
      </c>
      <c r="I116" s="285"/>
      <c r="J116" s="286">
        <f>ROUND(I116*H116,2)</f>
        <v>0</v>
      </c>
      <c r="K116" s="282" t="s">
        <v>19</v>
      </c>
      <c r="L116" s="287"/>
      <c r="M116" s="288" t="s">
        <v>19</v>
      </c>
      <c r="N116" s="289" t="s">
        <v>43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524</v>
      </c>
      <c r="AT116" s="226" t="s">
        <v>407</v>
      </c>
      <c r="AU116" s="226" t="s">
        <v>226</v>
      </c>
      <c r="AY116" s="20" t="s">
        <v>196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79</v>
      </c>
      <c r="BK116" s="227">
        <f>ROUND(I116*H116,2)</f>
        <v>0</v>
      </c>
      <c r="BL116" s="20" t="s">
        <v>292</v>
      </c>
      <c r="BM116" s="226" t="s">
        <v>1231</v>
      </c>
    </row>
    <row r="117" s="2" customFormat="1" ht="21.75" customHeight="1">
      <c r="A117" s="41"/>
      <c r="B117" s="42"/>
      <c r="C117" s="280" t="s">
        <v>7</v>
      </c>
      <c r="D117" s="280" t="s">
        <v>407</v>
      </c>
      <c r="E117" s="281" t="s">
        <v>1232</v>
      </c>
      <c r="F117" s="282" t="s">
        <v>1233</v>
      </c>
      <c r="G117" s="283" t="s">
        <v>847</v>
      </c>
      <c r="H117" s="284">
        <v>1</v>
      </c>
      <c r="I117" s="285"/>
      <c r="J117" s="286">
        <f>ROUND(I117*H117,2)</f>
        <v>0</v>
      </c>
      <c r="K117" s="282" t="s">
        <v>19</v>
      </c>
      <c r="L117" s="287"/>
      <c r="M117" s="288" t="s">
        <v>19</v>
      </c>
      <c r="N117" s="289" t="s">
        <v>43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524</v>
      </c>
      <c r="AT117" s="226" t="s">
        <v>407</v>
      </c>
      <c r="AU117" s="226" t="s">
        <v>226</v>
      </c>
      <c r="AY117" s="20" t="s">
        <v>196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79</v>
      </c>
      <c r="BK117" s="227">
        <f>ROUND(I117*H117,2)</f>
        <v>0</v>
      </c>
      <c r="BL117" s="20" t="s">
        <v>292</v>
      </c>
      <c r="BM117" s="226" t="s">
        <v>1234</v>
      </c>
    </row>
    <row r="118" s="2" customFormat="1" ht="21.75" customHeight="1">
      <c r="A118" s="41"/>
      <c r="B118" s="42"/>
      <c r="C118" s="280" t="s">
        <v>478</v>
      </c>
      <c r="D118" s="280" t="s">
        <v>407</v>
      </c>
      <c r="E118" s="281" t="s">
        <v>1235</v>
      </c>
      <c r="F118" s="282" t="s">
        <v>1236</v>
      </c>
      <c r="G118" s="283" t="s">
        <v>847</v>
      </c>
      <c r="H118" s="284">
        <v>1</v>
      </c>
      <c r="I118" s="285"/>
      <c r="J118" s="286">
        <f>ROUND(I118*H118,2)</f>
        <v>0</v>
      </c>
      <c r="K118" s="282" t="s">
        <v>19</v>
      </c>
      <c r="L118" s="287"/>
      <c r="M118" s="288" t="s">
        <v>19</v>
      </c>
      <c r="N118" s="289" t="s">
        <v>43</v>
      </c>
      <c r="O118" s="87"/>
      <c r="P118" s="224">
        <f>O118*H118</f>
        <v>0</v>
      </c>
      <c r="Q118" s="224">
        <v>0</v>
      </c>
      <c r="R118" s="224">
        <f>Q118*H118</f>
        <v>0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524</v>
      </c>
      <c r="AT118" s="226" t="s">
        <v>407</v>
      </c>
      <c r="AU118" s="226" t="s">
        <v>226</v>
      </c>
      <c r="AY118" s="20" t="s">
        <v>196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79</v>
      </c>
      <c r="BK118" s="227">
        <f>ROUND(I118*H118,2)</f>
        <v>0</v>
      </c>
      <c r="BL118" s="20" t="s">
        <v>292</v>
      </c>
      <c r="BM118" s="226" t="s">
        <v>1237</v>
      </c>
    </row>
    <row r="119" s="2" customFormat="1" ht="21.75" customHeight="1">
      <c r="A119" s="41"/>
      <c r="B119" s="42"/>
      <c r="C119" s="280" t="s">
        <v>483</v>
      </c>
      <c r="D119" s="280" t="s">
        <v>407</v>
      </c>
      <c r="E119" s="281" t="s">
        <v>1238</v>
      </c>
      <c r="F119" s="282" t="s">
        <v>1239</v>
      </c>
      <c r="G119" s="283" t="s">
        <v>847</v>
      </c>
      <c r="H119" s="284">
        <v>2</v>
      </c>
      <c r="I119" s="285"/>
      <c r="J119" s="286">
        <f>ROUND(I119*H119,2)</f>
        <v>0</v>
      </c>
      <c r="K119" s="282" t="s">
        <v>19</v>
      </c>
      <c r="L119" s="287"/>
      <c r="M119" s="288" t="s">
        <v>19</v>
      </c>
      <c r="N119" s="289" t="s">
        <v>43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524</v>
      </c>
      <c r="AT119" s="226" t="s">
        <v>407</v>
      </c>
      <c r="AU119" s="226" t="s">
        <v>226</v>
      </c>
      <c r="AY119" s="20" t="s">
        <v>196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79</v>
      </c>
      <c r="BK119" s="227">
        <f>ROUND(I119*H119,2)</f>
        <v>0</v>
      </c>
      <c r="BL119" s="20" t="s">
        <v>292</v>
      </c>
      <c r="BM119" s="226" t="s">
        <v>1240</v>
      </c>
    </row>
    <row r="120" s="2" customFormat="1" ht="21.75" customHeight="1">
      <c r="A120" s="41"/>
      <c r="B120" s="42"/>
      <c r="C120" s="280" t="s">
        <v>491</v>
      </c>
      <c r="D120" s="280" t="s">
        <v>407</v>
      </c>
      <c r="E120" s="281" t="s">
        <v>1241</v>
      </c>
      <c r="F120" s="282" t="s">
        <v>1242</v>
      </c>
      <c r="G120" s="283" t="s">
        <v>847</v>
      </c>
      <c r="H120" s="284">
        <v>5</v>
      </c>
      <c r="I120" s="285"/>
      <c r="J120" s="286">
        <f>ROUND(I120*H120,2)</f>
        <v>0</v>
      </c>
      <c r="K120" s="282" t="s">
        <v>19</v>
      </c>
      <c r="L120" s="287"/>
      <c r="M120" s="288" t="s">
        <v>19</v>
      </c>
      <c r="N120" s="289" t="s">
        <v>43</v>
      </c>
      <c r="O120" s="87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6" t="s">
        <v>524</v>
      </c>
      <c r="AT120" s="226" t="s">
        <v>407</v>
      </c>
      <c r="AU120" s="226" t="s">
        <v>226</v>
      </c>
      <c r="AY120" s="20" t="s">
        <v>196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20" t="s">
        <v>79</v>
      </c>
      <c r="BK120" s="227">
        <f>ROUND(I120*H120,2)</f>
        <v>0</v>
      </c>
      <c r="BL120" s="20" t="s">
        <v>292</v>
      </c>
      <c r="BM120" s="226" t="s">
        <v>1243</v>
      </c>
    </row>
    <row r="121" s="2" customFormat="1" ht="16.5" customHeight="1">
      <c r="A121" s="41"/>
      <c r="B121" s="42"/>
      <c r="C121" s="280" t="s">
        <v>493</v>
      </c>
      <c r="D121" s="280" t="s">
        <v>407</v>
      </c>
      <c r="E121" s="281" t="s">
        <v>1244</v>
      </c>
      <c r="F121" s="282" t="s">
        <v>1245</v>
      </c>
      <c r="G121" s="283" t="s">
        <v>847</v>
      </c>
      <c r="H121" s="284">
        <v>2</v>
      </c>
      <c r="I121" s="285"/>
      <c r="J121" s="286">
        <f>ROUND(I121*H121,2)</f>
        <v>0</v>
      </c>
      <c r="K121" s="282" t="s">
        <v>19</v>
      </c>
      <c r="L121" s="287"/>
      <c r="M121" s="288" t="s">
        <v>19</v>
      </c>
      <c r="N121" s="289" t="s">
        <v>43</v>
      </c>
      <c r="O121" s="87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524</v>
      </c>
      <c r="AT121" s="226" t="s">
        <v>407</v>
      </c>
      <c r="AU121" s="226" t="s">
        <v>226</v>
      </c>
      <c r="AY121" s="20" t="s">
        <v>196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79</v>
      </c>
      <c r="BK121" s="227">
        <f>ROUND(I121*H121,2)</f>
        <v>0</v>
      </c>
      <c r="BL121" s="20" t="s">
        <v>292</v>
      </c>
      <c r="BM121" s="226" t="s">
        <v>1246</v>
      </c>
    </row>
    <row r="122" s="12" customFormat="1" ht="20.88" customHeight="1">
      <c r="A122" s="12"/>
      <c r="B122" s="199"/>
      <c r="C122" s="200"/>
      <c r="D122" s="201" t="s">
        <v>71</v>
      </c>
      <c r="E122" s="213" t="s">
        <v>1247</v>
      </c>
      <c r="F122" s="213" t="s">
        <v>1248</v>
      </c>
      <c r="G122" s="200"/>
      <c r="H122" s="200"/>
      <c r="I122" s="203"/>
      <c r="J122" s="214">
        <f>BK122</f>
        <v>0</v>
      </c>
      <c r="K122" s="200"/>
      <c r="L122" s="205"/>
      <c r="M122" s="206"/>
      <c r="N122" s="207"/>
      <c r="O122" s="207"/>
      <c r="P122" s="208">
        <f>SUM(P123:P158)</f>
        <v>0</v>
      </c>
      <c r="Q122" s="207"/>
      <c r="R122" s="208">
        <f>SUM(R123:R158)</f>
        <v>0</v>
      </c>
      <c r="S122" s="207"/>
      <c r="T122" s="209">
        <f>SUM(T123:T158)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10" t="s">
        <v>79</v>
      </c>
      <c r="AT122" s="211" t="s">
        <v>71</v>
      </c>
      <c r="AU122" s="211" t="s">
        <v>81</v>
      </c>
      <c r="AY122" s="210" t="s">
        <v>196</v>
      </c>
      <c r="BK122" s="212">
        <f>SUM(BK123:BK158)</f>
        <v>0</v>
      </c>
    </row>
    <row r="123" s="2" customFormat="1" ht="16.5" customHeight="1">
      <c r="A123" s="41"/>
      <c r="B123" s="42"/>
      <c r="C123" s="215" t="s">
        <v>535</v>
      </c>
      <c r="D123" s="215" t="s">
        <v>199</v>
      </c>
      <c r="E123" s="216" t="s">
        <v>1249</v>
      </c>
      <c r="F123" s="217" t="s">
        <v>1250</v>
      </c>
      <c r="G123" s="218" t="s">
        <v>244</v>
      </c>
      <c r="H123" s="219">
        <v>12</v>
      </c>
      <c r="I123" s="220"/>
      <c r="J123" s="221">
        <f>ROUND(I123*H123,2)</f>
        <v>0</v>
      </c>
      <c r="K123" s="217" t="s">
        <v>19</v>
      </c>
      <c r="L123" s="47"/>
      <c r="M123" s="222" t="s">
        <v>19</v>
      </c>
      <c r="N123" s="223" t="s">
        <v>43</v>
      </c>
      <c r="O123" s="87"/>
      <c r="P123" s="224">
        <f>O123*H123</f>
        <v>0</v>
      </c>
      <c r="Q123" s="224">
        <v>0</v>
      </c>
      <c r="R123" s="224">
        <f>Q123*H123</f>
        <v>0</v>
      </c>
      <c r="S123" s="224">
        <v>0</v>
      </c>
      <c r="T123" s="225">
        <f>S123*H123</f>
        <v>0</v>
      </c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R123" s="226" t="s">
        <v>292</v>
      </c>
      <c r="AT123" s="226" t="s">
        <v>199</v>
      </c>
      <c r="AU123" s="226" t="s">
        <v>226</v>
      </c>
      <c r="AY123" s="20" t="s">
        <v>196</v>
      </c>
      <c r="BE123" s="227">
        <f>IF(N123="základní",J123,0)</f>
        <v>0</v>
      </c>
      <c r="BF123" s="227">
        <f>IF(N123="snížená",J123,0)</f>
        <v>0</v>
      </c>
      <c r="BG123" s="227">
        <f>IF(N123="zákl. přenesená",J123,0)</f>
        <v>0</v>
      </c>
      <c r="BH123" s="227">
        <f>IF(N123="sníž. přenesená",J123,0)</f>
        <v>0</v>
      </c>
      <c r="BI123" s="227">
        <f>IF(N123="nulová",J123,0)</f>
        <v>0</v>
      </c>
      <c r="BJ123" s="20" t="s">
        <v>79</v>
      </c>
      <c r="BK123" s="227">
        <f>ROUND(I123*H123,2)</f>
        <v>0</v>
      </c>
      <c r="BL123" s="20" t="s">
        <v>292</v>
      </c>
      <c r="BM123" s="226" t="s">
        <v>1251</v>
      </c>
    </row>
    <row r="124" s="2" customFormat="1" ht="16.5" customHeight="1">
      <c r="A124" s="41"/>
      <c r="B124" s="42"/>
      <c r="C124" s="215" t="s">
        <v>538</v>
      </c>
      <c r="D124" s="215" t="s">
        <v>199</v>
      </c>
      <c r="E124" s="216" t="s">
        <v>1252</v>
      </c>
      <c r="F124" s="217" t="s">
        <v>1253</v>
      </c>
      <c r="G124" s="218" t="s">
        <v>244</v>
      </c>
      <c r="H124" s="219">
        <v>123</v>
      </c>
      <c r="I124" s="220"/>
      <c r="J124" s="221">
        <f>ROUND(I124*H124,2)</f>
        <v>0</v>
      </c>
      <c r="K124" s="217" t="s">
        <v>19</v>
      </c>
      <c r="L124" s="47"/>
      <c r="M124" s="222" t="s">
        <v>19</v>
      </c>
      <c r="N124" s="223" t="s">
        <v>43</v>
      </c>
      <c r="O124" s="87"/>
      <c r="P124" s="224">
        <f>O124*H124</f>
        <v>0</v>
      </c>
      <c r="Q124" s="224">
        <v>0</v>
      </c>
      <c r="R124" s="224">
        <f>Q124*H124</f>
        <v>0</v>
      </c>
      <c r="S124" s="224">
        <v>0</v>
      </c>
      <c r="T124" s="225">
        <f>S124*H124</f>
        <v>0</v>
      </c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R124" s="226" t="s">
        <v>292</v>
      </c>
      <c r="AT124" s="226" t="s">
        <v>199</v>
      </c>
      <c r="AU124" s="226" t="s">
        <v>226</v>
      </c>
      <c r="AY124" s="20" t="s">
        <v>196</v>
      </c>
      <c r="BE124" s="227">
        <f>IF(N124="základní",J124,0)</f>
        <v>0</v>
      </c>
      <c r="BF124" s="227">
        <f>IF(N124="snížená",J124,0)</f>
        <v>0</v>
      </c>
      <c r="BG124" s="227">
        <f>IF(N124="zákl. přenesená",J124,0)</f>
        <v>0</v>
      </c>
      <c r="BH124" s="227">
        <f>IF(N124="sníž. přenesená",J124,0)</f>
        <v>0</v>
      </c>
      <c r="BI124" s="227">
        <f>IF(N124="nulová",J124,0)</f>
        <v>0</v>
      </c>
      <c r="BJ124" s="20" t="s">
        <v>79</v>
      </c>
      <c r="BK124" s="227">
        <f>ROUND(I124*H124,2)</f>
        <v>0</v>
      </c>
      <c r="BL124" s="20" t="s">
        <v>292</v>
      </c>
      <c r="BM124" s="226" t="s">
        <v>1254</v>
      </c>
    </row>
    <row r="125" s="2" customFormat="1" ht="16.5" customHeight="1">
      <c r="A125" s="41"/>
      <c r="B125" s="42"/>
      <c r="C125" s="215" t="s">
        <v>544</v>
      </c>
      <c r="D125" s="215" t="s">
        <v>199</v>
      </c>
      <c r="E125" s="216" t="s">
        <v>1255</v>
      </c>
      <c r="F125" s="217" t="s">
        <v>1168</v>
      </c>
      <c r="G125" s="218" t="s">
        <v>244</v>
      </c>
      <c r="H125" s="219">
        <v>38</v>
      </c>
      <c r="I125" s="220"/>
      <c r="J125" s="221">
        <f>ROUND(I125*H125,2)</f>
        <v>0</v>
      </c>
      <c r="K125" s="217" t="s">
        <v>19</v>
      </c>
      <c r="L125" s="47"/>
      <c r="M125" s="222" t="s">
        <v>19</v>
      </c>
      <c r="N125" s="223" t="s">
        <v>43</v>
      </c>
      <c r="O125" s="87"/>
      <c r="P125" s="224">
        <f>O125*H125</f>
        <v>0</v>
      </c>
      <c r="Q125" s="224">
        <v>0</v>
      </c>
      <c r="R125" s="224">
        <f>Q125*H125</f>
        <v>0</v>
      </c>
      <c r="S125" s="224">
        <v>0</v>
      </c>
      <c r="T125" s="225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292</v>
      </c>
      <c r="AT125" s="226" t="s">
        <v>199</v>
      </c>
      <c r="AU125" s="226" t="s">
        <v>226</v>
      </c>
      <c r="AY125" s="20" t="s">
        <v>196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79</v>
      </c>
      <c r="BK125" s="227">
        <f>ROUND(I125*H125,2)</f>
        <v>0</v>
      </c>
      <c r="BL125" s="20" t="s">
        <v>292</v>
      </c>
      <c r="BM125" s="226" t="s">
        <v>1256</v>
      </c>
    </row>
    <row r="126" s="2" customFormat="1" ht="16.5" customHeight="1">
      <c r="A126" s="41"/>
      <c r="B126" s="42"/>
      <c r="C126" s="215" t="s">
        <v>550</v>
      </c>
      <c r="D126" s="215" t="s">
        <v>199</v>
      </c>
      <c r="E126" s="216" t="s">
        <v>1257</v>
      </c>
      <c r="F126" s="217" t="s">
        <v>1258</v>
      </c>
      <c r="G126" s="218" t="s">
        <v>244</v>
      </c>
      <c r="H126" s="219">
        <v>52</v>
      </c>
      <c r="I126" s="220"/>
      <c r="J126" s="221">
        <f>ROUND(I126*H126,2)</f>
        <v>0</v>
      </c>
      <c r="K126" s="217" t="s">
        <v>19</v>
      </c>
      <c r="L126" s="47"/>
      <c r="M126" s="222" t="s">
        <v>19</v>
      </c>
      <c r="N126" s="223" t="s">
        <v>43</v>
      </c>
      <c r="O126" s="87"/>
      <c r="P126" s="224">
        <f>O126*H126</f>
        <v>0</v>
      </c>
      <c r="Q126" s="224">
        <v>0</v>
      </c>
      <c r="R126" s="224">
        <f>Q126*H126</f>
        <v>0</v>
      </c>
      <c r="S126" s="224">
        <v>0</v>
      </c>
      <c r="T126" s="22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292</v>
      </c>
      <c r="AT126" s="226" t="s">
        <v>199</v>
      </c>
      <c r="AU126" s="226" t="s">
        <v>226</v>
      </c>
      <c r="AY126" s="20" t="s">
        <v>196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79</v>
      </c>
      <c r="BK126" s="227">
        <f>ROUND(I126*H126,2)</f>
        <v>0</v>
      </c>
      <c r="BL126" s="20" t="s">
        <v>292</v>
      </c>
      <c r="BM126" s="226" t="s">
        <v>1259</v>
      </c>
    </row>
    <row r="127" s="2" customFormat="1" ht="16.5" customHeight="1">
      <c r="A127" s="41"/>
      <c r="B127" s="42"/>
      <c r="C127" s="215" t="s">
        <v>555</v>
      </c>
      <c r="D127" s="215" t="s">
        <v>199</v>
      </c>
      <c r="E127" s="216" t="s">
        <v>1260</v>
      </c>
      <c r="F127" s="217" t="s">
        <v>1261</v>
      </c>
      <c r="G127" s="218" t="s">
        <v>244</v>
      </c>
      <c r="H127" s="219">
        <v>52</v>
      </c>
      <c r="I127" s="220"/>
      <c r="J127" s="221">
        <f>ROUND(I127*H127,2)</f>
        <v>0</v>
      </c>
      <c r="K127" s="217" t="s">
        <v>19</v>
      </c>
      <c r="L127" s="47"/>
      <c r="M127" s="222" t="s">
        <v>19</v>
      </c>
      <c r="N127" s="223" t="s">
        <v>43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292</v>
      </c>
      <c r="AT127" s="226" t="s">
        <v>199</v>
      </c>
      <c r="AU127" s="226" t="s">
        <v>226</v>
      </c>
      <c r="AY127" s="20" t="s">
        <v>196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79</v>
      </c>
      <c r="BK127" s="227">
        <f>ROUND(I127*H127,2)</f>
        <v>0</v>
      </c>
      <c r="BL127" s="20" t="s">
        <v>292</v>
      </c>
      <c r="BM127" s="226" t="s">
        <v>1262</v>
      </c>
    </row>
    <row r="128" s="2" customFormat="1" ht="16.5" customHeight="1">
      <c r="A128" s="41"/>
      <c r="B128" s="42"/>
      <c r="C128" s="215" t="s">
        <v>561</v>
      </c>
      <c r="D128" s="215" t="s">
        <v>199</v>
      </c>
      <c r="E128" s="216" t="s">
        <v>1263</v>
      </c>
      <c r="F128" s="217" t="s">
        <v>1162</v>
      </c>
      <c r="G128" s="218" t="s">
        <v>847</v>
      </c>
      <c r="H128" s="219">
        <v>9</v>
      </c>
      <c r="I128" s="220"/>
      <c r="J128" s="221">
        <f>ROUND(I128*H128,2)</f>
        <v>0</v>
      </c>
      <c r="K128" s="217" t="s">
        <v>19</v>
      </c>
      <c r="L128" s="47"/>
      <c r="M128" s="222" t="s">
        <v>19</v>
      </c>
      <c r="N128" s="223" t="s">
        <v>43</v>
      </c>
      <c r="O128" s="87"/>
      <c r="P128" s="224">
        <f>O128*H128</f>
        <v>0</v>
      </c>
      <c r="Q128" s="224">
        <v>0</v>
      </c>
      <c r="R128" s="224">
        <f>Q128*H128</f>
        <v>0</v>
      </c>
      <c r="S128" s="224">
        <v>0</v>
      </c>
      <c r="T128" s="225">
        <f>S128*H128</f>
        <v>0</v>
      </c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R128" s="226" t="s">
        <v>292</v>
      </c>
      <c r="AT128" s="226" t="s">
        <v>199</v>
      </c>
      <c r="AU128" s="226" t="s">
        <v>226</v>
      </c>
      <c r="AY128" s="20" t="s">
        <v>196</v>
      </c>
      <c r="BE128" s="227">
        <f>IF(N128="základní",J128,0)</f>
        <v>0</v>
      </c>
      <c r="BF128" s="227">
        <f>IF(N128="snížená",J128,0)</f>
        <v>0</v>
      </c>
      <c r="BG128" s="227">
        <f>IF(N128="zákl. přenesená",J128,0)</f>
        <v>0</v>
      </c>
      <c r="BH128" s="227">
        <f>IF(N128="sníž. přenesená",J128,0)</f>
        <v>0</v>
      </c>
      <c r="BI128" s="227">
        <f>IF(N128="nulová",J128,0)</f>
        <v>0</v>
      </c>
      <c r="BJ128" s="20" t="s">
        <v>79</v>
      </c>
      <c r="BK128" s="227">
        <f>ROUND(I128*H128,2)</f>
        <v>0</v>
      </c>
      <c r="BL128" s="20" t="s">
        <v>292</v>
      </c>
      <c r="BM128" s="226" t="s">
        <v>1264</v>
      </c>
    </row>
    <row r="129" s="2" customFormat="1" ht="16.5" customHeight="1">
      <c r="A129" s="41"/>
      <c r="B129" s="42"/>
      <c r="C129" s="215" t="s">
        <v>569</v>
      </c>
      <c r="D129" s="215" t="s">
        <v>199</v>
      </c>
      <c r="E129" s="216" t="s">
        <v>1265</v>
      </c>
      <c r="F129" s="217" t="s">
        <v>1266</v>
      </c>
      <c r="G129" s="218" t="s">
        <v>847</v>
      </c>
      <c r="H129" s="219">
        <v>12</v>
      </c>
      <c r="I129" s="220"/>
      <c r="J129" s="221">
        <f>ROUND(I129*H129,2)</f>
        <v>0</v>
      </c>
      <c r="K129" s="217" t="s">
        <v>19</v>
      </c>
      <c r="L129" s="47"/>
      <c r="M129" s="222" t="s">
        <v>19</v>
      </c>
      <c r="N129" s="223" t="s">
        <v>43</v>
      </c>
      <c r="O129" s="87"/>
      <c r="P129" s="224">
        <f>O129*H129</f>
        <v>0</v>
      </c>
      <c r="Q129" s="224">
        <v>0</v>
      </c>
      <c r="R129" s="224">
        <f>Q129*H129</f>
        <v>0</v>
      </c>
      <c r="S129" s="224">
        <v>0</v>
      </c>
      <c r="T129" s="225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6" t="s">
        <v>292</v>
      </c>
      <c r="AT129" s="226" t="s">
        <v>199</v>
      </c>
      <c r="AU129" s="226" t="s">
        <v>226</v>
      </c>
      <c r="AY129" s="20" t="s">
        <v>196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20" t="s">
        <v>79</v>
      </c>
      <c r="BK129" s="227">
        <f>ROUND(I129*H129,2)</f>
        <v>0</v>
      </c>
      <c r="BL129" s="20" t="s">
        <v>292</v>
      </c>
      <c r="BM129" s="226" t="s">
        <v>1267</v>
      </c>
    </row>
    <row r="130" s="2" customFormat="1" ht="16.5" customHeight="1">
      <c r="A130" s="41"/>
      <c r="B130" s="42"/>
      <c r="C130" s="215" t="s">
        <v>577</v>
      </c>
      <c r="D130" s="215" t="s">
        <v>199</v>
      </c>
      <c r="E130" s="216" t="s">
        <v>1268</v>
      </c>
      <c r="F130" s="217" t="s">
        <v>1269</v>
      </c>
      <c r="G130" s="218" t="s">
        <v>847</v>
      </c>
      <c r="H130" s="219">
        <v>36</v>
      </c>
      <c r="I130" s="220"/>
      <c r="J130" s="221">
        <f>ROUND(I130*H130,2)</f>
        <v>0</v>
      </c>
      <c r="K130" s="217" t="s">
        <v>19</v>
      </c>
      <c r="L130" s="47"/>
      <c r="M130" s="222" t="s">
        <v>19</v>
      </c>
      <c r="N130" s="223" t="s">
        <v>43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292</v>
      </c>
      <c r="AT130" s="226" t="s">
        <v>199</v>
      </c>
      <c r="AU130" s="226" t="s">
        <v>226</v>
      </c>
      <c r="AY130" s="20" t="s">
        <v>196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79</v>
      </c>
      <c r="BK130" s="227">
        <f>ROUND(I130*H130,2)</f>
        <v>0</v>
      </c>
      <c r="BL130" s="20" t="s">
        <v>292</v>
      </c>
      <c r="BM130" s="226" t="s">
        <v>1270</v>
      </c>
    </row>
    <row r="131" s="2" customFormat="1" ht="16.5" customHeight="1">
      <c r="A131" s="41"/>
      <c r="B131" s="42"/>
      <c r="C131" s="215" t="s">
        <v>583</v>
      </c>
      <c r="D131" s="215" t="s">
        <v>199</v>
      </c>
      <c r="E131" s="216" t="s">
        <v>1271</v>
      </c>
      <c r="F131" s="217" t="s">
        <v>1272</v>
      </c>
      <c r="G131" s="218" t="s">
        <v>847</v>
      </c>
      <c r="H131" s="219">
        <v>2</v>
      </c>
      <c r="I131" s="220"/>
      <c r="J131" s="221">
        <f>ROUND(I131*H131,2)</f>
        <v>0</v>
      </c>
      <c r="K131" s="217" t="s">
        <v>19</v>
      </c>
      <c r="L131" s="47"/>
      <c r="M131" s="222" t="s">
        <v>19</v>
      </c>
      <c r="N131" s="223" t="s">
        <v>43</v>
      </c>
      <c r="O131" s="87"/>
      <c r="P131" s="224">
        <f>O131*H131</f>
        <v>0</v>
      </c>
      <c r="Q131" s="224">
        <v>0</v>
      </c>
      <c r="R131" s="224">
        <f>Q131*H131</f>
        <v>0</v>
      </c>
      <c r="S131" s="224">
        <v>0</v>
      </c>
      <c r="T131" s="225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6" t="s">
        <v>292</v>
      </c>
      <c r="AT131" s="226" t="s">
        <v>199</v>
      </c>
      <c r="AU131" s="226" t="s">
        <v>226</v>
      </c>
      <c r="AY131" s="20" t="s">
        <v>196</v>
      </c>
      <c r="BE131" s="227">
        <f>IF(N131="základní",J131,0)</f>
        <v>0</v>
      </c>
      <c r="BF131" s="227">
        <f>IF(N131="snížená",J131,0)</f>
        <v>0</v>
      </c>
      <c r="BG131" s="227">
        <f>IF(N131="zákl. přenesená",J131,0)</f>
        <v>0</v>
      </c>
      <c r="BH131" s="227">
        <f>IF(N131="sníž. přenesená",J131,0)</f>
        <v>0</v>
      </c>
      <c r="BI131" s="227">
        <f>IF(N131="nulová",J131,0)</f>
        <v>0</v>
      </c>
      <c r="BJ131" s="20" t="s">
        <v>79</v>
      </c>
      <c r="BK131" s="227">
        <f>ROUND(I131*H131,2)</f>
        <v>0</v>
      </c>
      <c r="BL131" s="20" t="s">
        <v>292</v>
      </c>
      <c r="BM131" s="226" t="s">
        <v>1273</v>
      </c>
    </row>
    <row r="132" s="2" customFormat="1" ht="16.5" customHeight="1">
      <c r="A132" s="41"/>
      <c r="B132" s="42"/>
      <c r="C132" s="215" t="s">
        <v>586</v>
      </c>
      <c r="D132" s="215" t="s">
        <v>199</v>
      </c>
      <c r="E132" s="216" t="s">
        <v>1274</v>
      </c>
      <c r="F132" s="217" t="s">
        <v>1275</v>
      </c>
      <c r="G132" s="218" t="s">
        <v>244</v>
      </c>
      <c r="H132" s="219">
        <v>132</v>
      </c>
      <c r="I132" s="220"/>
      <c r="J132" s="221">
        <f>ROUND(I132*H132,2)</f>
        <v>0</v>
      </c>
      <c r="K132" s="217" t="s">
        <v>19</v>
      </c>
      <c r="L132" s="47"/>
      <c r="M132" s="222" t="s">
        <v>19</v>
      </c>
      <c r="N132" s="223" t="s">
        <v>43</v>
      </c>
      <c r="O132" s="87"/>
      <c r="P132" s="224">
        <f>O132*H132</f>
        <v>0</v>
      </c>
      <c r="Q132" s="224">
        <v>0</v>
      </c>
      <c r="R132" s="224">
        <f>Q132*H132</f>
        <v>0</v>
      </c>
      <c r="S132" s="224">
        <v>0</v>
      </c>
      <c r="T132" s="225">
        <f>S132*H132</f>
        <v>0</v>
      </c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R132" s="226" t="s">
        <v>292</v>
      </c>
      <c r="AT132" s="226" t="s">
        <v>199</v>
      </c>
      <c r="AU132" s="226" t="s">
        <v>226</v>
      </c>
      <c r="AY132" s="20" t="s">
        <v>196</v>
      </c>
      <c r="BE132" s="227">
        <f>IF(N132="základní",J132,0)</f>
        <v>0</v>
      </c>
      <c r="BF132" s="227">
        <f>IF(N132="snížená",J132,0)</f>
        <v>0</v>
      </c>
      <c r="BG132" s="227">
        <f>IF(N132="zákl. přenesená",J132,0)</f>
        <v>0</v>
      </c>
      <c r="BH132" s="227">
        <f>IF(N132="sníž. přenesená",J132,0)</f>
        <v>0</v>
      </c>
      <c r="BI132" s="227">
        <f>IF(N132="nulová",J132,0)</f>
        <v>0</v>
      </c>
      <c r="BJ132" s="20" t="s">
        <v>79</v>
      </c>
      <c r="BK132" s="227">
        <f>ROUND(I132*H132,2)</f>
        <v>0</v>
      </c>
      <c r="BL132" s="20" t="s">
        <v>292</v>
      </c>
      <c r="BM132" s="226" t="s">
        <v>1276</v>
      </c>
    </row>
    <row r="133" s="2" customFormat="1" ht="16.5" customHeight="1">
      <c r="A133" s="41"/>
      <c r="B133" s="42"/>
      <c r="C133" s="215" t="s">
        <v>589</v>
      </c>
      <c r="D133" s="215" t="s">
        <v>199</v>
      </c>
      <c r="E133" s="216" t="s">
        <v>1277</v>
      </c>
      <c r="F133" s="217" t="s">
        <v>1278</v>
      </c>
      <c r="G133" s="218" t="s">
        <v>244</v>
      </c>
      <c r="H133" s="219">
        <v>32</v>
      </c>
      <c r="I133" s="220"/>
      <c r="J133" s="221">
        <f>ROUND(I133*H133,2)</f>
        <v>0</v>
      </c>
      <c r="K133" s="217" t="s">
        <v>19</v>
      </c>
      <c r="L133" s="47"/>
      <c r="M133" s="222" t="s">
        <v>19</v>
      </c>
      <c r="N133" s="223" t="s">
        <v>43</v>
      </c>
      <c r="O133" s="87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6" t="s">
        <v>292</v>
      </c>
      <c r="AT133" s="226" t="s">
        <v>199</v>
      </c>
      <c r="AU133" s="226" t="s">
        <v>226</v>
      </c>
      <c r="AY133" s="20" t="s">
        <v>196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20" t="s">
        <v>79</v>
      </c>
      <c r="BK133" s="227">
        <f>ROUND(I133*H133,2)</f>
        <v>0</v>
      </c>
      <c r="BL133" s="20" t="s">
        <v>292</v>
      </c>
      <c r="BM133" s="226" t="s">
        <v>1279</v>
      </c>
    </row>
    <row r="134" s="2" customFormat="1" ht="16.5" customHeight="1">
      <c r="A134" s="41"/>
      <c r="B134" s="42"/>
      <c r="C134" s="215" t="s">
        <v>591</v>
      </c>
      <c r="D134" s="215" t="s">
        <v>199</v>
      </c>
      <c r="E134" s="216" t="s">
        <v>1280</v>
      </c>
      <c r="F134" s="217" t="s">
        <v>1281</v>
      </c>
      <c r="G134" s="218" t="s">
        <v>244</v>
      </c>
      <c r="H134" s="219">
        <v>148</v>
      </c>
      <c r="I134" s="220"/>
      <c r="J134" s="221">
        <f>ROUND(I134*H134,2)</f>
        <v>0</v>
      </c>
      <c r="K134" s="217" t="s">
        <v>19</v>
      </c>
      <c r="L134" s="47"/>
      <c r="M134" s="222" t="s">
        <v>19</v>
      </c>
      <c r="N134" s="223" t="s">
        <v>43</v>
      </c>
      <c r="O134" s="87"/>
      <c r="P134" s="224">
        <f>O134*H134</f>
        <v>0</v>
      </c>
      <c r="Q134" s="224">
        <v>0</v>
      </c>
      <c r="R134" s="224">
        <f>Q134*H134</f>
        <v>0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292</v>
      </c>
      <c r="AT134" s="226" t="s">
        <v>199</v>
      </c>
      <c r="AU134" s="226" t="s">
        <v>226</v>
      </c>
      <c r="AY134" s="20" t="s">
        <v>196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79</v>
      </c>
      <c r="BK134" s="227">
        <f>ROUND(I134*H134,2)</f>
        <v>0</v>
      </c>
      <c r="BL134" s="20" t="s">
        <v>292</v>
      </c>
      <c r="BM134" s="226" t="s">
        <v>1282</v>
      </c>
    </row>
    <row r="135" s="2" customFormat="1" ht="16.5" customHeight="1">
      <c r="A135" s="41"/>
      <c r="B135" s="42"/>
      <c r="C135" s="215" t="s">
        <v>593</v>
      </c>
      <c r="D135" s="215" t="s">
        <v>199</v>
      </c>
      <c r="E135" s="216" t="s">
        <v>1283</v>
      </c>
      <c r="F135" s="217" t="s">
        <v>1284</v>
      </c>
      <c r="G135" s="218" t="s">
        <v>244</v>
      </c>
      <c r="H135" s="219">
        <v>12</v>
      </c>
      <c r="I135" s="220"/>
      <c r="J135" s="221">
        <f>ROUND(I135*H135,2)</f>
        <v>0</v>
      </c>
      <c r="K135" s="217" t="s">
        <v>19</v>
      </c>
      <c r="L135" s="47"/>
      <c r="M135" s="222" t="s">
        <v>19</v>
      </c>
      <c r="N135" s="223" t="s">
        <v>43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292</v>
      </c>
      <c r="AT135" s="226" t="s">
        <v>199</v>
      </c>
      <c r="AU135" s="226" t="s">
        <v>226</v>
      </c>
      <c r="AY135" s="20" t="s">
        <v>196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79</v>
      </c>
      <c r="BK135" s="227">
        <f>ROUND(I135*H135,2)</f>
        <v>0</v>
      </c>
      <c r="BL135" s="20" t="s">
        <v>292</v>
      </c>
      <c r="BM135" s="226" t="s">
        <v>1285</v>
      </c>
    </row>
    <row r="136" s="2" customFormat="1" ht="16.5" customHeight="1">
      <c r="A136" s="41"/>
      <c r="B136" s="42"/>
      <c r="C136" s="215" t="s">
        <v>600</v>
      </c>
      <c r="D136" s="215" t="s">
        <v>199</v>
      </c>
      <c r="E136" s="216" t="s">
        <v>1286</v>
      </c>
      <c r="F136" s="217" t="s">
        <v>1287</v>
      </c>
      <c r="G136" s="218" t="s">
        <v>847</v>
      </c>
      <c r="H136" s="219">
        <v>24</v>
      </c>
      <c r="I136" s="220"/>
      <c r="J136" s="221">
        <f>ROUND(I136*H136,2)</f>
        <v>0</v>
      </c>
      <c r="K136" s="217" t="s">
        <v>19</v>
      </c>
      <c r="L136" s="47"/>
      <c r="M136" s="222" t="s">
        <v>19</v>
      </c>
      <c r="N136" s="223" t="s">
        <v>43</v>
      </c>
      <c r="O136" s="87"/>
      <c r="P136" s="224">
        <f>O136*H136</f>
        <v>0</v>
      </c>
      <c r="Q136" s="224">
        <v>0</v>
      </c>
      <c r="R136" s="224">
        <f>Q136*H136</f>
        <v>0</v>
      </c>
      <c r="S136" s="224">
        <v>0</v>
      </c>
      <c r="T136" s="225">
        <f>S136*H136</f>
        <v>0</v>
      </c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R136" s="226" t="s">
        <v>292</v>
      </c>
      <c r="AT136" s="226" t="s">
        <v>199</v>
      </c>
      <c r="AU136" s="226" t="s">
        <v>226</v>
      </c>
      <c r="AY136" s="20" t="s">
        <v>196</v>
      </c>
      <c r="BE136" s="227">
        <f>IF(N136="základní",J136,0)</f>
        <v>0</v>
      </c>
      <c r="BF136" s="227">
        <f>IF(N136="snížená",J136,0)</f>
        <v>0</v>
      </c>
      <c r="BG136" s="227">
        <f>IF(N136="zákl. přenesená",J136,0)</f>
        <v>0</v>
      </c>
      <c r="BH136" s="227">
        <f>IF(N136="sníž. přenesená",J136,0)</f>
        <v>0</v>
      </c>
      <c r="BI136" s="227">
        <f>IF(N136="nulová",J136,0)</f>
        <v>0</v>
      </c>
      <c r="BJ136" s="20" t="s">
        <v>79</v>
      </c>
      <c r="BK136" s="227">
        <f>ROUND(I136*H136,2)</f>
        <v>0</v>
      </c>
      <c r="BL136" s="20" t="s">
        <v>292</v>
      </c>
      <c r="BM136" s="226" t="s">
        <v>1288</v>
      </c>
    </row>
    <row r="137" s="2" customFormat="1" ht="16.5" customHeight="1">
      <c r="A137" s="41"/>
      <c r="B137" s="42"/>
      <c r="C137" s="215" t="s">
        <v>602</v>
      </c>
      <c r="D137" s="215" t="s">
        <v>199</v>
      </c>
      <c r="E137" s="216" t="s">
        <v>1289</v>
      </c>
      <c r="F137" s="217" t="s">
        <v>1290</v>
      </c>
      <c r="G137" s="218" t="s">
        <v>847</v>
      </c>
      <c r="H137" s="219">
        <v>7</v>
      </c>
      <c r="I137" s="220"/>
      <c r="J137" s="221">
        <f>ROUND(I137*H137,2)</f>
        <v>0</v>
      </c>
      <c r="K137" s="217" t="s">
        <v>19</v>
      </c>
      <c r="L137" s="47"/>
      <c r="M137" s="222" t="s">
        <v>19</v>
      </c>
      <c r="N137" s="223" t="s">
        <v>43</v>
      </c>
      <c r="O137" s="87"/>
      <c r="P137" s="224">
        <f>O137*H137</f>
        <v>0</v>
      </c>
      <c r="Q137" s="224">
        <v>0</v>
      </c>
      <c r="R137" s="224">
        <f>Q137*H137</f>
        <v>0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292</v>
      </c>
      <c r="AT137" s="226" t="s">
        <v>199</v>
      </c>
      <c r="AU137" s="226" t="s">
        <v>226</v>
      </c>
      <c r="AY137" s="20" t="s">
        <v>196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79</v>
      </c>
      <c r="BK137" s="227">
        <f>ROUND(I137*H137,2)</f>
        <v>0</v>
      </c>
      <c r="BL137" s="20" t="s">
        <v>292</v>
      </c>
      <c r="BM137" s="226" t="s">
        <v>1291</v>
      </c>
    </row>
    <row r="138" s="2" customFormat="1" ht="16.5" customHeight="1">
      <c r="A138" s="41"/>
      <c r="B138" s="42"/>
      <c r="C138" s="215" t="s">
        <v>604</v>
      </c>
      <c r="D138" s="215" t="s">
        <v>199</v>
      </c>
      <c r="E138" s="216" t="s">
        <v>1292</v>
      </c>
      <c r="F138" s="217" t="s">
        <v>1293</v>
      </c>
      <c r="G138" s="218" t="s">
        <v>244</v>
      </c>
      <c r="H138" s="219">
        <v>150</v>
      </c>
      <c r="I138" s="220"/>
      <c r="J138" s="221">
        <f>ROUND(I138*H138,2)</f>
        <v>0</v>
      </c>
      <c r="K138" s="217" t="s">
        <v>19</v>
      </c>
      <c r="L138" s="47"/>
      <c r="M138" s="222" t="s">
        <v>19</v>
      </c>
      <c r="N138" s="223" t="s">
        <v>43</v>
      </c>
      <c r="O138" s="87"/>
      <c r="P138" s="224">
        <f>O138*H138</f>
        <v>0</v>
      </c>
      <c r="Q138" s="224">
        <v>0</v>
      </c>
      <c r="R138" s="224">
        <f>Q138*H138</f>
        <v>0</v>
      </c>
      <c r="S138" s="224">
        <v>0</v>
      </c>
      <c r="T138" s="22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6" t="s">
        <v>292</v>
      </c>
      <c r="AT138" s="226" t="s">
        <v>199</v>
      </c>
      <c r="AU138" s="226" t="s">
        <v>226</v>
      </c>
      <c r="AY138" s="20" t="s">
        <v>196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20" t="s">
        <v>79</v>
      </c>
      <c r="BK138" s="227">
        <f>ROUND(I138*H138,2)</f>
        <v>0</v>
      </c>
      <c r="BL138" s="20" t="s">
        <v>292</v>
      </c>
      <c r="BM138" s="226" t="s">
        <v>1294</v>
      </c>
    </row>
    <row r="139" s="2" customFormat="1" ht="16.5" customHeight="1">
      <c r="A139" s="41"/>
      <c r="B139" s="42"/>
      <c r="C139" s="215" t="s">
        <v>609</v>
      </c>
      <c r="D139" s="215" t="s">
        <v>199</v>
      </c>
      <c r="E139" s="216" t="s">
        <v>1295</v>
      </c>
      <c r="F139" s="217" t="s">
        <v>1296</v>
      </c>
      <c r="G139" s="218" t="s">
        <v>847</v>
      </c>
      <c r="H139" s="219">
        <v>7</v>
      </c>
      <c r="I139" s="220"/>
      <c r="J139" s="221">
        <f>ROUND(I139*H139,2)</f>
        <v>0</v>
      </c>
      <c r="K139" s="217" t="s">
        <v>19</v>
      </c>
      <c r="L139" s="47"/>
      <c r="M139" s="222" t="s">
        <v>19</v>
      </c>
      <c r="N139" s="223" t="s">
        <v>43</v>
      </c>
      <c r="O139" s="87"/>
      <c r="P139" s="224">
        <f>O139*H139</f>
        <v>0</v>
      </c>
      <c r="Q139" s="224">
        <v>0</v>
      </c>
      <c r="R139" s="224">
        <f>Q139*H139</f>
        <v>0</v>
      </c>
      <c r="S139" s="224">
        <v>0</v>
      </c>
      <c r="T139" s="225">
        <f>S139*H139</f>
        <v>0</v>
      </c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R139" s="226" t="s">
        <v>292</v>
      </c>
      <c r="AT139" s="226" t="s">
        <v>199</v>
      </c>
      <c r="AU139" s="226" t="s">
        <v>226</v>
      </c>
      <c r="AY139" s="20" t="s">
        <v>196</v>
      </c>
      <c r="BE139" s="227">
        <f>IF(N139="základní",J139,0)</f>
        <v>0</v>
      </c>
      <c r="BF139" s="227">
        <f>IF(N139="snížená",J139,0)</f>
        <v>0</v>
      </c>
      <c r="BG139" s="227">
        <f>IF(N139="zákl. přenesená",J139,0)</f>
        <v>0</v>
      </c>
      <c r="BH139" s="227">
        <f>IF(N139="sníž. přenesená",J139,0)</f>
        <v>0</v>
      </c>
      <c r="BI139" s="227">
        <f>IF(N139="nulová",J139,0)</f>
        <v>0</v>
      </c>
      <c r="BJ139" s="20" t="s">
        <v>79</v>
      </c>
      <c r="BK139" s="227">
        <f>ROUND(I139*H139,2)</f>
        <v>0</v>
      </c>
      <c r="BL139" s="20" t="s">
        <v>292</v>
      </c>
      <c r="BM139" s="226" t="s">
        <v>1297</v>
      </c>
    </row>
    <row r="140" s="2" customFormat="1" ht="16.5" customHeight="1">
      <c r="A140" s="41"/>
      <c r="B140" s="42"/>
      <c r="C140" s="215" t="s">
        <v>615</v>
      </c>
      <c r="D140" s="215" t="s">
        <v>199</v>
      </c>
      <c r="E140" s="216" t="s">
        <v>1298</v>
      </c>
      <c r="F140" s="217" t="s">
        <v>1299</v>
      </c>
      <c r="G140" s="218" t="s">
        <v>847</v>
      </c>
      <c r="H140" s="219">
        <v>7</v>
      </c>
      <c r="I140" s="220"/>
      <c r="J140" s="221">
        <f>ROUND(I140*H140,2)</f>
        <v>0</v>
      </c>
      <c r="K140" s="217" t="s">
        <v>19</v>
      </c>
      <c r="L140" s="47"/>
      <c r="M140" s="222" t="s">
        <v>19</v>
      </c>
      <c r="N140" s="223" t="s">
        <v>43</v>
      </c>
      <c r="O140" s="87"/>
      <c r="P140" s="224">
        <f>O140*H140</f>
        <v>0</v>
      </c>
      <c r="Q140" s="224">
        <v>0</v>
      </c>
      <c r="R140" s="224">
        <f>Q140*H140</f>
        <v>0</v>
      </c>
      <c r="S140" s="224">
        <v>0</v>
      </c>
      <c r="T140" s="225">
        <f>S140*H140</f>
        <v>0</v>
      </c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R140" s="226" t="s">
        <v>292</v>
      </c>
      <c r="AT140" s="226" t="s">
        <v>199</v>
      </c>
      <c r="AU140" s="226" t="s">
        <v>226</v>
      </c>
      <c r="AY140" s="20" t="s">
        <v>196</v>
      </c>
      <c r="BE140" s="227">
        <f>IF(N140="základní",J140,0)</f>
        <v>0</v>
      </c>
      <c r="BF140" s="227">
        <f>IF(N140="snížená",J140,0)</f>
        <v>0</v>
      </c>
      <c r="BG140" s="227">
        <f>IF(N140="zákl. přenesená",J140,0)</f>
        <v>0</v>
      </c>
      <c r="BH140" s="227">
        <f>IF(N140="sníž. přenesená",J140,0)</f>
        <v>0</v>
      </c>
      <c r="BI140" s="227">
        <f>IF(N140="nulová",J140,0)</f>
        <v>0</v>
      </c>
      <c r="BJ140" s="20" t="s">
        <v>79</v>
      </c>
      <c r="BK140" s="227">
        <f>ROUND(I140*H140,2)</f>
        <v>0</v>
      </c>
      <c r="BL140" s="20" t="s">
        <v>292</v>
      </c>
      <c r="BM140" s="226" t="s">
        <v>1300</v>
      </c>
    </row>
    <row r="141" s="2" customFormat="1" ht="16.5" customHeight="1">
      <c r="A141" s="41"/>
      <c r="B141" s="42"/>
      <c r="C141" s="215" t="s">
        <v>620</v>
      </c>
      <c r="D141" s="215" t="s">
        <v>199</v>
      </c>
      <c r="E141" s="216" t="s">
        <v>1301</v>
      </c>
      <c r="F141" s="217" t="s">
        <v>1302</v>
      </c>
      <c r="G141" s="218" t="s">
        <v>847</v>
      </c>
      <c r="H141" s="219">
        <v>7</v>
      </c>
      <c r="I141" s="220"/>
      <c r="J141" s="221">
        <f>ROUND(I141*H141,2)</f>
        <v>0</v>
      </c>
      <c r="K141" s="217" t="s">
        <v>19</v>
      </c>
      <c r="L141" s="47"/>
      <c r="M141" s="222" t="s">
        <v>19</v>
      </c>
      <c r="N141" s="223" t="s">
        <v>43</v>
      </c>
      <c r="O141" s="87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292</v>
      </c>
      <c r="AT141" s="226" t="s">
        <v>199</v>
      </c>
      <c r="AU141" s="226" t="s">
        <v>226</v>
      </c>
      <c r="AY141" s="20" t="s">
        <v>196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79</v>
      </c>
      <c r="BK141" s="227">
        <f>ROUND(I141*H141,2)</f>
        <v>0</v>
      </c>
      <c r="BL141" s="20" t="s">
        <v>292</v>
      </c>
      <c r="BM141" s="226" t="s">
        <v>1303</v>
      </c>
    </row>
    <row r="142" s="2" customFormat="1" ht="16.5" customHeight="1">
      <c r="A142" s="41"/>
      <c r="B142" s="42"/>
      <c r="C142" s="215" t="s">
        <v>622</v>
      </c>
      <c r="D142" s="215" t="s">
        <v>199</v>
      </c>
      <c r="E142" s="216" t="s">
        <v>1304</v>
      </c>
      <c r="F142" s="217" t="s">
        <v>1305</v>
      </c>
      <c r="G142" s="218" t="s">
        <v>847</v>
      </c>
      <c r="H142" s="219">
        <v>7</v>
      </c>
      <c r="I142" s="220"/>
      <c r="J142" s="221">
        <f>ROUND(I142*H142,2)</f>
        <v>0</v>
      </c>
      <c r="K142" s="217" t="s">
        <v>19</v>
      </c>
      <c r="L142" s="47"/>
      <c r="M142" s="222" t="s">
        <v>19</v>
      </c>
      <c r="N142" s="223" t="s">
        <v>43</v>
      </c>
      <c r="O142" s="87"/>
      <c r="P142" s="224">
        <f>O142*H142</f>
        <v>0</v>
      </c>
      <c r="Q142" s="224">
        <v>0</v>
      </c>
      <c r="R142" s="224">
        <f>Q142*H142</f>
        <v>0</v>
      </c>
      <c r="S142" s="224">
        <v>0</v>
      </c>
      <c r="T142" s="225">
        <f>S142*H142</f>
        <v>0</v>
      </c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R142" s="226" t="s">
        <v>292</v>
      </c>
      <c r="AT142" s="226" t="s">
        <v>199</v>
      </c>
      <c r="AU142" s="226" t="s">
        <v>226</v>
      </c>
      <c r="AY142" s="20" t="s">
        <v>196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20" t="s">
        <v>79</v>
      </c>
      <c r="BK142" s="227">
        <f>ROUND(I142*H142,2)</f>
        <v>0</v>
      </c>
      <c r="BL142" s="20" t="s">
        <v>292</v>
      </c>
      <c r="BM142" s="226" t="s">
        <v>1306</v>
      </c>
    </row>
    <row r="143" s="2" customFormat="1" ht="16.5" customHeight="1">
      <c r="A143" s="41"/>
      <c r="B143" s="42"/>
      <c r="C143" s="215" t="s">
        <v>627</v>
      </c>
      <c r="D143" s="215" t="s">
        <v>199</v>
      </c>
      <c r="E143" s="216" t="s">
        <v>1307</v>
      </c>
      <c r="F143" s="217" t="s">
        <v>1308</v>
      </c>
      <c r="G143" s="218" t="s">
        <v>847</v>
      </c>
      <c r="H143" s="219">
        <v>7</v>
      </c>
      <c r="I143" s="220"/>
      <c r="J143" s="221">
        <f>ROUND(I143*H143,2)</f>
        <v>0</v>
      </c>
      <c r="K143" s="217" t="s">
        <v>19</v>
      </c>
      <c r="L143" s="47"/>
      <c r="M143" s="222" t="s">
        <v>19</v>
      </c>
      <c r="N143" s="223" t="s">
        <v>43</v>
      </c>
      <c r="O143" s="87"/>
      <c r="P143" s="224">
        <f>O143*H143</f>
        <v>0</v>
      </c>
      <c r="Q143" s="224">
        <v>0</v>
      </c>
      <c r="R143" s="224">
        <f>Q143*H143</f>
        <v>0</v>
      </c>
      <c r="S143" s="224">
        <v>0</v>
      </c>
      <c r="T143" s="225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6" t="s">
        <v>292</v>
      </c>
      <c r="AT143" s="226" t="s">
        <v>199</v>
      </c>
      <c r="AU143" s="226" t="s">
        <v>226</v>
      </c>
      <c r="AY143" s="20" t="s">
        <v>196</v>
      </c>
      <c r="BE143" s="227">
        <f>IF(N143="základní",J143,0)</f>
        <v>0</v>
      </c>
      <c r="BF143" s="227">
        <f>IF(N143="snížená",J143,0)</f>
        <v>0</v>
      </c>
      <c r="BG143" s="227">
        <f>IF(N143="zákl. přenesená",J143,0)</f>
        <v>0</v>
      </c>
      <c r="BH143" s="227">
        <f>IF(N143="sníž. přenesená",J143,0)</f>
        <v>0</v>
      </c>
      <c r="BI143" s="227">
        <f>IF(N143="nulová",J143,0)</f>
        <v>0</v>
      </c>
      <c r="BJ143" s="20" t="s">
        <v>79</v>
      </c>
      <c r="BK143" s="227">
        <f>ROUND(I143*H143,2)</f>
        <v>0</v>
      </c>
      <c r="BL143" s="20" t="s">
        <v>292</v>
      </c>
      <c r="BM143" s="226" t="s">
        <v>1309</v>
      </c>
    </row>
    <row r="144" s="2" customFormat="1" ht="16.5" customHeight="1">
      <c r="A144" s="41"/>
      <c r="B144" s="42"/>
      <c r="C144" s="215" t="s">
        <v>1310</v>
      </c>
      <c r="D144" s="215" t="s">
        <v>199</v>
      </c>
      <c r="E144" s="216" t="s">
        <v>1311</v>
      </c>
      <c r="F144" s="217" t="s">
        <v>1312</v>
      </c>
      <c r="G144" s="218" t="s">
        <v>264</v>
      </c>
      <c r="H144" s="219">
        <v>2.2999999999999998</v>
      </c>
      <c r="I144" s="220"/>
      <c r="J144" s="221">
        <f>ROUND(I144*H144,2)</f>
        <v>0</v>
      </c>
      <c r="K144" s="217" t="s">
        <v>19</v>
      </c>
      <c r="L144" s="47"/>
      <c r="M144" s="222" t="s">
        <v>19</v>
      </c>
      <c r="N144" s="223" t="s">
        <v>43</v>
      </c>
      <c r="O144" s="87"/>
      <c r="P144" s="224">
        <f>O144*H144</f>
        <v>0</v>
      </c>
      <c r="Q144" s="224">
        <v>0</v>
      </c>
      <c r="R144" s="224">
        <f>Q144*H144</f>
        <v>0</v>
      </c>
      <c r="S144" s="224">
        <v>0</v>
      </c>
      <c r="T144" s="225">
        <f>S144*H144</f>
        <v>0</v>
      </c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R144" s="226" t="s">
        <v>292</v>
      </c>
      <c r="AT144" s="226" t="s">
        <v>199</v>
      </c>
      <c r="AU144" s="226" t="s">
        <v>226</v>
      </c>
      <c r="AY144" s="20" t="s">
        <v>196</v>
      </c>
      <c r="BE144" s="227">
        <f>IF(N144="základní",J144,0)</f>
        <v>0</v>
      </c>
      <c r="BF144" s="227">
        <f>IF(N144="snížená",J144,0)</f>
        <v>0</v>
      </c>
      <c r="BG144" s="227">
        <f>IF(N144="zákl. přenesená",J144,0)</f>
        <v>0</v>
      </c>
      <c r="BH144" s="227">
        <f>IF(N144="sníž. přenesená",J144,0)</f>
        <v>0</v>
      </c>
      <c r="BI144" s="227">
        <f>IF(N144="nulová",J144,0)</f>
        <v>0</v>
      </c>
      <c r="BJ144" s="20" t="s">
        <v>79</v>
      </c>
      <c r="BK144" s="227">
        <f>ROUND(I144*H144,2)</f>
        <v>0</v>
      </c>
      <c r="BL144" s="20" t="s">
        <v>292</v>
      </c>
      <c r="BM144" s="226" t="s">
        <v>1313</v>
      </c>
    </row>
    <row r="145" s="2" customFormat="1" ht="16.5" customHeight="1">
      <c r="A145" s="41"/>
      <c r="B145" s="42"/>
      <c r="C145" s="215" t="s">
        <v>1314</v>
      </c>
      <c r="D145" s="215" t="s">
        <v>199</v>
      </c>
      <c r="E145" s="216" t="s">
        <v>1315</v>
      </c>
      <c r="F145" s="217" t="s">
        <v>1316</v>
      </c>
      <c r="G145" s="218" t="s">
        <v>264</v>
      </c>
      <c r="H145" s="219">
        <v>2</v>
      </c>
      <c r="I145" s="220"/>
      <c r="J145" s="221">
        <f>ROUND(I145*H145,2)</f>
        <v>0</v>
      </c>
      <c r="K145" s="217" t="s">
        <v>19</v>
      </c>
      <c r="L145" s="47"/>
      <c r="M145" s="222" t="s">
        <v>19</v>
      </c>
      <c r="N145" s="223" t="s">
        <v>43</v>
      </c>
      <c r="O145" s="87"/>
      <c r="P145" s="224">
        <f>O145*H145</f>
        <v>0</v>
      </c>
      <c r="Q145" s="224">
        <v>0</v>
      </c>
      <c r="R145" s="224">
        <f>Q145*H145</f>
        <v>0</v>
      </c>
      <c r="S145" s="224">
        <v>0</v>
      </c>
      <c r="T145" s="225">
        <f>S145*H145</f>
        <v>0</v>
      </c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R145" s="226" t="s">
        <v>292</v>
      </c>
      <c r="AT145" s="226" t="s">
        <v>199</v>
      </c>
      <c r="AU145" s="226" t="s">
        <v>226</v>
      </c>
      <c r="AY145" s="20" t="s">
        <v>196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20" t="s">
        <v>79</v>
      </c>
      <c r="BK145" s="227">
        <f>ROUND(I145*H145,2)</f>
        <v>0</v>
      </c>
      <c r="BL145" s="20" t="s">
        <v>292</v>
      </c>
      <c r="BM145" s="226" t="s">
        <v>1317</v>
      </c>
    </row>
    <row r="146" s="2" customFormat="1" ht="16.5" customHeight="1">
      <c r="A146" s="41"/>
      <c r="B146" s="42"/>
      <c r="C146" s="215" t="s">
        <v>632</v>
      </c>
      <c r="D146" s="215" t="s">
        <v>199</v>
      </c>
      <c r="E146" s="216" t="s">
        <v>1318</v>
      </c>
      <c r="F146" s="217" t="s">
        <v>1319</v>
      </c>
      <c r="G146" s="218" t="s">
        <v>1320</v>
      </c>
      <c r="H146" s="219">
        <v>0.14999999999999999</v>
      </c>
      <c r="I146" s="220"/>
      <c r="J146" s="221">
        <f>ROUND(I146*H146,2)</f>
        <v>0</v>
      </c>
      <c r="K146" s="217" t="s">
        <v>19</v>
      </c>
      <c r="L146" s="47"/>
      <c r="M146" s="222" t="s">
        <v>19</v>
      </c>
      <c r="N146" s="223" t="s">
        <v>43</v>
      </c>
      <c r="O146" s="87"/>
      <c r="P146" s="224">
        <f>O146*H146</f>
        <v>0</v>
      </c>
      <c r="Q146" s="224">
        <v>0</v>
      </c>
      <c r="R146" s="224">
        <f>Q146*H146</f>
        <v>0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292</v>
      </c>
      <c r="AT146" s="226" t="s">
        <v>199</v>
      </c>
      <c r="AU146" s="226" t="s">
        <v>226</v>
      </c>
      <c r="AY146" s="20" t="s">
        <v>196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79</v>
      </c>
      <c r="BK146" s="227">
        <f>ROUND(I146*H146,2)</f>
        <v>0</v>
      </c>
      <c r="BL146" s="20" t="s">
        <v>292</v>
      </c>
      <c r="BM146" s="226" t="s">
        <v>1321</v>
      </c>
    </row>
    <row r="147" s="2" customFormat="1" ht="16.5" customHeight="1">
      <c r="A147" s="41"/>
      <c r="B147" s="42"/>
      <c r="C147" s="215" t="s">
        <v>637</v>
      </c>
      <c r="D147" s="215" t="s">
        <v>199</v>
      </c>
      <c r="E147" s="216" t="s">
        <v>1322</v>
      </c>
      <c r="F147" s="217" t="s">
        <v>1323</v>
      </c>
      <c r="G147" s="218" t="s">
        <v>244</v>
      </c>
      <c r="H147" s="219">
        <v>152</v>
      </c>
      <c r="I147" s="220"/>
      <c r="J147" s="221">
        <f>ROUND(I147*H147,2)</f>
        <v>0</v>
      </c>
      <c r="K147" s="217" t="s">
        <v>19</v>
      </c>
      <c r="L147" s="47"/>
      <c r="M147" s="222" t="s">
        <v>19</v>
      </c>
      <c r="N147" s="223" t="s">
        <v>43</v>
      </c>
      <c r="O147" s="87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292</v>
      </c>
      <c r="AT147" s="226" t="s">
        <v>199</v>
      </c>
      <c r="AU147" s="226" t="s">
        <v>226</v>
      </c>
      <c r="AY147" s="20" t="s">
        <v>196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79</v>
      </c>
      <c r="BK147" s="227">
        <f>ROUND(I147*H147,2)</f>
        <v>0</v>
      </c>
      <c r="BL147" s="20" t="s">
        <v>292</v>
      </c>
      <c r="BM147" s="226" t="s">
        <v>1324</v>
      </c>
    </row>
    <row r="148" s="2" customFormat="1" ht="16.5" customHeight="1">
      <c r="A148" s="41"/>
      <c r="B148" s="42"/>
      <c r="C148" s="215" t="s">
        <v>642</v>
      </c>
      <c r="D148" s="215" t="s">
        <v>199</v>
      </c>
      <c r="E148" s="216" t="s">
        <v>1325</v>
      </c>
      <c r="F148" s="217" t="s">
        <v>1326</v>
      </c>
      <c r="G148" s="218" t="s">
        <v>244</v>
      </c>
      <c r="H148" s="219">
        <v>152</v>
      </c>
      <c r="I148" s="220"/>
      <c r="J148" s="221">
        <f>ROUND(I148*H148,2)</f>
        <v>0</v>
      </c>
      <c r="K148" s="217" t="s">
        <v>19</v>
      </c>
      <c r="L148" s="47"/>
      <c r="M148" s="222" t="s">
        <v>19</v>
      </c>
      <c r="N148" s="223" t="s">
        <v>43</v>
      </c>
      <c r="O148" s="87"/>
      <c r="P148" s="224">
        <f>O148*H148</f>
        <v>0</v>
      </c>
      <c r="Q148" s="224">
        <v>0</v>
      </c>
      <c r="R148" s="224">
        <f>Q148*H148</f>
        <v>0</v>
      </c>
      <c r="S148" s="224">
        <v>0</v>
      </c>
      <c r="T148" s="22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6" t="s">
        <v>292</v>
      </c>
      <c r="AT148" s="226" t="s">
        <v>199</v>
      </c>
      <c r="AU148" s="226" t="s">
        <v>226</v>
      </c>
      <c r="AY148" s="20" t="s">
        <v>196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0" t="s">
        <v>79</v>
      </c>
      <c r="BK148" s="227">
        <f>ROUND(I148*H148,2)</f>
        <v>0</v>
      </c>
      <c r="BL148" s="20" t="s">
        <v>292</v>
      </c>
      <c r="BM148" s="226" t="s">
        <v>1327</v>
      </c>
    </row>
    <row r="149" s="2" customFormat="1" ht="16.5" customHeight="1">
      <c r="A149" s="41"/>
      <c r="B149" s="42"/>
      <c r="C149" s="215" t="s">
        <v>647</v>
      </c>
      <c r="D149" s="215" t="s">
        <v>199</v>
      </c>
      <c r="E149" s="216" t="s">
        <v>1328</v>
      </c>
      <c r="F149" s="217" t="s">
        <v>1329</v>
      </c>
      <c r="G149" s="218" t="s">
        <v>847</v>
      </c>
      <c r="H149" s="219">
        <v>1</v>
      </c>
      <c r="I149" s="220"/>
      <c r="J149" s="221">
        <f>ROUND(I149*H149,2)</f>
        <v>0</v>
      </c>
      <c r="K149" s="217" t="s">
        <v>19</v>
      </c>
      <c r="L149" s="47"/>
      <c r="M149" s="222" t="s">
        <v>19</v>
      </c>
      <c r="N149" s="223" t="s">
        <v>43</v>
      </c>
      <c r="O149" s="87"/>
      <c r="P149" s="224">
        <f>O149*H149</f>
        <v>0</v>
      </c>
      <c r="Q149" s="224">
        <v>0</v>
      </c>
      <c r="R149" s="224">
        <f>Q149*H149</f>
        <v>0</v>
      </c>
      <c r="S149" s="224">
        <v>0</v>
      </c>
      <c r="T149" s="225">
        <f>S149*H149</f>
        <v>0</v>
      </c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R149" s="226" t="s">
        <v>204</v>
      </c>
      <c r="AT149" s="226" t="s">
        <v>199</v>
      </c>
      <c r="AU149" s="226" t="s">
        <v>226</v>
      </c>
      <c r="AY149" s="20" t="s">
        <v>196</v>
      </c>
      <c r="BE149" s="227">
        <f>IF(N149="základní",J149,0)</f>
        <v>0</v>
      </c>
      <c r="BF149" s="227">
        <f>IF(N149="snížená",J149,0)</f>
        <v>0</v>
      </c>
      <c r="BG149" s="227">
        <f>IF(N149="zákl. přenesená",J149,0)</f>
        <v>0</v>
      </c>
      <c r="BH149" s="227">
        <f>IF(N149="sníž. přenesená",J149,0)</f>
        <v>0</v>
      </c>
      <c r="BI149" s="227">
        <f>IF(N149="nulová",J149,0)</f>
        <v>0</v>
      </c>
      <c r="BJ149" s="20" t="s">
        <v>79</v>
      </c>
      <c r="BK149" s="227">
        <f>ROUND(I149*H149,2)</f>
        <v>0</v>
      </c>
      <c r="BL149" s="20" t="s">
        <v>204</v>
      </c>
      <c r="BM149" s="226" t="s">
        <v>1330</v>
      </c>
    </row>
    <row r="150" s="2" customFormat="1" ht="16.5" customHeight="1">
      <c r="A150" s="41"/>
      <c r="B150" s="42"/>
      <c r="C150" s="215" t="s">
        <v>653</v>
      </c>
      <c r="D150" s="215" t="s">
        <v>199</v>
      </c>
      <c r="E150" s="216" t="s">
        <v>1331</v>
      </c>
      <c r="F150" s="217" t="s">
        <v>1332</v>
      </c>
      <c r="G150" s="218" t="s">
        <v>847</v>
      </c>
      <c r="H150" s="219">
        <v>1</v>
      </c>
      <c r="I150" s="220"/>
      <c r="J150" s="221">
        <f>ROUND(I150*H150,2)</f>
        <v>0</v>
      </c>
      <c r="K150" s="217" t="s">
        <v>19</v>
      </c>
      <c r="L150" s="47"/>
      <c r="M150" s="222" t="s">
        <v>19</v>
      </c>
      <c r="N150" s="223" t="s">
        <v>43</v>
      </c>
      <c r="O150" s="87"/>
      <c r="P150" s="224">
        <f>O150*H150</f>
        <v>0</v>
      </c>
      <c r="Q150" s="224">
        <v>0</v>
      </c>
      <c r="R150" s="224">
        <f>Q150*H150</f>
        <v>0</v>
      </c>
      <c r="S150" s="224">
        <v>0</v>
      </c>
      <c r="T150" s="225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6" t="s">
        <v>204</v>
      </c>
      <c r="AT150" s="226" t="s">
        <v>199</v>
      </c>
      <c r="AU150" s="226" t="s">
        <v>226</v>
      </c>
      <c r="AY150" s="20" t="s">
        <v>196</v>
      </c>
      <c r="BE150" s="227">
        <f>IF(N150="základní",J150,0)</f>
        <v>0</v>
      </c>
      <c r="BF150" s="227">
        <f>IF(N150="snížená",J150,0)</f>
        <v>0</v>
      </c>
      <c r="BG150" s="227">
        <f>IF(N150="zákl. přenesená",J150,0)</f>
        <v>0</v>
      </c>
      <c r="BH150" s="227">
        <f>IF(N150="sníž. přenesená",J150,0)</f>
        <v>0</v>
      </c>
      <c r="BI150" s="227">
        <f>IF(N150="nulová",J150,0)</f>
        <v>0</v>
      </c>
      <c r="BJ150" s="20" t="s">
        <v>79</v>
      </c>
      <c r="BK150" s="227">
        <f>ROUND(I150*H150,2)</f>
        <v>0</v>
      </c>
      <c r="BL150" s="20" t="s">
        <v>204</v>
      </c>
      <c r="BM150" s="226" t="s">
        <v>1333</v>
      </c>
    </row>
    <row r="151" s="2" customFormat="1" ht="16.5" customHeight="1">
      <c r="A151" s="41"/>
      <c r="B151" s="42"/>
      <c r="C151" s="215" t="s">
        <v>658</v>
      </c>
      <c r="D151" s="215" t="s">
        <v>199</v>
      </c>
      <c r="E151" s="216" t="s">
        <v>1334</v>
      </c>
      <c r="F151" s="217" t="s">
        <v>797</v>
      </c>
      <c r="G151" s="218" t="s">
        <v>847</v>
      </c>
      <c r="H151" s="219">
        <v>1</v>
      </c>
      <c r="I151" s="220"/>
      <c r="J151" s="221">
        <f>ROUND(I151*H151,2)</f>
        <v>0</v>
      </c>
      <c r="K151" s="217" t="s">
        <v>19</v>
      </c>
      <c r="L151" s="47"/>
      <c r="M151" s="222" t="s">
        <v>19</v>
      </c>
      <c r="N151" s="223" t="s">
        <v>43</v>
      </c>
      <c r="O151" s="87"/>
      <c r="P151" s="224">
        <f>O151*H151</f>
        <v>0</v>
      </c>
      <c r="Q151" s="224">
        <v>0</v>
      </c>
      <c r="R151" s="224">
        <f>Q151*H151</f>
        <v>0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204</v>
      </c>
      <c r="AT151" s="226" t="s">
        <v>199</v>
      </c>
      <c r="AU151" s="226" t="s">
        <v>226</v>
      </c>
      <c r="AY151" s="20" t="s">
        <v>196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79</v>
      </c>
      <c r="BK151" s="227">
        <f>ROUND(I151*H151,2)</f>
        <v>0</v>
      </c>
      <c r="BL151" s="20" t="s">
        <v>204</v>
      </c>
      <c r="BM151" s="226" t="s">
        <v>1335</v>
      </c>
    </row>
    <row r="152" s="2" customFormat="1" ht="16.5" customHeight="1">
      <c r="A152" s="41"/>
      <c r="B152" s="42"/>
      <c r="C152" s="215" t="s">
        <v>663</v>
      </c>
      <c r="D152" s="215" t="s">
        <v>199</v>
      </c>
      <c r="E152" s="216" t="s">
        <v>1336</v>
      </c>
      <c r="F152" s="217" t="s">
        <v>1337</v>
      </c>
      <c r="G152" s="218" t="s">
        <v>847</v>
      </c>
      <c r="H152" s="219">
        <v>1</v>
      </c>
      <c r="I152" s="220"/>
      <c r="J152" s="221">
        <f>ROUND(I152*H152,2)</f>
        <v>0</v>
      </c>
      <c r="K152" s="217" t="s">
        <v>19</v>
      </c>
      <c r="L152" s="47"/>
      <c r="M152" s="222" t="s">
        <v>19</v>
      </c>
      <c r="N152" s="223" t="s">
        <v>43</v>
      </c>
      <c r="O152" s="87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204</v>
      </c>
      <c r="AT152" s="226" t="s">
        <v>199</v>
      </c>
      <c r="AU152" s="226" t="s">
        <v>226</v>
      </c>
      <c r="AY152" s="20" t="s">
        <v>196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79</v>
      </c>
      <c r="BK152" s="227">
        <f>ROUND(I152*H152,2)</f>
        <v>0</v>
      </c>
      <c r="BL152" s="20" t="s">
        <v>204</v>
      </c>
      <c r="BM152" s="226" t="s">
        <v>1338</v>
      </c>
    </row>
    <row r="153" s="2" customFormat="1" ht="16.5" customHeight="1">
      <c r="A153" s="41"/>
      <c r="B153" s="42"/>
      <c r="C153" s="215" t="s">
        <v>665</v>
      </c>
      <c r="D153" s="215" t="s">
        <v>199</v>
      </c>
      <c r="E153" s="216" t="s">
        <v>1339</v>
      </c>
      <c r="F153" s="217" t="s">
        <v>1340</v>
      </c>
      <c r="G153" s="218" t="s">
        <v>847</v>
      </c>
      <c r="H153" s="219">
        <v>1</v>
      </c>
      <c r="I153" s="220"/>
      <c r="J153" s="221">
        <f>ROUND(I153*H153,2)</f>
        <v>0</v>
      </c>
      <c r="K153" s="217" t="s">
        <v>19</v>
      </c>
      <c r="L153" s="47"/>
      <c r="M153" s="222" t="s">
        <v>19</v>
      </c>
      <c r="N153" s="223" t="s">
        <v>43</v>
      </c>
      <c r="O153" s="87"/>
      <c r="P153" s="224">
        <f>O153*H153</f>
        <v>0</v>
      </c>
      <c r="Q153" s="224">
        <v>0</v>
      </c>
      <c r="R153" s="224">
        <f>Q153*H153</f>
        <v>0</v>
      </c>
      <c r="S153" s="224">
        <v>0</v>
      </c>
      <c r="T153" s="225">
        <f>S153*H153</f>
        <v>0</v>
      </c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R153" s="226" t="s">
        <v>204</v>
      </c>
      <c r="AT153" s="226" t="s">
        <v>199</v>
      </c>
      <c r="AU153" s="226" t="s">
        <v>226</v>
      </c>
      <c r="AY153" s="20" t="s">
        <v>196</v>
      </c>
      <c r="BE153" s="227">
        <f>IF(N153="základní",J153,0)</f>
        <v>0</v>
      </c>
      <c r="BF153" s="227">
        <f>IF(N153="snížená",J153,0)</f>
        <v>0</v>
      </c>
      <c r="BG153" s="227">
        <f>IF(N153="zákl. přenesená",J153,0)</f>
        <v>0</v>
      </c>
      <c r="BH153" s="227">
        <f>IF(N153="sníž. přenesená",J153,0)</f>
        <v>0</v>
      </c>
      <c r="BI153" s="227">
        <f>IF(N153="nulová",J153,0)</f>
        <v>0</v>
      </c>
      <c r="BJ153" s="20" t="s">
        <v>79</v>
      </c>
      <c r="BK153" s="227">
        <f>ROUND(I153*H153,2)</f>
        <v>0</v>
      </c>
      <c r="BL153" s="20" t="s">
        <v>204</v>
      </c>
      <c r="BM153" s="226" t="s">
        <v>1341</v>
      </c>
    </row>
    <row r="154" s="2" customFormat="1" ht="16.5" customHeight="1">
      <c r="A154" s="41"/>
      <c r="B154" s="42"/>
      <c r="C154" s="215" t="s">
        <v>670</v>
      </c>
      <c r="D154" s="215" t="s">
        <v>199</v>
      </c>
      <c r="E154" s="216" t="s">
        <v>1342</v>
      </c>
      <c r="F154" s="217" t="s">
        <v>1343</v>
      </c>
      <c r="G154" s="218" t="s">
        <v>847</v>
      </c>
      <c r="H154" s="219">
        <v>1</v>
      </c>
      <c r="I154" s="220"/>
      <c r="J154" s="221">
        <f>ROUND(I154*H154,2)</f>
        <v>0</v>
      </c>
      <c r="K154" s="217" t="s">
        <v>19</v>
      </c>
      <c r="L154" s="47"/>
      <c r="M154" s="222" t="s">
        <v>19</v>
      </c>
      <c r="N154" s="223" t="s">
        <v>43</v>
      </c>
      <c r="O154" s="87"/>
      <c r="P154" s="224">
        <f>O154*H154</f>
        <v>0</v>
      </c>
      <c r="Q154" s="224">
        <v>0</v>
      </c>
      <c r="R154" s="224">
        <f>Q154*H154</f>
        <v>0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204</v>
      </c>
      <c r="AT154" s="226" t="s">
        <v>199</v>
      </c>
      <c r="AU154" s="226" t="s">
        <v>226</v>
      </c>
      <c r="AY154" s="20" t="s">
        <v>196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79</v>
      </c>
      <c r="BK154" s="227">
        <f>ROUND(I154*H154,2)</f>
        <v>0</v>
      </c>
      <c r="BL154" s="20" t="s">
        <v>204</v>
      </c>
      <c r="BM154" s="226" t="s">
        <v>1344</v>
      </c>
    </row>
    <row r="155" s="2" customFormat="1" ht="16.5" customHeight="1">
      <c r="A155" s="41"/>
      <c r="B155" s="42"/>
      <c r="C155" s="215" t="s">
        <v>677</v>
      </c>
      <c r="D155" s="215" t="s">
        <v>199</v>
      </c>
      <c r="E155" s="216" t="s">
        <v>1345</v>
      </c>
      <c r="F155" s="217" t="s">
        <v>1346</v>
      </c>
      <c r="G155" s="218" t="s">
        <v>847</v>
      </c>
      <c r="H155" s="219">
        <v>1</v>
      </c>
      <c r="I155" s="220"/>
      <c r="J155" s="221">
        <f>ROUND(I155*H155,2)</f>
        <v>0</v>
      </c>
      <c r="K155" s="217" t="s">
        <v>19</v>
      </c>
      <c r="L155" s="47"/>
      <c r="M155" s="222" t="s">
        <v>19</v>
      </c>
      <c r="N155" s="223" t="s">
        <v>43</v>
      </c>
      <c r="O155" s="87"/>
      <c r="P155" s="224">
        <f>O155*H155</f>
        <v>0</v>
      </c>
      <c r="Q155" s="224">
        <v>0</v>
      </c>
      <c r="R155" s="224">
        <f>Q155*H155</f>
        <v>0</v>
      </c>
      <c r="S155" s="224">
        <v>0</v>
      </c>
      <c r="T155" s="22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6" t="s">
        <v>204</v>
      </c>
      <c r="AT155" s="226" t="s">
        <v>199</v>
      </c>
      <c r="AU155" s="226" t="s">
        <v>226</v>
      </c>
      <c r="AY155" s="20" t="s">
        <v>196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20" t="s">
        <v>79</v>
      </c>
      <c r="BK155" s="227">
        <f>ROUND(I155*H155,2)</f>
        <v>0</v>
      </c>
      <c r="BL155" s="20" t="s">
        <v>204</v>
      </c>
      <c r="BM155" s="226" t="s">
        <v>1347</v>
      </c>
    </row>
    <row r="156" s="2" customFormat="1" ht="16.5" customHeight="1">
      <c r="A156" s="41"/>
      <c r="B156" s="42"/>
      <c r="C156" s="215" t="s">
        <v>679</v>
      </c>
      <c r="D156" s="215" t="s">
        <v>199</v>
      </c>
      <c r="E156" s="216" t="s">
        <v>1348</v>
      </c>
      <c r="F156" s="217" t="s">
        <v>1349</v>
      </c>
      <c r="G156" s="218" t="s">
        <v>847</v>
      </c>
      <c r="H156" s="219">
        <v>1</v>
      </c>
      <c r="I156" s="220"/>
      <c r="J156" s="221">
        <f>ROUND(I156*H156,2)</f>
        <v>0</v>
      </c>
      <c r="K156" s="217" t="s">
        <v>19</v>
      </c>
      <c r="L156" s="47"/>
      <c r="M156" s="222" t="s">
        <v>19</v>
      </c>
      <c r="N156" s="223" t="s">
        <v>43</v>
      </c>
      <c r="O156" s="87"/>
      <c r="P156" s="224">
        <f>O156*H156</f>
        <v>0</v>
      </c>
      <c r="Q156" s="224">
        <v>0</v>
      </c>
      <c r="R156" s="224">
        <f>Q156*H156</f>
        <v>0</v>
      </c>
      <c r="S156" s="224">
        <v>0</v>
      </c>
      <c r="T156" s="225">
        <f>S156*H156</f>
        <v>0</v>
      </c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R156" s="226" t="s">
        <v>204</v>
      </c>
      <c r="AT156" s="226" t="s">
        <v>199</v>
      </c>
      <c r="AU156" s="226" t="s">
        <v>226</v>
      </c>
      <c r="AY156" s="20" t="s">
        <v>196</v>
      </c>
      <c r="BE156" s="227">
        <f>IF(N156="základní",J156,0)</f>
        <v>0</v>
      </c>
      <c r="BF156" s="227">
        <f>IF(N156="snížená",J156,0)</f>
        <v>0</v>
      </c>
      <c r="BG156" s="227">
        <f>IF(N156="zákl. přenesená",J156,0)</f>
        <v>0</v>
      </c>
      <c r="BH156" s="227">
        <f>IF(N156="sníž. přenesená",J156,0)</f>
        <v>0</v>
      </c>
      <c r="BI156" s="227">
        <f>IF(N156="nulová",J156,0)</f>
        <v>0</v>
      </c>
      <c r="BJ156" s="20" t="s">
        <v>79</v>
      </c>
      <c r="BK156" s="227">
        <f>ROUND(I156*H156,2)</f>
        <v>0</v>
      </c>
      <c r="BL156" s="20" t="s">
        <v>204</v>
      </c>
      <c r="BM156" s="226" t="s">
        <v>1350</v>
      </c>
    </row>
    <row r="157" s="2" customFormat="1" ht="16.5" customHeight="1">
      <c r="A157" s="41"/>
      <c r="B157" s="42"/>
      <c r="C157" s="215" t="s">
        <v>684</v>
      </c>
      <c r="D157" s="215" t="s">
        <v>199</v>
      </c>
      <c r="E157" s="216" t="s">
        <v>1351</v>
      </c>
      <c r="F157" s="217" t="s">
        <v>1352</v>
      </c>
      <c r="G157" s="218" t="s">
        <v>847</v>
      </c>
      <c r="H157" s="219">
        <v>1</v>
      </c>
      <c r="I157" s="220"/>
      <c r="J157" s="221">
        <f>ROUND(I157*H157,2)</f>
        <v>0</v>
      </c>
      <c r="K157" s="217" t="s">
        <v>19</v>
      </c>
      <c r="L157" s="47"/>
      <c r="M157" s="222" t="s">
        <v>19</v>
      </c>
      <c r="N157" s="223" t="s">
        <v>43</v>
      </c>
      <c r="O157" s="87"/>
      <c r="P157" s="224">
        <f>O157*H157</f>
        <v>0</v>
      </c>
      <c r="Q157" s="224">
        <v>0</v>
      </c>
      <c r="R157" s="224">
        <f>Q157*H157</f>
        <v>0</v>
      </c>
      <c r="S157" s="224">
        <v>0</v>
      </c>
      <c r="T157" s="22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6" t="s">
        <v>204</v>
      </c>
      <c r="AT157" s="226" t="s">
        <v>199</v>
      </c>
      <c r="AU157" s="226" t="s">
        <v>226</v>
      </c>
      <c r="AY157" s="20" t="s">
        <v>196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20" t="s">
        <v>79</v>
      </c>
      <c r="BK157" s="227">
        <f>ROUND(I157*H157,2)</f>
        <v>0</v>
      </c>
      <c r="BL157" s="20" t="s">
        <v>204</v>
      </c>
      <c r="BM157" s="226" t="s">
        <v>1353</v>
      </c>
    </row>
    <row r="158" s="2" customFormat="1" ht="16.5" customHeight="1">
      <c r="A158" s="41"/>
      <c r="B158" s="42"/>
      <c r="C158" s="215" t="s">
        <v>689</v>
      </c>
      <c r="D158" s="215" t="s">
        <v>199</v>
      </c>
      <c r="E158" s="216" t="s">
        <v>1354</v>
      </c>
      <c r="F158" s="217" t="s">
        <v>1355</v>
      </c>
      <c r="G158" s="218" t="s">
        <v>847</v>
      </c>
      <c r="H158" s="219">
        <v>1</v>
      </c>
      <c r="I158" s="220"/>
      <c r="J158" s="221">
        <f>ROUND(I158*H158,2)</f>
        <v>0</v>
      </c>
      <c r="K158" s="217" t="s">
        <v>19</v>
      </c>
      <c r="L158" s="47"/>
      <c r="M158" s="294" t="s">
        <v>19</v>
      </c>
      <c r="N158" s="295" t="s">
        <v>43</v>
      </c>
      <c r="O158" s="292"/>
      <c r="P158" s="296">
        <f>O158*H158</f>
        <v>0</v>
      </c>
      <c r="Q158" s="296">
        <v>0</v>
      </c>
      <c r="R158" s="296">
        <f>Q158*H158</f>
        <v>0</v>
      </c>
      <c r="S158" s="296">
        <v>0</v>
      </c>
      <c r="T158" s="297">
        <f>S158*H158</f>
        <v>0</v>
      </c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R158" s="226" t="s">
        <v>204</v>
      </c>
      <c r="AT158" s="226" t="s">
        <v>199</v>
      </c>
      <c r="AU158" s="226" t="s">
        <v>226</v>
      </c>
      <c r="AY158" s="20" t="s">
        <v>196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20" t="s">
        <v>79</v>
      </c>
      <c r="BK158" s="227">
        <f>ROUND(I158*H158,2)</f>
        <v>0</v>
      </c>
      <c r="BL158" s="20" t="s">
        <v>204</v>
      </c>
      <c r="BM158" s="226" t="s">
        <v>1356</v>
      </c>
    </row>
    <row r="159" s="2" customFormat="1" ht="6.96" customHeight="1">
      <c r="A159" s="41"/>
      <c r="B159" s="62"/>
      <c r="C159" s="63"/>
      <c r="D159" s="63"/>
      <c r="E159" s="63"/>
      <c r="F159" s="63"/>
      <c r="G159" s="63"/>
      <c r="H159" s="63"/>
      <c r="I159" s="63"/>
      <c r="J159" s="63"/>
      <c r="K159" s="63"/>
      <c r="L159" s="47"/>
      <c r="M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</row>
  </sheetData>
  <sheetProtection sheet="1" autoFilter="0" formatColumns="0" formatRows="0" objects="1" scenarios="1" spinCount="100000" saltValue="TOmzhHg7zlQIKGFsEvi82nX4LY8dM+7lxwhBw6YowzUE/K0o63RRKIAoGNghiWbRxSoyRIyI2F85M8WB1AxGGQ==" hashValue="I3U/mROWObXhp7FvV91YaA4wt52qKgPl2jJbn7nQ1TUQLRs2+qBFHprZIPoL77QXGW5gbEN7ew+hIcU83YlhjA==" algorithmName="SHA-512" password="CC35"/>
  <autoFilter ref="C83:K158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Dana Mlejnková</dc:creator>
  <cp:lastModifiedBy>Dana Mlejnková</cp:lastModifiedBy>
  <dcterms:created xsi:type="dcterms:W3CDTF">2024-02-24T22:34:39Z</dcterms:created>
  <dcterms:modified xsi:type="dcterms:W3CDTF">2024-02-24T22:35:24Z</dcterms:modified>
</cp:coreProperties>
</file>