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18" documentId="13_ncr:1_{3C06DC7B-DACB-44B3-BD3B-26A9BFEF7A30}" xr6:coauthVersionLast="47" xr6:coauthVersionMax="47" xr10:uidLastSave="{F9EDE56F-47A3-4A1D-B3BB-36A46B2AFBF4}"/>
  <bookViews>
    <workbookView xWindow="-13200" yWindow="-16320" windowWidth="29040" windowHeight="16440" xr2:uid="{00000000-000D-0000-FFFF-FFFF00000000}"/>
  </bookViews>
  <sheets>
    <sheet name="Radomyšl" sheetId="1" r:id="rId1"/>
  </sheets>
  <definedNames>
    <definedName name="_xlnm.Print_Area" localSheetId="0">Radomyšl!$A$1:$N$60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1" l="1"/>
  <c r="G11" i="1"/>
  <c r="M10" i="1"/>
  <c r="G10" i="1"/>
  <c r="M9" i="1"/>
  <c r="G9" i="1"/>
  <c r="M8" i="1"/>
  <c r="G8" i="1"/>
  <c r="M18" i="1"/>
  <c r="G18" i="1"/>
  <c r="G48" i="1"/>
  <c r="M49" i="1"/>
  <c r="G49" i="1"/>
  <c r="M47" i="1"/>
  <c r="G47" i="1"/>
  <c r="M46" i="1"/>
  <c r="G46" i="1"/>
  <c r="M45" i="1"/>
  <c r="G45" i="1"/>
  <c r="M44" i="1"/>
  <c r="G44" i="1"/>
  <c r="M43" i="1"/>
  <c r="G43" i="1"/>
  <c r="M42" i="1"/>
  <c r="G42" i="1"/>
  <c r="M41" i="1"/>
  <c r="G41" i="1"/>
  <c r="M40" i="1"/>
  <c r="G40" i="1"/>
  <c r="M39" i="1"/>
  <c r="G39" i="1"/>
  <c r="M38" i="1"/>
  <c r="G38" i="1"/>
  <c r="M37" i="1"/>
  <c r="G37" i="1"/>
  <c r="M36" i="1"/>
  <c r="G36" i="1"/>
  <c r="M26" i="1"/>
  <c r="G26" i="1"/>
  <c r="M25" i="1"/>
  <c r="G25" i="1"/>
  <c r="M24" i="1"/>
  <c r="G24" i="1"/>
  <c r="M23" i="1"/>
  <c r="G23" i="1"/>
  <c r="M22" i="1"/>
  <c r="G22" i="1"/>
  <c r="M21" i="1"/>
  <c r="G21" i="1"/>
  <c r="M20" i="1"/>
  <c r="G20" i="1"/>
  <c r="G19" i="1"/>
  <c r="M19" i="1"/>
  <c r="I8" i="1" l="1"/>
  <c r="J8" i="1" s="1"/>
  <c r="L8" i="1" s="1"/>
  <c r="N8" i="1" s="1"/>
  <c r="I9" i="1"/>
  <c r="J9" i="1" s="1"/>
  <c r="L9" i="1" s="1"/>
  <c r="N9" i="1" s="1"/>
  <c r="I10" i="1"/>
  <c r="J10" i="1" s="1"/>
  <c r="L10" i="1"/>
  <c r="N10" i="1" s="1"/>
  <c r="I11" i="1"/>
  <c r="J11" i="1" s="1"/>
  <c r="L11" i="1" s="1"/>
  <c r="N11" i="1" s="1"/>
  <c r="I18" i="1"/>
  <c r="J18" i="1" s="1"/>
  <c r="L18" i="1" s="1"/>
  <c r="N18" i="1" s="1"/>
  <c r="I48" i="1"/>
  <c r="J48" i="1" s="1"/>
  <c r="L48" i="1" s="1"/>
  <c r="I49" i="1"/>
  <c r="J49" i="1" s="1"/>
  <c r="L49" i="1" s="1"/>
  <c r="N49" i="1" s="1"/>
  <c r="I42" i="1"/>
  <c r="J42" i="1" s="1"/>
  <c r="L42" i="1" s="1"/>
  <c r="N42" i="1" s="1"/>
  <c r="I43" i="1"/>
  <c r="J43" i="1" s="1"/>
  <c r="L43" i="1" s="1"/>
  <c r="N43" i="1" s="1"/>
  <c r="I38" i="1"/>
  <c r="J38" i="1" s="1"/>
  <c r="L38" i="1" s="1"/>
  <c r="N38" i="1" s="1"/>
  <c r="I44" i="1"/>
  <c r="J44" i="1" s="1"/>
  <c r="L44" i="1" s="1"/>
  <c r="N44" i="1" s="1"/>
  <c r="I39" i="1"/>
  <c r="J39" i="1" s="1"/>
  <c r="L39" i="1" s="1"/>
  <c r="N39" i="1" s="1"/>
  <c r="I45" i="1"/>
  <c r="J45" i="1" s="1"/>
  <c r="L45" i="1" s="1"/>
  <c r="N45" i="1" s="1"/>
  <c r="I40" i="1"/>
  <c r="J40" i="1" s="1"/>
  <c r="L40" i="1" s="1"/>
  <c r="N40" i="1" s="1"/>
  <c r="I36" i="1"/>
  <c r="J36" i="1" s="1"/>
  <c r="L36" i="1" s="1"/>
  <c r="N36" i="1" s="1"/>
  <c r="I46" i="1"/>
  <c r="J46" i="1" s="1"/>
  <c r="L46" i="1" s="1"/>
  <c r="N46" i="1" s="1"/>
  <c r="I37" i="1"/>
  <c r="J37" i="1" s="1"/>
  <c r="L37" i="1" s="1"/>
  <c r="N37" i="1" s="1"/>
  <c r="I47" i="1"/>
  <c r="J47" i="1" s="1"/>
  <c r="L47" i="1" s="1"/>
  <c r="N47" i="1" s="1"/>
  <c r="I41" i="1"/>
  <c r="J41" i="1" s="1"/>
  <c r="L41" i="1" s="1"/>
  <c r="N41" i="1" s="1"/>
  <c r="I22" i="1"/>
  <c r="J22" i="1" s="1"/>
  <c r="L22" i="1" s="1"/>
  <c r="N22" i="1" s="1"/>
  <c r="I23" i="1"/>
  <c r="J23" i="1" s="1"/>
  <c r="L23" i="1" s="1"/>
  <c r="N23" i="1" s="1"/>
  <c r="I24" i="1"/>
  <c r="J24" i="1" s="1"/>
  <c r="L24" i="1" s="1"/>
  <c r="N24" i="1" s="1"/>
  <c r="I25" i="1"/>
  <c r="J25" i="1" s="1"/>
  <c r="L25" i="1" s="1"/>
  <c r="N25" i="1" s="1"/>
  <c r="I26" i="1"/>
  <c r="J26" i="1" s="1"/>
  <c r="L26" i="1" s="1"/>
  <c r="N26" i="1" s="1"/>
  <c r="I21" i="1"/>
  <c r="J21" i="1" s="1"/>
  <c r="L21" i="1" s="1"/>
  <c r="N21" i="1" s="1"/>
  <c r="I20" i="1"/>
  <c r="J20" i="1" s="1"/>
  <c r="L20" i="1" s="1"/>
  <c r="N20" i="1" s="1"/>
  <c r="I19" i="1"/>
  <c r="J19" i="1" s="1"/>
  <c r="L19" i="1" s="1"/>
  <c r="N19" i="1" s="1"/>
  <c r="M31" i="1" l="1"/>
  <c r="G31" i="1"/>
  <c r="H54" i="1"/>
  <c r="I54" i="1" s="1"/>
  <c r="H53" i="1"/>
  <c r="I53" i="1" s="1"/>
  <c r="M52" i="1"/>
  <c r="G52" i="1"/>
  <c r="I52" i="1" s="1"/>
  <c r="J52" i="1" s="1"/>
  <c r="L52" i="1" s="1"/>
  <c r="M34" i="1"/>
  <c r="G34" i="1"/>
  <c r="M33" i="1"/>
  <c r="G33" i="1"/>
  <c r="I33" i="1" s="1"/>
  <c r="J33" i="1" s="1"/>
  <c r="L33" i="1" s="1"/>
  <c r="M32" i="1"/>
  <c r="G32" i="1"/>
  <c r="I32" i="1" s="1"/>
  <c r="J32" i="1" s="1"/>
  <c r="M30" i="1"/>
  <c r="G30" i="1"/>
  <c r="M29" i="1"/>
  <c r="G29" i="1"/>
  <c r="M17" i="1"/>
  <c r="G17" i="1"/>
  <c r="L15" i="1"/>
  <c r="I15" i="1"/>
  <c r="K15" i="1" s="1"/>
  <c r="M14" i="1"/>
  <c r="G14" i="1"/>
  <c r="M12" i="1"/>
  <c r="G12" i="1"/>
  <c r="I12" i="1" s="1"/>
  <c r="J12" i="1" s="1"/>
  <c r="L12" i="1" s="1"/>
  <c r="M7" i="1"/>
  <c r="G7" i="1"/>
  <c r="M6" i="1"/>
  <c r="G6" i="1"/>
  <c r="N52" i="1" l="1"/>
  <c r="I31" i="1"/>
  <c r="J31" i="1" s="1"/>
  <c r="L31" i="1" s="1"/>
  <c r="N31" i="1" s="1"/>
  <c r="N33" i="1"/>
  <c r="N12" i="1"/>
  <c r="H15" i="1"/>
  <c r="C55" i="1" s="1"/>
  <c r="I6" i="1"/>
  <c r="J6" i="1" s="1"/>
  <c r="G55" i="1"/>
  <c r="F59" i="1" s="1"/>
  <c r="K53" i="1"/>
  <c r="M53" i="1" s="1"/>
  <c r="I7" i="1"/>
  <c r="J7" i="1" s="1"/>
  <c r="L7" i="1" s="1"/>
  <c r="N7" i="1" s="1"/>
  <c r="I17" i="1"/>
  <c r="J17" i="1" s="1"/>
  <c r="L17" i="1" s="1"/>
  <c r="N17" i="1" s="1"/>
  <c r="I29" i="1"/>
  <c r="J29" i="1" s="1"/>
  <c r="L29" i="1" s="1"/>
  <c r="N29" i="1" s="1"/>
  <c r="I14" i="1"/>
  <c r="J14" i="1" s="1"/>
  <c r="L14" i="1" s="1"/>
  <c r="N14" i="1" s="1"/>
  <c r="I34" i="1"/>
  <c r="J34" i="1" s="1"/>
  <c r="L34" i="1" s="1"/>
  <c r="N34" i="1" s="1"/>
  <c r="K54" i="1"/>
  <c r="M54" i="1" s="1"/>
  <c r="I30" i="1"/>
  <c r="J30" i="1" s="1"/>
  <c r="L30" i="1" s="1"/>
  <c r="N30" i="1" s="1"/>
  <c r="L32" i="1"/>
  <c r="N32" i="1" s="1"/>
  <c r="K55" i="1" l="1"/>
  <c r="G60" i="1" s="1"/>
  <c r="L6" i="1"/>
  <c r="H55" i="1"/>
  <c r="F60" i="1" s="1"/>
  <c r="M15" i="1"/>
  <c r="F58" i="1"/>
  <c r="J53" i="1"/>
  <c r="L53" i="1" s="1"/>
  <c r="N53" i="1" s="1"/>
  <c r="I55" i="1"/>
  <c r="G58" i="1" s="1"/>
  <c r="J54" i="1"/>
  <c r="L54" i="1" s="1"/>
  <c r="N54" i="1" s="1"/>
  <c r="J55" i="1" l="1"/>
  <c r="G59" i="1" s="1"/>
  <c r="H59" i="1" s="1"/>
  <c r="N15" i="1"/>
  <c r="M55" i="1"/>
  <c r="N6" i="1"/>
  <c r="L55" i="1"/>
  <c r="H60" i="1"/>
  <c r="H58" i="1"/>
  <c r="N55" i="1"/>
  <c r="E59" i="1" l="1"/>
  <c r="E60" i="1"/>
</calcChain>
</file>

<file path=xl/sharedStrings.xml><?xml version="1.0" encoding="utf-8"?>
<sst xmlns="http://schemas.openxmlformats.org/spreadsheetml/2006/main" count="200" uniqueCount="118">
  <si>
    <t>Číslo</t>
  </si>
  <si>
    <t>Položka</t>
  </si>
  <si>
    <t>Množství</t>
  </si>
  <si>
    <t>MJ</t>
  </si>
  <si>
    <t>Výdaje v Kč bez DPH</t>
  </si>
  <si>
    <t>Kč/MJ</t>
  </si>
  <si>
    <t>Způsobilé</t>
  </si>
  <si>
    <t>Nezpůsobilé</t>
  </si>
  <si>
    <t>1.</t>
  </si>
  <si>
    <t>Materiál</t>
  </si>
  <si>
    <t>ks</t>
  </si>
  <si>
    <t>x</t>
  </si>
  <si>
    <t>m</t>
  </si>
  <si>
    <t>kpl</t>
  </si>
  <si>
    <t>2.</t>
  </si>
  <si>
    <t>Montážní práce</t>
  </si>
  <si>
    <t>3.</t>
  </si>
  <si>
    <t>Ostatní</t>
  </si>
  <si>
    <t>Suma</t>
  </si>
  <si>
    <t>Rekapitulace</t>
  </si>
  <si>
    <t>podíl</t>
  </si>
  <si>
    <t>bez DPH</t>
  </si>
  <si>
    <t>DPH (21%)</t>
  </si>
  <si>
    <t>s DPH</t>
  </si>
  <si>
    <t>Celkové výdaje</t>
  </si>
  <si>
    <t>z toho způsobilé výdaje</t>
  </si>
  <si>
    <t>z toho nezpůsobilé výdaje</t>
  </si>
  <si>
    <t>DPH 21%</t>
  </si>
  <si>
    <t>Výdaje v Kč s DPH</t>
  </si>
  <si>
    <t>Recyklační poplatek svítidlo</t>
  </si>
  <si>
    <t>Kabel CYKY 3x1,5</t>
  </si>
  <si>
    <t>Podružný materiál</t>
  </si>
  <si>
    <t>Demontáž svítidla kompletní, vč. likvidace</t>
  </si>
  <si>
    <t>Montáž svítidla kompletní, vč. zapojení</t>
  </si>
  <si>
    <t>Montáž kabelu CYKY 3Cx1,5</t>
  </si>
  <si>
    <t>Ukončení kabelu CYKY 3x1,5</t>
  </si>
  <si>
    <t>Montážní plošina</t>
  </si>
  <si>
    <t>DPH celkem</t>
  </si>
  <si>
    <t>Celkem</t>
  </si>
  <si>
    <t>Dopravní značení</t>
  </si>
  <si>
    <t>Stožárová redukce 76/60</t>
  </si>
  <si>
    <t>Montáž stožárové redukce</t>
  </si>
  <si>
    <t>Sloup 6m, žz, K6-133/89/60 vč. ochranné PVC manžety</t>
  </si>
  <si>
    <t>Stožárová svorkovnice  SR 721-14/N vč. Krytu IP20</t>
  </si>
  <si>
    <t>Kabel CYKY 4Bx10</t>
  </si>
  <si>
    <t>Svorka SP1</t>
  </si>
  <si>
    <t>Drát FeZn 10mm</t>
  </si>
  <si>
    <t>Chránička Kopodur 63mm</t>
  </si>
  <si>
    <t>TYČ ZEMNÍCÍ ZPT 15-1.5m+svorka</t>
  </si>
  <si>
    <t>HADIČKA SMRŠŤOVACÍ DSG -IGY-1/2 K zž 12,7/6,4mm</t>
  </si>
  <si>
    <t>Demontáž stávajícího sloupu sadového do 6m včetně rozbourání základu</t>
  </si>
  <si>
    <t>Mechanizace - autojeřáb</t>
  </si>
  <si>
    <t>Montáž sloupu sadového do 6m včetně stožárového pouzdra</t>
  </si>
  <si>
    <t>Montáž stožárové svorkovnice</t>
  </si>
  <si>
    <t>Montáž kabelu 4Bx10</t>
  </si>
  <si>
    <t>Montáž kabelové spojky</t>
  </si>
  <si>
    <t>Ukončení kabelu 4Bx10</t>
  </si>
  <si>
    <t>Montáž svorky SP1</t>
  </si>
  <si>
    <t>Montáž drátu FeZn 10mm</t>
  </si>
  <si>
    <t>Montáž chráničky pr. 63mm</t>
  </si>
  <si>
    <t>Montáž zemnící tyče</t>
  </si>
  <si>
    <t>Montáž smršťovací bužírky / uzemnění</t>
  </si>
  <si>
    <t>hod</t>
  </si>
  <si>
    <t>Vytýčení stávajících sítí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</si>
  <si>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</si>
  <si>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Kabelová spojka 4x25mm2</t>
  </si>
  <si>
    <t>Svítidlo konfigurace 1- Mini 40LED</t>
  </si>
  <si>
    <t>Svítidlo konfigurace 2 - Micro 20LED</t>
  </si>
  <si>
    <t>Svítidlo konfigurace 3 - Micro 20LED</t>
  </si>
  <si>
    <t>Svítidlo konfigurace 4 - Mini 30LED</t>
  </si>
  <si>
    <t>Svítidlo konfigurace 5 - Micro 20LED</t>
  </si>
  <si>
    <t>Svítidlo konfigurace 6 - Micro 6LED</t>
  </si>
  <si>
    <t xml:space="preserve"> 1.1</t>
  </si>
  <si>
    <t xml:space="preserve"> 1.2</t>
  </si>
  <si>
    <t xml:space="preserve"> 1.3</t>
  </si>
  <si>
    <t xml:space="preserve"> 1.4</t>
  </si>
  <si>
    <t xml:space="preserve"> 1.5</t>
  </si>
  <si>
    <t xml:space="preserve"> 1.6</t>
  </si>
  <si>
    <t xml:space="preserve"> 1.7</t>
  </si>
  <si>
    <t xml:space="preserve"> 1.8</t>
  </si>
  <si>
    <t xml:space="preserve"> 1.9</t>
  </si>
  <si>
    <t xml:space="preserve"> 1.10</t>
  </si>
  <si>
    <t xml:space="preserve"> 1.11</t>
  </si>
  <si>
    <t xml:space="preserve"> 1.12</t>
  </si>
  <si>
    <t xml:space="preserve"> 1.13</t>
  </si>
  <si>
    <t xml:space="preserve"> 1.14</t>
  </si>
  <si>
    <t xml:space="preserve"> 1.15</t>
  </si>
  <si>
    <t xml:space="preserve"> 1.16</t>
  </si>
  <si>
    <t xml:space="preserve"> 1.17</t>
  </si>
  <si>
    <t xml:space="preserve"> 1.18</t>
  </si>
  <si>
    <t xml:space="preserve"> 1.19</t>
  </si>
  <si>
    <t xml:space="preserve"> 2.1</t>
  </si>
  <si>
    <t xml:space="preserve"> 2.2</t>
  </si>
  <si>
    <t xml:space="preserve"> 2.3</t>
  </si>
  <si>
    <t xml:space="preserve"> 2.4</t>
  </si>
  <si>
    <t xml:space="preserve"> 2.5</t>
  </si>
  <si>
    <t xml:space="preserve"> 2.6</t>
  </si>
  <si>
    <t xml:space="preserve"> 2.7</t>
  </si>
  <si>
    <t xml:space="preserve"> 2.8</t>
  </si>
  <si>
    <t xml:space="preserve"> 2.9</t>
  </si>
  <si>
    <t xml:space="preserve"> 2.10</t>
  </si>
  <si>
    <t xml:space="preserve"> 2.11</t>
  </si>
  <si>
    <t xml:space="preserve"> 2.12</t>
  </si>
  <si>
    <t xml:space="preserve"> 2.13</t>
  </si>
  <si>
    <t xml:space="preserve"> 2.14</t>
  </si>
  <si>
    <t xml:space="preserve"> 2.15</t>
  </si>
  <si>
    <t xml:space="preserve"> 2.16</t>
  </si>
  <si>
    <t xml:space="preserve"> 2.17</t>
  </si>
  <si>
    <t xml:space="preserve"> 2.18</t>
  </si>
  <si>
    <t xml:space="preserve"> 2.19</t>
  </si>
  <si>
    <t xml:space="preserve"> 2.20</t>
  </si>
  <si>
    <t xml:space="preserve"> 3.1</t>
  </si>
  <si>
    <t xml:space="preserve"> 3.2</t>
  </si>
  <si>
    <t xml:space="preserve"> 3.3</t>
  </si>
  <si>
    <t>Zapravení zpevněných povrchů (asfalt, dlažba) - výměna sloupů na st. pozicích</t>
  </si>
  <si>
    <t>Revize elektro - RVO</t>
  </si>
  <si>
    <t>Zařízení staveniště, provozní vlivy</t>
  </si>
  <si>
    <t>Položkový rozpočet 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</si>
</sst>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 CE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0" fontId="14" fillId="0" borderId="0"/>
    <xf numFmtId="0" fontId="18" fillId="0" borderId="0"/>
    <xf numFmtId="0" fontId="14" fillId="0" borderId="0"/>
    <xf numFmtId="44" fontId="18" fillId="0" borderId="0" applyFont="0" applyFill="0" applyBorder="0" applyAlignment="0" applyProtection="0"/>
  </cellStyleXfs>
  <cellXfs count="117">
    <xf numFmtId="0" fontId="0" fillId="0" borderId="0" xfId="0"/>
    <xf numFmtId="0" fontId="0" fillId="0" borderId="2" xfId="3" applyFont="1" applyBorder="1" applyAlignment="1">
      <alignment horizontal="center"/>
    </xf>
    <xf numFmtId="44" fontId="0" fillId="0" borderId="2" xfId="1" applyFont="1" applyFill="1" applyBorder="1" applyAlignment="1">
      <alignment horizontal="center"/>
    </xf>
    <xf numFmtId="0" fontId="0" fillId="0" borderId="0" xfId="3" applyFont="1" applyAlignment="1">
      <alignment horizontal="center"/>
    </xf>
    <xf numFmtId="44" fontId="0" fillId="0" borderId="0" xfId="1" applyFont="1" applyBorder="1"/>
    <xf numFmtId="44" fontId="0" fillId="0" borderId="0" xfId="1" applyFont="1" applyBorder="1" applyAlignment="1">
      <alignment horizontal="center"/>
    </xf>
    <xf numFmtId="44" fontId="0" fillId="0" borderId="2" xfId="1" applyFont="1" applyBorder="1" applyAlignment="1">
      <alignment horizontal="center"/>
    </xf>
    <xf numFmtId="0" fontId="0" fillId="0" borderId="0" xfId="4" applyFont="1" applyAlignment="1">
      <alignment wrapText="1"/>
    </xf>
    <xf numFmtId="0" fontId="11" fillId="0" borderId="2" xfId="4" applyFont="1" applyBorder="1" applyAlignment="1">
      <alignment wrapText="1"/>
    </xf>
    <xf numFmtId="0" fontId="11" fillId="0" borderId="0" xfId="3" applyFont="1" applyAlignment="1">
      <alignment wrapText="1"/>
    </xf>
    <xf numFmtId="14" fontId="11" fillId="0" borderId="4" xfId="3" applyNumberFormat="1" applyFont="1" applyBorder="1" applyAlignment="1">
      <alignment horizontal="left" wrapText="1"/>
    </xf>
    <xf numFmtId="0" fontId="0" fillId="0" borderId="4" xfId="3" applyFont="1" applyBorder="1" applyAlignment="1">
      <alignment horizontal="center"/>
    </xf>
    <xf numFmtId="44" fontId="0" fillId="0" borderId="4" xfId="1" applyFont="1" applyBorder="1" applyAlignment="1">
      <alignment horizontal="right"/>
    </xf>
    <xf numFmtId="0" fontId="0" fillId="0" borderId="0" xfId="0" applyAlignment="1">
      <alignment horizontal="center" vertical="center"/>
    </xf>
    <xf numFmtId="49" fontId="0" fillId="0" borderId="0" xfId="3" applyNumberFormat="1" applyFont="1" applyAlignment="1">
      <alignment horizontal="center" vertical="center"/>
    </xf>
    <xf numFmtId="49" fontId="0" fillId="0" borderId="2" xfId="3" applyNumberFormat="1" applyFont="1" applyBorder="1" applyAlignment="1">
      <alignment horizontal="center" vertical="center"/>
    </xf>
    <xf numFmtId="49" fontId="0" fillId="0" borderId="4" xfId="3" applyNumberFormat="1" applyFont="1" applyBorder="1" applyAlignment="1">
      <alignment horizontal="center" vertical="center"/>
    </xf>
    <xf numFmtId="0" fontId="9" fillId="2" borderId="2" xfId="3" applyFont="1" applyFill="1" applyBorder="1"/>
    <xf numFmtId="0" fontId="9" fillId="2" borderId="2" xfId="3" applyFont="1" applyFill="1" applyBorder="1" applyAlignment="1">
      <alignment horizontal="center" vertical="center"/>
    </xf>
    <xf numFmtId="44" fontId="9" fillId="2" borderId="2" xfId="3" applyNumberFormat="1" applyFont="1" applyFill="1" applyBorder="1"/>
    <xf numFmtId="44" fontId="0" fillId="0" borderId="0" xfId="1" applyFont="1" applyFill="1" applyBorder="1" applyAlignment="1">
      <alignment horizontal="center"/>
    </xf>
    <xf numFmtId="44" fontId="9" fillId="0" borderId="0" xfId="3" applyNumberFormat="1" applyFont="1"/>
    <xf numFmtId="0" fontId="9" fillId="0" borderId="0" xfId="3" applyFont="1" applyAlignment="1">
      <alignment horizontal="center"/>
    </xf>
    <xf numFmtId="44" fontId="0" fillId="0" borderId="1" xfId="1" applyFont="1" applyFill="1" applyBorder="1" applyAlignment="1">
      <alignment horizontal="center"/>
    </xf>
    <xf numFmtId="0" fontId="9" fillId="0" borderId="5" xfId="3" applyFont="1" applyBorder="1"/>
    <xf numFmtId="0" fontId="9" fillId="0" borderId="0" xfId="3" applyFont="1"/>
    <xf numFmtId="0" fontId="6" fillId="0" borderId="2" xfId="0" applyFont="1" applyBorder="1" applyAlignment="1">
      <alignment horizontal="center" vertical="center"/>
    </xf>
    <xf numFmtId="0" fontId="5" fillId="0" borderId="0" xfId="3" applyFont="1"/>
    <xf numFmtId="0" fontId="11" fillId="0" borderId="2" xfId="0" applyFont="1" applyBorder="1" applyProtection="1">
      <protection locked="0"/>
    </xf>
    <xf numFmtId="0" fontId="0" fillId="0" borderId="2" xfId="3" applyFont="1" applyBorder="1" applyAlignment="1">
      <alignment horizontal="center" vertical="center"/>
    </xf>
    <xf numFmtId="0" fontId="0" fillId="0" borderId="1" xfId="3" applyFont="1" applyBorder="1" applyAlignment="1">
      <alignment horizontal="center" vertical="center"/>
    </xf>
    <xf numFmtId="44" fontId="10" fillId="3" borderId="2" xfId="1" applyFont="1" applyFill="1" applyBorder="1" applyAlignment="1">
      <alignment horizontal="center" vertical="center" wrapText="1"/>
    </xf>
    <xf numFmtId="44" fontId="0" fillId="3" borderId="2" xfId="1" applyFont="1" applyFill="1" applyBorder="1" applyAlignment="1">
      <alignment horizontal="center"/>
    </xf>
    <xf numFmtId="49" fontId="9" fillId="3" borderId="2" xfId="3" applyNumberFormat="1" applyFont="1" applyFill="1" applyBorder="1" applyAlignment="1">
      <alignment horizontal="center" vertical="center"/>
    </xf>
    <xf numFmtId="0" fontId="9" fillId="3" borderId="2" xfId="3" applyFont="1" applyFill="1" applyBorder="1"/>
    <xf numFmtId="0" fontId="0" fillId="3" borderId="2" xfId="3" applyFont="1" applyFill="1" applyBorder="1" applyAlignment="1">
      <alignment horizontal="center"/>
    </xf>
    <xf numFmtId="0" fontId="0" fillId="3" borderId="12" xfId="3" applyFont="1" applyFill="1" applyBorder="1" applyAlignment="1">
      <alignment horizontal="center"/>
    </xf>
    <xf numFmtId="0" fontId="0" fillId="0" borderId="12" xfId="3" applyFont="1" applyBorder="1" applyAlignment="1">
      <alignment horizontal="center"/>
    </xf>
    <xf numFmtId="0" fontId="9" fillId="2" borderId="12" xfId="3" applyFont="1" applyFill="1" applyBorder="1"/>
    <xf numFmtId="44" fontId="10" fillId="3" borderId="10" xfId="1" applyFont="1" applyFill="1" applyBorder="1" applyAlignment="1">
      <alignment horizontal="center" vertical="center" wrapText="1"/>
    </xf>
    <xf numFmtId="44" fontId="10" fillId="3" borderId="11" xfId="1" applyFont="1" applyFill="1" applyBorder="1" applyAlignment="1">
      <alignment horizontal="center" vertical="center" wrapText="1"/>
    </xf>
    <xf numFmtId="44" fontId="0" fillId="3" borderId="10" xfId="1" applyFont="1" applyFill="1" applyBorder="1"/>
    <xf numFmtId="44" fontId="0" fillId="3" borderId="11" xfId="1" applyFont="1" applyFill="1" applyBorder="1" applyAlignment="1">
      <alignment horizontal="center"/>
    </xf>
    <xf numFmtId="44" fontId="0" fillId="0" borderId="11" xfId="1" applyFont="1" applyFill="1" applyBorder="1" applyAlignment="1">
      <alignment horizontal="center"/>
    </xf>
    <xf numFmtId="44" fontId="0" fillId="0" borderId="9" xfId="1" applyFont="1" applyFill="1" applyBorder="1" applyAlignment="1">
      <alignment horizontal="center"/>
    </xf>
    <xf numFmtId="44" fontId="0" fillId="0" borderId="11" xfId="1" applyFont="1" applyBorder="1" applyAlignment="1">
      <alignment horizontal="center"/>
    </xf>
    <xf numFmtId="44" fontId="0" fillId="0" borderId="15" xfId="1" applyFont="1" applyBorder="1"/>
    <xf numFmtId="44" fontId="0" fillId="0" borderId="10" xfId="1" applyFont="1" applyBorder="1" applyAlignment="1">
      <alignment horizontal="center"/>
    </xf>
    <xf numFmtId="44" fontId="0" fillId="0" borderId="17" xfId="1" applyFont="1" applyBorder="1"/>
    <xf numFmtId="44" fontId="0" fillId="3" borderId="10" xfId="1" applyFont="1" applyFill="1" applyBorder="1" applyAlignment="1">
      <alignment horizontal="center"/>
    </xf>
    <xf numFmtId="44" fontId="0" fillId="0" borderId="10" xfId="1" applyFont="1" applyFill="1" applyBorder="1" applyAlignment="1">
      <alignment horizontal="center"/>
    </xf>
    <xf numFmtId="44" fontId="0" fillId="0" borderId="8" xfId="1" applyFont="1" applyFill="1" applyBorder="1" applyAlignment="1">
      <alignment horizontal="center"/>
    </xf>
    <xf numFmtId="44" fontId="0" fillId="0" borderId="15" xfId="1" applyFont="1" applyFill="1" applyBorder="1" applyAlignment="1">
      <alignment horizontal="center"/>
    </xf>
    <xf numFmtId="44" fontId="0" fillId="0" borderId="16" xfId="1" applyFont="1" applyFill="1" applyBorder="1" applyAlignment="1">
      <alignment horizontal="center"/>
    </xf>
    <xf numFmtId="44" fontId="10" fillId="3" borderId="12" xfId="1" applyFont="1" applyFill="1" applyBorder="1" applyAlignment="1">
      <alignment horizontal="center" vertical="center" wrapText="1"/>
    </xf>
    <xf numFmtId="44" fontId="0" fillId="3" borderId="12" xfId="1" applyFont="1" applyFill="1" applyBorder="1" applyAlignment="1">
      <alignment horizontal="center"/>
    </xf>
    <xf numFmtId="44" fontId="0" fillId="0" borderId="12" xfId="1" applyFont="1" applyFill="1" applyBorder="1" applyAlignment="1">
      <alignment horizontal="center"/>
    </xf>
    <xf numFmtId="44" fontId="0" fillId="0" borderId="21" xfId="1" applyFont="1" applyFill="1" applyBorder="1" applyAlignment="1">
      <alignment horizontal="center"/>
    </xf>
    <xf numFmtId="0" fontId="9" fillId="3" borderId="7" xfId="0" applyFont="1" applyFill="1" applyBorder="1" applyAlignment="1">
      <alignment wrapText="1"/>
    </xf>
    <xf numFmtId="44" fontId="0" fillId="0" borderId="24" xfId="1" applyFont="1" applyBorder="1" applyAlignment="1">
      <alignment horizontal="center"/>
    </xf>
    <xf numFmtId="44" fontId="0" fillId="0" borderId="13" xfId="1" applyFont="1" applyBorder="1" applyAlignment="1">
      <alignment horizontal="center"/>
    </xf>
    <xf numFmtId="44" fontId="0" fillId="0" borderId="25" xfId="1" applyFont="1" applyBorder="1" applyAlignment="1">
      <alignment horizontal="center"/>
    </xf>
    <xf numFmtId="44" fontId="0" fillId="0" borderId="13" xfId="1" applyFont="1" applyFill="1" applyBorder="1" applyAlignment="1">
      <alignment horizontal="center"/>
    </xf>
    <xf numFmtId="44" fontId="0" fillId="0" borderId="24" xfId="1" applyFont="1" applyFill="1" applyBorder="1" applyAlignment="1">
      <alignment horizontal="center"/>
    </xf>
    <xf numFmtId="44" fontId="0" fillId="0" borderId="22" xfId="1" applyFont="1" applyFill="1" applyBorder="1" applyAlignment="1">
      <alignment horizontal="center"/>
    </xf>
    <xf numFmtId="44" fontId="0" fillId="0" borderId="25" xfId="1" applyFont="1" applyFill="1" applyBorder="1" applyAlignment="1">
      <alignment horizontal="center"/>
    </xf>
    <xf numFmtId="0" fontId="0" fillId="3" borderId="8" xfId="3" applyFont="1" applyFill="1" applyBorder="1" applyAlignment="1">
      <alignment horizontal="center"/>
    </xf>
    <xf numFmtId="0" fontId="9" fillId="3" borderId="2" xfId="3" applyFont="1" applyFill="1" applyBorder="1" applyAlignment="1">
      <alignment horizontal="center" vertical="center"/>
    </xf>
    <xf numFmtId="0" fontId="9" fillId="3" borderId="2" xfId="3" applyFont="1" applyFill="1" applyBorder="1" applyAlignment="1">
      <alignment horizontal="left"/>
    </xf>
    <xf numFmtId="0" fontId="9" fillId="3" borderId="2" xfId="3" applyFont="1" applyFill="1" applyBorder="1" applyAlignment="1">
      <alignment horizontal="center"/>
    </xf>
    <xf numFmtId="44" fontId="9" fillId="3" borderId="2" xfId="1" applyFont="1" applyFill="1" applyBorder="1" applyAlignment="1">
      <alignment horizontal="center"/>
    </xf>
    <xf numFmtId="0" fontId="0" fillId="3" borderId="10" xfId="3" applyFont="1" applyFill="1" applyBorder="1" applyAlignment="1">
      <alignment horizontal="center"/>
    </xf>
    <xf numFmtId="44" fontId="9" fillId="0" borderId="5" xfId="3" applyNumberFormat="1" applyFont="1" applyBorder="1"/>
    <xf numFmtId="44" fontId="0" fillId="0" borderId="2" xfId="0" applyNumberFormat="1" applyBorder="1" applyAlignment="1">
      <alignment horizontal="center"/>
    </xf>
    <xf numFmtId="44" fontId="9" fillId="2" borderId="26" xfId="1" applyFont="1" applyFill="1" applyBorder="1"/>
    <xf numFmtId="44" fontId="9" fillId="2" borderId="27" xfId="3" applyNumberFormat="1" applyFont="1" applyFill="1" applyBorder="1"/>
    <xf numFmtId="44" fontId="9" fillId="2" borderId="28" xfId="3" applyNumberFormat="1" applyFont="1" applyFill="1" applyBorder="1"/>
    <xf numFmtId="44" fontId="9" fillId="2" borderId="26" xfId="3" applyNumberFormat="1" applyFont="1" applyFill="1" applyBorder="1"/>
    <xf numFmtId="44" fontId="9" fillId="2" borderId="29" xfId="3" applyNumberFormat="1" applyFont="1" applyFill="1" applyBorder="1"/>
    <xf numFmtId="0" fontId="0" fillId="2" borderId="2" xfId="3" applyFont="1" applyFill="1" applyBorder="1" applyAlignment="1">
      <alignment horizontal="center"/>
    </xf>
    <xf numFmtId="44" fontId="0" fillId="2" borderId="2" xfId="1" applyFont="1" applyFill="1" applyBorder="1"/>
    <xf numFmtId="44" fontId="15" fillId="2" borderId="2" xfId="1" applyFont="1" applyFill="1" applyBorder="1" applyAlignment="1">
      <alignment horizontal="center"/>
    </xf>
    <xf numFmtId="44" fontId="0" fillId="2" borderId="2" xfId="1" applyFont="1" applyFill="1" applyBorder="1" applyAlignment="1">
      <alignment horizontal="center"/>
    </xf>
    <xf numFmtId="10" fontId="11" fillId="2" borderId="2" xfId="2" applyNumberFormat="1" applyFont="1" applyFill="1" applyBorder="1" applyAlignment="1">
      <alignment wrapText="1"/>
    </xf>
    <xf numFmtId="44" fontId="11" fillId="2" borderId="2" xfId="1" applyFont="1" applyFill="1" applyBorder="1" applyAlignment="1">
      <alignment wrapText="1"/>
    </xf>
    <xf numFmtId="44" fontId="16" fillId="2" borderId="2" xfId="1" applyFont="1" applyFill="1" applyBorder="1" applyAlignment="1">
      <alignment horizontal="center"/>
    </xf>
    <xf numFmtId="44" fontId="0" fillId="4" borderId="10" xfId="1" applyFont="1" applyFill="1" applyBorder="1"/>
    <xf numFmtId="0" fontId="11" fillId="5" borderId="2" xfId="0" applyFont="1" applyFill="1" applyBorder="1" applyProtection="1">
      <protection locked="0"/>
    </xf>
    <xf numFmtId="0" fontId="12" fillId="5" borderId="2" xfId="0" applyFont="1" applyFill="1" applyBorder="1" applyAlignment="1">
      <alignment horizontal="center" wrapText="1"/>
    </xf>
    <xf numFmtId="0" fontId="0" fillId="5" borderId="12" xfId="3" applyFont="1" applyFill="1" applyBorder="1" applyAlignment="1">
      <alignment horizontal="center"/>
    </xf>
    <xf numFmtId="44" fontId="15" fillId="4" borderId="10" xfId="1" applyFont="1" applyFill="1" applyBorder="1"/>
    <xf numFmtId="0" fontId="11" fillId="5" borderId="2" xfId="0" applyFont="1" applyFill="1" applyBorder="1" applyAlignment="1" applyProtection="1">
      <alignment wrapText="1"/>
      <protection locked="0"/>
    </xf>
    <xf numFmtId="44" fontId="17" fillId="3" borderId="2" xfId="1" applyFont="1" applyFill="1" applyBorder="1" applyAlignment="1">
      <alignment horizontal="center"/>
    </xf>
    <xf numFmtId="16" fontId="0" fillId="0" borderId="2" xfId="3" applyNumberFormat="1" applyFont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4" fillId="5" borderId="2" xfId="3" applyFont="1" applyFill="1" applyBorder="1"/>
    <xf numFmtId="44" fontId="0" fillId="0" borderId="4" xfId="1" applyFont="1" applyBorder="1" applyAlignment="1">
      <alignment horizontal="left"/>
    </xf>
    <xf numFmtId="0" fontId="3" fillId="5" borderId="2" xfId="3" applyFont="1" applyFill="1" applyBorder="1"/>
    <xf numFmtId="0" fontId="2" fillId="5" borderId="2" xfId="3" applyFont="1" applyFill="1" applyBorder="1"/>
    <xf numFmtId="0" fontId="1" fillId="5" borderId="2" xfId="3" applyFont="1" applyFill="1" applyBorder="1"/>
    <xf numFmtId="44" fontId="0" fillId="0" borderId="4" xfId="1" applyFont="1" applyBorder="1" applyAlignment="1">
      <alignment horizontal="left"/>
    </xf>
    <xf numFmtId="0" fontId="0" fillId="0" borderId="3" xfId="0" applyBorder="1" applyAlignment="1">
      <alignment horizontal="right"/>
    </xf>
    <xf numFmtId="49" fontId="10" fillId="3" borderId="2" xfId="3" applyNumberFormat="1" applyFont="1" applyFill="1" applyBorder="1" applyAlignment="1">
      <alignment horizontal="center" vertical="center" wrapText="1"/>
    </xf>
    <xf numFmtId="0" fontId="10" fillId="3" borderId="2" xfId="3" applyFont="1" applyFill="1" applyBorder="1" applyAlignment="1">
      <alignment horizontal="center" vertical="center" wrapText="1"/>
    </xf>
    <xf numFmtId="0" fontId="10" fillId="3" borderId="12" xfId="3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wrapText="1"/>
    </xf>
    <xf numFmtId="0" fontId="9" fillId="3" borderId="14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9" fillId="3" borderId="18" xfId="0" applyFont="1" applyFill="1" applyBorder="1" applyAlignment="1">
      <alignment horizontal="center" wrapText="1"/>
    </xf>
    <xf numFmtId="0" fontId="9" fillId="3" borderId="19" xfId="0" applyFont="1" applyFill="1" applyBorder="1" applyAlignment="1">
      <alignment horizontal="center" wrapText="1"/>
    </xf>
    <xf numFmtId="0" fontId="9" fillId="3" borderId="20" xfId="0" applyFont="1" applyFill="1" applyBorder="1" applyAlignment="1">
      <alignment horizontal="center" wrapText="1"/>
    </xf>
    <xf numFmtId="49" fontId="9" fillId="3" borderId="22" xfId="3" applyNumberFormat="1" applyFont="1" applyFill="1" applyBorder="1" applyAlignment="1">
      <alignment horizontal="left" wrapText="1" indent="1"/>
    </xf>
    <xf numFmtId="49" fontId="9" fillId="3" borderId="30" xfId="3" applyNumberFormat="1" applyFont="1" applyFill="1" applyBorder="1" applyAlignment="1">
      <alignment horizontal="left" wrapText="1" indent="1"/>
    </xf>
    <xf numFmtId="49" fontId="9" fillId="3" borderId="31" xfId="3" applyNumberFormat="1" applyFont="1" applyFill="1" applyBorder="1" applyAlignment="1">
      <alignment horizontal="left" wrapText="1" indent="1"/>
    </xf>
    <xf numFmtId="44" fontId="0" fillId="4" borderId="10" xfId="1" applyFont="1" applyFill="1" applyBorder="1" applyAlignment="1">
      <alignment horizontal="center"/>
    </xf>
    <xf numFmtId="44" fontId="15" fillId="4" borderId="10" xfId="1" applyFont="1" applyFill="1" applyBorder="1" applyAlignment="1">
      <alignment horizontal="center"/>
    </xf>
  </cellXfs>
  <cellStyles count="9">
    <cellStyle name="Excel Built-in Normal" xfId="7" xr:uid="{7E718272-D5F8-452C-9EFA-A79D14563B3A}"/>
    <cellStyle name="Měna" xfId="1" builtinId="4"/>
    <cellStyle name="Měna 2" xfId="8" xr:uid="{59615B63-D497-48DD-8DF9-E2B44ADDFCF0}"/>
    <cellStyle name="Normální" xfId="0" builtinId="0"/>
    <cellStyle name="Normální 17" xfId="3" xr:uid="{DC2148E9-BEBE-44BC-8643-F9DEF88E2987}"/>
    <cellStyle name="Normální 18" xfId="4" xr:uid="{FCD58F99-9C90-4B7F-BCCD-6DFE413B06F7}"/>
    <cellStyle name="normální 2" xfId="5" xr:uid="{23FABC6F-190B-4A4F-B61E-5091AE4ABD3A}"/>
    <cellStyle name="Normální 3" xfId="6" xr:uid="{416E0A14-0E66-4946-B237-D1FC9C610F16}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B1:N63"/>
  <sheetViews>
    <sheetView tabSelected="1" zoomScale="80" zoomScaleNormal="80" workbookViewId="0">
      <selection activeCell="F58" sqref="F58"/>
    </sheetView>
  </sheetViews>
  <sheetFormatPr defaultRowHeight="14.4" x14ac:dyDescent="0.3"/>
  <cols>
    <col min="1" max="1" width="3.109375" customWidth="1"/>
    <col min="2" max="2" width="12.88671875" style="13" bestFit="1" customWidth="1"/>
    <col min="3" max="3" width="78.6640625" bestFit="1" customWidth="1"/>
    <col min="4" max="4" width="19.33203125" bestFit="1" customWidth="1"/>
    <col min="5" max="5" width="7.6640625" bestFit="1" customWidth="1"/>
    <col min="6" max="8" width="19.33203125" customWidth="1"/>
    <col min="9" max="14" width="17.33203125" customWidth="1"/>
  </cols>
  <sheetData>
    <row r="1" spans="2:14" x14ac:dyDescent="0.3">
      <c r="M1" s="101"/>
      <c r="N1" s="101"/>
    </row>
    <row r="2" spans="2:14" ht="14.4" customHeight="1" thickBot="1" x14ac:dyDescent="0.35">
      <c r="B2" s="112" t="s">
        <v>117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4"/>
    </row>
    <row r="3" spans="2:14" ht="15" customHeight="1" x14ac:dyDescent="0.3">
      <c r="B3" s="102" t="s">
        <v>0</v>
      </c>
      <c r="C3" s="103" t="s">
        <v>1</v>
      </c>
      <c r="D3" s="103" t="s">
        <v>2</v>
      </c>
      <c r="E3" s="104" t="s">
        <v>3</v>
      </c>
      <c r="F3" s="105" t="s">
        <v>4</v>
      </c>
      <c r="G3" s="106"/>
      <c r="H3" s="107"/>
      <c r="I3" s="109" t="s">
        <v>27</v>
      </c>
      <c r="J3" s="110"/>
      <c r="K3" s="111"/>
      <c r="L3" s="105" t="s">
        <v>28</v>
      </c>
      <c r="M3" s="108"/>
      <c r="N3" s="58"/>
    </row>
    <row r="4" spans="2:14" x14ac:dyDescent="0.3">
      <c r="B4" s="102"/>
      <c r="C4" s="103"/>
      <c r="D4" s="103"/>
      <c r="E4" s="104"/>
      <c r="F4" s="39" t="s">
        <v>5</v>
      </c>
      <c r="G4" s="31" t="s">
        <v>6</v>
      </c>
      <c r="H4" s="40" t="s">
        <v>7</v>
      </c>
      <c r="I4" s="39" t="s">
        <v>37</v>
      </c>
      <c r="J4" s="31" t="s">
        <v>6</v>
      </c>
      <c r="K4" s="40" t="s">
        <v>7</v>
      </c>
      <c r="L4" s="39" t="s">
        <v>6</v>
      </c>
      <c r="M4" s="54" t="s">
        <v>7</v>
      </c>
      <c r="N4" s="40" t="s">
        <v>38</v>
      </c>
    </row>
    <row r="5" spans="2:14" x14ac:dyDescent="0.3">
      <c r="B5" s="33" t="s">
        <v>8</v>
      </c>
      <c r="C5" s="34" t="s">
        <v>9</v>
      </c>
      <c r="D5" s="35"/>
      <c r="E5" s="36"/>
      <c r="F5" s="41"/>
      <c r="G5" s="32"/>
      <c r="H5" s="42"/>
      <c r="I5" s="49"/>
      <c r="J5" s="32"/>
      <c r="K5" s="42"/>
      <c r="L5" s="49"/>
      <c r="M5" s="55"/>
      <c r="N5" s="42"/>
    </row>
    <row r="6" spans="2:14" x14ac:dyDescent="0.3">
      <c r="B6" s="93" t="s">
        <v>72</v>
      </c>
      <c r="C6" s="28" t="s">
        <v>66</v>
      </c>
      <c r="D6" s="88">
        <v>21</v>
      </c>
      <c r="E6" s="37" t="s">
        <v>10</v>
      </c>
      <c r="F6" s="90"/>
      <c r="G6" s="2">
        <f t="shared" ref="G6:G12" si="0">D6*F6</f>
        <v>0</v>
      </c>
      <c r="H6" s="43" t="s">
        <v>11</v>
      </c>
      <c r="I6" s="50">
        <f t="shared" ref="I6:I14" si="1">G6*21%</f>
        <v>0</v>
      </c>
      <c r="J6" s="2">
        <f t="shared" ref="J6:J12" si="2">I6</f>
        <v>0</v>
      </c>
      <c r="K6" s="43">
        <v>0</v>
      </c>
      <c r="L6" s="50">
        <f t="shared" ref="L6:L15" si="3">G6+J6</f>
        <v>0</v>
      </c>
      <c r="M6" s="56">
        <f t="shared" ref="M6:M14" si="4">SUM(K6)</f>
        <v>0</v>
      </c>
      <c r="N6" s="43">
        <f t="shared" ref="N6:N15" si="5">SUM(L6:M6)</f>
        <v>0</v>
      </c>
    </row>
    <row r="7" spans="2:14" x14ac:dyDescent="0.3">
      <c r="B7" s="93" t="s">
        <v>73</v>
      </c>
      <c r="C7" s="28" t="s">
        <v>67</v>
      </c>
      <c r="D7" s="88">
        <v>21</v>
      </c>
      <c r="E7" s="37" t="s">
        <v>10</v>
      </c>
      <c r="F7" s="90"/>
      <c r="G7" s="2">
        <f t="shared" si="0"/>
        <v>0</v>
      </c>
      <c r="H7" s="43" t="s">
        <v>11</v>
      </c>
      <c r="I7" s="50">
        <f t="shared" si="1"/>
        <v>0</v>
      </c>
      <c r="J7" s="2">
        <f t="shared" si="2"/>
        <v>0</v>
      </c>
      <c r="K7" s="43">
        <v>0</v>
      </c>
      <c r="L7" s="50">
        <f t="shared" si="3"/>
        <v>0</v>
      </c>
      <c r="M7" s="56">
        <f t="shared" si="4"/>
        <v>0</v>
      </c>
      <c r="N7" s="43">
        <f t="shared" si="5"/>
        <v>0</v>
      </c>
    </row>
    <row r="8" spans="2:14" x14ac:dyDescent="0.3">
      <c r="B8" s="93" t="s">
        <v>74</v>
      </c>
      <c r="C8" s="28" t="s">
        <v>68</v>
      </c>
      <c r="D8" s="88">
        <v>75</v>
      </c>
      <c r="E8" s="37" t="s">
        <v>10</v>
      </c>
      <c r="F8" s="90"/>
      <c r="G8" s="2">
        <f t="shared" ref="G8:G11" si="6">D8*F8</f>
        <v>0</v>
      </c>
      <c r="H8" s="43" t="s">
        <v>11</v>
      </c>
      <c r="I8" s="50">
        <f t="shared" ref="I8:I11" si="7">G8*21%</f>
        <v>0</v>
      </c>
      <c r="J8" s="2">
        <f t="shared" ref="J8:J11" si="8">I8</f>
        <v>0</v>
      </c>
      <c r="K8" s="43">
        <v>0</v>
      </c>
      <c r="L8" s="50">
        <f t="shared" ref="L8:L11" si="9">G8+J8</f>
        <v>0</v>
      </c>
      <c r="M8" s="56">
        <f t="shared" ref="M8:M11" si="10">SUM(K8)</f>
        <v>0</v>
      </c>
      <c r="N8" s="43">
        <f t="shared" ref="N8:N11" si="11">SUM(L8:M8)</f>
        <v>0</v>
      </c>
    </row>
    <row r="9" spans="2:14" x14ac:dyDescent="0.3">
      <c r="B9" s="93" t="s">
        <v>75</v>
      </c>
      <c r="C9" s="28" t="s">
        <v>69</v>
      </c>
      <c r="D9" s="88">
        <v>7</v>
      </c>
      <c r="E9" s="37" t="s">
        <v>10</v>
      </c>
      <c r="F9" s="90"/>
      <c r="G9" s="2">
        <f t="shared" si="6"/>
        <v>0</v>
      </c>
      <c r="H9" s="43" t="s">
        <v>11</v>
      </c>
      <c r="I9" s="50">
        <f t="shared" si="7"/>
        <v>0</v>
      </c>
      <c r="J9" s="2">
        <f t="shared" si="8"/>
        <v>0</v>
      </c>
      <c r="K9" s="43">
        <v>0</v>
      </c>
      <c r="L9" s="50">
        <f t="shared" si="9"/>
        <v>0</v>
      </c>
      <c r="M9" s="56">
        <f t="shared" si="10"/>
        <v>0</v>
      </c>
      <c r="N9" s="43">
        <f t="shared" si="11"/>
        <v>0</v>
      </c>
    </row>
    <row r="10" spans="2:14" x14ac:dyDescent="0.3">
      <c r="B10" s="93" t="s">
        <v>76</v>
      </c>
      <c r="C10" s="28" t="s">
        <v>70</v>
      </c>
      <c r="D10" s="88">
        <v>32</v>
      </c>
      <c r="E10" s="37" t="s">
        <v>10</v>
      </c>
      <c r="F10" s="90"/>
      <c r="G10" s="2">
        <f t="shared" si="6"/>
        <v>0</v>
      </c>
      <c r="H10" s="43" t="s">
        <v>11</v>
      </c>
      <c r="I10" s="50">
        <f t="shared" si="7"/>
        <v>0</v>
      </c>
      <c r="J10" s="2">
        <f t="shared" si="8"/>
        <v>0</v>
      </c>
      <c r="K10" s="43">
        <v>0</v>
      </c>
      <c r="L10" s="50">
        <f t="shared" si="9"/>
        <v>0</v>
      </c>
      <c r="M10" s="56">
        <f t="shared" si="10"/>
        <v>0</v>
      </c>
      <c r="N10" s="43">
        <f t="shared" si="11"/>
        <v>0</v>
      </c>
    </row>
    <row r="11" spans="2:14" x14ac:dyDescent="0.3">
      <c r="B11" s="93" t="s">
        <v>77</v>
      </c>
      <c r="C11" s="28" t="s">
        <v>71</v>
      </c>
      <c r="D11" s="88">
        <v>24</v>
      </c>
      <c r="E11" s="37" t="s">
        <v>10</v>
      </c>
      <c r="F11" s="90"/>
      <c r="G11" s="2">
        <f t="shared" si="6"/>
        <v>0</v>
      </c>
      <c r="H11" s="43" t="s">
        <v>11</v>
      </c>
      <c r="I11" s="50">
        <f t="shared" si="7"/>
        <v>0</v>
      </c>
      <c r="J11" s="2">
        <f t="shared" si="8"/>
        <v>0</v>
      </c>
      <c r="K11" s="43">
        <v>0</v>
      </c>
      <c r="L11" s="50">
        <f t="shared" si="9"/>
        <v>0</v>
      </c>
      <c r="M11" s="56">
        <f t="shared" si="10"/>
        <v>0</v>
      </c>
      <c r="N11" s="43">
        <f t="shared" si="11"/>
        <v>0</v>
      </c>
    </row>
    <row r="12" spans="2:14" ht="15.75" customHeight="1" x14ac:dyDescent="0.3">
      <c r="B12" s="93" t="s">
        <v>78</v>
      </c>
      <c r="C12" s="87" t="s">
        <v>29</v>
      </c>
      <c r="D12" s="88">
        <v>180</v>
      </c>
      <c r="E12" s="89" t="s">
        <v>10</v>
      </c>
      <c r="F12" s="90"/>
      <c r="G12" s="23">
        <f t="shared" si="0"/>
        <v>0</v>
      </c>
      <c r="H12" s="44" t="s">
        <v>11</v>
      </c>
      <c r="I12" s="50">
        <f t="shared" si="1"/>
        <v>0</v>
      </c>
      <c r="J12" s="2">
        <f t="shared" si="2"/>
        <v>0</v>
      </c>
      <c r="K12" s="43">
        <v>0</v>
      </c>
      <c r="L12" s="50">
        <f t="shared" si="3"/>
        <v>0</v>
      </c>
      <c r="M12" s="56">
        <f t="shared" si="4"/>
        <v>0</v>
      </c>
      <c r="N12" s="43">
        <f t="shared" si="5"/>
        <v>0</v>
      </c>
    </row>
    <row r="13" spans="2:14" ht="15.75" customHeight="1" x14ac:dyDescent="0.3">
      <c r="B13" s="29"/>
      <c r="C13" s="87"/>
      <c r="D13" s="88"/>
      <c r="E13" s="89"/>
      <c r="F13" s="116" t="s">
        <v>11</v>
      </c>
      <c r="G13" s="23"/>
      <c r="H13" s="44"/>
      <c r="I13" s="50"/>
      <c r="J13" s="2"/>
      <c r="K13" s="43"/>
      <c r="L13" s="50"/>
      <c r="M13" s="56"/>
      <c r="N13" s="43"/>
    </row>
    <row r="14" spans="2:14" x14ac:dyDescent="0.3">
      <c r="B14" s="30" t="s">
        <v>79</v>
      </c>
      <c r="C14" s="28" t="s">
        <v>30</v>
      </c>
      <c r="D14" s="88">
        <v>520</v>
      </c>
      <c r="E14" s="37" t="s">
        <v>12</v>
      </c>
      <c r="F14" s="86"/>
      <c r="G14" s="23">
        <f>D14*F14</f>
        <v>0</v>
      </c>
      <c r="H14" s="44" t="s">
        <v>11</v>
      </c>
      <c r="I14" s="50">
        <f t="shared" si="1"/>
        <v>0</v>
      </c>
      <c r="J14" s="2">
        <f>I14</f>
        <v>0</v>
      </c>
      <c r="K14" s="43">
        <v>0</v>
      </c>
      <c r="L14" s="50">
        <f t="shared" si="3"/>
        <v>0</v>
      </c>
      <c r="M14" s="56">
        <f t="shared" si="4"/>
        <v>0</v>
      </c>
      <c r="N14" s="43">
        <f t="shared" si="5"/>
        <v>0</v>
      </c>
    </row>
    <row r="15" spans="2:14" x14ac:dyDescent="0.3">
      <c r="B15" s="30" t="s">
        <v>80</v>
      </c>
      <c r="C15" s="87" t="s">
        <v>31</v>
      </c>
      <c r="D15" s="88">
        <v>1</v>
      </c>
      <c r="E15" s="37" t="s">
        <v>13</v>
      </c>
      <c r="F15" s="86"/>
      <c r="G15" s="23">
        <v>0</v>
      </c>
      <c r="H15" s="44">
        <f>F15</f>
        <v>0</v>
      </c>
      <c r="I15" s="50">
        <f>F15*21%</f>
        <v>0</v>
      </c>
      <c r="J15" s="2">
        <v>0</v>
      </c>
      <c r="K15" s="43">
        <f t="shared" ref="K15" si="12">I15</f>
        <v>0</v>
      </c>
      <c r="L15" s="50">
        <f t="shared" si="3"/>
        <v>0</v>
      </c>
      <c r="M15" s="56">
        <f t="shared" ref="M15" si="13">SUM(K15+H15)</f>
        <v>0</v>
      </c>
      <c r="N15" s="43">
        <f t="shared" si="5"/>
        <v>0</v>
      </c>
    </row>
    <row r="16" spans="2:14" x14ac:dyDescent="0.3">
      <c r="B16" s="30"/>
      <c r="C16" s="28"/>
      <c r="D16" s="88"/>
      <c r="E16" s="37"/>
      <c r="F16" s="115" t="s">
        <v>11</v>
      </c>
      <c r="G16" s="23"/>
      <c r="H16" s="44"/>
      <c r="I16" s="51"/>
      <c r="J16" s="23"/>
      <c r="K16" s="44"/>
      <c r="L16" s="51"/>
      <c r="M16" s="57"/>
      <c r="N16" s="43"/>
    </row>
    <row r="17" spans="2:14" x14ac:dyDescent="0.3">
      <c r="B17" s="30" t="s">
        <v>81</v>
      </c>
      <c r="C17" s="91" t="s">
        <v>40</v>
      </c>
      <c r="D17" s="94">
        <v>10</v>
      </c>
      <c r="E17" s="37" t="s">
        <v>10</v>
      </c>
      <c r="F17" s="86"/>
      <c r="G17" s="73">
        <f t="shared" ref="G17:G18" si="14">D17*F17</f>
        <v>0</v>
      </c>
      <c r="H17" s="43" t="s">
        <v>11</v>
      </c>
      <c r="I17" s="50">
        <f t="shared" ref="I17:I18" si="15">G17*21%</f>
        <v>0</v>
      </c>
      <c r="J17" s="2">
        <f t="shared" ref="J17:J18" si="16">I17</f>
        <v>0</v>
      </c>
      <c r="K17" s="43">
        <v>0</v>
      </c>
      <c r="L17" s="50">
        <f t="shared" ref="L17:L18" si="17">G17+J17</f>
        <v>0</v>
      </c>
      <c r="M17" s="56">
        <f t="shared" ref="M17:M18" si="18">SUM(K17)</f>
        <v>0</v>
      </c>
      <c r="N17" s="43">
        <f t="shared" ref="N17:N18" si="19">SUM(L17:M17)</f>
        <v>0</v>
      </c>
    </row>
    <row r="18" spans="2:14" x14ac:dyDescent="0.3">
      <c r="B18" s="30" t="s">
        <v>82</v>
      </c>
      <c r="C18" s="28" t="s">
        <v>65</v>
      </c>
      <c r="D18" s="94">
        <v>130</v>
      </c>
      <c r="E18" s="37" t="s">
        <v>10</v>
      </c>
      <c r="F18" s="86"/>
      <c r="G18" s="73">
        <f t="shared" si="14"/>
        <v>0</v>
      </c>
      <c r="H18" s="43" t="s">
        <v>11</v>
      </c>
      <c r="I18" s="50">
        <f t="shared" si="15"/>
        <v>0</v>
      </c>
      <c r="J18" s="2">
        <f t="shared" si="16"/>
        <v>0</v>
      </c>
      <c r="K18" s="43">
        <v>0</v>
      </c>
      <c r="L18" s="50">
        <f t="shared" si="17"/>
        <v>0</v>
      </c>
      <c r="M18" s="56">
        <f t="shared" si="18"/>
        <v>0</v>
      </c>
      <c r="N18" s="43">
        <f t="shared" si="19"/>
        <v>0</v>
      </c>
    </row>
    <row r="19" spans="2:14" x14ac:dyDescent="0.3">
      <c r="B19" s="30" t="s">
        <v>83</v>
      </c>
      <c r="C19" s="28" t="s">
        <v>42</v>
      </c>
      <c r="D19" s="94">
        <v>65</v>
      </c>
      <c r="E19" s="37" t="s">
        <v>10</v>
      </c>
      <c r="F19" s="86"/>
      <c r="G19" s="73">
        <f t="shared" ref="G19" si="20">D19*F19</f>
        <v>0</v>
      </c>
      <c r="H19" s="43" t="s">
        <v>11</v>
      </c>
      <c r="I19" s="50">
        <f t="shared" ref="I19" si="21">G19*21%</f>
        <v>0</v>
      </c>
      <c r="J19" s="2">
        <f t="shared" ref="J19" si="22">I19</f>
        <v>0</v>
      </c>
      <c r="K19" s="43">
        <v>0</v>
      </c>
      <c r="L19" s="50">
        <f t="shared" ref="L19" si="23">G19+J19</f>
        <v>0</v>
      </c>
      <c r="M19" s="56">
        <f t="shared" ref="M19" si="24">SUM(K19)</f>
        <v>0</v>
      </c>
      <c r="N19" s="43">
        <f t="shared" ref="N19" si="25">SUM(L19:M19)</f>
        <v>0</v>
      </c>
    </row>
    <row r="20" spans="2:14" x14ac:dyDescent="0.3">
      <c r="B20" s="30" t="s">
        <v>84</v>
      </c>
      <c r="C20" s="28" t="s">
        <v>43</v>
      </c>
      <c r="D20" s="94">
        <v>65</v>
      </c>
      <c r="E20" s="37" t="s">
        <v>10</v>
      </c>
      <c r="F20" s="86"/>
      <c r="G20" s="73">
        <f t="shared" ref="G20" si="26">D20*F20</f>
        <v>0</v>
      </c>
      <c r="H20" s="43" t="s">
        <v>11</v>
      </c>
      <c r="I20" s="50">
        <f t="shared" ref="I20" si="27">G20*21%</f>
        <v>0</v>
      </c>
      <c r="J20" s="2">
        <f t="shared" ref="J20" si="28">I20</f>
        <v>0</v>
      </c>
      <c r="K20" s="43">
        <v>0</v>
      </c>
      <c r="L20" s="50">
        <f t="shared" ref="L20" si="29">G20+J20</f>
        <v>0</v>
      </c>
      <c r="M20" s="56">
        <f t="shared" ref="M20" si="30">SUM(K20)</f>
        <v>0</v>
      </c>
      <c r="N20" s="43">
        <f t="shared" ref="N20" si="31">SUM(L20:M20)</f>
        <v>0</v>
      </c>
    </row>
    <row r="21" spans="2:14" x14ac:dyDescent="0.3">
      <c r="B21" s="30" t="s">
        <v>85</v>
      </c>
      <c r="C21" s="91" t="s">
        <v>44</v>
      </c>
      <c r="D21" s="94">
        <v>400</v>
      </c>
      <c r="E21" s="37" t="s">
        <v>12</v>
      </c>
      <c r="F21" s="86"/>
      <c r="G21" s="73">
        <f t="shared" ref="G21:G26" si="32">D21*F21</f>
        <v>0</v>
      </c>
      <c r="H21" s="43" t="s">
        <v>11</v>
      </c>
      <c r="I21" s="50">
        <f t="shared" ref="I21:I26" si="33">G21*21%</f>
        <v>0</v>
      </c>
      <c r="J21" s="2">
        <f t="shared" ref="J21:J26" si="34">I21</f>
        <v>0</v>
      </c>
      <c r="K21" s="43">
        <v>0</v>
      </c>
      <c r="L21" s="50">
        <f t="shared" ref="L21:L26" si="35">G21+J21</f>
        <v>0</v>
      </c>
      <c r="M21" s="56">
        <f t="shared" ref="M21:M26" si="36">SUM(K21)</f>
        <v>0</v>
      </c>
      <c r="N21" s="43">
        <f t="shared" ref="N21:N26" si="37">SUM(L21:M21)</f>
        <v>0</v>
      </c>
    </row>
    <row r="22" spans="2:14" x14ac:dyDescent="0.3">
      <c r="B22" s="30" t="s">
        <v>86</v>
      </c>
      <c r="C22" s="91" t="s">
        <v>45</v>
      </c>
      <c r="D22" s="94">
        <v>65</v>
      </c>
      <c r="E22" s="37" t="s">
        <v>10</v>
      </c>
      <c r="F22" s="86"/>
      <c r="G22" s="73">
        <f t="shared" si="32"/>
        <v>0</v>
      </c>
      <c r="H22" s="43" t="s">
        <v>11</v>
      </c>
      <c r="I22" s="50">
        <f t="shared" si="33"/>
        <v>0</v>
      </c>
      <c r="J22" s="2">
        <f t="shared" si="34"/>
        <v>0</v>
      </c>
      <c r="K22" s="43">
        <v>0</v>
      </c>
      <c r="L22" s="50">
        <f t="shared" si="35"/>
        <v>0</v>
      </c>
      <c r="M22" s="56">
        <f t="shared" si="36"/>
        <v>0</v>
      </c>
      <c r="N22" s="43">
        <f t="shared" si="37"/>
        <v>0</v>
      </c>
    </row>
    <row r="23" spans="2:14" x14ac:dyDescent="0.3">
      <c r="B23" s="30" t="s">
        <v>87</v>
      </c>
      <c r="C23" s="91" t="s">
        <v>46</v>
      </c>
      <c r="D23" s="94">
        <v>400</v>
      </c>
      <c r="E23" s="37" t="s">
        <v>12</v>
      </c>
      <c r="F23" s="86"/>
      <c r="G23" s="73">
        <f t="shared" si="32"/>
        <v>0</v>
      </c>
      <c r="H23" s="43" t="s">
        <v>11</v>
      </c>
      <c r="I23" s="50">
        <f t="shared" si="33"/>
        <v>0</v>
      </c>
      <c r="J23" s="2">
        <f t="shared" si="34"/>
        <v>0</v>
      </c>
      <c r="K23" s="43">
        <v>0</v>
      </c>
      <c r="L23" s="50">
        <f t="shared" si="35"/>
        <v>0</v>
      </c>
      <c r="M23" s="56">
        <f t="shared" si="36"/>
        <v>0</v>
      </c>
      <c r="N23" s="43">
        <f t="shared" si="37"/>
        <v>0</v>
      </c>
    </row>
    <row r="24" spans="2:14" x14ac:dyDescent="0.3">
      <c r="B24" s="30" t="s">
        <v>88</v>
      </c>
      <c r="C24" s="91" t="s">
        <v>47</v>
      </c>
      <c r="D24" s="94">
        <v>400</v>
      </c>
      <c r="E24" s="37" t="s">
        <v>12</v>
      </c>
      <c r="F24" s="86"/>
      <c r="G24" s="73">
        <f t="shared" si="32"/>
        <v>0</v>
      </c>
      <c r="H24" s="43" t="s">
        <v>11</v>
      </c>
      <c r="I24" s="50">
        <f t="shared" si="33"/>
        <v>0</v>
      </c>
      <c r="J24" s="2">
        <f t="shared" si="34"/>
        <v>0</v>
      </c>
      <c r="K24" s="43">
        <v>0</v>
      </c>
      <c r="L24" s="50">
        <f t="shared" si="35"/>
        <v>0</v>
      </c>
      <c r="M24" s="56">
        <f t="shared" si="36"/>
        <v>0</v>
      </c>
      <c r="N24" s="43">
        <f t="shared" si="37"/>
        <v>0</v>
      </c>
    </row>
    <row r="25" spans="2:14" x14ac:dyDescent="0.3">
      <c r="B25" s="30" t="s">
        <v>89</v>
      </c>
      <c r="C25" s="91" t="s">
        <v>48</v>
      </c>
      <c r="D25" s="94">
        <v>65</v>
      </c>
      <c r="E25" s="37" t="s">
        <v>10</v>
      </c>
      <c r="F25" s="86"/>
      <c r="G25" s="73">
        <f t="shared" si="32"/>
        <v>0</v>
      </c>
      <c r="H25" s="43" t="s">
        <v>11</v>
      </c>
      <c r="I25" s="50">
        <f t="shared" si="33"/>
        <v>0</v>
      </c>
      <c r="J25" s="2">
        <f t="shared" si="34"/>
        <v>0</v>
      </c>
      <c r="K25" s="43">
        <v>0</v>
      </c>
      <c r="L25" s="50">
        <f t="shared" si="35"/>
        <v>0</v>
      </c>
      <c r="M25" s="56">
        <f t="shared" si="36"/>
        <v>0</v>
      </c>
      <c r="N25" s="43">
        <f t="shared" si="37"/>
        <v>0</v>
      </c>
    </row>
    <row r="26" spans="2:14" x14ac:dyDescent="0.3">
      <c r="B26" s="30" t="s">
        <v>90</v>
      </c>
      <c r="C26" s="91" t="s">
        <v>49</v>
      </c>
      <c r="D26" s="94">
        <v>30</v>
      </c>
      <c r="E26" s="37" t="s">
        <v>12</v>
      </c>
      <c r="F26" s="86"/>
      <c r="G26" s="73">
        <f t="shared" si="32"/>
        <v>0</v>
      </c>
      <c r="H26" s="43" t="s">
        <v>11</v>
      </c>
      <c r="I26" s="50">
        <f t="shared" si="33"/>
        <v>0</v>
      </c>
      <c r="J26" s="2">
        <f t="shared" si="34"/>
        <v>0</v>
      </c>
      <c r="K26" s="43">
        <v>0</v>
      </c>
      <c r="L26" s="50">
        <f t="shared" si="35"/>
        <v>0</v>
      </c>
      <c r="M26" s="56">
        <f t="shared" si="36"/>
        <v>0</v>
      </c>
      <c r="N26" s="43">
        <f t="shared" si="37"/>
        <v>0</v>
      </c>
    </row>
    <row r="27" spans="2:14" x14ac:dyDescent="0.3">
      <c r="B27" s="14"/>
      <c r="C27" s="27"/>
      <c r="D27" s="3"/>
      <c r="E27" s="3"/>
      <c r="F27" s="46"/>
      <c r="G27" s="20"/>
      <c r="H27" s="53"/>
      <c r="I27" s="52"/>
      <c r="J27" s="20"/>
      <c r="K27" s="53"/>
      <c r="L27" s="52"/>
      <c r="M27" s="20"/>
      <c r="N27" s="43"/>
    </row>
    <row r="28" spans="2:14" x14ac:dyDescent="0.3">
      <c r="B28" s="33" t="s">
        <v>14</v>
      </c>
      <c r="C28" s="34" t="s">
        <v>15</v>
      </c>
      <c r="D28" s="35"/>
      <c r="E28" s="36"/>
      <c r="F28" s="71"/>
      <c r="G28" s="92"/>
      <c r="H28" s="42"/>
      <c r="I28" s="49"/>
      <c r="J28" s="32"/>
      <c r="K28" s="42"/>
      <c r="L28" s="49"/>
      <c r="M28" s="55"/>
      <c r="N28" s="42"/>
    </row>
    <row r="29" spans="2:14" x14ac:dyDescent="0.3">
      <c r="B29" s="15" t="s">
        <v>91</v>
      </c>
      <c r="C29" s="87" t="s">
        <v>32</v>
      </c>
      <c r="D29" s="1">
        <v>180</v>
      </c>
      <c r="E29" s="37" t="s">
        <v>10</v>
      </c>
      <c r="F29" s="86"/>
      <c r="G29" s="2">
        <f t="shared" ref="G29:G34" si="38">D29*F29</f>
        <v>0</v>
      </c>
      <c r="H29" s="43" t="s">
        <v>11</v>
      </c>
      <c r="I29" s="50">
        <f t="shared" ref="I29:I34" si="39">G29*21%</f>
        <v>0</v>
      </c>
      <c r="J29" s="2">
        <f>I29</f>
        <v>0</v>
      </c>
      <c r="K29" s="43">
        <v>0</v>
      </c>
      <c r="L29" s="50">
        <f t="shared" ref="L29:L34" si="40">G29+J29</f>
        <v>0</v>
      </c>
      <c r="M29" s="56">
        <f t="shared" ref="M29:M34" si="41">SUM(K29)</f>
        <v>0</v>
      </c>
      <c r="N29" s="43">
        <f t="shared" ref="N29:N34" si="42">SUM(L29:M29)</f>
        <v>0</v>
      </c>
    </row>
    <row r="30" spans="2:14" x14ac:dyDescent="0.3">
      <c r="B30" s="15" t="s">
        <v>92</v>
      </c>
      <c r="C30" s="87" t="s">
        <v>33</v>
      </c>
      <c r="D30" s="1">
        <v>180</v>
      </c>
      <c r="E30" s="37" t="s">
        <v>10</v>
      </c>
      <c r="F30" s="86"/>
      <c r="G30" s="2">
        <f t="shared" si="38"/>
        <v>0</v>
      </c>
      <c r="H30" s="43" t="s">
        <v>11</v>
      </c>
      <c r="I30" s="50">
        <f t="shared" si="39"/>
        <v>0</v>
      </c>
      <c r="J30" s="2">
        <f>I30</f>
        <v>0</v>
      </c>
      <c r="K30" s="43">
        <v>0</v>
      </c>
      <c r="L30" s="50">
        <f t="shared" si="40"/>
        <v>0</v>
      </c>
      <c r="M30" s="56">
        <f t="shared" si="41"/>
        <v>0</v>
      </c>
      <c r="N30" s="43">
        <f t="shared" si="42"/>
        <v>0</v>
      </c>
    </row>
    <row r="31" spans="2:14" x14ac:dyDescent="0.3">
      <c r="B31" s="15" t="s">
        <v>93</v>
      </c>
      <c r="C31" s="87" t="s">
        <v>41</v>
      </c>
      <c r="D31" s="1">
        <v>10</v>
      </c>
      <c r="E31" s="37" t="s">
        <v>10</v>
      </c>
      <c r="F31" s="86"/>
      <c r="G31" s="2">
        <f t="shared" ref="G31" si="43">D31*F31</f>
        <v>0</v>
      </c>
      <c r="H31" s="43" t="s">
        <v>11</v>
      </c>
      <c r="I31" s="50">
        <f t="shared" ref="I31" si="44">G31*21%</f>
        <v>0</v>
      </c>
      <c r="J31" s="2">
        <f t="shared" ref="J31" si="45">I31</f>
        <v>0</v>
      </c>
      <c r="K31" s="43">
        <v>0</v>
      </c>
      <c r="L31" s="50">
        <f t="shared" ref="L31" si="46">G31+J31</f>
        <v>0</v>
      </c>
      <c r="M31" s="56">
        <f t="shared" ref="M31" si="47">SUM(K31)</f>
        <v>0</v>
      </c>
      <c r="N31" s="43">
        <f t="shared" ref="N31" si="48">SUM(L31:M31)</f>
        <v>0</v>
      </c>
    </row>
    <row r="32" spans="2:14" x14ac:dyDescent="0.3">
      <c r="B32" s="15" t="s">
        <v>94</v>
      </c>
      <c r="C32" s="87" t="s">
        <v>34</v>
      </c>
      <c r="D32" s="26">
        <v>520</v>
      </c>
      <c r="E32" s="37" t="s">
        <v>12</v>
      </c>
      <c r="F32" s="86"/>
      <c r="G32" s="2">
        <f t="shared" si="38"/>
        <v>0</v>
      </c>
      <c r="H32" s="43" t="s">
        <v>11</v>
      </c>
      <c r="I32" s="50">
        <f t="shared" si="39"/>
        <v>0</v>
      </c>
      <c r="J32" s="2">
        <f>I32</f>
        <v>0</v>
      </c>
      <c r="K32" s="43">
        <v>0</v>
      </c>
      <c r="L32" s="50">
        <f t="shared" si="40"/>
        <v>0</v>
      </c>
      <c r="M32" s="56">
        <f t="shared" si="41"/>
        <v>0</v>
      </c>
      <c r="N32" s="43">
        <f t="shared" si="42"/>
        <v>0</v>
      </c>
    </row>
    <row r="33" spans="2:14" x14ac:dyDescent="0.3">
      <c r="B33" s="15" t="s">
        <v>95</v>
      </c>
      <c r="C33" s="87" t="s">
        <v>35</v>
      </c>
      <c r="D33" s="1">
        <v>260</v>
      </c>
      <c r="E33" s="37" t="s">
        <v>10</v>
      </c>
      <c r="F33" s="86"/>
      <c r="G33" s="2">
        <f t="shared" si="38"/>
        <v>0</v>
      </c>
      <c r="H33" s="43" t="s">
        <v>11</v>
      </c>
      <c r="I33" s="50">
        <f t="shared" si="39"/>
        <v>0</v>
      </c>
      <c r="J33" s="2">
        <f t="shared" ref="J33:J34" si="49">I33</f>
        <v>0</v>
      </c>
      <c r="K33" s="43">
        <v>0</v>
      </c>
      <c r="L33" s="50">
        <f t="shared" si="40"/>
        <v>0</v>
      </c>
      <c r="M33" s="56">
        <f t="shared" si="41"/>
        <v>0</v>
      </c>
      <c r="N33" s="43">
        <f t="shared" si="42"/>
        <v>0</v>
      </c>
    </row>
    <row r="34" spans="2:14" x14ac:dyDescent="0.3">
      <c r="B34" s="15" t="s">
        <v>96</v>
      </c>
      <c r="C34" s="87" t="s">
        <v>36</v>
      </c>
      <c r="D34" s="1">
        <v>100</v>
      </c>
      <c r="E34" s="37" t="s">
        <v>62</v>
      </c>
      <c r="F34" s="86"/>
      <c r="G34" s="2">
        <f t="shared" si="38"/>
        <v>0</v>
      </c>
      <c r="H34" s="43" t="s">
        <v>11</v>
      </c>
      <c r="I34" s="50">
        <f t="shared" si="39"/>
        <v>0</v>
      </c>
      <c r="J34" s="2">
        <f t="shared" si="49"/>
        <v>0</v>
      </c>
      <c r="K34" s="43">
        <v>0</v>
      </c>
      <c r="L34" s="50">
        <f t="shared" si="40"/>
        <v>0</v>
      </c>
      <c r="M34" s="56">
        <f t="shared" si="41"/>
        <v>0</v>
      </c>
      <c r="N34" s="43">
        <f t="shared" si="42"/>
        <v>0</v>
      </c>
    </row>
    <row r="35" spans="2:14" x14ac:dyDescent="0.3">
      <c r="B35" s="15"/>
      <c r="C35" s="87"/>
      <c r="D35" s="1"/>
      <c r="E35" s="37"/>
      <c r="F35" s="115" t="s">
        <v>11</v>
      </c>
      <c r="G35" s="2"/>
      <c r="H35" s="43"/>
      <c r="I35" s="50"/>
      <c r="J35" s="2"/>
      <c r="K35" s="43"/>
      <c r="L35" s="50"/>
      <c r="M35" s="56"/>
      <c r="N35" s="43"/>
    </row>
    <row r="36" spans="2:14" x14ac:dyDescent="0.3">
      <c r="B36" s="15" t="s">
        <v>97</v>
      </c>
      <c r="C36" s="87" t="s">
        <v>50</v>
      </c>
      <c r="D36" s="1">
        <v>65</v>
      </c>
      <c r="E36" s="37" t="s">
        <v>10</v>
      </c>
      <c r="F36" s="86"/>
      <c r="G36" s="2">
        <f t="shared" ref="G36:G48" si="50">D36*F36</f>
        <v>0</v>
      </c>
      <c r="H36" s="43" t="s">
        <v>11</v>
      </c>
      <c r="I36" s="50">
        <f t="shared" ref="I36:I48" si="51">G36*21%</f>
        <v>0</v>
      </c>
      <c r="J36" s="2">
        <f t="shared" ref="J36:J48" si="52">I36</f>
        <v>0</v>
      </c>
      <c r="K36" s="43">
        <v>0</v>
      </c>
      <c r="L36" s="50">
        <f t="shared" ref="L36:L48" si="53">G36+J36</f>
        <v>0</v>
      </c>
      <c r="M36" s="56">
        <f t="shared" ref="M36:M47" si="54">SUM(K36)</f>
        <v>0</v>
      </c>
      <c r="N36" s="43">
        <f t="shared" ref="N36:N47" si="55">SUM(L36:M36)</f>
        <v>0</v>
      </c>
    </row>
    <row r="37" spans="2:14" x14ac:dyDescent="0.3">
      <c r="B37" s="15" t="s">
        <v>98</v>
      </c>
      <c r="C37" s="97" t="s">
        <v>51</v>
      </c>
      <c r="D37" s="1">
        <v>65</v>
      </c>
      <c r="E37" s="37" t="s">
        <v>62</v>
      </c>
      <c r="F37" s="86"/>
      <c r="G37" s="2">
        <f t="shared" si="50"/>
        <v>0</v>
      </c>
      <c r="H37" s="43" t="s">
        <v>11</v>
      </c>
      <c r="I37" s="50">
        <f t="shared" si="51"/>
        <v>0</v>
      </c>
      <c r="J37" s="2">
        <f t="shared" si="52"/>
        <v>0</v>
      </c>
      <c r="K37" s="43">
        <v>0</v>
      </c>
      <c r="L37" s="50">
        <f t="shared" si="53"/>
        <v>0</v>
      </c>
      <c r="M37" s="56">
        <f t="shared" si="54"/>
        <v>0</v>
      </c>
      <c r="N37" s="43">
        <f t="shared" si="55"/>
        <v>0</v>
      </c>
    </row>
    <row r="38" spans="2:14" x14ac:dyDescent="0.3">
      <c r="B38" s="15" t="s">
        <v>99</v>
      </c>
      <c r="C38" s="97" t="s">
        <v>52</v>
      </c>
      <c r="D38" s="1">
        <v>65</v>
      </c>
      <c r="E38" s="37" t="s">
        <v>10</v>
      </c>
      <c r="F38" s="86"/>
      <c r="G38" s="2">
        <f t="shared" si="50"/>
        <v>0</v>
      </c>
      <c r="H38" s="43" t="s">
        <v>11</v>
      </c>
      <c r="I38" s="50">
        <f t="shared" si="51"/>
        <v>0</v>
      </c>
      <c r="J38" s="2">
        <f t="shared" si="52"/>
        <v>0</v>
      </c>
      <c r="K38" s="43">
        <v>0</v>
      </c>
      <c r="L38" s="50">
        <f t="shared" si="53"/>
        <v>0</v>
      </c>
      <c r="M38" s="56">
        <f t="shared" si="54"/>
        <v>0</v>
      </c>
      <c r="N38" s="43">
        <f t="shared" si="55"/>
        <v>0</v>
      </c>
    </row>
    <row r="39" spans="2:14" x14ac:dyDescent="0.3">
      <c r="B39" s="15" t="s">
        <v>100</v>
      </c>
      <c r="C39" s="97" t="s">
        <v>53</v>
      </c>
      <c r="D39" s="1">
        <v>65</v>
      </c>
      <c r="E39" s="37" t="s">
        <v>10</v>
      </c>
      <c r="F39" s="86"/>
      <c r="G39" s="2">
        <f t="shared" si="50"/>
        <v>0</v>
      </c>
      <c r="H39" s="43" t="s">
        <v>11</v>
      </c>
      <c r="I39" s="50">
        <f t="shared" si="51"/>
        <v>0</v>
      </c>
      <c r="J39" s="2">
        <f t="shared" si="52"/>
        <v>0</v>
      </c>
      <c r="K39" s="43">
        <v>0</v>
      </c>
      <c r="L39" s="50">
        <f t="shared" si="53"/>
        <v>0</v>
      </c>
      <c r="M39" s="56">
        <f t="shared" si="54"/>
        <v>0</v>
      </c>
      <c r="N39" s="43">
        <f t="shared" si="55"/>
        <v>0</v>
      </c>
    </row>
    <row r="40" spans="2:14" x14ac:dyDescent="0.3">
      <c r="B40" s="15" t="s">
        <v>101</v>
      </c>
      <c r="C40" s="97" t="s">
        <v>54</v>
      </c>
      <c r="D40" s="1">
        <v>400</v>
      </c>
      <c r="E40" s="37" t="s">
        <v>12</v>
      </c>
      <c r="F40" s="86"/>
      <c r="G40" s="2">
        <f t="shared" si="50"/>
        <v>0</v>
      </c>
      <c r="H40" s="43" t="s">
        <v>11</v>
      </c>
      <c r="I40" s="50">
        <f t="shared" si="51"/>
        <v>0</v>
      </c>
      <c r="J40" s="2">
        <f t="shared" si="52"/>
        <v>0</v>
      </c>
      <c r="K40" s="43">
        <v>0</v>
      </c>
      <c r="L40" s="50">
        <f t="shared" si="53"/>
        <v>0</v>
      </c>
      <c r="M40" s="56">
        <f t="shared" si="54"/>
        <v>0</v>
      </c>
      <c r="N40" s="43">
        <f t="shared" si="55"/>
        <v>0</v>
      </c>
    </row>
    <row r="41" spans="2:14" x14ac:dyDescent="0.3">
      <c r="B41" s="15" t="s">
        <v>102</v>
      </c>
      <c r="C41" s="97" t="s">
        <v>55</v>
      </c>
      <c r="D41" s="1">
        <v>130</v>
      </c>
      <c r="E41" s="37" t="s">
        <v>10</v>
      </c>
      <c r="F41" s="86"/>
      <c r="G41" s="2">
        <f t="shared" si="50"/>
        <v>0</v>
      </c>
      <c r="H41" s="43" t="s">
        <v>11</v>
      </c>
      <c r="I41" s="50">
        <f t="shared" si="51"/>
        <v>0</v>
      </c>
      <c r="J41" s="2">
        <f t="shared" si="52"/>
        <v>0</v>
      </c>
      <c r="K41" s="43">
        <v>0</v>
      </c>
      <c r="L41" s="50">
        <f t="shared" si="53"/>
        <v>0</v>
      </c>
      <c r="M41" s="56">
        <f t="shared" si="54"/>
        <v>0</v>
      </c>
      <c r="N41" s="43">
        <f t="shared" si="55"/>
        <v>0</v>
      </c>
    </row>
    <row r="42" spans="2:14" x14ac:dyDescent="0.3">
      <c r="B42" s="15" t="s">
        <v>103</v>
      </c>
      <c r="C42" s="97" t="s">
        <v>56</v>
      </c>
      <c r="D42" s="1">
        <v>130</v>
      </c>
      <c r="E42" s="37" t="s">
        <v>10</v>
      </c>
      <c r="F42" s="86"/>
      <c r="G42" s="2">
        <f t="shared" si="50"/>
        <v>0</v>
      </c>
      <c r="H42" s="43" t="s">
        <v>11</v>
      </c>
      <c r="I42" s="50">
        <f t="shared" si="51"/>
        <v>0</v>
      </c>
      <c r="J42" s="2">
        <f t="shared" si="52"/>
        <v>0</v>
      </c>
      <c r="K42" s="43">
        <v>0</v>
      </c>
      <c r="L42" s="50">
        <f t="shared" si="53"/>
        <v>0</v>
      </c>
      <c r="M42" s="56">
        <f t="shared" si="54"/>
        <v>0</v>
      </c>
      <c r="N42" s="43">
        <f t="shared" si="55"/>
        <v>0</v>
      </c>
    </row>
    <row r="43" spans="2:14" x14ac:dyDescent="0.3">
      <c r="B43" s="15" t="s">
        <v>104</v>
      </c>
      <c r="C43" s="97" t="s">
        <v>57</v>
      </c>
      <c r="D43" s="1">
        <v>65</v>
      </c>
      <c r="E43" s="37" t="s">
        <v>10</v>
      </c>
      <c r="F43" s="86"/>
      <c r="G43" s="2">
        <f t="shared" si="50"/>
        <v>0</v>
      </c>
      <c r="H43" s="43" t="s">
        <v>11</v>
      </c>
      <c r="I43" s="50">
        <f t="shared" si="51"/>
        <v>0</v>
      </c>
      <c r="J43" s="2">
        <f t="shared" si="52"/>
        <v>0</v>
      </c>
      <c r="K43" s="43">
        <v>0</v>
      </c>
      <c r="L43" s="50">
        <f t="shared" si="53"/>
        <v>0</v>
      </c>
      <c r="M43" s="56">
        <f t="shared" si="54"/>
        <v>0</v>
      </c>
      <c r="N43" s="43">
        <f t="shared" si="55"/>
        <v>0</v>
      </c>
    </row>
    <row r="44" spans="2:14" x14ac:dyDescent="0.3">
      <c r="B44" s="15" t="s">
        <v>105</v>
      </c>
      <c r="C44" s="97" t="s">
        <v>58</v>
      </c>
      <c r="D44" s="1">
        <v>400</v>
      </c>
      <c r="E44" s="37" t="s">
        <v>12</v>
      </c>
      <c r="F44" s="86"/>
      <c r="G44" s="2">
        <f t="shared" si="50"/>
        <v>0</v>
      </c>
      <c r="H44" s="43" t="s">
        <v>11</v>
      </c>
      <c r="I44" s="50">
        <f t="shared" si="51"/>
        <v>0</v>
      </c>
      <c r="J44" s="2">
        <f t="shared" si="52"/>
        <v>0</v>
      </c>
      <c r="K44" s="43">
        <v>0</v>
      </c>
      <c r="L44" s="50">
        <f t="shared" si="53"/>
        <v>0</v>
      </c>
      <c r="M44" s="56">
        <f t="shared" si="54"/>
        <v>0</v>
      </c>
      <c r="N44" s="43">
        <f t="shared" si="55"/>
        <v>0</v>
      </c>
    </row>
    <row r="45" spans="2:14" x14ac:dyDescent="0.3">
      <c r="B45" s="15" t="s">
        <v>106</v>
      </c>
      <c r="C45" s="97" t="s">
        <v>59</v>
      </c>
      <c r="D45" s="1">
        <v>400</v>
      </c>
      <c r="E45" s="37" t="s">
        <v>12</v>
      </c>
      <c r="F45" s="86"/>
      <c r="G45" s="2">
        <f t="shared" si="50"/>
        <v>0</v>
      </c>
      <c r="H45" s="43" t="s">
        <v>11</v>
      </c>
      <c r="I45" s="50">
        <f t="shared" si="51"/>
        <v>0</v>
      </c>
      <c r="J45" s="2">
        <f t="shared" si="52"/>
        <v>0</v>
      </c>
      <c r="K45" s="43">
        <v>0</v>
      </c>
      <c r="L45" s="50">
        <f t="shared" si="53"/>
        <v>0</v>
      </c>
      <c r="M45" s="56">
        <f t="shared" si="54"/>
        <v>0</v>
      </c>
      <c r="N45" s="43">
        <f t="shared" si="55"/>
        <v>0</v>
      </c>
    </row>
    <row r="46" spans="2:14" x14ac:dyDescent="0.3">
      <c r="B46" s="15" t="s">
        <v>107</v>
      </c>
      <c r="C46" s="97" t="s">
        <v>60</v>
      </c>
      <c r="D46" s="1">
        <v>65</v>
      </c>
      <c r="E46" s="37" t="s">
        <v>10</v>
      </c>
      <c r="F46" s="86"/>
      <c r="G46" s="2">
        <f t="shared" si="50"/>
        <v>0</v>
      </c>
      <c r="H46" s="43" t="s">
        <v>11</v>
      </c>
      <c r="I46" s="50">
        <f t="shared" si="51"/>
        <v>0</v>
      </c>
      <c r="J46" s="2">
        <f t="shared" si="52"/>
        <v>0</v>
      </c>
      <c r="K46" s="43">
        <v>0</v>
      </c>
      <c r="L46" s="50">
        <f t="shared" si="53"/>
        <v>0</v>
      </c>
      <c r="M46" s="56">
        <f t="shared" si="54"/>
        <v>0</v>
      </c>
      <c r="N46" s="43">
        <f t="shared" si="55"/>
        <v>0</v>
      </c>
    </row>
    <row r="47" spans="2:14" x14ac:dyDescent="0.3">
      <c r="B47" s="15" t="s">
        <v>108</v>
      </c>
      <c r="C47" s="97" t="s">
        <v>61</v>
      </c>
      <c r="D47" s="1">
        <v>30</v>
      </c>
      <c r="E47" s="37" t="s">
        <v>12</v>
      </c>
      <c r="F47" s="86"/>
      <c r="G47" s="2">
        <f t="shared" si="50"/>
        <v>0</v>
      </c>
      <c r="H47" s="43" t="s">
        <v>11</v>
      </c>
      <c r="I47" s="50">
        <f t="shared" si="51"/>
        <v>0</v>
      </c>
      <c r="J47" s="2">
        <f t="shared" si="52"/>
        <v>0</v>
      </c>
      <c r="K47" s="43">
        <v>0</v>
      </c>
      <c r="L47" s="50">
        <f t="shared" si="53"/>
        <v>0</v>
      </c>
      <c r="M47" s="56">
        <f t="shared" si="54"/>
        <v>0</v>
      </c>
      <c r="N47" s="43">
        <f t="shared" si="55"/>
        <v>0</v>
      </c>
    </row>
    <row r="48" spans="2:14" ht="16.2" x14ac:dyDescent="0.3">
      <c r="B48" s="15" t="s">
        <v>109</v>
      </c>
      <c r="C48" s="98" t="s">
        <v>114</v>
      </c>
      <c r="D48" s="1">
        <v>22</v>
      </c>
      <c r="E48" s="37" t="s">
        <v>64</v>
      </c>
      <c r="F48" s="86"/>
      <c r="G48" s="2">
        <f t="shared" si="50"/>
        <v>0</v>
      </c>
      <c r="H48" s="43" t="s">
        <v>11</v>
      </c>
      <c r="I48" s="50">
        <f t="shared" si="51"/>
        <v>0</v>
      </c>
      <c r="J48" s="2">
        <f t="shared" si="52"/>
        <v>0</v>
      </c>
      <c r="K48" s="43"/>
      <c r="L48" s="50">
        <f t="shared" si="53"/>
        <v>0</v>
      </c>
      <c r="M48" s="56"/>
      <c r="N48" s="43"/>
    </row>
    <row r="49" spans="2:14" x14ac:dyDescent="0.3">
      <c r="B49" s="15" t="s">
        <v>110</v>
      </c>
      <c r="C49" s="87" t="s">
        <v>63</v>
      </c>
      <c r="D49" s="1">
        <v>1</v>
      </c>
      <c r="E49" s="37" t="s">
        <v>13</v>
      </c>
      <c r="F49" s="86"/>
      <c r="G49" s="2">
        <f t="shared" ref="G49" si="56">D49*F49</f>
        <v>0</v>
      </c>
      <c r="H49" s="43" t="s">
        <v>11</v>
      </c>
      <c r="I49" s="50">
        <f t="shared" ref="I49" si="57">G49*21%</f>
        <v>0</v>
      </c>
      <c r="J49" s="2">
        <f t="shared" ref="J49" si="58">I49</f>
        <v>0</v>
      </c>
      <c r="K49" s="43">
        <v>0</v>
      </c>
      <c r="L49" s="50">
        <f t="shared" ref="L49" si="59">G49+J49</f>
        <v>0</v>
      </c>
      <c r="M49" s="56">
        <f t="shared" ref="M49" si="60">SUM(K49)</f>
        <v>0</v>
      </c>
      <c r="N49" s="43">
        <f t="shared" ref="N49" si="61">SUM(L49:M49)</f>
        <v>0</v>
      </c>
    </row>
    <row r="50" spans="2:14" x14ac:dyDescent="0.3">
      <c r="B50" s="14"/>
      <c r="C50" s="27"/>
      <c r="D50" s="3"/>
      <c r="E50" s="3"/>
      <c r="F50" s="48"/>
      <c r="G50" s="20"/>
      <c r="H50" s="53"/>
      <c r="I50" s="52"/>
      <c r="J50" s="20"/>
      <c r="K50" s="53"/>
      <c r="L50" s="52"/>
      <c r="M50" s="20"/>
      <c r="N50" s="43"/>
    </row>
    <row r="51" spans="2:14" x14ac:dyDescent="0.3">
      <c r="B51" s="33" t="s">
        <v>16</v>
      </c>
      <c r="C51" s="34" t="s">
        <v>17</v>
      </c>
      <c r="D51" s="35"/>
      <c r="E51" s="36"/>
      <c r="F51" s="66"/>
      <c r="G51" s="32"/>
      <c r="H51" s="42"/>
      <c r="I51" s="49"/>
      <c r="J51" s="32"/>
      <c r="K51" s="42"/>
      <c r="L51" s="49"/>
      <c r="M51" s="55"/>
      <c r="N51" s="42"/>
    </row>
    <row r="52" spans="2:14" x14ac:dyDescent="0.3">
      <c r="B52" s="15" t="s">
        <v>111</v>
      </c>
      <c r="C52" s="99" t="s">
        <v>115</v>
      </c>
      <c r="D52" s="1">
        <v>4</v>
      </c>
      <c r="E52" s="37" t="s">
        <v>13</v>
      </c>
      <c r="F52" s="86"/>
      <c r="G52" s="2">
        <f t="shared" ref="G52" si="62">D52*F52</f>
        <v>0</v>
      </c>
      <c r="H52" s="43" t="s">
        <v>11</v>
      </c>
      <c r="I52" s="50">
        <f t="shared" ref="I52" si="63">G52*21%</f>
        <v>0</v>
      </c>
      <c r="J52" s="2">
        <f>I52</f>
        <v>0</v>
      </c>
      <c r="K52" s="43">
        <v>0</v>
      </c>
      <c r="L52" s="50">
        <f t="shared" ref="L52:L54" si="64">G52+J52</f>
        <v>0</v>
      </c>
      <c r="M52" s="56">
        <f t="shared" ref="M52" si="65">SUM(K52)</f>
        <v>0</v>
      </c>
      <c r="N52" s="43">
        <f t="shared" ref="N52:N54" si="66">SUM(L52:M52)</f>
        <v>0</v>
      </c>
    </row>
    <row r="53" spans="2:14" x14ac:dyDescent="0.3">
      <c r="B53" s="15" t="s">
        <v>112</v>
      </c>
      <c r="C53" s="99" t="s">
        <v>116</v>
      </c>
      <c r="D53" s="1">
        <v>1</v>
      </c>
      <c r="E53" s="37" t="s">
        <v>13</v>
      </c>
      <c r="F53" s="86"/>
      <c r="G53" s="6">
        <v>0</v>
      </c>
      <c r="H53" s="44">
        <f t="shared" ref="H53:H54" si="67">F53</f>
        <v>0</v>
      </c>
      <c r="I53" s="47">
        <f>H53*21%</f>
        <v>0</v>
      </c>
      <c r="J53" s="2">
        <f t="shared" ref="J53:J54" si="68">I53-K53</f>
        <v>0</v>
      </c>
      <c r="K53" s="45">
        <f>I53</f>
        <v>0</v>
      </c>
      <c r="L53" s="50">
        <f>G53+J53</f>
        <v>0</v>
      </c>
      <c r="M53" s="56">
        <f>SUM(K53+H53)</f>
        <v>0</v>
      </c>
      <c r="N53" s="43">
        <f t="shared" si="66"/>
        <v>0</v>
      </c>
    </row>
    <row r="54" spans="2:14" ht="15" thickBot="1" x14ac:dyDescent="0.35">
      <c r="B54" s="15" t="s">
        <v>113</v>
      </c>
      <c r="C54" s="95" t="s">
        <v>39</v>
      </c>
      <c r="D54" s="1">
        <v>1</v>
      </c>
      <c r="E54" s="37" t="s">
        <v>13</v>
      </c>
      <c r="F54" s="86"/>
      <c r="G54" s="60">
        <v>0</v>
      </c>
      <c r="H54" s="44">
        <f t="shared" si="67"/>
        <v>0</v>
      </c>
      <c r="I54" s="59">
        <f t="shared" ref="I54" si="69">H54*21%</f>
        <v>0</v>
      </c>
      <c r="J54" s="62">
        <f t="shared" si="68"/>
        <v>0</v>
      </c>
      <c r="K54" s="61">
        <f>I54</f>
        <v>0</v>
      </c>
      <c r="L54" s="63">
        <f t="shared" si="64"/>
        <v>0</v>
      </c>
      <c r="M54" s="64">
        <f t="shared" ref="M54" si="70">SUM(K54+H54)</f>
        <v>0</v>
      </c>
      <c r="N54" s="65">
        <f t="shared" si="66"/>
        <v>0</v>
      </c>
    </row>
    <row r="55" spans="2:14" ht="15" thickBot="1" x14ac:dyDescent="0.35">
      <c r="B55" s="18" t="s">
        <v>18</v>
      </c>
      <c r="C55" s="19">
        <f>SUM(G6:H54)</f>
        <v>0</v>
      </c>
      <c r="D55" s="17"/>
      <c r="E55" s="38"/>
      <c r="F55" s="74"/>
      <c r="G55" s="75">
        <f t="shared" ref="G55:N55" si="71">SUM(G6:G54)</f>
        <v>0</v>
      </c>
      <c r="H55" s="76">
        <f t="shared" si="71"/>
        <v>0</v>
      </c>
      <c r="I55" s="76">
        <f t="shared" si="71"/>
        <v>0</v>
      </c>
      <c r="J55" s="76">
        <f t="shared" si="71"/>
        <v>0</v>
      </c>
      <c r="K55" s="76">
        <f t="shared" si="71"/>
        <v>0</v>
      </c>
      <c r="L55" s="77">
        <f t="shared" si="71"/>
        <v>0</v>
      </c>
      <c r="M55" s="78">
        <f t="shared" si="71"/>
        <v>0</v>
      </c>
      <c r="N55" s="76">
        <f t="shared" si="71"/>
        <v>0</v>
      </c>
    </row>
    <row r="56" spans="2:14" x14ac:dyDescent="0.3">
      <c r="B56" s="14"/>
      <c r="C56" s="7"/>
      <c r="D56" s="3"/>
      <c r="E56" s="3"/>
      <c r="F56" s="4"/>
      <c r="G56" s="5"/>
      <c r="H56" s="5"/>
      <c r="I56" s="20"/>
      <c r="J56" s="20"/>
      <c r="K56" s="20"/>
      <c r="L56" s="5"/>
      <c r="M56" s="5"/>
      <c r="N56" s="20"/>
    </row>
    <row r="57" spans="2:14" x14ac:dyDescent="0.3">
      <c r="B57" s="67"/>
      <c r="C57" s="68" t="s">
        <v>19</v>
      </c>
      <c r="D57" s="69"/>
      <c r="E57" s="69" t="s">
        <v>20</v>
      </c>
      <c r="F57" s="70" t="s">
        <v>21</v>
      </c>
      <c r="G57" s="69" t="s">
        <v>22</v>
      </c>
      <c r="H57" s="69" t="s">
        <v>23</v>
      </c>
      <c r="I57" s="24"/>
      <c r="J57" s="25"/>
      <c r="K57" s="25"/>
      <c r="L57" s="25"/>
      <c r="M57" s="25"/>
      <c r="N57" s="21"/>
    </row>
    <row r="58" spans="2:14" x14ac:dyDescent="0.3">
      <c r="B58" s="15"/>
      <c r="C58" s="8" t="s">
        <v>24</v>
      </c>
      <c r="D58" s="1"/>
      <c r="E58" s="79"/>
      <c r="F58" s="80">
        <f>C55</f>
        <v>0</v>
      </c>
      <c r="G58" s="81">
        <f>SUM(I55)</f>
        <v>0</v>
      </c>
      <c r="H58" s="82">
        <f>SUM(F58:G58)</f>
        <v>0</v>
      </c>
      <c r="I58" s="72"/>
      <c r="J58" s="21"/>
      <c r="K58" s="25"/>
      <c r="L58" s="25"/>
      <c r="M58" s="21"/>
      <c r="N58" s="20"/>
    </row>
    <row r="59" spans="2:14" x14ac:dyDescent="0.3">
      <c r="B59" s="15"/>
      <c r="C59" s="8" t="s">
        <v>25</v>
      </c>
      <c r="D59" s="8"/>
      <c r="E59" s="83" t="e">
        <f>H59/H58</f>
        <v>#DIV/0!</v>
      </c>
      <c r="F59" s="84">
        <f>G55</f>
        <v>0</v>
      </c>
      <c r="G59" s="82">
        <f>SUM(J55)</f>
        <v>0</v>
      </c>
      <c r="H59" s="85">
        <f>SUM(F59:G59)</f>
        <v>0</v>
      </c>
      <c r="I59" s="72"/>
      <c r="J59" s="21"/>
      <c r="K59" s="25"/>
      <c r="L59" s="25"/>
      <c r="M59" s="25"/>
      <c r="N59" s="22"/>
    </row>
    <row r="60" spans="2:14" x14ac:dyDescent="0.3">
      <c r="B60" s="15"/>
      <c r="C60" s="8" t="s">
        <v>26</v>
      </c>
      <c r="D60" s="8"/>
      <c r="E60" s="83" t="e">
        <f>H60/H58</f>
        <v>#DIV/0!</v>
      </c>
      <c r="F60" s="84">
        <f>H55</f>
        <v>0</v>
      </c>
      <c r="G60" s="82">
        <f>SUM(K55)</f>
        <v>0</v>
      </c>
      <c r="H60" s="82">
        <f t="shared" ref="H60" si="72">SUM(F60:G60)</f>
        <v>0</v>
      </c>
      <c r="I60" s="24"/>
      <c r="J60" s="21"/>
      <c r="K60" s="25"/>
      <c r="L60" s="25"/>
      <c r="M60" s="25"/>
      <c r="N60" s="20"/>
    </row>
    <row r="61" spans="2:14" x14ac:dyDescent="0.3">
      <c r="B61" s="14"/>
      <c r="C61" s="9"/>
      <c r="D61" s="3"/>
      <c r="E61" s="3"/>
      <c r="F61" s="4"/>
      <c r="G61" s="5"/>
      <c r="H61" s="5"/>
      <c r="I61" s="5"/>
      <c r="J61" s="5"/>
      <c r="K61" s="5"/>
      <c r="L61" s="5"/>
      <c r="M61" s="5"/>
      <c r="N61" s="20"/>
    </row>
    <row r="62" spans="2:14" ht="15" thickBot="1" x14ac:dyDescent="0.35">
      <c r="B62" s="16"/>
      <c r="C62" s="10"/>
      <c r="D62" s="11"/>
      <c r="E62" s="11"/>
      <c r="F62" s="12"/>
      <c r="G62" s="100"/>
      <c r="H62" s="100"/>
      <c r="I62" s="96"/>
      <c r="J62" s="96"/>
      <c r="K62" s="96"/>
      <c r="L62" s="100"/>
      <c r="M62" s="100"/>
      <c r="N62" s="20"/>
    </row>
    <row r="63" spans="2:14" x14ac:dyDescent="0.3">
      <c r="N63" s="20"/>
    </row>
  </sheetData>
  <mergeCells count="11">
    <mergeCell ref="G62:H62"/>
    <mergeCell ref="L62:M62"/>
    <mergeCell ref="M1:N1"/>
    <mergeCell ref="B3:B4"/>
    <mergeCell ref="C3:C4"/>
    <mergeCell ref="D3:D4"/>
    <mergeCell ref="E3:E4"/>
    <mergeCell ref="F3:H3"/>
    <mergeCell ref="L3:M3"/>
    <mergeCell ref="I3:K3"/>
    <mergeCell ref="B2:N2"/>
  </mergeCells>
  <phoneticPr fontId="13" type="noConversion"/>
  <pageMargins left="0.25" right="0.25" top="0.75" bottom="0.75" header="0.3" footer="0.3"/>
  <pageSetup paperSize="9" scale="50" fitToHeight="0" orientation="landscape" r:id="rId1"/>
</worksheet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Radomyšl</vt:lpstr>
      <vt:lpstr>Radomyšl!Oblast_tisku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2026-06-17T08:20:08Z</dcterms:modified>
</cp:coreProperties>
</file>